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80823831\AppData\Local\rubicon\Acta Nova Client\Data\804557473\"/>
    </mc:Choice>
  </mc:AlternateContent>
  <bookViews>
    <workbookView xWindow="-120" yWindow="-120" windowWidth="29040" windowHeight="17790" activeTab="5"/>
  </bookViews>
  <sheets>
    <sheet name="Kurzanleitung" sheetId="16" r:id="rId1"/>
    <sheet name="Schadensformular_BSP" sheetId="44" r:id="rId2"/>
    <sheet name="BAFU-Statistik" sheetId="13" r:id="rId3"/>
    <sheet name="Übersetzung BAFU_Statistik" sheetId="46" state="hidden" r:id="rId4"/>
    <sheet name="Lookups" sheetId="8" state="hidden" r:id="rId5"/>
    <sheet name="Impressum" sheetId="39" r:id="rId6"/>
  </sheets>
  <definedNames>
    <definedName name="AnspruchFischereiertrag">Lookups!$A$69:$A$72</definedName>
    <definedName name="_xlnm.Print_Area" localSheetId="2">'BAFU-Statistik'!$A$5:$U$56</definedName>
    <definedName name="_xlnm.Print_Area" localSheetId="0">Kurzanleitung!$B$4:$D$61</definedName>
    <definedName name="_xlnm.Print_Area" localSheetId="1">Schadensformular_BSP!$G$4:$O$59,Schadensformular_BSP!$G$64:$O$119,Schadensformular_BSP!$G$124:$O$179,Schadensformular_BSP!$G$184:$O$239,Schadensformular_BSP!$G$244:$O$299,Schadensformular_BSP!$G$304:$O$359</definedName>
    <definedName name="BefInt">Lookups!$A$86:$A$89</definedName>
    <definedName name="Befischungsintensität">Lookups!$I$47:$I$50</definedName>
    <definedName name="FISCHREGION">Lookups!$A$60:$A$65</definedName>
    <definedName name="Formularfeld">Lookups!$A$81:$A$82</definedName>
    <definedName name="KANTON">Lookups!$A$29:$A$55</definedName>
    <definedName name="RegenerationGesamtdauer">Lookups!$I$9:$I$22</definedName>
    <definedName name="SCHADENURSACHE">Lookups!$A$8:$A$23</definedName>
    <definedName name="Sprache">Lookups!$A$76:$A$78</definedName>
    <definedName name="Sprachen">Lookups!$A$76:$A$78</definedName>
    <definedName name="WachsGeschw">Lookups!$A$92:$A$94</definedName>
    <definedName name="Wachstumsgeschwindigkeit">Lookups!$K$45:$M$45</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J316" i="44" l="1"/>
  <c r="A317" i="44"/>
  <c r="H6" i="13" l="1"/>
  <c r="B8" i="13"/>
  <c r="C8" i="13"/>
  <c r="D8" i="13"/>
  <c r="E8" i="13"/>
  <c r="F8" i="13"/>
  <c r="G8" i="13"/>
  <c r="H8" i="13"/>
  <c r="I8" i="13"/>
  <c r="J8" i="13"/>
  <c r="K8" i="13"/>
  <c r="L8" i="13"/>
  <c r="M8" i="13"/>
  <c r="N8" i="13"/>
  <c r="O8" i="13"/>
  <c r="P8" i="13"/>
  <c r="Q8" i="13"/>
  <c r="R8" i="13"/>
  <c r="S8" i="13"/>
  <c r="T8" i="13"/>
  <c r="U8" i="13"/>
  <c r="B9" i="13"/>
  <c r="C9" i="13"/>
  <c r="D9" i="13"/>
  <c r="E9" i="13"/>
  <c r="F9" i="13"/>
  <c r="G9" i="13"/>
  <c r="H9" i="13"/>
  <c r="I9" i="13"/>
  <c r="J9" i="13"/>
  <c r="K9" i="13"/>
  <c r="L9" i="13"/>
  <c r="M9" i="13"/>
  <c r="N9" i="13"/>
  <c r="O9" i="13"/>
  <c r="P9" i="13"/>
  <c r="Q9" i="13"/>
  <c r="R9" i="13"/>
  <c r="S9" i="13"/>
  <c r="T9" i="13"/>
  <c r="U9" i="13"/>
  <c r="B10" i="13"/>
  <c r="C10" i="13"/>
  <c r="D10" i="13"/>
  <c r="E10" i="13"/>
  <c r="F10" i="13"/>
  <c r="G10" i="13"/>
  <c r="H10" i="13"/>
  <c r="I10" i="13"/>
  <c r="J10" i="13"/>
  <c r="K10" i="13"/>
  <c r="L10" i="13"/>
  <c r="M10" i="13"/>
  <c r="N10" i="13"/>
  <c r="O10" i="13"/>
  <c r="P10" i="13"/>
  <c r="Q10" i="13"/>
  <c r="R10" i="13"/>
  <c r="S10" i="13"/>
  <c r="T10" i="13"/>
  <c r="U10" i="13"/>
  <c r="B11" i="13"/>
  <c r="C11" i="13"/>
  <c r="D11" i="13"/>
  <c r="E11" i="13"/>
  <c r="F11" i="13"/>
  <c r="G11" i="13"/>
  <c r="H11" i="13"/>
  <c r="I11" i="13"/>
  <c r="J11" i="13"/>
  <c r="K11" i="13"/>
  <c r="L11" i="13"/>
  <c r="M11" i="13"/>
  <c r="N11" i="13"/>
  <c r="O11" i="13"/>
  <c r="P11" i="13"/>
  <c r="Q11" i="13"/>
  <c r="R11" i="13"/>
  <c r="S11" i="13"/>
  <c r="T11" i="13"/>
  <c r="U11" i="13"/>
  <c r="B12" i="13"/>
  <c r="C12" i="13"/>
  <c r="D12" i="13"/>
  <c r="E12" i="13"/>
  <c r="F12" i="13"/>
  <c r="G12" i="13"/>
  <c r="H12" i="13"/>
  <c r="I12" i="13"/>
  <c r="J12" i="13"/>
  <c r="K12" i="13"/>
  <c r="L12" i="13"/>
  <c r="M12" i="13"/>
  <c r="N12" i="13"/>
  <c r="O12" i="13"/>
  <c r="P12" i="13"/>
  <c r="Q12" i="13"/>
  <c r="R12" i="13"/>
  <c r="S12" i="13"/>
  <c r="T12" i="13"/>
  <c r="U12" i="13"/>
  <c r="B13" i="13"/>
  <c r="C13" i="13"/>
  <c r="D13" i="13"/>
  <c r="E13" i="13"/>
  <c r="F13" i="13"/>
  <c r="G13" i="13"/>
  <c r="H13" i="13"/>
  <c r="I13" i="13"/>
  <c r="J13" i="13"/>
  <c r="K13" i="13"/>
  <c r="L13" i="13"/>
  <c r="M13" i="13"/>
  <c r="N13" i="13"/>
  <c r="O13" i="13"/>
  <c r="P13" i="13"/>
  <c r="Q13" i="13"/>
  <c r="R13" i="13"/>
  <c r="S13" i="13"/>
  <c r="T13" i="13"/>
  <c r="U13" i="13"/>
  <c r="B14" i="13"/>
  <c r="C14" i="13"/>
  <c r="D14" i="13"/>
  <c r="E14" i="13"/>
  <c r="F14" i="13"/>
  <c r="G14" i="13"/>
  <c r="H14" i="13"/>
  <c r="I14" i="13"/>
  <c r="J14" i="13"/>
  <c r="K14" i="13"/>
  <c r="L14" i="13"/>
  <c r="M14" i="13"/>
  <c r="N14" i="13"/>
  <c r="O14" i="13"/>
  <c r="P14" i="13"/>
  <c r="Q14" i="13"/>
  <c r="R14" i="13"/>
  <c r="S14" i="13"/>
  <c r="T14" i="13"/>
  <c r="U14" i="13"/>
  <c r="B15" i="13"/>
  <c r="C15" i="13"/>
  <c r="D15" i="13"/>
  <c r="E15" i="13"/>
  <c r="F15" i="13"/>
  <c r="G15" i="13"/>
  <c r="H15" i="13"/>
  <c r="I15" i="13"/>
  <c r="J15" i="13"/>
  <c r="K15" i="13"/>
  <c r="L15" i="13"/>
  <c r="M15" i="13"/>
  <c r="N15" i="13"/>
  <c r="O15" i="13"/>
  <c r="P15" i="13"/>
  <c r="Q15" i="13"/>
  <c r="R15" i="13"/>
  <c r="S15" i="13"/>
  <c r="T15" i="13"/>
  <c r="U15" i="13"/>
  <c r="B16" i="13"/>
  <c r="C16" i="13"/>
  <c r="D16" i="13"/>
  <c r="E16" i="13"/>
  <c r="F16" i="13"/>
  <c r="G16" i="13"/>
  <c r="H16" i="13"/>
  <c r="I16" i="13"/>
  <c r="J16" i="13"/>
  <c r="K16" i="13"/>
  <c r="L16" i="13"/>
  <c r="M16" i="13"/>
  <c r="N16" i="13"/>
  <c r="O16" i="13"/>
  <c r="P16" i="13"/>
  <c r="Q16" i="13"/>
  <c r="R16" i="13"/>
  <c r="S16" i="13"/>
  <c r="T16" i="13"/>
  <c r="U16" i="13"/>
  <c r="B17" i="13"/>
  <c r="C17" i="13"/>
  <c r="D17" i="13"/>
  <c r="E17" i="13"/>
  <c r="F17" i="13"/>
  <c r="G17" i="13"/>
  <c r="H17" i="13"/>
  <c r="I17" i="13"/>
  <c r="J17" i="13"/>
  <c r="K17" i="13"/>
  <c r="L17" i="13"/>
  <c r="M17" i="13"/>
  <c r="N17" i="13"/>
  <c r="O17" i="13"/>
  <c r="P17" i="13"/>
  <c r="Q17" i="13"/>
  <c r="R17" i="13"/>
  <c r="S17" i="13"/>
  <c r="T17" i="13"/>
  <c r="U17" i="13"/>
  <c r="B18" i="13"/>
  <c r="C18" i="13"/>
  <c r="D18" i="13"/>
  <c r="E18" i="13"/>
  <c r="F18" i="13"/>
  <c r="G18" i="13"/>
  <c r="H18" i="13"/>
  <c r="I18" i="13"/>
  <c r="J18" i="13"/>
  <c r="K18" i="13"/>
  <c r="L18" i="13"/>
  <c r="M18" i="13"/>
  <c r="N18" i="13"/>
  <c r="O18" i="13"/>
  <c r="P18" i="13"/>
  <c r="Q18" i="13"/>
  <c r="R18" i="13"/>
  <c r="S18" i="13"/>
  <c r="T18" i="13"/>
  <c r="U18" i="13"/>
  <c r="B19" i="13"/>
  <c r="C19" i="13"/>
  <c r="D19" i="13"/>
  <c r="E19" i="13"/>
  <c r="F19" i="13"/>
  <c r="G19" i="13"/>
  <c r="H19" i="13"/>
  <c r="I19" i="13"/>
  <c r="J19" i="13"/>
  <c r="K19" i="13"/>
  <c r="L19" i="13"/>
  <c r="M19" i="13"/>
  <c r="N19" i="13"/>
  <c r="O19" i="13"/>
  <c r="P19" i="13"/>
  <c r="Q19" i="13"/>
  <c r="R19" i="13"/>
  <c r="S19" i="13"/>
  <c r="T19" i="13"/>
  <c r="U19" i="13"/>
  <c r="B20" i="13"/>
  <c r="C20" i="13"/>
  <c r="D20" i="13"/>
  <c r="E20" i="13"/>
  <c r="F20" i="13"/>
  <c r="G20" i="13"/>
  <c r="H20" i="13"/>
  <c r="I20" i="13"/>
  <c r="J20" i="13"/>
  <c r="K20" i="13"/>
  <c r="L20" i="13"/>
  <c r="M20" i="13"/>
  <c r="N20" i="13"/>
  <c r="O20" i="13"/>
  <c r="P20" i="13"/>
  <c r="Q20" i="13"/>
  <c r="R20" i="13"/>
  <c r="S20" i="13"/>
  <c r="T20" i="13"/>
  <c r="U20" i="13"/>
  <c r="B21" i="13"/>
  <c r="C21" i="13"/>
  <c r="D21" i="13"/>
  <c r="E21" i="13"/>
  <c r="F21" i="13"/>
  <c r="G21" i="13"/>
  <c r="H21" i="13"/>
  <c r="I21" i="13"/>
  <c r="J21" i="13"/>
  <c r="K21" i="13"/>
  <c r="L21" i="13"/>
  <c r="M21" i="13"/>
  <c r="N21" i="13"/>
  <c r="O21" i="13"/>
  <c r="P21" i="13"/>
  <c r="Q21" i="13"/>
  <c r="R21" i="13"/>
  <c r="S21" i="13"/>
  <c r="T21" i="13"/>
  <c r="U21" i="13"/>
  <c r="B22" i="13"/>
  <c r="C22" i="13"/>
  <c r="D22" i="13"/>
  <c r="E22" i="13"/>
  <c r="F22" i="13"/>
  <c r="G22" i="13"/>
  <c r="H22" i="13"/>
  <c r="I22" i="13"/>
  <c r="J22" i="13"/>
  <c r="K22" i="13"/>
  <c r="L22" i="13"/>
  <c r="M22" i="13"/>
  <c r="N22" i="13"/>
  <c r="O22" i="13"/>
  <c r="P22" i="13"/>
  <c r="Q22" i="13"/>
  <c r="R22" i="13"/>
  <c r="S22" i="13"/>
  <c r="T22" i="13"/>
  <c r="U22" i="13"/>
  <c r="B23" i="13"/>
  <c r="C23" i="13"/>
  <c r="D23" i="13"/>
  <c r="E23" i="13"/>
  <c r="F23" i="13"/>
  <c r="G23" i="13"/>
  <c r="H23" i="13"/>
  <c r="I23" i="13"/>
  <c r="J23" i="13"/>
  <c r="K23" i="13"/>
  <c r="L23" i="13"/>
  <c r="M23" i="13"/>
  <c r="N23" i="13"/>
  <c r="O23" i="13"/>
  <c r="P23" i="13"/>
  <c r="Q23" i="13"/>
  <c r="R23" i="13"/>
  <c r="S23" i="13"/>
  <c r="T23" i="13"/>
  <c r="U23" i="13"/>
  <c r="B24" i="13"/>
  <c r="C24" i="13"/>
  <c r="D24" i="13"/>
  <c r="E24" i="13"/>
  <c r="F24" i="13"/>
  <c r="G24" i="13"/>
  <c r="H24" i="13"/>
  <c r="I24" i="13"/>
  <c r="J24" i="13"/>
  <c r="K24" i="13"/>
  <c r="L24" i="13"/>
  <c r="M24" i="13"/>
  <c r="N24" i="13"/>
  <c r="O24" i="13"/>
  <c r="P24" i="13"/>
  <c r="Q24" i="13"/>
  <c r="R24" i="13"/>
  <c r="S24" i="13"/>
  <c r="T24" i="13"/>
  <c r="U24" i="13"/>
  <c r="B25" i="13"/>
  <c r="C25" i="13"/>
  <c r="D25" i="13"/>
  <c r="E25" i="13"/>
  <c r="F25" i="13"/>
  <c r="G25" i="13"/>
  <c r="H25" i="13"/>
  <c r="I25" i="13"/>
  <c r="J25" i="13"/>
  <c r="K25" i="13"/>
  <c r="L25" i="13"/>
  <c r="M25" i="13"/>
  <c r="N25" i="13"/>
  <c r="O25" i="13"/>
  <c r="P25" i="13"/>
  <c r="Q25" i="13"/>
  <c r="R25" i="13"/>
  <c r="S25" i="13"/>
  <c r="T25" i="13"/>
  <c r="U25" i="13"/>
  <c r="B26" i="13"/>
  <c r="C26" i="13"/>
  <c r="D26" i="13"/>
  <c r="E26" i="13"/>
  <c r="F26" i="13"/>
  <c r="G26" i="13"/>
  <c r="H26" i="13"/>
  <c r="I26" i="13"/>
  <c r="J26" i="13"/>
  <c r="K26" i="13"/>
  <c r="L26" i="13"/>
  <c r="M26" i="13"/>
  <c r="N26" i="13"/>
  <c r="O26" i="13"/>
  <c r="P26" i="13"/>
  <c r="Q26" i="13"/>
  <c r="R26" i="13"/>
  <c r="S26" i="13"/>
  <c r="T26" i="13"/>
  <c r="U26" i="13"/>
  <c r="B27" i="13"/>
  <c r="C27" i="13"/>
  <c r="D27" i="13"/>
  <c r="E27" i="13"/>
  <c r="F27" i="13"/>
  <c r="G27" i="13"/>
  <c r="H27" i="13"/>
  <c r="I27" i="13"/>
  <c r="J27" i="13"/>
  <c r="K27" i="13"/>
  <c r="L27" i="13"/>
  <c r="M27" i="13"/>
  <c r="N27" i="13"/>
  <c r="O27" i="13"/>
  <c r="P27" i="13"/>
  <c r="Q27" i="13"/>
  <c r="R27" i="13"/>
  <c r="S27" i="13"/>
  <c r="T27" i="13"/>
  <c r="U27" i="13"/>
  <c r="B28" i="13"/>
  <c r="C28" i="13"/>
  <c r="D28" i="13"/>
  <c r="E28" i="13"/>
  <c r="F28" i="13"/>
  <c r="G28" i="13"/>
  <c r="H28" i="13"/>
  <c r="I28" i="13"/>
  <c r="J28" i="13"/>
  <c r="K28" i="13"/>
  <c r="L28" i="13"/>
  <c r="M28" i="13"/>
  <c r="N28" i="13"/>
  <c r="O28" i="13"/>
  <c r="P28" i="13"/>
  <c r="Q28" i="13"/>
  <c r="R28" i="13"/>
  <c r="S28" i="13"/>
  <c r="T28" i="13"/>
  <c r="U28" i="13"/>
  <c r="B29" i="13"/>
  <c r="C29" i="13"/>
  <c r="D29" i="13"/>
  <c r="E29" i="13"/>
  <c r="F29" i="13"/>
  <c r="G29" i="13"/>
  <c r="H29" i="13"/>
  <c r="I29" i="13"/>
  <c r="J29" i="13"/>
  <c r="K29" i="13"/>
  <c r="L29" i="13"/>
  <c r="M29" i="13"/>
  <c r="N29" i="13"/>
  <c r="O29" i="13"/>
  <c r="P29" i="13"/>
  <c r="Q29" i="13"/>
  <c r="R29" i="13"/>
  <c r="S29" i="13"/>
  <c r="T29" i="13"/>
  <c r="U29" i="13"/>
  <c r="B30" i="13"/>
  <c r="C30" i="13"/>
  <c r="D30" i="13"/>
  <c r="E30" i="13"/>
  <c r="F30" i="13"/>
  <c r="G30" i="13"/>
  <c r="H30" i="13"/>
  <c r="I30" i="13"/>
  <c r="J30" i="13"/>
  <c r="K30" i="13"/>
  <c r="L30" i="13"/>
  <c r="M30" i="13"/>
  <c r="N30" i="13"/>
  <c r="O30" i="13"/>
  <c r="P30" i="13"/>
  <c r="Q30" i="13"/>
  <c r="R30" i="13"/>
  <c r="S30" i="13"/>
  <c r="T30" i="13"/>
  <c r="U30" i="13"/>
  <c r="B31" i="13"/>
  <c r="C31" i="13"/>
  <c r="D31" i="13"/>
  <c r="E31" i="13"/>
  <c r="F31" i="13"/>
  <c r="G31" i="13"/>
  <c r="H31" i="13"/>
  <c r="I31" i="13"/>
  <c r="J31" i="13"/>
  <c r="K31" i="13"/>
  <c r="L31" i="13"/>
  <c r="M31" i="13"/>
  <c r="N31" i="13"/>
  <c r="O31" i="13"/>
  <c r="P31" i="13"/>
  <c r="Q31" i="13"/>
  <c r="R31" i="13"/>
  <c r="S31" i="13"/>
  <c r="T31" i="13"/>
  <c r="U31" i="13"/>
  <c r="B32" i="13"/>
  <c r="C32" i="13"/>
  <c r="D32" i="13"/>
  <c r="E32" i="13"/>
  <c r="F32" i="13"/>
  <c r="G32" i="13"/>
  <c r="H32" i="13"/>
  <c r="I32" i="13"/>
  <c r="J32" i="13"/>
  <c r="K32" i="13"/>
  <c r="L32" i="13"/>
  <c r="M32" i="13"/>
  <c r="N32" i="13"/>
  <c r="O32" i="13"/>
  <c r="P32" i="13"/>
  <c r="Q32" i="13"/>
  <c r="R32" i="13"/>
  <c r="S32" i="13"/>
  <c r="T32" i="13"/>
  <c r="U32" i="13"/>
  <c r="B33" i="13"/>
  <c r="C33" i="13"/>
  <c r="D33" i="13"/>
  <c r="E33" i="13"/>
  <c r="F33" i="13"/>
  <c r="G33" i="13"/>
  <c r="H33" i="13"/>
  <c r="I33" i="13"/>
  <c r="J33" i="13"/>
  <c r="K33" i="13"/>
  <c r="L33" i="13"/>
  <c r="M33" i="13"/>
  <c r="N33" i="13"/>
  <c r="O33" i="13"/>
  <c r="P33" i="13"/>
  <c r="Q33" i="13"/>
  <c r="R33" i="13"/>
  <c r="S33" i="13"/>
  <c r="T33" i="13"/>
  <c r="U33" i="13"/>
  <c r="B34" i="13"/>
  <c r="C34" i="13"/>
  <c r="D34" i="13"/>
  <c r="E34" i="13"/>
  <c r="F34" i="13"/>
  <c r="G34" i="13"/>
  <c r="H34" i="13"/>
  <c r="I34" i="13"/>
  <c r="J34" i="13"/>
  <c r="K34" i="13"/>
  <c r="L34" i="13"/>
  <c r="M34" i="13"/>
  <c r="N34" i="13"/>
  <c r="O34" i="13"/>
  <c r="P34" i="13"/>
  <c r="Q34" i="13"/>
  <c r="R34" i="13"/>
  <c r="S34" i="13"/>
  <c r="T34" i="13"/>
  <c r="U34" i="13"/>
  <c r="B35" i="13"/>
  <c r="C35" i="13"/>
  <c r="D35" i="13"/>
  <c r="E35" i="13"/>
  <c r="F35" i="13"/>
  <c r="G35" i="13"/>
  <c r="H35" i="13"/>
  <c r="I35" i="13"/>
  <c r="J35" i="13"/>
  <c r="K35" i="13"/>
  <c r="L35" i="13"/>
  <c r="M35" i="13"/>
  <c r="N35" i="13"/>
  <c r="O35" i="13"/>
  <c r="P35" i="13"/>
  <c r="Q35" i="13"/>
  <c r="R35" i="13"/>
  <c r="S35" i="13"/>
  <c r="T35" i="13"/>
  <c r="U35" i="13"/>
  <c r="B36" i="13"/>
  <c r="C36" i="13"/>
  <c r="D36" i="13"/>
  <c r="E36" i="13"/>
  <c r="F36" i="13"/>
  <c r="G36" i="13"/>
  <c r="H36" i="13"/>
  <c r="I36" i="13"/>
  <c r="J36" i="13"/>
  <c r="K36" i="13"/>
  <c r="L36" i="13"/>
  <c r="M36" i="13"/>
  <c r="N36" i="13"/>
  <c r="O36" i="13"/>
  <c r="P36" i="13"/>
  <c r="Q36" i="13"/>
  <c r="R36" i="13"/>
  <c r="S36" i="13"/>
  <c r="T36" i="13"/>
  <c r="U36" i="13"/>
  <c r="B37" i="13"/>
  <c r="C37" i="13"/>
  <c r="D37" i="13"/>
  <c r="E37" i="13"/>
  <c r="F37" i="13"/>
  <c r="G37" i="13"/>
  <c r="H37" i="13"/>
  <c r="I37" i="13"/>
  <c r="J37" i="13"/>
  <c r="K37" i="13"/>
  <c r="L37" i="13"/>
  <c r="M37" i="13"/>
  <c r="N37" i="13"/>
  <c r="O37" i="13"/>
  <c r="P37" i="13"/>
  <c r="Q37" i="13"/>
  <c r="R37" i="13"/>
  <c r="S37" i="13"/>
  <c r="T37" i="13"/>
  <c r="U37" i="13"/>
  <c r="B38" i="13"/>
  <c r="C38" i="13"/>
  <c r="D38" i="13"/>
  <c r="E38" i="13"/>
  <c r="F38" i="13"/>
  <c r="G38" i="13"/>
  <c r="H38" i="13"/>
  <c r="I38" i="13"/>
  <c r="J38" i="13"/>
  <c r="K38" i="13"/>
  <c r="L38" i="13"/>
  <c r="M38" i="13"/>
  <c r="N38" i="13"/>
  <c r="O38" i="13"/>
  <c r="P38" i="13"/>
  <c r="Q38" i="13"/>
  <c r="R38" i="13"/>
  <c r="S38" i="13"/>
  <c r="T38" i="13"/>
  <c r="U38" i="13"/>
  <c r="B39" i="13"/>
  <c r="C39" i="13"/>
  <c r="D39" i="13"/>
  <c r="E39" i="13"/>
  <c r="F39" i="13"/>
  <c r="G39" i="13"/>
  <c r="H39" i="13"/>
  <c r="I39" i="13"/>
  <c r="J39" i="13"/>
  <c r="K39" i="13"/>
  <c r="L39" i="13"/>
  <c r="M39" i="13"/>
  <c r="N39" i="13"/>
  <c r="O39" i="13"/>
  <c r="P39" i="13"/>
  <c r="Q39" i="13"/>
  <c r="R39" i="13"/>
  <c r="S39" i="13"/>
  <c r="T39" i="13"/>
  <c r="U39" i="13"/>
  <c r="B40" i="13"/>
  <c r="C40" i="13"/>
  <c r="D40" i="13"/>
  <c r="E40" i="13"/>
  <c r="F40" i="13"/>
  <c r="G40" i="13"/>
  <c r="H40" i="13"/>
  <c r="I40" i="13"/>
  <c r="J40" i="13"/>
  <c r="K40" i="13"/>
  <c r="L40" i="13"/>
  <c r="M40" i="13"/>
  <c r="N40" i="13"/>
  <c r="O40" i="13"/>
  <c r="P40" i="13"/>
  <c r="Q40" i="13"/>
  <c r="R40" i="13"/>
  <c r="S40" i="13"/>
  <c r="T40" i="13"/>
  <c r="U40" i="13"/>
  <c r="B41" i="13"/>
  <c r="C41" i="13"/>
  <c r="D41" i="13"/>
  <c r="E41" i="13"/>
  <c r="F41" i="13"/>
  <c r="G41" i="13"/>
  <c r="H41" i="13"/>
  <c r="I41" i="13"/>
  <c r="J41" i="13"/>
  <c r="K41" i="13"/>
  <c r="L41" i="13"/>
  <c r="M41" i="13"/>
  <c r="N41" i="13"/>
  <c r="O41" i="13"/>
  <c r="P41" i="13"/>
  <c r="Q41" i="13"/>
  <c r="R41" i="13"/>
  <c r="S41" i="13"/>
  <c r="T41" i="13"/>
  <c r="U41" i="13"/>
  <c r="B42" i="13"/>
  <c r="C42" i="13"/>
  <c r="D42" i="13"/>
  <c r="E42" i="13"/>
  <c r="F42" i="13"/>
  <c r="G42" i="13"/>
  <c r="H42" i="13"/>
  <c r="I42" i="13"/>
  <c r="J42" i="13"/>
  <c r="K42" i="13"/>
  <c r="L42" i="13"/>
  <c r="M42" i="13"/>
  <c r="N42" i="13"/>
  <c r="O42" i="13"/>
  <c r="P42" i="13"/>
  <c r="Q42" i="13"/>
  <c r="R42" i="13"/>
  <c r="S42" i="13"/>
  <c r="T42" i="13"/>
  <c r="U42" i="13"/>
  <c r="B43" i="13"/>
  <c r="C43" i="13"/>
  <c r="D43" i="13"/>
  <c r="E43" i="13"/>
  <c r="F43" i="13"/>
  <c r="G43" i="13"/>
  <c r="H43" i="13"/>
  <c r="I43" i="13"/>
  <c r="J43" i="13"/>
  <c r="K43" i="13"/>
  <c r="L43" i="13"/>
  <c r="M43" i="13"/>
  <c r="N43" i="13"/>
  <c r="O43" i="13"/>
  <c r="P43" i="13"/>
  <c r="Q43" i="13"/>
  <c r="R43" i="13"/>
  <c r="S43" i="13"/>
  <c r="T43" i="13"/>
  <c r="U43" i="13"/>
  <c r="B44" i="13"/>
  <c r="C44" i="13"/>
  <c r="D44" i="13"/>
  <c r="E44" i="13"/>
  <c r="F44" i="13"/>
  <c r="G44" i="13"/>
  <c r="H44" i="13"/>
  <c r="I44" i="13"/>
  <c r="J44" i="13"/>
  <c r="K44" i="13"/>
  <c r="L44" i="13"/>
  <c r="M44" i="13"/>
  <c r="N44" i="13"/>
  <c r="O44" i="13"/>
  <c r="P44" i="13"/>
  <c r="Q44" i="13"/>
  <c r="R44" i="13"/>
  <c r="S44" i="13"/>
  <c r="T44" i="13"/>
  <c r="U44" i="13"/>
  <c r="B45" i="13"/>
  <c r="C45" i="13"/>
  <c r="D45" i="13"/>
  <c r="E45" i="13"/>
  <c r="F45" i="13"/>
  <c r="G45" i="13"/>
  <c r="H45" i="13"/>
  <c r="I45" i="13"/>
  <c r="J45" i="13"/>
  <c r="K45" i="13"/>
  <c r="L45" i="13"/>
  <c r="M45" i="13"/>
  <c r="N45" i="13"/>
  <c r="O45" i="13"/>
  <c r="P45" i="13"/>
  <c r="Q45" i="13"/>
  <c r="R45" i="13"/>
  <c r="S45" i="13"/>
  <c r="T45" i="13"/>
  <c r="U45" i="13"/>
  <c r="B46" i="13"/>
  <c r="C46" i="13"/>
  <c r="D46" i="13"/>
  <c r="E46" i="13"/>
  <c r="F46" i="13"/>
  <c r="G46" i="13"/>
  <c r="H46" i="13"/>
  <c r="I46" i="13"/>
  <c r="J46" i="13"/>
  <c r="K46" i="13"/>
  <c r="L46" i="13"/>
  <c r="M46" i="13"/>
  <c r="N46" i="13"/>
  <c r="O46" i="13"/>
  <c r="P46" i="13"/>
  <c r="Q46" i="13"/>
  <c r="R46" i="13"/>
  <c r="S46" i="13"/>
  <c r="T46" i="13"/>
  <c r="U46" i="13"/>
  <c r="B47" i="13"/>
  <c r="C47" i="13"/>
  <c r="D47" i="13"/>
  <c r="E47" i="13"/>
  <c r="F47" i="13"/>
  <c r="G47" i="13"/>
  <c r="H47" i="13"/>
  <c r="I47" i="13"/>
  <c r="J47" i="13"/>
  <c r="K47" i="13"/>
  <c r="L47" i="13"/>
  <c r="M47" i="13"/>
  <c r="N47" i="13"/>
  <c r="O47" i="13"/>
  <c r="P47" i="13"/>
  <c r="Q47" i="13"/>
  <c r="R47" i="13"/>
  <c r="S47" i="13"/>
  <c r="T47" i="13"/>
  <c r="U47" i="13"/>
  <c r="B48" i="13"/>
  <c r="C48" i="13"/>
  <c r="D48" i="13"/>
  <c r="E48" i="13"/>
  <c r="F48" i="13"/>
  <c r="G48" i="13"/>
  <c r="H48" i="13"/>
  <c r="I48" i="13"/>
  <c r="J48" i="13"/>
  <c r="K48" i="13"/>
  <c r="L48" i="13"/>
  <c r="M48" i="13"/>
  <c r="N48" i="13"/>
  <c r="O48" i="13"/>
  <c r="P48" i="13"/>
  <c r="Q48" i="13"/>
  <c r="R48" i="13"/>
  <c r="S48" i="13"/>
  <c r="T48" i="13"/>
  <c r="U48" i="13"/>
  <c r="B49" i="13"/>
  <c r="C49" i="13"/>
  <c r="D49" i="13"/>
  <c r="E49" i="13"/>
  <c r="F49" i="13"/>
  <c r="G49" i="13"/>
  <c r="H49" i="13"/>
  <c r="I49" i="13"/>
  <c r="J49" i="13"/>
  <c r="K49" i="13"/>
  <c r="L49" i="13"/>
  <c r="M49" i="13"/>
  <c r="N49" i="13"/>
  <c r="O49" i="13"/>
  <c r="P49" i="13"/>
  <c r="Q49" i="13"/>
  <c r="R49" i="13"/>
  <c r="S49" i="13"/>
  <c r="T49" i="13"/>
  <c r="U49" i="13"/>
  <c r="B50" i="13"/>
  <c r="C50" i="13"/>
  <c r="D50" i="13"/>
  <c r="E50" i="13"/>
  <c r="F50" i="13"/>
  <c r="G50" i="13"/>
  <c r="H50" i="13"/>
  <c r="I50" i="13"/>
  <c r="J50" i="13"/>
  <c r="K50" i="13"/>
  <c r="L50" i="13"/>
  <c r="M50" i="13"/>
  <c r="N50" i="13"/>
  <c r="O50" i="13"/>
  <c r="P50" i="13"/>
  <c r="Q50" i="13"/>
  <c r="R50" i="13"/>
  <c r="S50" i="13"/>
  <c r="T50" i="13"/>
  <c r="U50" i="13"/>
  <c r="B51" i="13"/>
  <c r="C51" i="13"/>
  <c r="D51" i="13"/>
  <c r="E51" i="13"/>
  <c r="F51" i="13"/>
  <c r="G51" i="13"/>
  <c r="H51" i="13"/>
  <c r="I51" i="13"/>
  <c r="J51" i="13"/>
  <c r="K51" i="13"/>
  <c r="L51" i="13"/>
  <c r="M51" i="13"/>
  <c r="N51" i="13"/>
  <c r="O51" i="13"/>
  <c r="P51" i="13"/>
  <c r="Q51" i="13"/>
  <c r="R51" i="13"/>
  <c r="S51" i="13"/>
  <c r="T51" i="13"/>
  <c r="U51" i="13"/>
  <c r="B52" i="13"/>
  <c r="C52" i="13"/>
  <c r="D52" i="13"/>
  <c r="E52" i="13"/>
  <c r="F52" i="13"/>
  <c r="G52" i="13"/>
  <c r="H52" i="13"/>
  <c r="I52" i="13"/>
  <c r="J52" i="13"/>
  <c r="K52" i="13"/>
  <c r="L52" i="13"/>
  <c r="M52" i="13"/>
  <c r="N52" i="13"/>
  <c r="O52" i="13"/>
  <c r="P52" i="13"/>
  <c r="Q52" i="13"/>
  <c r="R52" i="13"/>
  <c r="S52" i="13"/>
  <c r="T52" i="13"/>
  <c r="U52" i="13"/>
  <c r="B53" i="13"/>
  <c r="C53" i="13"/>
  <c r="D53" i="13"/>
  <c r="E53" i="13"/>
  <c r="F53" i="13"/>
  <c r="G53" i="13"/>
  <c r="H53" i="13"/>
  <c r="I53" i="13"/>
  <c r="J53" i="13"/>
  <c r="K53" i="13"/>
  <c r="L53" i="13"/>
  <c r="M53" i="13"/>
  <c r="N53" i="13"/>
  <c r="O53" i="13"/>
  <c r="P53" i="13"/>
  <c r="Q53" i="13"/>
  <c r="R53" i="13"/>
  <c r="S53" i="13"/>
  <c r="T53" i="13"/>
  <c r="U53" i="13"/>
  <c r="B54" i="13"/>
  <c r="C54" i="13"/>
  <c r="D54" i="13"/>
  <c r="E54" i="13"/>
  <c r="F54" i="13"/>
  <c r="G54" i="13"/>
  <c r="H54" i="13"/>
  <c r="I54" i="13"/>
  <c r="J54" i="13"/>
  <c r="K54" i="13"/>
  <c r="L54" i="13"/>
  <c r="M54" i="13"/>
  <c r="N54" i="13"/>
  <c r="O54" i="13"/>
  <c r="P54" i="13"/>
  <c r="Q54" i="13"/>
  <c r="R54" i="13"/>
  <c r="S54" i="13"/>
  <c r="T54" i="13"/>
  <c r="U54" i="13"/>
  <c r="B55" i="13"/>
  <c r="C55" i="13"/>
  <c r="D55" i="13"/>
  <c r="E55" i="13"/>
  <c r="F55" i="13"/>
  <c r="G55" i="13"/>
  <c r="H55" i="13"/>
  <c r="I55" i="13"/>
  <c r="J55" i="13"/>
  <c r="K55" i="13"/>
  <c r="L55" i="13"/>
  <c r="M55" i="13"/>
  <c r="N55" i="13"/>
  <c r="O55" i="13"/>
  <c r="P55" i="13"/>
  <c r="Q55" i="13"/>
  <c r="R55" i="13"/>
  <c r="S55" i="13"/>
  <c r="T55" i="13"/>
  <c r="U55" i="13"/>
  <c r="B56" i="13"/>
  <c r="C56" i="13"/>
  <c r="D56" i="13"/>
  <c r="E56" i="13"/>
  <c r="F56" i="13"/>
  <c r="G56" i="13"/>
  <c r="H56" i="13"/>
  <c r="I56" i="13"/>
  <c r="J56" i="13"/>
  <c r="K56" i="13"/>
  <c r="L56" i="13"/>
  <c r="M56" i="13"/>
  <c r="N56" i="13"/>
  <c r="O56" i="13"/>
  <c r="P56" i="13"/>
  <c r="Q56" i="13"/>
  <c r="R56" i="13"/>
  <c r="S56" i="13"/>
  <c r="T56" i="13"/>
  <c r="U56" i="13"/>
  <c r="A326" i="44"/>
  <c r="J314" i="44"/>
  <c r="G314" i="44"/>
  <c r="E6" i="13"/>
  <c r="B6" i="13"/>
  <c r="C6" i="13"/>
  <c r="D6" i="13"/>
  <c r="F6" i="13"/>
  <c r="G6" i="13"/>
  <c r="I6" i="13"/>
  <c r="J6" i="13"/>
  <c r="K6" i="13"/>
  <c r="L6" i="13"/>
  <c r="M6" i="13"/>
  <c r="N6" i="13"/>
  <c r="O6" i="13"/>
  <c r="P6" i="13"/>
  <c r="Q6" i="13"/>
  <c r="R6" i="13"/>
  <c r="S6" i="13"/>
  <c r="T6" i="13"/>
  <c r="U6" i="13"/>
  <c r="A6" i="13"/>
  <c r="A5" i="13"/>
  <c r="A1" i="13"/>
  <c r="F1" i="13"/>
  <c r="A6" i="44"/>
  <c r="G283" i="44"/>
  <c r="A132" i="44"/>
  <c r="A125" i="44"/>
  <c r="A129" i="44"/>
  <c r="A11" i="44"/>
  <c r="A43" i="44"/>
  <c r="A29" i="44"/>
  <c r="J317" i="44"/>
  <c r="G317" i="44"/>
  <c r="A7" i="44"/>
  <c r="A8" i="44"/>
  <c r="A9" i="44"/>
  <c r="J321" i="44"/>
  <c r="J310" i="44"/>
  <c r="A277" i="44"/>
  <c r="A269" i="44"/>
  <c r="A248" i="44"/>
  <c r="A188" i="44"/>
  <c r="I275" i="44"/>
  <c r="J275" i="44" s="1"/>
  <c r="G145" i="44"/>
  <c r="O267" i="44"/>
  <c r="G83" i="44"/>
  <c r="G84" i="44"/>
  <c r="J335" i="44"/>
  <c r="J333" i="44"/>
  <c r="A296" i="44"/>
  <c r="G219" i="44"/>
  <c r="N203" i="44"/>
  <c r="G203" i="44"/>
  <c r="N219" i="44"/>
  <c r="G82" i="44"/>
  <c r="N82" i="44"/>
  <c r="A190" i="44"/>
  <c r="A147" i="44"/>
  <c r="A361" i="44"/>
  <c r="A344" i="44"/>
  <c r="A345" i="44"/>
  <c r="A346" i="44"/>
  <c r="A347" i="44"/>
  <c r="A348" i="44"/>
  <c r="A349" i="44"/>
  <c r="A350" i="44"/>
  <c r="A351" i="44"/>
  <c r="A352" i="44"/>
  <c r="A353" i="44"/>
  <c r="A354" i="44"/>
  <c r="A355" i="44"/>
  <c r="A356" i="44"/>
  <c r="A358" i="44"/>
  <c r="A357" i="44"/>
  <c r="A360" i="44"/>
  <c r="A309" i="44"/>
  <c r="A310" i="44"/>
  <c r="A311" i="44"/>
  <c r="A312" i="44"/>
  <c r="A313" i="44"/>
  <c r="A315" i="44"/>
  <c r="A316" i="44"/>
  <c r="A321" i="44"/>
  <c r="A322" i="44"/>
  <c r="A323" i="44"/>
  <c r="A324" i="44"/>
  <c r="A325" i="44"/>
  <c r="A327" i="44"/>
  <c r="A328" i="44"/>
  <c r="A329" i="44"/>
  <c r="A330" i="44"/>
  <c r="A331" i="44"/>
  <c r="A332" i="44"/>
  <c r="A333" i="44"/>
  <c r="A334" i="44"/>
  <c r="A335" i="44"/>
  <c r="A336" i="44"/>
  <c r="A339" i="44"/>
  <c r="A340" i="44"/>
  <c r="A341" i="44"/>
  <c r="A342" i="44"/>
  <c r="A343" i="44"/>
  <c r="A301" i="44"/>
  <c r="A302" i="44"/>
  <c r="A303" i="44"/>
  <c r="A304" i="44"/>
  <c r="A305" i="44"/>
  <c r="A306" i="44"/>
  <c r="A307" i="44"/>
  <c r="A291" i="44"/>
  <c r="A292" i="44"/>
  <c r="A293" i="44"/>
  <c r="A294" i="44"/>
  <c r="A295" i="44"/>
  <c r="A298" i="44"/>
  <c r="A290" i="44"/>
  <c r="A282" i="44"/>
  <c r="A273" i="44"/>
  <c r="A274" i="44"/>
  <c r="A275" i="44"/>
  <c r="A276" i="44"/>
  <c r="A278" i="44"/>
  <c r="A279" i="44"/>
  <c r="A280" i="44"/>
  <c r="A281" i="44"/>
  <c r="A272" i="44"/>
  <c r="A268" i="44"/>
  <c r="A262" i="44"/>
  <c r="A263" i="44"/>
  <c r="A264" i="44"/>
  <c r="A265" i="44"/>
  <c r="A266" i="44"/>
  <c r="A267" i="44"/>
  <c r="A261" i="44"/>
  <c r="A260" i="44"/>
  <c r="A259" i="44"/>
  <c r="A249" i="44"/>
  <c r="A250" i="44"/>
  <c r="A251" i="44"/>
  <c r="A252" i="44"/>
  <c r="A253" i="44"/>
  <c r="A254" i="44"/>
  <c r="A255" i="44"/>
  <c r="A256" i="44"/>
  <c r="A257" i="44"/>
  <c r="A258" i="44"/>
  <c r="A231" i="44"/>
  <c r="A232" i="44"/>
  <c r="A233" i="44"/>
  <c r="A234" i="44"/>
  <c r="A235" i="44"/>
  <c r="A236" i="44"/>
  <c r="A237" i="44"/>
  <c r="A238" i="44"/>
  <c r="A239" i="44"/>
  <c r="A240" i="44"/>
  <c r="A241" i="44"/>
  <c r="A242" i="44"/>
  <c r="A243" i="44"/>
  <c r="A244" i="44"/>
  <c r="A245" i="44"/>
  <c r="A246" i="44"/>
  <c r="A247" i="44"/>
  <c r="A214" i="44"/>
  <c r="A215" i="44"/>
  <c r="A216" i="44"/>
  <c r="A217" i="44"/>
  <c r="A218" i="44"/>
  <c r="A220" i="44"/>
  <c r="A221" i="44"/>
  <c r="A222" i="44"/>
  <c r="A223" i="44"/>
  <c r="A224" i="44"/>
  <c r="A225" i="44"/>
  <c r="A226" i="44"/>
  <c r="A227" i="44"/>
  <c r="A228" i="44"/>
  <c r="A229" i="44"/>
  <c r="A230" i="44"/>
  <c r="A198" i="44"/>
  <c r="A199" i="44"/>
  <c r="A200" i="44"/>
  <c r="A201" i="44"/>
  <c r="A202" i="44"/>
  <c r="A204" i="44"/>
  <c r="A205" i="44"/>
  <c r="A206" i="44"/>
  <c r="A207" i="44"/>
  <c r="A208" i="44"/>
  <c r="A210" i="44"/>
  <c r="A211" i="44"/>
  <c r="A212" i="44"/>
  <c r="A213" i="44"/>
  <c r="A197" i="44"/>
  <c r="A196" i="44"/>
  <c r="A195" i="44"/>
  <c r="A189" i="44"/>
  <c r="A191" i="44"/>
  <c r="A192" i="44"/>
  <c r="A194" i="44"/>
  <c r="A153" i="44"/>
  <c r="A154" i="44"/>
  <c r="A155" i="44"/>
  <c r="A156" i="44"/>
  <c r="A157" i="44"/>
  <c r="A158" i="44"/>
  <c r="A159" i="44"/>
  <c r="A160" i="44"/>
  <c r="A161" i="44"/>
  <c r="A164" i="44"/>
  <c r="A166" i="44"/>
  <c r="A167" i="44"/>
  <c r="A168" i="44"/>
  <c r="A169" i="44"/>
  <c r="A170" i="44"/>
  <c r="A171" i="44"/>
  <c r="A172" i="44"/>
  <c r="A173" i="44"/>
  <c r="A174" i="44"/>
  <c r="A175" i="44"/>
  <c r="A176" i="44"/>
  <c r="A177" i="44"/>
  <c r="A178" i="44"/>
  <c r="A179" i="44"/>
  <c r="A180" i="44"/>
  <c r="A181" i="44"/>
  <c r="A182" i="44"/>
  <c r="A183" i="44"/>
  <c r="A184" i="44"/>
  <c r="A185" i="44"/>
  <c r="A186" i="44"/>
  <c r="A187" i="44"/>
  <c r="A152" i="44"/>
  <c r="A142" i="44"/>
  <c r="A143" i="44"/>
  <c r="A144" i="44"/>
  <c r="A145" i="44"/>
  <c r="A146" i="44"/>
  <c r="A148" i="44"/>
  <c r="A149" i="44"/>
  <c r="A150" i="44"/>
  <c r="A151" i="44"/>
  <c r="A139" i="44"/>
  <c r="A138" i="44"/>
  <c r="A137" i="44"/>
  <c r="A113" i="44"/>
  <c r="A114" i="44"/>
  <c r="A115" i="44"/>
  <c r="A116" i="44"/>
  <c r="A117" i="44"/>
  <c r="A118" i="44"/>
  <c r="A119" i="44"/>
  <c r="A120" i="44"/>
  <c r="A121" i="44"/>
  <c r="A122" i="44"/>
  <c r="A123" i="44"/>
  <c r="A124" i="44"/>
  <c r="A112" i="44"/>
  <c r="A111" i="44"/>
  <c r="A110" i="44"/>
  <c r="A101" i="44"/>
  <c r="A100" i="44"/>
  <c r="A98" i="44"/>
  <c r="A95" i="44"/>
  <c r="A96" i="44"/>
  <c r="A97" i="44"/>
  <c r="A86" i="44"/>
  <c r="A87" i="44"/>
  <c r="A88" i="44"/>
  <c r="A89" i="44"/>
  <c r="A90" i="44"/>
  <c r="A91" i="44"/>
  <c r="A92" i="44"/>
  <c r="A93" i="44"/>
  <c r="A94" i="44"/>
  <c r="A85" i="44"/>
  <c r="A81" i="44"/>
  <c r="A68" i="44"/>
  <c r="A69" i="44"/>
  <c r="A70" i="44"/>
  <c r="A71" i="44"/>
  <c r="A72" i="44"/>
  <c r="A73" i="44"/>
  <c r="A74" i="44"/>
  <c r="A75" i="44"/>
  <c r="A48" i="44"/>
  <c r="A49" i="44"/>
  <c r="A52" i="44"/>
  <c r="A53" i="44"/>
  <c r="A54" i="44"/>
  <c r="A55" i="44"/>
  <c r="A56" i="44"/>
  <c r="A57" i="44"/>
  <c r="A58" i="44"/>
  <c r="A59" i="44"/>
  <c r="A60" i="44"/>
  <c r="A61" i="44"/>
  <c r="A62" i="44"/>
  <c r="A63" i="44"/>
  <c r="A64" i="44"/>
  <c r="A65" i="44"/>
  <c r="A66" i="44"/>
  <c r="A67" i="44"/>
  <c r="A44" i="44"/>
  <c r="A45" i="44"/>
  <c r="A46" i="44"/>
  <c r="A47" i="44"/>
  <c r="A39" i="44"/>
  <c r="A41" i="44"/>
  <c r="A42" i="44"/>
  <c r="A33" i="44"/>
  <c r="A35" i="44"/>
  <c r="A36" i="44"/>
  <c r="A37" i="44"/>
  <c r="A38" i="44"/>
  <c r="A32" i="44"/>
  <c r="A31" i="44"/>
  <c r="A28" i="44"/>
  <c r="A25" i="44"/>
  <c r="A26" i="44"/>
  <c r="A27" i="44"/>
  <c r="A24" i="44"/>
  <c r="A23" i="44"/>
  <c r="A19" i="44"/>
  <c r="A20" i="44"/>
  <c r="A21" i="44"/>
  <c r="A22" i="44"/>
  <c r="A18" i="44"/>
  <c r="A15" i="44"/>
  <c r="A13" i="44"/>
  <c r="A14" i="44"/>
  <c r="A12" i="44"/>
  <c r="A10" i="44"/>
  <c r="G14" i="44"/>
  <c r="G285" i="44"/>
  <c r="G286" i="44"/>
  <c r="G287" i="44"/>
  <c r="G288" i="44"/>
  <c r="G289" i="44"/>
  <c r="G284" i="44"/>
  <c r="G281" i="44"/>
  <c r="J6" i="44"/>
  <c r="J307" i="44" s="1"/>
  <c r="C9" i="16"/>
  <c r="C8" i="16"/>
  <c r="C37" i="16"/>
  <c r="C35" i="16"/>
  <c r="C25" i="16"/>
  <c r="C21" i="16"/>
  <c r="C16" i="16"/>
  <c r="C14" i="16"/>
  <c r="G295" i="44"/>
  <c r="G331" i="44"/>
  <c r="H276" i="44"/>
  <c r="G126" i="44"/>
  <c r="G47" i="44"/>
  <c r="G42" i="44"/>
  <c r="A283" i="44"/>
  <c r="G265" i="44"/>
  <c r="G129" i="44"/>
  <c r="G124" i="44"/>
  <c r="G355" i="44"/>
  <c r="G352" i="44"/>
  <c r="G350" i="44"/>
  <c r="G349" i="44"/>
  <c r="G348" i="44"/>
  <c r="G346" i="44"/>
  <c r="G345" i="44"/>
  <c r="G344" i="44"/>
  <c r="G343" i="44"/>
  <c r="G341" i="44"/>
  <c r="J336" i="44"/>
  <c r="G336" i="44"/>
  <c r="G335" i="44"/>
  <c r="J334" i="44"/>
  <c r="G334" i="44"/>
  <c r="G333" i="44"/>
  <c r="L331" i="44"/>
  <c r="L330" i="44"/>
  <c r="G330" i="44"/>
  <c r="L329" i="44"/>
  <c r="G329" i="44"/>
  <c r="G328" i="44"/>
  <c r="G327" i="44"/>
  <c r="G326" i="44"/>
  <c r="G325" i="44"/>
  <c r="J323" i="44"/>
  <c r="G323" i="44"/>
  <c r="G321" i="44"/>
  <c r="G316" i="44"/>
  <c r="J315" i="44"/>
  <c r="G315" i="44"/>
  <c r="J313" i="44"/>
  <c r="G313" i="44"/>
  <c r="J312" i="44"/>
  <c r="G312" i="44"/>
  <c r="G310" i="44"/>
  <c r="J309" i="44"/>
  <c r="G309" i="44"/>
  <c r="J308" i="44"/>
  <c r="G308" i="44"/>
  <c r="G307" i="44"/>
  <c r="G306" i="44"/>
  <c r="G304" i="44"/>
  <c r="L299" i="44"/>
  <c r="G299" i="44"/>
  <c r="G298" i="44"/>
  <c r="G297" i="44"/>
  <c r="L295" i="44"/>
  <c r="G294" i="44"/>
  <c r="L292" i="44"/>
  <c r="G292" i="44"/>
  <c r="L291" i="44"/>
  <c r="G291" i="44"/>
  <c r="A289" i="44"/>
  <c r="A288" i="44"/>
  <c r="A287" i="44"/>
  <c r="A286" i="44"/>
  <c r="A285" i="44"/>
  <c r="A284" i="44"/>
  <c r="G280" i="44"/>
  <c r="G279" i="44"/>
  <c r="G278" i="44"/>
  <c r="G277" i="44"/>
  <c r="G276" i="44"/>
  <c r="G275" i="44"/>
  <c r="O272" i="44"/>
  <c r="K272" i="44"/>
  <c r="O269" i="44"/>
  <c r="L269" i="44"/>
  <c r="G272" i="44"/>
  <c r="H275" i="44"/>
  <c r="L267" i="44"/>
  <c r="G263" i="44"/>
  <c r="G262" i="44"/>
  <c r="G261" i="44"/>
  <c r="G259" i="44"/>
  <c r="M258" i="44"/>
  <c r="K258" i="44"/>
  <c r="J258" i="44"/>
  <c r="N258" i="44" s="1"/>
  <c r="I258" i="44"/>
  <c r="O258" i="44" s="1"/>
  <c r="G257" i="44"/>
  <c r="M257" i="44" s="1"/>
  <c r="G256" i="44"/>
  <c r="K256" i="44"/>
  <c r="G255" i="44"/>
  <c r="M255" i="44" s="1"/>
  <c r="G254" i="44"/>
  <c r="G253" i="44"/>
  <c r="G252" i="44"/>
  <c r="N251" i="44"/>
  <c r="M251" i="44"/>
  <c r="K251" i="44"/>
  <c r="J251" i="44"/>
  <c r="M250" i="44"/>
  <c r="J250" i="44"/>
  <c r="I250" i="44"/>
  <c r="G269" i="44"/>
  <c r="K267" i="44"/>
  <c r="G267" i="44"/>
  <c r="K248" i="44"/>
  <c r="G248" i="44"/>
  <c r="G246" i="44"/>
  <c r="G244" i="44"/>
  <c r="G226" i="44"/>
  <c r="G224" i="44"/>
  <c r="N221" i="44"/>
  <c r="G221" i="44"/>
  <c r="N220" i="44"/>
  <c r="G220" i="44"/>
  <c r="N218" i="44"/>
  <c r="G218" i="44"/>
  <c r="N217" i="44"/>
  <c r="L217" i="44"/>
  <c r="J217" i="44"/>
  <c r="G217" i="44"/>
  <c r="G211" i="44"/>
  <c r="G208" i="44"/>
  <c r="N205" i="44"/>
  <c r="G205" i="44"/>
  <c r="N204" i="44"/>
  <c r="G204" i="44"/>
  <c r="N202" i="44"/>
  <c r="G202" i="44"/>
  <c r="N201" i="44"/>
  <c r="L201" i="44"/>
  <c r="J201" i="44"/>
  <c r="G201" i="44"/>
  <c r="G195" i="44"/>
  <c r="G188" i="44"/>
  <c r="G186" i="44"/>
  <c r="G184" i="44"/>
  <c r="G158" i="44"/>
  <c r="G156" i="44"/>
  <c r="L155" i="44"/>
  <c r="G155" i="44"/>
  <c r="L154" i="44"/>
  <c r="L156" i="44" s="1"/>
  <c r="G154" i="44"/>
  <c r="G140" i="44"/>
  <c r="G150" i="44"/>
  <c r="I150" i="44" s="1"/>
  <c r="M150" i="44" s="1"/>
  <c r="G149" i="44"/>
  <c r="I149" i="44"/>
  <c r="K149" i="44" s="1"/>
  <c r="L149" i="44" s="1"/>
  <c r="G148" i="44"/>
  <c r="I148" i="44" s="1"/>
  <c r="G147" i="44"/>
  <c r="I147" i="44" s="1"/>
  <c r="G146" i="44"/>
  <c r="I146" i="44" s="1"/>
  <c r="J146" i="44" s="1"/>
  <c r="I145" i="44"/>
  <c r="K145" i="44" s="1"/>
  <c r="G144" i="44"/>
  <c r="M143" i="44"/>
  <c r="J143" i="44"/>
  <c r="M142" i="44"/>
  <c r="J142" i="44"/>
  <c r="I142" i="44"/>
  <c r="G131" i="44"/>
  <c r="L130" i="44"/>
  <c r="J130" i="44"/>
  <c r="N129" i="44"/>
  <c r="L129" i="44"/>
  <c r="J129" i="44"/>
  <c r="I129" i="44"/>
  <c r="J113" i="44"/>
  <c r="J326" i="44" s="1"/>
  <c r="G113" i="44"/>
  <c r="G112" i="44"/>
  <c r="J110" i="44"/>
  <c r="K105" i="44" s="1"/>
  <c r="G110" i="44"/>
  <c r="K109" i="44"/>
  <c r="K108" i="44"/>
  <c r="K107" i="44"/>
  <c r="K106" i="44"/>
  <c r="J103" i="44"/>
  <c r="G103" i="44"/>
  <c r="K102" i="44"/>
  <c r="I102" i="44"/>
  <c r="G99" i="44"/>
  <c r="G96" i="44"/>
  <c r="G94" i="44"/>
  <c r="J92" i="44"/>
  <c r="G92" i="44"/>
  <c r="G90" i="44"/>
  <c r="G88" i="44"/>
  <c r="N85" i="44"/>
  <c r="G85" i="44"/>
  <c r="N84" i="44"/>
  <c r="N83" i="44"/>
  <c r="N81" i="44"/>
  <c r="N88" i="44" s="1"/>
  <c r="L345" i="44" s="1"/>
  <c r="G81" i="44"/>
  <c r="N80" i="44"/>
  <c r="L80" i="44"/>
  <c r="J80" i="44"/>
  <c r="G80" i="44"/>
  <c r="A80" i="44"/>
  <c r="A79" i="44"/>
  <c r="A78" i="44"/>
  <c r="A77" i="44"/>
  <c r="A76" i="44"/>
  <c r="G74" i="44"/>
  <c r="G72" i="44"/>
  <c r="G70" i="44"/>
  <c r="G68" i="44"/>
  <c r="G66" i="44"/>
  <c r="G64" i="44"/>
  <c r="G38" i="44"/>
  <c r="G36" i="44"/>
  <c r="G32" i="44"/>
  <c r="N29" i="44"/>
  <c r="O316" i="44" s="1"/>
  <c r="G29" i="44"/>
  <c r="G24" i="44"/>
  <c r="G21" i="44"/>
  <c r="G18" i="44"/>
  <c r="A17" i="44"/>
  <c r="A16" i="44"/>
  <c r="G12" i="44"/>
  <c r="G10" i="44"/>
  <c r="G8" i="44"/>
  <c r="G6" i="44"/>
  <c r="G4" i="44"/>
  <c r="Q1" i="44"/>
  <c r="G1" i="44"/>
  <c r="A1" i="44"/>
  <c r="N226" i="44"/>
  <c r="L349" i="44" s="1"/>
  <c r="I256" i="44"/>
  <c r="O256" i="44" s="1"/>
  <c r="M256" i="44"/>
  <c r="L258" i="44"/>
  <c r="J255" i="44"/>
  <c r="N255" i="44" s="1"/>
  <c r="I255" i="44"/>
  <c r="O255" i="44" s="1"/>
  <c r="L255" i="44"/>
  <c r="K255" i="44"/>
  <c r="N208" i="44"/>
  <c r="L348" i="44" s="1"/>
  <c r="K257" i="44"/>
  <c r="J257" i="44"/>
  <c r="N257" i="44" s="1"/>
  <c r="I257" i="44"/>
  <c r="O257" i="44" s="1"/>
  <c r="J112" i="44"/>
  <c r="J325" i="44" s="1"/>
  <c r="J256" i="44"/>
  <c r="N256" i="44" s="1"/>
  <c r="C1" i="8"/>
  <c r="A92" i="8" s="1"/>
  <c r="A94" i="8"/>
  <c r="A71" i="8"/>
  <c r="A60" i="8"/>
  <c r="A16" i="8"/>
  <c r="A8" i="8"/>
  <c r="C22" i="16"/>
  <c r="C23" i="16"/>
  <c r="C24" i="16"/>
  <c r="C34" i="16"/>
  <c r="C27" i="16"/>
  <c r="C4" i="16"/>
  <c r="C12" i="16"/>
  <c r="C7" i="16"/>
  <c r="C5" i="16"/>
  <c r="C11" i="16"/>
  <c r="C18" i="16"/>
  <c r="C15" i="16"/>
  <c r="C19" i="16"/>
  <c r="C20" i="16"/>
  <c r="C28" i="16"/>
  <c r="C29" i="16"/>
  <c r="C30" i="16"/>
  <c r="C31" i="16"/>
  <c r="C32" i="16"/>
  <c r="C33" i="16"/>
  <c r="C38" i="16"/>
  <c r="C39" i="16"/>
  <c r="C40" i="16"/>
  <c r="C41" i="16"/>
  <c r="C42" i="16"/>
  <c r="C43" i="16"/>
  <c r="C44" i="16"/>
  <c r="C45" i="16"/>
  <c r="C46" i="16"/>
  <c r="C47" i="16"/>
  <c r="C48" i="16"/>
  <c r="C49" i="16"/>
  <c r="C50" i="16"/>
  <c r="C51" i="16"/>
  <c r="C52" i="16"/>
  <c r="C53" i="16"/>
  <c r="C54" i="16"/>
  <c r="C55" i="16"/>
  <c r="C56" i="16"/>
  <c r="C57" i="16"/>
  <c r="C58" i="16"/>
  <c r="C59" i="16"/>
  <c r="C60" i="16"/>
  <c r="C61" i="16"/>
  <c r="B7" i="13"/>
  <c r="J7" i="13"/>
  <c r="G7" i="13"/>
  <c r="C7" i="13"/>
  <c r="H7" i="13"/>
  <c r="D7" i="13"/>
  <c r="K7" i="13"/>
  <c r="F7" i="13"/>
  <c r="E7" i="13"/>
  <c r="T7" i="13"/>
  <c r="U7" i="13"/>
  <c r="I7" i="13"/>
  <c r="A17" i="8" l="1"/>
  <c r="A9" i="8"/>
  <c r="A70" i="8"/>
  <c r="A93" i="8"/>
  <c r="A15" i="8"/>
  <c r="A22" i="8"/>
  <c r="A14" i="8"/>
  <c r="A64" i="8"/>
  <c r="A86" i="8"/>
  <c r="A65" i="8"/>
  <c r="A21" i="8"/>
  <c r="A13" i="8"/>
  <c r="A63" i="8"/>
  <c r="A87" i="8"/>
  <c r="A23" i="8"/>
  <c r="A20" i="8"/>
  <c r="A12" i="8"/>
  <c r="A62" i="8"/>
  <c r="A88" i="8"/>
  <c r="A72" i="8"/>
  <c r="A19" i="8"/>
  <c r="A11" i="8"/>
  <c r="A61" i="8"/>
  <c r="A89" i="8"/>
  <c r="A18" i="8"/>
  <c r="A10" i="8"/>
  <c r="A69" i="8"/>
  <c r="I276" i="44"/>
  <c r="I277" i="44" s="1"/>
  <c r="K104" i="44"/>
  <c r="K110" i="44" s="1"/>
  <c r="I254" i="44"/>
  <c r="L257" i="44"/>
  <c r="L256" i="44"/>
  <c r="K275" i="44"/>
  <c r="J276" i="44"/>
  <c r="J277" i="44" s="1"/>
  <c r="L350" i="44"/>
  <c r="N147" i="44"/>
  <c r="O147" i="44" s="1"/>
  <c r="K147" i="44"/>
  <c r="L147" i="44" s="1"/>
  <c r="M147" i="44"/>
  <c r="J147" i="44"/>
  <c r="N148" i="44"/>
  <c r="O148" i="44" s="1"/>
  <c r="K148" i="44"/>
  <c r="L148" i="44" s="1"/>
  <c r="J148" i="44"/>
  <c r="M148" i="44"/>
  <c r="J149" i="44"/>
  <c r="K146" i="44"/>
  <c r="L146" i="44" s="1"/>
  <c r="K150" i="44"/>
  <c r="L150" i="44" s="1"/>
  <c r="N149" i="44"/>
  <c r="O149" i="44" s="1"/>
  <c r="N146" i="44"/>
  <c r="O146" i="44" s="1"/>
  <c r="N150" i="44"/>
  <c r="O150" i="44" s="1"/>
  <c r="J150" i="44"/>
  <c r="M146" i="44"/>
  <c r="M149" i="44"/>
  <c r="N145" i="44"/>
  <c r="O145" i="44" s="1"/>
  <c r="M145" i="44"/>
  <c r="J253" i="44"/>
  <c r="L145" i="44"/>
  <c r="J145" i="44"/>
  <c r="J151" i="44" s="1"/>
  <c r="J154" i="44" s="1"/>
  <c r="I253" i="44"/>
  <c r="R7" i="13"/>
  <c r="M151" i="44" l="1"/>
  <c r="J155" i="44" s="1"/>
  <c r="J156" i="44" s="1"/>
  <c r="J327" i="44" s="1"/>
  <c r="J254" i="44"/>
  <c r="J259" i="44" s="1"/>
  <c r="I110" i="44"/>
  <c r="M254" i="44"/>
  <c r="K151" i="44"/>
  <c r="L275" i="44"/>
  <c r="K276" i="44"/>
  <c r="K277" i="44" s="1"/>
  <c r="N151" i="44"/>
  <c r="M253" i="44"/>
  <c r="K253" i="44"/>
  <c r="K254" i="44" l="1"/>
  <c r="L254" i="44" s="1"/>
  <c r="N254" i="44"/>
  <c r="O254" i="44" s="1"/>
  <c r="M259" i="44"/>
  <c r="L276" i="44"/>
  <c r="L277" i="44" s="1"/>
  <c r="M275" i="44"/>
  <c r="N253" i="44"/>
  <c r="K158" i="44"/>
  <c r="J328" i="44" s="1"/>
  <c r="L253" i="44"/>
  <c r="L7" i="13"/>
  <c r="L259" i="44" l="1"/>
  <c r="K259" i="44"/>
  <c r="K261" i="44" s="1"/>
  <c r="N259" i="44"/>
  <c r="K262" i="44" s="1"/>
  <c r="H278" i="44" s="1"/>
  <c r="N275" i="44"/>
  <c r="M276" i="44"/>
  <c r="M277" i="44" s="1"/>
  <c r="M279" i="44"/>
  <c r="M278" i="44"/>
  <c r="M280" i="44"/>
  <c r="O253" i="44"/>
  <c r="O259" i="44" s="1"/>
  <c r="L158" i="44"/>
  <c r="N261" i="44" l="1"/>
  <c r="M281" i="44"/>
  <c r="I259" i="44"/>
  <c r="N276" i="44"/>
  <c r="N277" i="44" s="1"/>
  <c r="N278" i="44"/>
  <c r="N279" i="44"/>
  <c r="N280" i="44"/>
  <c r="N281" i="44" s="1"/>
  <c r="O275" i="44"/>
  <c r="H279" i="44"/>
  <c r="I279" i="44" s="1"/>
  <c r="I280" i="44" s="1"/>
  <c r="N262" i="44"/>
  <c r="N263" i="44" s="1"/>
  <c r="K263" i="44"/>
  <c r="M263" i="44" s="1"/>
  <c r="I278" i="44"/>
  <c r="J278" i="44"/>
  <c r="K278" i="44"/>
  <c r="L278" i="44"/>
  <c r="H283" i="44" l="1"/>
  <c r="O276" i="44"/>
  <c r="O277" i="44" s="1"/>
  <c r="O279" i="44"/>
  <c r="O280" i="44"/>
  <c r="O281" i="44" s="1"/>
  <c r="O278" i="44"/>
  <c r="L279" i="44"/>
  <c r="L280" i="44" s="1"/>
  <c r="L281" i="44" s="1"/>
  <c r="J279" i="44"/>
  <c r="J280" i="44" s="1"/>
  <c r="J281" i="44" s="1"/>
  <c r="K279" i="44"/>
  <c r="K280" i="44" s="1"/>
  <c r="K281" i="44" s="1"/>
  <c r="J329" i="44"/>
  <c r="H280" i="44"/>
  <c r="I281" i="44"/>
  <c r="N7" i="13"/>
  <c r="M7" i="13"/>
  <c r="I283" i="44" l="1"/>
  <c r="H284" i="44"/>
  <c r="H285" i="44" s="1"/>
  <c r="H288" i="44"/>
  <c r="H289" i="44" s="1"/>
  <c r="H286" i="44"/>
  <c r="H287" i="44"/>
  <c r="I284" i="44" l="1"/>
  <c r="I285" i="44" s="1"/>
  <c r="J283" i="44"/>
  <c r="I288" i="44"/>
  <c r="I286" i="44"/>
  <c r="I287" i="44"/>
  <c r="I289" i="44" l="1"/>
  <c r="J286" i="44"/>
  <c r="J284" i="44"/>
  <c r="J285" i="44" s="1"/>
  <c r="J287" i="44"/>
  <c r="J288" i="44"/>
  <c r="J289" i="44" s="1"/>
  <c r="K283" i="44"/>
  <c r="K284" i="44" l="1"/>
  <c r="K285" i="44" s="1"/>
  <c r="L283" i="44"/>
  <c r="K286" i="44"/>
  <c r="K288" i="44"/>
  <c r="K289" i="44" s="1"/>
  <c r="K287" i="44"/>
  <c r="L287" i="44" l="1"/>
  <c r="L288" i="44"/>
  <c r="L289" i="44" s="1"/>
  <c r="L286" i="44"/>
  <c r="M283" i="44"/>
  <c r="L284" i="44"/>
  <c r="L285" i="44" s="1"/>
  <c r="M287" i="44" l="1"/>
  <c r="M288" i="44"/>
  <c r="M289" i="44" s="1"/>
  <c r="N283" i="44"/>
  <c r="M284" i="44"/>
  <c r="M285" i="44" s="1"/>
  <c r="M286" i="44"/>
  <c r="O283" i="44" l="1"/>
  <c r="N284" i="44"/>
  <c r="N285" i="44" s="1"/>
  <c r="N287" i="44"/>
  <c r="N288" i="44"/>
  <c r="N286" i="44"/>
  <c r="N289" i="44" l="1"/>
  <c r="O284" i="44"/>
  <c r="O285" i="44" s="1"/>
  <c r="O287" i="44"/>
  <c r="O288" i="44"/>
  <c r="O289" i="44" s="1"/>
  <c r="O286" i="44"/>
  <c r="J292" i="44" l="1"/>
  <c r="J297" i="44" s="1"/>
  <c r="L343" i="44" s="1"/>
  <c r="J291" i="44"/>
  <c r="J330" i="44" s="1"/>
  <c r="O7" i="13"/>
  <c r="J298" i="44" l="1"/>
  <c r="L344" i="44" s="1"/>
  <c r="L346" i="44" s="1"/>
  <c r="L352" i="44" s="1"/>
  <c r="Q7" i="13"/>
  <c r="S7" i="13"/>
  <c r="J299" i="44" l="1"/>
  <c r="J331" i="44" s="1"/>
  <c r="P7" i="13"/>
</calcChain>
</file>

<file path=xl/comments1.xml><?xml version="1.0" encoding="utf-8"?>
<comments xmlns="http://schemas.openxmlformats.org/spreadsheetml/2006/main">
  <authors>
    <author>Sartore Manuela BAFU</author>
  </authors>
  <commentList>
    <comment ref="D132" authorId="0" shapeId="0">
      <text>
        <r>
          <rPr>
            <b/>
            <sz val="9"/>
            <color indexed="81"/>
            <rFont val="Tahoma"/>
            <family val="2"/>
          </rPr>
          <t>Sartore Manuela BAFU:</t>
        </r>
        <r>
          <rPr>
            <sz val="9"/>
            <color indexed="81"/>
            <rFont val="Tahoma"/>
            <family val="2"/>
          </rPr>
          <t xml:space="preserve">
Effettivi vs. individui</t>
        </r>
      </text>
    </comment>
  </commentList>
</comments>
</file>

<file path=xl/comments2.xml><?xml version="1.0" encoding="utf-8"?>
<comments xmlns="http://schemas.openxmlformats.org/spreadsheetml/2006/main">
  <authors>
    <author>Frei Michael BAFU</author>
  </authors>
  <commentList>
    <comment ref="Y8" authorId="0" shapeId="0">
      <text>
        <r>
          <rPr>
            <b/>
            <sz val="9"/>
            <color indexed="81"/>
            <rFont val="Tahoma"/>
            <family val="2"/>
          </rPr>
          <t>Frei Michael BAFU:</t>
        </r>
        <r>
          <rPr>
            <sz val="9"/>
            <color indexed="81"/>
            <rFont val="Tahoma"/>
            <family val="2"/>
          </rPr>
          <t xml:space="preserve">
ou Champs concerné?
Je ne vois pas de quoi il s'agit en fait ici...</t>
        </r>
      </text>
    </comment>
  </commentList>
</comments>
</file>

<file path=xl/sharedStrings.xml><?xml version="1.0" encoding="utf-8"?>
<sst xmlns="http://schemas.openxmlformats.org/spreadsheetml/2006/main" count="1389" uniqueCount="1048">
  <si>
    <t>Bemerkung</t>
  </si>
  <si>
    <t>Forellenregion</t>
  </si>
  <si>
    <t>Äschenregion</t>
  </si>
  <si>
    <t>Barbenregion</t>
  </si>
  <si>
    <t>Regeneration</t>
  </si>
  <si>
    <t>Datum des Fischsterbens</t>
  </si>
  <si>
    <t>Kanton</t>
  </si>
  <si>
    <t>Abteilung/Fachstelle</t>
  </si>
  <si>
    <t>Jahr</t>
  </si>
  <si>
    <t>Ersatzkosten</t>
  </si>
  <si>
    <t>Fischregion</t>
  </si>
  <si>
    <t>Oberfläche</t>
  </si>
  <si>
    <t>Def_f</t>
  </si>
  <si>
    <t>Def_d</t>
  </si>
  <si>
    <t>Def_i</t>
  </si>
  <si>
    <t>Engrais liquide</t>
  </si>
  <si>
    <t>Jauche</t>
  </si>
  <si>
    <t>Concimi liquidi</t>
  </si>
  <si>
    <t>Pesticide</t>
  </si>
  <si>
    <t>Pestizide</t>
  </si>
  <si>
    <t>Pesticidi</t>
  </si>
  <si>
    <t xml:space="preserve">Désinfectant </t>
  </si>
  <si>
    <t>Disinfettanti</t>
  </si>
  <si>
    <t>Lixiviat de silos</t>
  </si>
  <si>
    <t>Siloabwasser</t>
  </si>
  <si>
    <t>Liscivato da silos</t>
  </si>
  <si>
    <t>Lixiviat industriel ou domestique</t>
  </si>
  <si>
    <t>Abwasser häuslich-industriell</t>
  </si>
  <si>
    <t>Liscivato industriale o domestico</t>
  </si>
  <si>
    <t>Huile, goudron,  dissolvant organique</t>
  </si>
  <si>
    <t>Oel, Teer, organische Lösungsmittel</t>
  </si>
  <si>
    <t>Olio, catrame, dissolventi organici</t>
  </si>
  <si>
    <t>Lait de béton</t>
  </si>
  <si>
    <t>Zementwasser</t>
  </si>
  <si>
    <t>Cemento</t>
  </si>
  <si>
    <t>Vidange de bassins de retenue</t>
  </si>
  <si>
    <t>Stauraumspülungen</t>
  </si>
  <si>
    <t>Spurgo dei laghi di accumulazione</t>
  </si>
  <si>
    <t>Manque d'oxygène</t>
  </si>
  <si>
    <t>Sauerstoffmangel</t>
  </si>
  <si>
    <t>Mancanza d'ossigeno</t>
  </si>
  <si>
    <t>zu geringer Wasserstand</t>
  </si>
  <si>
    <t>Mancanza d'acqua</t>
  </si>
  <si>
    <t>Maladie du poisson</t>
  </si>
  <si>
    <t>Fischkrankheiten</t>
  </si>
  <si>
    <t>Malattie dei pesci</t>
  </si>
  <si>
    <t>Autres raisons</t>
  </si>
  <si>
    <t>Andere Ursachen</t>
  </si>
  <si>
    <t>Altre cause</t>
  </si>
  <si>
    <t>Cause inconnue</t>
  </si>
  <si>
    <t>Ursachen unbekannt</t>
  </si>
  <si>
    <t>Causa sconosciuta</t>
  </si>
  <si>
    <t>Hitze (zu hohe Temperatur)</t>
  </si>
  <si>
    <t>Alte temperature</t>
  </si>
  <si>
    <t>Sécheresse (pas assez d'eau)</t>
  </si>
  <si>
    <t>Trockenheit (zu wenig Wasser)</t>
  </si>
  <si>
    <t xml:space="preserve">Siccità </t>
  </si>
  <si>
    <t>ZH</t>
  </si>
  <si>
    <t>Zürich</t>
  </si>
  <si>
    <t>BE</t>
  </si>
  <si>
    <t>Bern</t>
  </si>
  <si>
    <t>LU</t>
  </si>
  <si>
    <t>Luzern</t>
  </si>
  <si>
    <t>UR</t>
  </si>
  <si>
    <t>Uri</t>
  </si>
  <si>
    <t>SZ</t>
  </si>
  <si>
    <t>Schwyz</t>
  </si>
  <si>
    <t>OW</t>
  </si>
  <si>
    <t>Obwalden</t>
  </si>
  <si>
    <t>NW</t>
  </si>
  <si>
    <t>Nidwalden</t>
  </si>
  <si>
    <t>GL</t>
  </si>
  <si>
    <t>Glarus</t>
  </si>
  <si>
    <t>ZG</t>
  </si>
  <si>
    <t>Zug</t>
  </si>
  <si>
    <t>FR</t>
  </si>
  <si>
    <t>Freiburg</t>
  </si>
  <si>
    <t>SO</t>
  </si>
  <si>
    <t>Solothurn</t>
  </si>
  <si>
    <t>BS</t>
  </si>
  <si>
    <t>Basel-Stadt</t>
  </si>
  <si>
    <t>BL</t>
  </si>
  <si>
    <t>Basel-Landschaft</t>
  </si>
  <si>
    <t>SH</t>
  </si>
  <si>
    <t>Schaffhausen</t>
  </si>
  <si>
    <t>AR</t>
  </si>
  <si>
    <t>Appenzell A. Rh.</t>
  </si>
  <si>
    <t>AI</t>
  </si>
  <si>
    <t>Appenzell I. Rh.</t>
  </si>
  <si>
    <t>SG</t>
  </si>
  <si>
    <t>St. Gallen</t>
  </si>
  <si>
    <t>GR</t>
  </si>
  <si>
    <t>Graubünden</t>
  </si>
  <si>
    <t>AG</t>
  </si>
  <si>
    <t>Aargau</t>
  </si>
  <si>
    <t>TG</t>
  </si>
  <si>
    <t>Thurgau</t>
  </si>
  <si>
    <t>TI</t>
  </si>
  <si>
    <t>Tessin</t>
  </si>
  <si>
    <t>VD</t>
  </si>
  <si>
    <t>Waadt</t>
  </si>
  <si>
    <t>VS</t>
  </si>
  <si>
    <t>Wallis</t>
  </si>
  <si>
    <t>NE</t>
  </si>
  <si>
    <t>Neuenburg</t>
  </si>
  <si>
    <t>GE</t>
  </si>
  <si>
    <t>Genf</t>
  </si>
  <si>
    <t>JU</t>
  </si>
  <si>
    <t>Jura</t>
  </si>
  <si>
    <t>–</t>
  </si>
  <si>
    <t>Gewässername</t>
  </si>
  <si>
    <t>Kantonale Fall-ID</t>
  </si>
  <si>
    <t>Total Forderung</t>
  </si>
  <si>
    <t>ID_Schadensursache</t>
  </si>
  <si>
    <t>Schadensursache (Vorgabe BAFU)</t>
  </si>
  <si>
    <t>Kanton Bfs-Kürzel</t>
  </si>
  <si>
    <t>(keine Übersetzung notwendig – BFS-Kürzel sind in allen Sprachen gleich)</t>
  </si>
  <si>
    <t>Ursache-ID (BAFU)</t>
  </si>
  <si>
    <t>Ursache (BAFU)</t>
  </si>
  <si>
    <t>A2</t>
  </si>
  <si>
    <t>A3</t>
  </si>
  <si>
    <t>A4</t>
  </si>
  <si>
    <t>A5</t>
  </si>
  <si>
    <t>A6</t>
  </si>
  <si>
    <t>A7</t>
  </si>
  <si>
    <t>A8</t>
  </si>
  <si>
    <t>A9</t>
  </si>
  <si>
    <t>A10</t>
  </si>
  <si>
    <t>Mittlere Mortalität</t>
  </si>
  <si>
    <t>*</t>
  </si>
  <si>
    <t>Brachsmenregion</t>
  </si>
  <si>
    <t>Stillgewässer</t>
  </si>
  <si>
    <t>Verursacher/-in Fischsterben</t>
  </si>
  <si>
    <t>Inhaber/-in Fischereiregal</t>
  </si>
  <si>
    <t>Inhaber/-in Angelberechtigung</t>
  </si>
  <si>
    <t>Ertragsverlust</t>
  </si>
  <si>
    <t>Mortalität</t>
  </si>
  <si>
    <t>Abschnitt</t>
  </si>
  <si>
    <t>Länge [m]</t>
  </si>
  <si>
    <t>Gesamttotal Schadenersatz</t>
  </si>
  <si>
    <t>ZUSAMMENFASSUNG</t>
  </si>
  <si>
    <t>Ursache-Beschreibung</t>
  </si>
  <si>
    <t>Fall-Verantwortliche/-r (Kanton)</t>
  </si>
  <si>
    <t>Ausgangszustand</t>
  </si>
  <si>
    <t>Zustand nach Fischsterben</t>
  </si>
  <si>
    <t>Ertragsvermögen und -wert</t>
  </si>
  <si>
    <t>Erstes betroffenes "Fischerei-Jahr"</t>
  </si>
  <si>
    <t>Erstes Jahr, in welchem die Fischerei von Fangausfällen betroffen ist</t>
  </si>
  <si>
    <t>Zeitpunkt</t>
  </si>
  <si>
    <t>Durchgeführte Abklärungen</t>
  </si>
  <si>
    <t>Total Behebungskosten</t>
  </si>
  <si>
    <t>Beginn der Regeneration des Fischbestands (Jahr)</t>
  </si>
  <si>
    <t>B2</t>
  </si>
  <si>
    <t>B10</t>
  </si>
  <si>
    <t>B13</t>
  </si>
  <si>
    <t>Länge der betroffenen Strecke</t>
  </si>
  <si>
    <t>Monetarisiert</t>
  </si>
  <si>
    <t>Bemerkungen</t>
  </si>
  <si>
    <t>Zuständige/-r für Detail-Abklärungen</t>
  </si>
  <si>
    <t>B12</t>
  </si>
  <si>
    <t>Grundlagen zum Schadensfall und zur Erhebung</t>
  </si>
  <si>
    <t>Zusammenstellung Schadenersatz-Forderung</t>
  </si>
  <si>
    <t>Betroffenes Gewässer/-system</t>
  </si>
  <si>
    <t>Name des Gewässers oder Gewässersystems</t>
  </si>
  <si>
    <t>Zuständige Person für Fall-Koordination beim Kanton</t>
  </si>
  <si>
    <t xml:space="preserve">Kurze, stichwortartige Beschreibung der durchgeführten Untersuchungen </t>
  </si>
  <si>
    <t>(ggf. Verweis auf detaillierten Rapport/Bericht einfügen)</t>
  </si>
  <si>
    <t>Kurze Beschreibung des Schaden-Hergangs</t>
  </si>
  <si>
    <t>(ggf. Verweis auf separaten, detaillierten Rapport einfügen)</t>
  </si>
  <si>
    <t>Kurze, stichwortartige Beschreibung der durchgeführten oder</t>
  </si>
  <si>
    <t xml:space="preserve">geplanten Lebensraum-Wiederherstellungsmassnahmen </t>
  </si>
  <si>
    <t>geplanten Fauna-Wiederherstellungsmassnahmen (z.B. Fischbesatz)</t>
  </si>
  <si>
    <t>Gesamtsumme der Kosten für die getroffenen/geplanten faunistischen Massnahmen</t>
  </si>
  <si>
    <t>Ganzer Abschnitt: automatisch aus Formularen A+B</t>
  </si>
  <si>
    <t>Weitere betroffene Arten</t>
  </si>
  <si>
    <t>FORMULAR B – Gewässer, Massnahmen, Fischerei</t>
  </si>
  <si>
    <t>FORMULAR B (FORTSETZUNG) – Gewässer, Massnahmen, Fischerei</t>
  </si>
  <si>
    <t>Pacht: Ansprechperson / Name und ggf. Telefonnummer des/der Angelberechtigten</t>
  </si>
  <si>
    <t>Kantonale Fachstelle</t>
  </si>
  <si>
    <t>zum Zeitpunkt des Fischsterbens</t>
  </si>
  <si>
    <t>Schaden Lebensraum und Wasserlebewesen
(Zusammenfassung)</t>
  </si>
  <si>
    <t>und ist ein notwendiges  Kürzel zur eindeutigen Identifikation des Falles</t>
  </si>
  <si>
    <t>Fall-Identifikation entspricht  NAME DES EXCEL-TABELLENBLATTES  (automatisch)</t>
  </si>
  <si>
    <t>Zuständige Person für Detail-Abklärungen (z.B. Fischereiaufsicht, ext. Büro)</t>
  </si>
  <si>
    <t>Kurze, stichwortartige Beschreibung der festgestellten</t>
  </si>
  <si>
    <t>Schäden an Lebensraum und Wasserfauna</t>
  </si>
  <si>
    <t>[A1]</t>
  </si>
  <si>
    <t>[B23]</t>
  </si>
  <si>
    <t>[A4]</t>
  </si>
  <si>
    <t>Ertragsvermögen = Biomasse des nachhaltig erzielbaren, jährlichen Angelertrags</t>
  </si>
  <si>
    <t>Ertragsverlust = Differenz zum ursprünglichen Ertragsvermögen vor dem Fischsterben</t>
  </si>
  <si>
    <t>Möglichkeit, weitere Formulare und Begleitdokumente aufzulisten</t>
  </si>
  <si>
    <t>Regenerationsverlauf Fisch-Biomasse</t>
  </si>
  <si>
    <t>Gesamtdauer</t>
  </si>
  <si>
    <t>Fischbestand</t>
  </si>
  <si>
    <t>Wartefrist/Schonfrist Fischerei</t>
  </si>
  <si>
    <t>Bezugsfeld</t>
  </si>
  <si>
    <t>Exporttabelle für Fischereistatistik des Bundes</t>
  </si>
  <si>
    <t>Behebungs-kosten</t>
  </si>
  <si>
    <t>Betroffene Fisch- und Krebsarten</t>
  </si>
  <si>
    <t>Verminderung des Biomassen-Ertrags</t>
  </si>
  <si>
    <t>Angaben zu Ertragsvermögen: ggf. mit Hilfe Zusatzformular abschätzen</t>
  </si>
  <si>
    <t>Regenerationszeitraum (Jahre)</t>
  </si>
  <si>
    <t>Regenerationsfähigkeit und Notwendigkeit von Wiederherstellungsmassnahmen (WHM)</t>
  </si>
  <si>
    <t>Mortalität = Abnahme Individuen-Zahl (nicht Biomasse); Schätzung oder Messung, alle Arten</t>
  </si>
  <si>
    <t>+</t>
  </si>
  <si>
    <t>HILFE →</t>
  </si>
  <si>
    <t>B1</t>
  </si>
  <si>
    <t>B3</t>
  </si>
  <si>
    <t>B4</t>
  </si>
  <si>
    <t>B7</t>
  </si>
  <si>
    <t>B8</t>
  </si>
  <si>
    <t>B9</t>
  </si>
  <si>
    <t>B21</t>
  </si>
  <si>
    <t>B22</t>
  </si>
  <si>
    <t>Regenerationszeit Fischbestand</t>
  </si>
  <si>
    <t>Kosten WHM-Fischbestand</t>
  </si>
  <si>
    <t>B31</t>
  </si>
  <si>
    <t>[B40]</t>
  </si>
  <si>
    <t>[B41]</t>
  </si>
  <si>
    <t>[Z23]</t>
  </si>
  <si>
    <t>[Z26]</t>
  </si>
  <si>
    <t>[Z27]</t>
  </si>
  <si>
    <t>[B25]</t>
  </si>
  <si>
    <t>Z30</t>
  </si>
  <si>
    <t xml:space="preserve">Bestandesverlust Fische und Krebse </t>
  </si>
  <si>
    <t>Schätzung aufgrund von Abfischungen oder "Umkehrrechnung" aus Ertragsvermögen</t>
  </si>
  <si>
    <t>(siehe Hilfsformular HIFO-Fischbestand)</t>
  </si>
  <si>
    <t>Bestandes-verlust</t>
  </si>
  <si>
    <t>Ertragsverlust z.Zeitpunkt Fischsterben</t>
  </si>
  <si>
    <t>Ertragsverlust Total Biomasse</t>
  </si>
  <si>
    <t>Ertragsverlust Total CHF</t>
  </si>
  <si>
    <t>Fischbestand (Fische und Krebse)</t>
  </si>
  <si>
    <t>Wartefrist ab Reg.-Beginn (z.B. allg. Schonfrist oder Abwarten Heranwachsen der Adultfische)</t>
  </si>
  <si>
    <t>B30</t>
  </si>
  <si>
    <t xml:space="preserve">Verhältnis Ertragsvermögen/Biomasse </t>
  </si>
  <si>
    <t>Personalaufwand</t>
  </si>
  <si>
    <t>Kosten WHM Lebensraum</t>
  </si>
  <si>
    <t>←[+/-] Tabelle kann bei Bedarf vergrössert werden</t>
  </si>
  <si>
    <t>CHF (Total alle Jahre)</t>
  </si>
  <si>
    <t>Reduktion Pachtzins</t>
  </si>
  <si>
    <t>Fischereilicher Ertragsverlust Kanton</t>
  </si>
  <si>
    <t>Pächter</t>
  </si>
  <si>
    <t>Anspruchsberechtigter Fischereiertrag</t>
  </si>
  <si>
    <t>B43</t>
  </si>
  <si>
    <t>[B45]</t>
  </si>
  <si>
    <t>[B46]</t>
  </si>
  <si>
    <t>Fischereilicher Ertragsverlust Dritte</t>
  </si>
  <si>
    <t>Fischereilicher Ertragsverlust Total</t>
  </si>
  <si>
    <t>Privat</t>
  </si>
  <si>
    <t>Fischereilicher Ertragsverlust  (Verminderung des fischereilichen Ertragsvermögens)</t>
  </si>
  <si>
    <t>WHM  Lebensraum</t>
  </si>
  <si>
    <t>WHM Fischbestand 
(Fische + Krebse)</t>
  </si>
  <si>
    <t>Fischereiliches Ertragsvermögen vor Fischsterben</t>
  </si>
  <si>
    <t>(Standard nach Roth: 33%)</t>
  </si>
  <si>
    <t>←[+/-] Zusatztabelle ein/ausklappen, falls mehr/weniger Jahre angezeigt werden sollen</t>
  </si>
  <si>
    <t>Fahrzeug</t>
  </si>
  <si>
    <t>Fisch. Ertragsverlust Biomasse Total</t>
  </si>
  <si>
    <t>Fisch. Ertragsverlust z. Schadenszeit</t>
  </si>
  <si>
    <t>Fischereilicher Ertragsverlust zur Schadenszeit</t>
  </si>
  <si>
    <t>Kreuztabelle Besatzbedarf (Sömmerlingseinheiten) für einen Fischbestand von 100 kg (gem. Modellierung Roth/Staub 1985)</t>
  </si>
  <si>
    <t>Befischungsintensität</t>
  </si>
  <si>
    <t>Wachstumsgeschwindigkeit</t>
  </si>
  <si>
    <t>langsam</t>
  </si>
  <si>
    <t>mittel</t>
  </si>
  <si>
    <t>rasch</t>
  </si>
  <si>
    <t>stark</t>
  </si>
  <si>
    <t>gering</t>
  </si>
  <si>
    <t>null</t>
  </si>
  <si>
    <t>Besatzbedarf</t>
  </si>
  <si>
    <t/>
  </si>
  <si>
    <t>Aufwand (h resp. km)</t>
  </si>
  <si>
    <t>Kosten Total</t>
  </si>
  <si>
    <t>Kosten Besatzfische</t>
  </si>
  <si>
    <t>Abzüglich Kosten/Aufwand im Zusammenhang mit dem jährlichen Fischbesatz</t>
  </si>
  <si>
    <t>In Besatz-Gewässern sind die regulär ohnehin anfallenden Besatzkosten abzuziehen</t>
  </si>
  <si>
    <t>"Fischbestand" meint immer: Fische und Krebse</t>
  </si>
  <si>
    <t>Bedienung</t>
  </si>
  <si>
    <t>DE</t>
  </si>
  <si>
    <t>Sprache</t>
  </si>
  <si>
    <t>Canton</t>
  </si>
  <si>
    <t>Mittlere Breite [m]</t>
  </si>
  <si>
    <t>[B42]</t>
  </si>
  <si>
    <t>B44</t>
  </si>
  <si>
    <t>[B47]</t>
  </si>
  <si>
    <t>Total bzw. gewichtetes Mittel</t>
  </si>
  <si>
    <t>Mittlerer Marktwert</t>
  </si>
  <si>
    <t>Kosten / h (resp. km)</t>
  </si>
  <si>
    <t>IT</t>
  </si>
  <si>
    <t>Aufwand Untersuchungen</t>
  </si>
  <si>
    <t>FORMULARFELDER ANZEIGEN/AUSBLENDEN
(zum Bearbeiten anzeigen, zum Drucken ausblenden)</t>
  </si>
  <si>
    <t>Cantone</t>
  </si>
  <si>
    <t>SPRACHE / LANGUE / LINGUA</t>
  </si>
  <si>
    <t>Angaben zum Verursacher</t>
  </si>
  <si>
    <t>Summe aus [B40] über alle Jahre bis zur vollständigen Regeneration</t>
  </si>
  <si>
    <t>Total Ersatzkosten</t>
  </si>
  <si>
    <t>Date de la mortalité</t>
  </si>
  <si>
    <t>Responsable de la mortalité des poissons</t>
  </si>
  <si>
    <t>Propriétaire de la régale de la pêche</t>
  </si>
  <si>
    <t>Propriétaire des droits de pêche</t>
  </si>
  <si>
    <t>Remarques</t>
  </si>
  <si>
    <t>Formulaire B - Cours et plan d'eau, mesures et pêche</t>
  </si>
  <si>
    <t>Service spécialisé</t>
  </si>
  <si>
    <t>Responsable de l'enquête (canton)</t>
  </si>
  <si>
    <t>Personne de contact</t>
  </si>
  <si>
    <t>Procédure et relevés</t>
  </si>
  <si>
    <t>Frais totaux</t>
  </si>
  <si>
    <t>Ampleur de l'enquête</t>
  </si>
  <si>
    <t>Effort en personnel</t>
  </si>
  <si>
    <t>Véhicule</t>
  </si>
  <si>
    <t>Coûts de l'enquête</t>
  </si>
  <si>
    <t>Tronçon concerné</t>
  </si>
  <si>
    <t>Zonation piscicole</t>
  </si>
  <si>
    <t>Espèces de poissons et d'écrevisses concernées</t>
  </si>
  <si>
    <t>Autres espèces concernées</t>
  </si>
  <si>
    <t>Largeur moyenne [m]</t>
  </si>
  <si>
    <t>Longueur [m]</t>
  </si>
  <si>
    <t>Longueur du tronçon (%)</t>
  </si>
  <si>
    <t>Etat initial</t>
  </si>
  <si>
    <t>Etat après la mortalité</t>
  </si>
  <si>
    <t>Total resp. moyenne pondérée</t>
  </si>
  <si>
    <t>Longueur du tronçon concerné</t>
  </si>
  <si>
    <t>Surface du tronçon concerné</t>
  </si>
  <si>
    <t>Peuplement (poissons et écrevisses)</t>
  </si>
  <si>
    <t>Peuplement avant la mortalité</t>
  </si>
  <si>
    <t>Peuplement après la mortalité</t>
  </si>
  <si>
    <t>Perte de peuplement en poissons et écrevisses</t>
  </si>
  <si>
    <t>Mortalité</t>
  </si>
  <si>
    <t xml:space="preserve">Formulaire B (suite) - Cours et plan d'eau, mesures et pêche </t>
  </si>
  <si>
    <t>Capacité de régénération et nécessité de mesures de rétablissement (MDR)</t>
  </si>
  <si>
    <t>Dommages à l'habitat et aux organismes aquatiques (résumé)</t>
  </si>
  <si>
    <t>MDR Habitat</t>
  </si>
  <si>
    <t>Effort MDR Habitat</t>
  </si>
  <si>
    <t>Coûts MDR Habitat</t>
  </si>
  <si>
    <t>MDR Peuplement de poissons et écrevisses</t>
  </si>
  <si>
    <t>Effort MDR peuplement de poissons</t>
  </si>
  <si>
    <t>Coûts du repeuplement</t>
  </si>
  <si>
    <t xml:space="preserve">Effort en personnel </t>
  </si>
  <si>
    <t>Déduction des coûts / coûts des mesures du repeuplement annuelles</t>
  </si>
  <si>
    <t>Coûts MDR peuplement de poissons</t>
  </si>
  <si>
    <t>Diminution de la capacité de rendement piscicole</t>
  </si>
  <si>
    <t>Rapport entre capacité de rendement/biomasse</t>
  </si>
  <si>
    <t>Temps de régénération du peuplement piscicole</t>
  </si>
  <si>
    <t>Début de la régénération (année)</t>
  </si>
  <si>
    <t xml:space="preserve">Coût moyen sur le marché </t>
  </si>
  <si>
    <t>Rendement et valeur</t>
  </si>
  <si>
    <t>Capacité de rendement piscicole avant la mortalité</t>
  </si>
  <si>
    <t>Capacité de rendement piscicole après la mortalité</t>
  </si>
  <si>
    <t>Diminution du rendement piscicole dûe à la mortalité</t>
  </si>
  <si>
    <t>Temps de régénération (année)</t>
  </si>
  <si>
    <t>Première année de pêche affectée par la mortalité</t>
  </si>
  <si>
    <t xml:space="preserve">Temps d'attente avant la pêche/mise en protection </t>
  </si>
  <si>
    <t>Année</t>
  </si>
  <si>
    <t>Moment</t>
  </si>
  <si>
    <t>Régénération</t>
  </si>
  <si>
    <t>Peuplement piscicole</t>
  </si>
  <si>
    <t>Rendement piscicole</t>
  </si>
  <si>
    <t>Perte de rendement</t>
  </si>
  <si>
    <t>Perte en CHF</t>
  </si>
  <si>
    <t>Rendement piscicole imputable</t>
  </si>
  <si>
    <t>Réduction de l'intérêt d'affermage</t>
  </si>
  <si>
    <t>Perte de rendement piscicole pour le canton</t>
  </si>
  <si>
    <t>Perte de rendement piscicole pour tiers</t>
  </si>
  <si>
    <t>Perte de rendement piscicole total</t>
  </si>
  <si>
    <t>Résumé</t>
  </si>
  <si>
    <t>Date de la mortalité piscicole</t>
  </si>
  <si>
    <t xml:space="preserve">Longueur du tronçon </t>
  </si>
  <si>
    <t>Surface du tronçon</t>
  </si>
  <si>
    <t>Perte de l'effectif de poisson et écrevisses</t>
  </si>
  <si>
    <t>au moment de la mortalité piscicole</t>
  </si>
  <si>
    <t xml:space="preserve">Récapitulatif de la requête d'indemnisation </t>
  </si>
  <si>
    <t>Total de l'indemnité</t>
  </si>
  <si>
    <t>Rétablissement de l'habitat</t>
  </si>
  <si>
    <t>Rétablissement de l'effectif piscicole</t>
  </si>
  <si>
    <t>Total indemnité</t>
  </si>
  <si>
    <t>Annexes</t>
  </si>
  <si>
    <t>Descrizione della causa</t>
  </si>
  <si>
    <t>Commenti</t>
  </si>
  <si>
    <t>Servizio specializzato</t>
  </si>
  <si>
    <t>Costi totali</t>
  </si>
  <si>
    <t>Veicolo</t>
  </si>
  <si>
    <t>Zonazione piscicola</t>
  </si>
  <si>
    <t>Specie di pesci e gamberi interessate</t>
  </si>
  <si>
    <t>Larghezza media [m]</t>
  </si>
  <si>
    <t>Lunghezza [m]</t>
  </si>
  <si>
    <t>Tasso di mortalità</t>
  </si>
  <si>
    <t>Inizio della rigenerazione (anno)</t>
  </si>
  <si>
    <t>Anno</t>
  </si>
  <si>
    <t>Rigenerazione</t>
  </si>
  <si>
    <t>Rendimento piscicolo</t>
  </si>
  <si>
    <t>Basi per il calcolo dei danni e per il rilevamento dei dati</t>
  </si>
  <si>
    <t>Altre specie interessate</t>
  </si>
  <si>
    <t>Totale indennizzo</t>
  </si>
  <si>
    <t>Cours ou plan d'eau</t>
  </si>
  <si>
    <t>Desinfektionsmittel</t>
  </si>
  <si>
    <t>Enquête / Intervention</t>
  </si>
  <si>
    <t>Anpassungen für eigene Bedürfnisse</t>
  </si>
  <si>
    <t>Wichtige weitere Angaben zum Fall</t>
  </si>
  <si>
    <t>FORMULAR A – Grundlagen</t>
  </si>
  <si>
    <t>* = Pflichtfeld BAFU-Statistik</t>
  </si>
  <si>
    <t>+ =  Berechnung Fischereiersatz</t>
  </si>
  <si>
    <t>[  ] = berechneter oder verlinkter Wert</t>
  </si>
  <si>
    <t>Datum, an dem das Fischsterben aufgetreten ist (oder begonnen hat)</t>
  </si>
  <si>
    <t>Hinweis: diese Bemerkungen werden auch ans BAFU übermittelt (Statistik)</t>
  </si>
  <si>
    <t>Beilagen</t>
  </si>
  <si>
    <t xml:space="preserve">Aufwand WHM Lebensraum </t>
  </si>
  <si>
    <t>kg</t>
  </si>
  <si>
    <t>Sprache / Langue / Lingua</t>
  </si>
  <si>
    <t>Kurzanleitung</t>
  </si>
  <si>
    <t>Eigene Bemerkungen</t>
  </si>
  <si>
    <t>Bitte auf jedem Tabellenblatt die Sprache im Dropdown-Menu in der obersten Zeile auswählen</t>
  </si>
  <si>
    <t>Formularfeld anzeigen</t>
  </si>
  <si>
    <t>ja/oui/si</t>
  </si>
  <si>
    <t>nein/non/no</t>
  </si>
  <si>
    <t>Treibstoff (Benzin, Diesel, etc.)</t>
  </si>
  <si>
    <t>Weiteres</t>
  </si>
  <si>
    <t>A11</t>
  </si>
  <si>
    <t>Namen der Gemeinde(n) im Perimeter des Fischsterbens</t>
  </si>
  <si>
    <t>Orts-Beschrieb</t>
  </si>
  <si>
    <t>Weitere Angaben zum Ort (Beginn, Ende, Koordinaten, Reviernummern, etc.)</t>
  </si>
  <si>
    <t>Fahrzeuge</t>
  </si>
  <si>
    <t>Véhicules</t>
  </si>
  <si>
    <t>Veicoli</t>
  </si>
  <si>
    <t>Gewässer/-system</t>
  </si>
  <si>
    <t>Eau ou système aquatique</t>
  </si>
  <si>
    <t>Anteil Gesamt-Strecke</t>
  </si>
  <si>
    <t>Betroffene Gewässerstrecke</t>
  </si>
  <si>
    <t xml:space="preserve">Fläche der betroffenen Strecke </t>
  </si>
  <si>
    <t>Bestand vor Fischsterben ca.</t>
  </si>
  <si>
    <t>Bestand nach Fischsterben ca.</t>
  </si>
  <si>
    <t>Frais / heures (resp. km)</t>
  </si>
  <si>
    <t>Effort (heures resp. km)</t>
  </si>
  <si>
    <t>Total alle Jahre</t>
  </si>
  <si>
    <t>Total de toutes les années</t>
  </si>
  <si>
    <t>Welche?</t>
  </si>
  <si>
    <t>Fr.</t>
  </si>
  <si>
    <t>km</t>
  </si>
  <si>
    <t>ha</t>
  </si>
  <si>
    <t>Ind.</t>
  </si>
  <si>
    <t>%</t>
  </si>
  <si>
    <t>Jahre</t>
  </si>
  <si>
    <t>années</t>
  </si>
  <si>
    <t>anni</t>
  </si>
  <si>
    <t>Fr. / kg</t>
  </si>
  <si>
    <t>kg / a</t>
  </si>
  <si>
    <t>R 0</t>
  </si>
  <si>
    <t>R 1</t>
  </si>
  <si>
    <t>R 2</t>
  </si>
  <si>
    <t>R 3</t>
  </si>
  <si>
    <t>R 4</t>
  </si>
  <si>
    <t>R 5</t>
  </si>
  <si>
    <t>R 6</t>
  </si>
  <si>
    <t>R 7</t>
  </si>
  <si>
    <t>R 8</t>
  </si>
  <si>
    <t>R 9</t>
  </si>
  <si>
    <t>R1 = Erstes Regenerationsjahr; R2 = Zweites Regenerationsjahr, … etc.</t>
  </si>
  <si>
    <t>Schadensuntersuchung und -berechnung</t>
  </si>
  <si>
    <t>Schadensberechnung / Administration</t>
  </si>
  <si>
    <t>Bestandesaufnahmen</t>
  </si>
  <si>
    <t>Aufnahme</t>
  </si>
  <si>
    <t>Bestandesdichte</t>
  </si>
  <si>
    <t>A12</t>
  </si>
  <si>
    <t>A13</t>
  </si>
  <si>
    <t>A14</t>
  </si>
  <si>
    <t>Kosten Schadensuntersuchung/-Berechnung</t>
  </si>
  <si>
    <t>[B15]</t>
  </si>
  <si>
    <t>B25</t>
  </si>
  <si>
    <t>[B34]</t>
  </si>
  <si>
    <t>[B35]</t>
  </si>
  <si>
    <t>B5</t>
  </si>
  <si>
    <t>[B6]</t>
  </si>
  <si>
    <t>B14</t>
  </si>
  <si>
    <t>B23</t>
  </si>
  <si>
    <t>[B24]</t>
  </si>
  <si>
    <t>B26</t>
  </si>
  <si>
    <t>B27</t>
  </si>
  <si>
    <t>[B28]</t>
  </si>
  <si>
    <t>Fläche der betroffenen Strecke</t>
  </si>
  <si>
    <t>Diese Hilfstabelle enthält eine Zwischenberechnung.</t>
  </si>
  <si>
    <t>(falls zu einem Abschnitt mehrere Bestandesaufnahmen vorliegen</t>
  </si>
  <si>
    <t>so werden hier die Mittelwerte pro Abschnitt gebildet.</t>
  </si>
  <si>
    <t xml:space="preserve">(die Tabelle kann i.d.R. ausgeblendet bleiben und </t>
  </si>
  <si>
    <t>muss nicht ausgedruckt werden)</t>
  </si>
  <si>
    <t>←[+/-] verborgene Hilfstabelle mit Zwischen-Berechnungen</t>
  </si>
  <si>
    <t>i.d.R. 33% (Befischungsintensität nach Roth: stark -&gt; 33% ; mittel -&gt; 25%; gering -&gt; 20%)</t>
  </si>
  <si>
    <t>Dropdown: bitte auswählen</t>
  </si>
  <si>
    <t>Dropdown: Schadenskategorie gemäss Fischereistatistik des BAFU</t>
  </si>
  <si>
    <t>BAFU-ID:</t>
  </si>
  <si>
    <t>Keine Übersetzung nötig</t>
  </si>
  <si>
    <t>BAFU-ID =</t>
  </si>
  <si>
    <t>Fisch. Ertragsverlust monetarisiert</t>
  </si>
  <si>
    <t>SPRACHE / 
LANGUE / 
LINGUA</t>
  </si>
  <si>
    <t>W1</t>
  </si>
  <si>
    <t>W2</t>
  </si>
  <si>
    <t>W3</t>
  </si>
  <si>
    <t>B0</t>
  </si>
  <si>
    <t>ID_Befisch</t>
  </si>
  <si>
    <t>ID_Wachs</t>
  </si>
  <si>
    <t>www.fornat.ch</t>
  </si>
  <si>
    <t>www.pesch-viv.ch</t>
  </si>
  <si>
    <t>[Summe der einzelnen Abschnitte]</t>
  </si>
  <si>
    <t>[B11]</t>
  </si>
  <si>
    <t>[B12]</t>
  </si>
  <si>
    <t>Aufnahme ist repräsentativ für Abschnitt</t>
  </si>
  <si>
    <t>Falls keine Elektrofischerei-Daten vorhanden sind: bitte in diesem Fall die erforderlichen Werte für Individuen- und Biomassendichte anhand von toten Fischen oder Ertragsvermögen grob abschätzen (z.B. mit Hilfsschätzer in sep. Excel-File)</t>
  </si>
  <si>
    <t xml:space="preserve">Durch Klicken auf das Plus-/Minus-Symbol in der obersten Zeile können Hilfstexte ein- und ausgeblendet werden. Achtung: dieser Mechanismus funktioniert nur, wenn das Formular-Blatt nicht geschützt worden ist. </t>
  </si>
  <si>
    <t>Weitere Anmerkungen, die nicht in der BAFU Statistik erscheinen</t>
  </si>
  <si>
    <t>Falls mehrer Personen mit unterschiedlichen Tarifen den Fall bearbeiten, kann ein Mitteltarif eingefüllt oder eine separater Rapport erstellt und beigelegt werden (die Kosten aus dem Rapport können mit Verweis auf die Beilage summarisch hier übernommen werden)</t>
  </si>
  <si>
    <t>Nennung weiterer Arten/Artengruppen, die vom Schaden betroffen sind (z.B. Makrozoobenthos)</t>
  </si>
  <si>
    <t>R 10</t>
  </si>
  <si>
    <t>R 11</t>
  </si>
  <si>
    <t>R 12</t>
  </si>
  <si>
    <t>R 13</t>
  </si>
  <si>
    <t>R 14</t>
  </si>
  <si>
    <t>Die Bild-Datei des Kantonswappens muss zuvor in einem Grafikprogramm auf die richtige Grösse verkleinert werden. Das Beispielswappen in dieser Datei hat eine Höhe von 75 Pixeln.</t>
  </si>
  <si>
    <t>Tab. B10:  In der ersten Spalte links sind Bezeichnungen bzw. Namen für verschiedene Abschnitte der Schadensstrecke einzutragen. In einfachen Fällen / kleineren Bächen reicht es meistens aus, die ganze Schadensstrecke in einem Abschnitt zu behandeln.
Je grösser / komplexer das Gewässer strukturiert ist, umso eher macht es Sinn, die Schadensstrecke in mehrere Abschnitte zu unterteilen. Eine Unterteilung in Abschnitte ist aber nur dann wirklich sinnvoll, wenn in der Folge auch für jeden Abschnitt separate Angaben zum Ausgangs-Fischbestand und/oder separaten Angaben zur Mortalität gemacht werden können.</t>
  </si>
  <si>
    <t>Erholung des Ertragsvermögens</t>
  </si>
  <si>
    <t>(in der Regel = Jahr des Fischsterbens; falls Fangsaison vorbei, Folgejahr</t>
  </si>
  <si>
    <t>Der Regenerationsbeginn entspricht in vielen Fällen dem Jahr des Fischsterbens, kann aber auch später sein (z.B. wenn sich der Lebensraum nur langsam regeniert, wenn das Unglück kurz vor der Laichzeit liegt, etc.)</t>
  </si>
  <si>
    <t>Zeitpunkt des Fischsterbens</t>
  </si>
  <si>
    <t>[B14]</t>
  </si>
  <si>
    <t>[B32]</t>
  </si>
  <si>
    <t>[B33]</t>
  </si>
  <si>
    <t>B36</t>
  </si>
  <si>
    <t>B37</t>
  </si>
  <si>
    <t>B38/B39</t>
  </si>
  <si>
    <t>J308</t>
  </si>
  <si>
    <t>J312</t>
  </si>
  <si>
    <t>J313</t>
  </si>
  <si>
    <t>J315</t>
  </si>
  <si>
    <t>J314</t>
  </si>
  <si>
    <t>J316</t>
  </si>
  <si>
    <t>J325</t>
  </si>
  <si>
    <t>L346</t>
  </si>
  <si>
    <t>Descrizione del luogo</t>
  </si>
  <si>
    <t>Quale?</t>
  </si>
  <si>
    <t>Causa di mortalità (codice UFAM)</t>
  </si>
  <si>
    <t>Altro</t>
  </si>
  <si>
    <t>Calcolo dei danni / Amministrazione</t>
  </si>
  <si>
    <t>Visualizzare i campi da completare (per la stampa disattivare questa funzione)</t>
  </si>
  <si>
    <t>D</t>
  </si>
  <si>
    <t>i</t>
  </si>
  <si>
    <t>f</t>
  </si>
  <si>
    <t>Riferimento</t>
  </si>
  <si>
    <t>Tabella d'esportazione dati per le Statistiche federali di pesca</t>
  </si>
  <si>
    <t>Codice cantonale</t>
  </si>
  <si>
    <t>Corso o specchio d'acqua</t>
  </si>
  <si>
    <t>Causa (Lista UFAM)</t>
  </si>
  <si>
    <t>Causa (ID_BAFU)</t>
  </si>
  <si>
    <t>Autre</t>
  </si>
  <si>
    <t>Lunghezza della tratta</t>
  </si>
  <si>
    <t>Superficie</t>
  </si>
  <si>
    <t>Mortalità media</t>
  </si>
  <si>
    <t>Perdita di rendimento al momento del caso di mortalità</t>
  </si>
  <si>
    <t>Perdità di rendimento: Totale in CHF</t>
  </si>
  <si>
    <t>Costi del'inchiesta</t>
  </si>
  <si>
    <t>Totale richiesto</t>
  </si>
  <si>
    <t>Carburante ( benzina, diesel, etc.)</t>
  </si>
  <si>
    <t>Zona della trota</t>
  </si>
  <si>
    <t>Zona del temolo</t>
  </si>
  <si>
    <t>Zona del barbo</t>
  </si>
  <si>
    <t>Zona dell'abramide</t>
  </si>
  <si>
    <t>Zone à truite</t>
  </si>
  <si>
    <t>Zone à ombre</t>
  </si>
  <si>
    <t>Zone à barbeau</t>
  </si>
  <si>
    <t>Zone à brème</t>
  </si>
  <si>
    <t>Zona di foce</t>
  </si>
  <si>
    <t>Zone d'embouchure</t>
  </si>
  <si>
    <t>Privato</t>
  </si>
  <si>
    <t>Privé</t>
  </si>
  <si>
    <t>Exploitant</t>
  </si>
  <si>
    <t>forte</t>
  </si>
  <si>
    <t>moyenne</t>
  </si>
  <si>
    <t>media</t>
  </si>
  <si>
    <t>faible</t>
  </si>
  <si>
    <t>debole</t>
  </si>
  <si>
    <t>nulla</t>
  </si>
  <si>
    <t>lente</t>
  </si>
  <si>
    <t>lenta</t>
  </si>
  <si>
    <t>veloce</t>
  </si>
  <si>
    <t xml:space="preserve">Dropdown: Fischregion nach Huet </t>
  </si>
  <si>
    <t>Somma da [B40] fino alla rigenerazione totale</t>
  </si>
  <si>
    <t>Utilizzo</t>
  </si>
  <si>
    <t>Tempo d'attesa per la pesca / Periodo di protezione</t>
  </si>
  <si>
    <t>Perte de rendement piscicole en CHF</t>
  </si>
  <si>
    <t>Coût de l'enquête</t>
  </si>
  <si>
    <t>Coût de rétablissement</t>
  </si>
  <si>
    <t>Allegati</t>
  </si>
  <si>
    <t>Cours ou plan d'eau concerné</t>
  </si>
  <si>
    <t>Description du lieu</t>
  </si>
  <si>
    <t>Gemeinde/-n</t>
  </si>
  <si>
    <t>Commune/-s</t>
  </si>
  <si>
    <t>Comune/-i</t>
  </si>
  <si>
    <t>Secteur representé par le relevé</t>
  </si>
  <si>
    <t>Densità di pesce</t>
  </si>
  <si>
    <t>Densité de poisson</t>
  </si>
  <si>
    <t>Relevé</t>
  </si>
  <si>
    <t>Rilevamento</t>
  </si>
  <si>
    <t xml:space="preserve">Formulaire B (suite) - Cours ou plan d'eau, mesures de retablissement et pêche </t>
  </si>
  <si>
    <t>All'interno di una cella è possibile andare a capo cliccando "Alt"+"Enter".</t>
  </si>
  <si>
    <t>[Somme de chaque secteur]</t>
  </si>
  <si>
    <t>ID-Cas</t>
  </si>
  <si>
    <t>Reference</t>
  </si>
  <si>
    <t>Code cantonal</t>
  </si>
  <si>
    <t>Ans</t>
  </si>
  <si>
    <t>Causes (Liste OFEV)</t>
  </si>
  <si>
    <t>Cause (IF-OFEV)</t>
  </si>
  <si>
    <t>Surface</t>
  </si>
  <si>
    <t>Perdità dell'effettivo</t>
  </si>
  <si>
    <t>Mortalité moyenne</t>
  </si>
  <si>
    <t>Perte de l'effectif</t>
  </si>
  <si>
    <t>Perte de rendemment au moment de la mortalité</t>
  </si>
  <si>
    <t>Perte de rendemment : Totale en CHF</t>
  </si>
  <si>
    <t>Total demandé</t>
  </si>
  <si>
    <t>Commentaires</t>
  </si>
  <si>
    <t>Longeur du tronçon</t>
  </si>
  <si>
    <t>Afficher les champs à compléter (désactiver cette fonction pour imprimer le document)</t>
  </si>
  <si>
    <t>Coûts de rétablissement</t>
  </si>
  <si>
    <t>Gestore</t>
  </si>
  <si>
    <t>Mittlere Regenerationszeit des Fischbestandes; siehe Kapitel 5.3.2 im Vollzugshilfe</t>
  </si>
  <si>
    <t>Regenerations-Angabe in % gemäss Modell in Kapitel 5.3.2 des Volzzugshilfes.</t>
  </si>
  <si>
    <t>Wertmässiger/monetarisierter Ertragsverlust = Verlust Biomasse mal Marktwert (CHF)</t>
  </si>
  <si>
    <t>←[+/-] Visualizzare o nascondere gli anni supplementari</t>
  </si>
  <si>
    <t xml:space="preserve">Cette partie du formulaire est remplie automatiquement à partir des parties A et B. </t>
  </si>
  <si>
    <t>Si nécessaire, insérer la liste des annexes, formulaires ou autres documents.</t>
  </si>
  <si>
    <t>Formulaire B (suite) - Cours et plan d'eau, mesures et pêche</t>
  </si>
  <si>
    <t>Calcule du dommage / Administration</t>
  </si>
  <si>
    <t>Formulaire A - Bases pour le calcul du dommage et pour l'enquête</t>
  </si>
  <si>
    <t>Commentaires personnels</t>
  </si>
  <si>
    <t>Bases pour le calcul du dommage et pour l'enquête</t>
  </si>
  <si>
    <t xml:space="preserve">Eau ou système aquatique concerné </t>
  </si>
  <si>
    <t>Cause de mortalité (statistiques OFEV)</t>
  </si>
  <si>
    <t>Tableau d'exportation statistiques OFEV</t>
  </si>
  <si>
    <t>Espèces de poisson et d'écrevisse concernées</t>
  </si>
  <si>
    <t>Perte de rendement: biomasse totale</t>
  </si>
  <si>
    <t>Niveau d'eau insuffisant</t>
  </si>
  <si>
    <t xml:space="preserve">Canicule (température trop élevée) </t>
  </si>
  <si>
    <t>Carburant (essence, diesel)</t>
  </si>
  <si>
    <t>nulle</t>
  </si>
  <si>
    <t>rapide</t>
  </si>
  <si>
    <t xml:space="preserve">Der kantonale Anteil am fischereilichen Ertragsverlust entspricht maximal dem gesamten fischereilichen Ertragsverlust </t>
  </si>
  <si>
    <t>(je nach Einstellung in B43 und B44)</t>
  </si>
  <si>
    <t>Costi di recupero</t>
  </si>
  <si>
    <t>Perdità di rendimento: biomassa totale</t>
  </si>
  <si>
    <t>Die einzelnen Formularblätter/Tabellenblätter können ohne Passwort geschützt werden: Klick mit rechter Maustaste auf Reiter des Formularblatts "Blatt schützen…", dann "OK". 
Aufheben des Blattschutzes: Klick mit rechter Maustaste auf Reiter des Tabellenblattes, "Blattschutz aufheben".</t>
  </si>
  <si>
    <t>Zeilenumbrüche innerhalb eines Formularfelds können mit Hilfe des 
Befehls ALT-ENTER eingefügt werden.</t>
  </si>
  <si>
    <t>Dossier ausdrucken: sollte über die normale Druck-Funktion gut funktionieren. Falls Probleme festgestellt werden, könnte es mit eigenen Anpassungen zu tun haben. In diesem Fall bitte den Druckbereich überprüfen und ggf. anpassen mittels Funktion "Druckbereich festlegen" bzw. mit der Ansicht "Umbruchvorschau"  (Wichtiger Hinweis: Ansicht "Seitenlayout" scheint nicht zu funktionieren).</t>
  </si>
  <si>
    <t>Eigene Anpassungen an den Formularen sollten ganz genau protokolliert werden – falls es künftig ein Update gibt, muss man diese Anpassungen am Update wiederholen und ist dann sehr froh um solche Aufzeichnungen.</t>
  </si>
  <si>
    <t>Guide rapide</t>
  </si>
  <si>
    <t xml:space="preserve">  </t>
  </si>
  <si>
    <t>La langue désirée peut être sélectionnée sur chaque feuille à l'aide du menu déroulant dans la première ligne.</t>
  </si>
  <si>
    <t>Utilisation</t>
  </si>
  <si>
    <t>Pour une utilisation correcte de ce formulaire, il est nécessaire:
(1) de lire l'aide à l'exécution OFEV "Mortalité piscicole - Évaluation du dommage dans les cours d'eau",
(2) de maîtriser le tableur Excel.</t>
  </si>
  <si>
    <t>À chaque nouveau formulaire de saisie du dommage doit être assigné un nom ou un code unique (dans l'onglet de la feuille de calcul). Le nom ou le code assigné sera repris automatiquement dans le formulaire.</t>
  </si>
  <si>
    <t>En cliquant sur le symbole + ou - dans la première ligne, on peut afficher ou masquer les textes d'aide, à condition que la feuille de calcul ne soit pas protégée.</t>
  </si>
  <si>
    <t>Le terme de peuplement piscicole désigne toujours les poissons et les écrevisses.</t>
  </si>
  <si>
    <t>Dans une cellule, il est possible d'aller à la ligne en cliquant sur Alt+Enter.</t>
  </si>
  <si>
    <t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t>
  </si>
  <si>
    <t>Personnalisation du programme</t>
  </si>
  <si>
    <t>Toute modification apportée au formulaire doit être consignée. Ces notes rendront bien service à l'utilisateur qui devra recréer lui-même ses personnalisations lorsque le logiciel sera mis à jour.</t>
  </si>
  <si>
    <t xml:space="preserve">L'insertion de lignes ou le déplacement de champs risquent fortement de modifier l'établissement automatique des statistiques pour l'OFEV. Dans ce cas, il faut remplir à la main la ligne 3 dans la feuille de calcul Statistique OFEV. </t>
  </si>
  <si>
    <t>Dans MS-Office2010, la fenêtre Mise en page, onglet En-têtes/pieds de page, permet de modifier l'en-tête et d'insérer le logo cantonal (pour remplacer celui de la Confédération). On peut y accéder par le menu Mise en page/Titres à imprimer.</t>
  </si>
  <si>
    <t>Le fichier image des armoiries cantonales doit d'abord être adapté aux dimensions désirées dans un logiciel graphique. Les armoiries utilisées ici à titre d'exemple ont une hauteur de 75 pixels.</t>
  </si>
  <si>
    <t>* = Données pour les statistiques de l'OFEV</t>
  </si>
  <si>
    <t>[ ] = Valeur calculée automatiquement ou liée à d'autres champs</t>
  </si>
  <si>
    <t>Date d'apparition de la mortalité (ou date du début)</t>
  </si>
  <si>
    <t>Nom du cours d'eau ou du réseau hydrographique</t>
  </si>
  <si>
    <t>Informations complémentaires sur le lieu (début, fin, coordonnées, nom ou code du cours d'eau, etc.)</t>
  </si>
  <si>
    <t>Nom de la/des commune(s) dans le périmètre du cas</t>
  </si>
  <si>
    <t>Menu déroulant: causes de mortalité selon les statistiques fédérales de la pêche (OFEV)</t>
  </si>
  <si>
    <t>Informations sur l'auteur de l'atteinte</t>
  </si>
  <si>
    <t>Régale de la pêche: personne de contact / nom et n° de téléphone de la/des personne(s) autorisée(s) à pêcher</t>
  </si>
  <si>
    <t>Autres commentaires (non repris dans les statistiques de l'OFEV)</t>
  </si>
  <si>
    <t>Service cantonal spécialisé</t>
  </si>
  <si>
    <t>Personne responsable de la coordination au canton</t>
  </si>
  <si>
    <t>Personne responsable des données spécifiques (garde-pêche, bureau externe, p. ex.)</t>
  </si>
  <si>
    <t>Description succincte des analyses effectuées</t>
  </si>
  <si>
    <t>(le cas échéant, renvoi au rapport détaillé)</t>
  </si>
  <si>
    <t>Si le cas est traité par plusieurs personnes appliquant des tarifs différents, on peut saisir un tarif moyen ou joindre un rapport détaillé (les coûts se réfèreront à ce rapport).</t>
  </si>
  <si>
    <t>Saisir le nom des autres espèces ou groupes d'espèces concernés par le cas de mortalité (macrozoobenthos, p. ex.)</t>
  </si>
  <si>
    <t xml:space="preserve">Tab. B10: saisir le nom ou le code de chaque secteur du tronçon concerné dans la première colonne à gauche. Dans les cas simples ou les petits cours d'eau, il suffit généralement de traiter le tronçon comme un seul secteur. Par contre, lorsque la situation est plus complexe, il est recommandé de subdiviser le tronçon concerné en plusieurs secteurs. Cette subdivision n'est cependant utile que si les divers secteurs présentent des caractéristiques propres (en matière de peuplement initial) ou enregistrent chacun des dommages piscicoles différents. </t>
  </si>
  <si>
    <t>←[+/-] Agrandir ou réduire le tableau</t>
  </si>
  <si>
    <t>Si on ne dispose d'aucun relevé par pêche électrique, il faut estimer le nombre d'individus ou la biomasse à l'aide des poissons morts ou de la perte de rendement (à l'aide du formulaire Excel ad hoc, p. ex.).</t>
  </si>
  <si>
    <t>Ce tableau contient un calcul intermédiaire.</t>
  </si>
  <si>
    <t>Lorsque plusieurs relevés sont disponibles pour un même secteur,</t>
  </si>
  <si>
    <t xml:space="preserve">le programme utilise la moyenne. </t>
  </si>
  <si>
    <t>Le tableau peut rester masqué et ne doit pas nécessairement être imprimé.</t>
  </si>
  <si>
    <t>←[+/-] Afficher ou masquer les calculs intermédiaires</t>
  </si>
  <si>
    <t>Estimation basée sur les relevés par pêche électrique ou rétrocalcul sur la base de la capacité de rendement (cf. formulaire Peuplement piscicole)</t>
  </si>
  <si>
    <t>Mortalité = diminution du nombre d'individus (pas de la biomasse), estimée ou mesurée pour toutes les espèces</t>
  </si>
  <si>
    <t xml:space="preserve">Description succincte des mesures réalisées ou planifiées </t>
  </si>
  <si>
    <t>en vue de rétablir l'habitat</t>
  </si>
  <si>
    <t>en vue de rétablir la faune (repeuplement piscicole, p. ex.)</t>
  </si>
  <si>
    <t>Généralement 33% (intensité de pêche selon Roth: forte --&gt; 33%; moyenne --&gt; 25%; faible --&gt; 20%)</t>
  </si>
  <si>
    <t>Données concernant la capacité de rendement (si nécessaire, estimation à l'aide du formulaire Excel ad hoc)</t>
  </si>
  <si>
    <t>Temps de régénération moyen des populations piscicoles; voir chapitre 5.3.2 de l'aide à l'exécution</t>
  </si>
  <si>
    <t>La régénération commence souvent la même année que le cas de mortalité; elle peut aussi être retardée (régénération lente du milieu naturel, cas de mortalité peu avant la période de frai, p. ex.).</t>
  </si>
  <si>
    <t>Période d'attente avant la régénération (période de protection ou de croissance des poissons adultes, p. ex.)</t>
  </si>
  <si>
    <t>R1 = 1re année de régénération, R2 = 2e année, …</t>
  </si>
  <si>
    <t>Régénération exprimée en % selon le modèle décrit dans le chapitre 5.3.2 de l'aide à l'exécution</t>
  </si>
  <si>
    <t>Capacité de rendement = biomasse exploitable de façon durable par les pêcheurs à  la ligne, prélèvement annuel</t>
  </si>
  <si>
    <t>Perte de rendement = différence entre la capacité de rendement avant et après le cas de mortalité</t>
  </si>
  <si>
    <t>Monétarisation de la perte de rendement  = perte de biomasse multipliée pas la valeur marchande (CHF)</t>
  </si>
  <si>
    <t>←[+/-] Afficher ou masquer les années supplémentaires</t>
  </si>
  <si>
    <t>Somme de [B40] jusqu'à la régénération totale</t>
  </si>
  <si>
    <t>Menu déroulant: sélectionner l'autorité compétente</t>
  </si>
  <si>
    <t xml:space="preserve">Un formulaire de saisie du dommage ("Schadensformular") doit être rempli pour chaque nouveau cas. Pour créer un nouveau formulaire, il suffit d'enregistrer l'ancien sous un nouveau nom. </t>
  </si>
  <si>
    <t xml:space="preserve">Informations complémentaires sur le cas. </t>
  </si>
  <si>
    <t>Remarque: ces informations sont transmises à l'OFEV (statistiques).</t>
  </si>
  <si>
    <t xml:space="preserve">Description succincte des dommages à la faune et à l'habitat aquatiques constatés </t>
  </si>
  <si>
    <t xml:space="preserve">Dans les cours d'eau repeuplés, les coûts de repeuplement prévus par le plan cantonal doivent être </t>
  </si>
  <si>
    <t>déduits. Somme totale des coûts occasionnés par les mesures faunistiques réalisées ou planifiées</t>
  </si>
  <si>
    <t xml:space="preserve">Première année concernée par la diminution des captures. En général, elle correspond à l'année </t>
  </si>
  <si>
    <t>du cas de mortalité, ou à l'année suivante si la saison de la pêche est terminée.</t>
  </si>
  <si>
    <t xml:space="preserve">La contribution cantonale à la perte de rendement de la pêche correspond au maximum à la </t>
  </si>
  <si>
    <t>perte totale de rendement. (selon paramétrage en B43 et B44)</t>
  </si>
  <si>
    <t>(voir "HIFO-Fischbestand")</t>
  </si>
  <si>
    <t xml:space="preserve">Champs du formulaire affichés/masqués
(affiché pendant le traitement, masqué pendant l’impression)
</t>
  </si>
  <si>
    <t>kg / 100 m</t>
  </si>
  <si>
    <t>kg/ 100 m</t>
  </si>
  <si>
    <t>Ind. / 100 m</t>
  </si>
  <si>
    <t>kg / ha</t>
  </si>
  <si>
    <t>Fr. / a</t>
  </si>
  <si>
    <t>(Zeilenumbrüche innerhalb eines Formularfelds können mit Hilfe des 
Befehls ALT-ENTER eingefügt werden.)</t>
  </si>
  <si>
    <t>(Dans une cellule, il est possible d'aller à la ligne en cliquant sur Alt+Enter.)</t>
  </si>
  <si>
    <t>Hilfspersonal</t>
  </si>
  <si>
    <t>Ertragsvermögen</t>
  </si>
  <si>
    <t>nach Schaden</t>
  </si>
  <si>
    <t>Wiederherstellungsmassnahme Lebensraum</t>
  </si>
  <si>
    <t>Wiederherstellungsmassnahme Fischbestand</t>
  </si>
  <si>
    <t xml:space="preserve"> Personnel auxiliaire</t>
  </si>
  <si>
    <t>Personale ausiliario</t>
  </si>
  <si>
    <t>Geräte</t>
  </si>
  <si>
    <t>Appareils</t>
  </si>
  <si>
    <t>Apparecchi</t>
  </si>
  <si>
    <t>Ertragsverlust Total Fr.</t>
  </si>
  <si>
    <t>Secteur</t>
  </si>
  <si>
    <t>Falls Abschnittsfeld orange leuchtet: der Name des Abschnitts in B10 wurde verändert und sollte hier in B13 korrigiert werden.</t>
  </si>
  <si>
    <t xml:space="preserve">Si le champs devient orange, le nom du secteurs dans B10 a été changé et doit être corrigé dans B13 </t>
  </si>
  <si>
    <t>Recensement du peuplement</t>
  </si>
  <si>
    <t xml:space="preserve">Description de la cause </t>
  </si>
  <si>
    <t>Après le dommage</t>
  </si>
  <si>
    <t>Mühlbach</t>
  </si>
  <si>
    <t>Unterhalb Dorf</t>
  </si>
  <si>
    <t>Baumeister xy</t>
  </si>
  <si>
    <t>Patente</t>
  </si>
  <si>
    <t>Abteilung für Schadensberechnungen</t>
  </si>
  <si>
    <t>Fritz Müller</t>
  </si>
  <si>
    <t>Fischereiaufseher Meier</t>
  </si>
  <si>
    <t>Wissenschaftl. Mitarbeiter Kanton</t>
  </si>
  <si>
    <t>5 h à 157.-</t>
  </si>
  <si>
    <t>Makrozoobenthos</t>
  </si>
  <si>
    <t>normalerweise kein Besatz an dieser Stelle</t>
  </si>
  <si>
    <t>Vermindertes Ertragsvermögen nach Fischsterben</t>
  </si>
  <si>
    <t>Damit dieses Formular korrekt bedient werden kann, wird vorausgesetzt: 
(1) Lektüre der BAFU-Vollzugshilfe "Schadensberechnung bei Fischsterben"
(2) gute Excel-Kenntnisse</t>
  </si>
  <si>
    <t xml:space="preserve">Die einzelnen Schadensfall-Formularblätter müssen immer mit einer eindeutigen Fall-ID gekennzeichnet werden (im Reiter des Tabellenblattes, dieser Name wird  automatisch ins Formular übernommen). </t>
  </si>
  <si>
    <t>Es sollten grundsätzlich nur solche Felder manuell ausgefüllt werden, die grau hinterlegt sind. Die übrigen Felder haben eine Formel hinterlegt, welche den Wert automatisch einfüllt, sobald alle nötigen Grundlagen-Felder manuell ausgefüllt worden sind.
Die Anzeige der Formularfelder kann in der ersten Zeile gesteuert werden.</t>
  </si>
  <si>
    <t>Anpassen der Kopfzeile und Einfügen des Kantons-Logo (anstelle von Schweizerkreuz): dies geschieht in MS-Office2010 über das Fenster "Seite einrichten", Reiter "Kopfzeile/Fusszeile". Dieses Dialogfenster erreicht man z.B. via Menu "Seitenlayout/Drucktitel".</t>
  </si>
  <si>
    <t>Musterdorf</t>
  </si>
  <si>
    <t>Kolmatierte Bachsohle</t>
  </si>
  <si>
    <t>Ausbaggerung notwendig</t>
  </si>
  <si>
    <t>Material</t>
  </si>
  <si>
    <t>Separate Rechnung Firma Bau Unternehmen</t>
  </si>
  <si>
    <t>Besatz Forellen, Umsiedlung Nasen und Groppen aus unbelastetem Nachbarbach, Selbstregeneration Alet</t>
  </si>
  <si>
    <t>Bachforelle, Groppe, Nase, Alet, Bachsaibling</t>
  </si>
  <si>
    <t>Fischerei-Reviere: wenn möglich, Bezeichnung der Fangstatistik verwenden</t>
  </si>
  <si>
    <t>Tronçon/-s de pêche: si possible, utiliser le code des statistiques de pêche</t>
  </si>
  <si>
    <t>Schadensformular_BSP</t>
  </si>
  <si>
    <t>(Bei Kategorie "Andere Ursachen" zwingend Ursache-Beschreibung (A8) ausfüllen)</t>
  </si>
  <si>
    <t>[A8]</t>
  </si>
  <si>
    <t>J328</t>
  </si>
  <si>
    <t>J329</t>
  </si>
  <si>
    <t>J330</t>
  </si>
  <si>
    <t>L350</t>
  </si>
  <si>
    <t>L352</t>
  </si>
  <si>
    <t>J336</t>
  </si>
  <si>
    <t>Si plusieurs espèces sont présentes, le formulaire Excel « Recensement du peuplement » permet de calculer les valeurs demandées (valeur marchande moyenne, densité du peuplement piscicole, etc.).</t>
  </si>
  <si>
    <t>In Tabelle B13 sollen pro Abschnitt summarische Kenndaten aus Bestandesaufnahmen (oder Schätzungen) eingefüllt werden. (Falls für einen einzelnen Abschnitt mehrere Zeilen ausgefüllt werden, so werden diese Daten in nachfolgenden Berechnungen für diesen Abschnitt gemittelt)</t>
  </si>
  <si>
    <t>Hochrechnung aus toten Fischen</t>
  </si>
  <si>
    <t>Fall-ID</t>
  </si>
  <si>
    <t>Personnel auxiliaire</t>
  </si>
  <si>
    <t>Ce sigle sert à identifier des façon univoque le cas de mortalité.</t>
  </si>
  <si>
    <t>Si la «Cause de mortalité» correspond à « Autres raisons », le champ A8 « Description de la cause » doit être rempli.</t>
  </si>
  <si>
    <t>Dans le tableau B13, les caractéristiques sommaires des secteurs (ou des estimations) doivent être indiquées par section. Si plusieurs lignes sont remplies par section, la moyenne de ces données sera considérée dans les prochains calculs.</t>
  </si>
  <si>
    <t>Menu déroulant: Zonation piscicole selon Huet</t>
  </si>
  <si>
    <t>+ = Évaluation du dommage</t>
  </si>
  <si>
    <t>Fischerei-Revier/-e (Fischereistatistik)</t>
  </si>
  <si>
    <t>Tronçon/-s de pêche (statistiques de pêche)</t>
  </si>
  <si>
    <t xml:space="preserve">Lequel? </t>
  </si>
  <si>
    <t>Cause de mortalité (code OFEV)</t>
  </si>
  <si>
    <t>Schadenskategorie (BAFU-Liste)</t>
  </si>
  <si>
    <t>Periodo</t>
  </si>
  <si>
    <t>Recupero della capacità di rendimento</t>
  </si>
  <si>
    <t>Recuperation de la capacité de rendemment</t>
  </si>
  <si>
    <t>(selon Roth : 33%)</t>
  </si>
  <si>
    <t>Valeur de la perte de rendement piscicole (CHF)</t>
  </si>
  <si>
    <t>Wertmässiger Ertragsverlust  (CHF)</t>
  </si>
  <si>
    <t>Schadenskategorie (BAFU-Statistik)</t>
  </si>
  <si>
    <t>Perte de rendement piscicole en biomasse [kg] total</t>
  </si>
  <si>
    <t>Fisch. Ertragsverlust Biomasse Total [kg]</t>
  </si>
  <si>
    <t>Diminution du rendement en biomasse</t>
  </si>
  <si>
    <t>Remarque: la langue du menu déroulant changera selon la langue choisie dans la feuille de ce guide rapide.</t>
  </si>
  <si>
    <t>WICHTIG: Sprache von Dropdown-Menus wird durch die Sprach-Einstellung auf dem Blatt dieser Kurzanleitung gesteuert.</t>
  </si>
  <si>
    <t>Formularfelder anzeigen/ausblenden
(zum Bearbeiten anzeigen, zum Drucken ausblenden)</t>
  </si>
  <si>
    <t xml:space="preserve">Si vous entrez l'ID-cas  de la mortalité piscicole dans la colonne A de ce formulaire (ID-cas = nom de la feuille de calcul au bas de la barre d'onglet), ce formulaire se remplit tout seul.
</t>
  </si>
  <si>
    <t>Wenn man in diesem Formular in Spalte A die Fall-ID eines Fischsterbens eingibt  (Fall-ID = Name des Tabellenblattes unten in der Tab-Leiste ), so füllt sich dieses Formular von selber aus.</t>
  </si>
  <si>
    <t xml:space="preserve">Formularfelder anzeigen/ ausblenden
</t>
  </si>
  <si>
    <t xml:space="preserve">Champs du formulaire affichés/ masqués
</t>
  </si>
  <si>
    <t>Ertragsverlust Total Biomasse [kg]</t>
  </si>
  <si>
    <t>[A7]</t>
  </si>
  <si>
    <t>O316</t>
  </si>
  <si>
    <t>J321</t>
  </si>
  <si>
    <t>J326</t>
  </si>
  <si>
    <t>J331</t>
  </si>
  <si>
    <t>J317</t>
  </si>
  <si>
    <t>[A2]</t>
  </si>
  <si>
    <t>[B1]</t>
  </si>
  <si>
    <t>[B2]</t>
  </si>
  <si>
    <t>[A3]</t>
  </si>
  <si>
    <t>[B7]</t>
  </si>
  <si>
    <t>[B8]</t>
  </si>
  <si>
    <t>[B9]</t>
  </si>
  <si>
    <t>[A10]</t>
  </si>
  <si>
    <t>[A11]</t>
  </si>
  <si>
    <t>[A12]</t>
  </si>
  <si>
    <t>[A13]</t>
  </si>
  <si>
    <t>[A9]</t>
  </si>
  <si>
    <t>Reinigung Spritzbehälter</t>
  </si>
  <si>
    <t>Auffinden Verursacher, Wasserproben, Abfischung</t>
  </si>
  <si>
    <t>Durch Einfügen von Zeilen / Verschieben von Feldern wird mit hoher Wahrscheinlichkeit der automatische Zusammenzug in der BAFU-Statistik gestört --&gt; Bezugsfeld muss dort in Zeile 3 manuell neu angegeben werden.</t>
  </si>
  <si>
    <t>ID cause de mortalité (statistiques OFEV)</t>
  </si>
  <si>
    <t>Tableau d'exportation des données pour les statistiques OFEV</t>
  </si>
  <si>
    <t>Chaque formulaire peut être protégé sans mot de passe: il suffit de cliquer avec le bouton droit de la souris sur l'onglet de la feuille Protéger la feuille, puis sur OK.
Pour supprimer la protection, il faut suivre la même procédure, mais en sélectionnant Ôter la protection de la feuille.</t>
  </si>
  <si>
    <t xml:space="preserve">Seuls les champs grisés sont remplis manuellement. Tous les autres champs contiennent des formules et sont complétés automatiquement dès que toutes les données nécessaires ont été saisies. 
L'affichage des champs du formulaire peut être modifié dans la première ligne.
</t>
  </si>
  <si>
    <r>
      <t xml:space="preserve">Wenn mehrere Fisch-/Krebsarten vorkommen, dann sollte zur Berechnung/Abschätzung der notwendigen Angaben (Mittlerer </t>
    </r>
    <r>
      <rPr>
        <sz val="10"/>
        <rFont val="Arial"/>
        <family val="2"/>
      </rPr>
      <t>Marktwert aller Arten</t>
    </r>
    <r>
      <rPr>
        <sz val="10"/>
        <color theme="1"/>
        <rFont val="Arial"/>
        <family val="2"/>
      </rPr>
      <t>, Bestandesdichten, etc.) zuerst das Hilfsformular "Bestandesaufnahme" verwendet werden.</t>
    </r>
  </si>
  <si>
    <t>Das BAFU ist ein Amt des Eidg. Departements für Umwelt, Verkehr, Energie und Kommunikation (UVEK).</t>
  </si>
  <si>
    <t>Christof Elmiger (Fornat AG)</t>
  </si>
  <si>
    <t>Pascale Steiner (pèsch viv)</t>
  </si>
  <si>
    <t>Herausgeber | Éditeur | Editore</t>
  </si>
  <si>
    <t>L’OFEV est un office du Département fédéral de l’environnement, des transports, de l’énergie et de la communication (DETEC).</t>
  </si>
  <si>
    <t>L’UFAM è un ufficio del Dipartimento federale dell’ambiente, dei trasporti, dell’energia e delle comunicazioni (DATEC).</t>
  </si>
  <si>
    <t>Fischsterben in Fliessgewässern: Berechnung von Schäden.</t>
  </si>
  <si>
    <t xml:space="preserve">Zitierung | Référence bibliographique | Indicazione bibliografica </t>
  </si>
  <si>
    <t>BAFU (Hrsg.) 2019: Fischsterben in Fliessgewässern: Berechnung von Schäden. Anhang A. Bundesamt für Umwelt, Bern. Umwelt-Vollzug Nr. 1912</t>
  </si>
  <si>
    <t>PDF-Download | Téléchargement au format PDF | Link per scaricare il PDF</t>
  </si>
  <si>
    <t>Bundesamt für Umwelt (BAFU) | Office fédéral de l'environnement (OFEV) | Ufficio federale dell'ambiente (UFAM)</t>
  </si>
  <si>
    <t>Diese Formulare wurden entwickelt von | Diese Formulare wurden entwickelt von | Questi moduli sono stati sviluppati da:</t>
  </si>
  <si>
    <t xml:space="preserve">In Zusammenarbeit mit der Begleitgruppe | In Zusammenarbeit mit der Begleitgruppe  | in collaborazione con il gruppo d'accompagnamento </t>
  </si>
  <si>
    <t>Osservazioni</t>
  </si>
  <si>
    <t>Guida rapida</t>
  </si>
  <si>
    <t xml:space="preserve">Per ogni caso occorre registrare i danni in un modulo ("Schadensformular") separato. Per creare un nuovo modulo, basta registrare quello esistente con un nuovo nome. </t>
  </si>
  <si>
    <t>Se la «Causa di mortalità» corrisponde a «Altre cause», occorre compilare il campo A8 “Descrizione della causa”.</t>
  </si>
  <si>
    <t>(secondo quanto definito in B43 e B44)</t>
  </si>
  <si>
    <t xml:space="preserve">se la stagione di pesca è terminata, corrisponde all'anno successivo. Periodo d'attesa prima della rigenerazione </t>
  </si>
  <si>
    <t xml:space="preserve">Osservazioni </t>
  </si>
  <si>
    <t>Rendimento piscicolo computabile</t>
  </si>
  <si>
    <t>SINTESI</t>
  </si>
  <si>
    <t>Totale costi di ripristino</t>
  </si>
  <si>
    <t>Indagine e calcolo dei danni</t>
  </si>
  <si>
    <t>Personale</t>
  </si>
  <si>
    <t>Tratto</t>
  </si>
  <si>
    <t>Rilevamento di referenza</t>
  </si>
  <si>
    <t>MdR Habitat</t>
  </si>
  <si>
    <t>Personale (ore di lavoro)</t>
  </si>
  <si>
    <t>Aufwand WHM Fisch- und Krebsbestand</t>
  </si>
  <si>
    <t>Visualizzare / nascondere i campi</t>
  </si>
  <si>
    <t xml:space="preserve">Visualizzare/nascondere i campi (per l'elaborazione: attivare questa funzione; per la stampa: disattivarla) </t>
  </si>
  <si>
    <t>Onere MdR Habitat</t>
  </si>
  <si>
    <t>Onere MdR Effettivo di pesci e gamberi</t>
  </si>
  <si>
    <t>Popolazione di pesci e gamberi</t>
  </si>
  <si>
    <t xml:space="preserve">Proprietario delle acque </t>
  </si>
  <si>
    <t>Totale</t>
  </si>
  <si>
    <t>+ = calcolo del danno</t>
  </si>
  <si>
    <t>Costi di sostituzione</t>
  </si>
  <si>
    <t>Resoconto della domanda d'indennizzo</t>
  </si>
  <si>
    <t xml:space="preserve">Moria di pesci nei corsi d'acqua. Calcolo dei danni. </t>
  </si>
  <si>
    <t>Titolare della regalia della pesca</t>
  </si>
  <si>
    <t>UFAM (ed.) 2019: Moria di pesci nei corsi d'acqua. Calcolo dei danni. Allegato A, Ufficio federale dell'ambiente, Berna. Pratica ambientale n. 1912</t>
  </si>
  <si>
    <t>Selezionare la lingua desiderata nel menu a tendina in alto a destra del foglio</t>
  </si>
  <si>
    <t>N.B.: la lingua dei menu a tendina dipende dalla lingua selezionata nel foglio della presente guida.</t>
  </si>
  <si>
    <t>Per un corretto funzionamento del modulo è necessario:
(1) aver letto l'aiuto all'esecuzione UFAM "Moria di pesci nei corsi d'acqua. Calcolo dei danni"
(2) avere buone conoscenze di Excel</t>
  </si>
  <si>
    <t>Ad ogni modulo ("Schadensformular") deve essere assegnato un nome o un ID del caso univoco (nella barra dei fogli di calcolo). Il nome o ID assegnato viene ripreso automaticamente all'interno del formulario.</t>
  </si>
  <si>
    <t>Cliccando su "+" o "-" in alto nella tabella, si può attivare o disattivare gli aiuti. Se il foglio di lavoro è stato protetto non è possibile accedere agli aiuti tramite questa funzione.</t>
  </si>
  <si>
    <t>I fogli di lavoro possono essere protetti senza password. Per proteggere un foglio di lavoro, cliccare con il tasto destro del mouse sul nome del foglio di lavoro e selezionare "Proteggi foglio…" e in seguito su "Ok".
Per togliere la protezione, eseguire lo stesso procedimento e selezionare "Rimuovi protezione foglio".</t>
  </si>
  <si>
    <t>"Popolazione ittica" si riferisce sempre sia ai pesci sia ai gamberi.</t>
  </si>
  <si>
    <t xml:space="preserve">Vanno completati manualmente soltanto i campi a sfondo grigio. Gli altri campi contengono formule e si riempiono automaticamente quando tutti i dati necessari sono stati inseriti. La visualizzazione dei campi può essere modificata nella prima riga.
</t>
  </si>
  <si>
    <t>Per stampare il dossier, utilizzare la normale funzione di stampa. Eventuali problemi potrebbbero essere dovuti a parametri personalizzati. In questo caso, controllare sotto "File"-&gt; "Stampa" e, se necessario modificare le impostazioni di stampa (N.B.: 
la funzione "Layout" sembrerebbe non funzionare).</t>
  </si>
  <si>
    <t>Come personalizzare il programma</t>
  </si>
  <si>
    <t>Tutte le modifiche apportate ai moduli devono essere verbalizzate. Infatti, in caso di aggiornamenti, l'utente dovrà nuovamente registrarle.</t>
  </si>
  <si>
    <t>L'inserimento di righe o lo spostamento di campi possono influire sulla compilazione automatica delle statistiche UFAM. In questo caso occorre compilare a mano la riga 3 del foglio di lavoro "BAFU-Statistik".</t>
  </si>
  <si>
    <t>Per adattare l'intestazione/piè di pagina e inserire lo stemma del Cantone (logo Confederazione nell'esempio), cliccare su "Layout di pagina" -&gt; "Imposta pagina" -&gt; "Intestazione/piè di pagina".</t>
  </si>
  <si>
    <t>Lo stemma del Cantone deve essere adattato alla grandezza desiderata in un software di grafica. Gli stemmi utilizzati nell'esempio hanno un'altezza di 75 pixel.</t>
  </si>
  <si>
    <t xml:space="preserve">Se si inserisce l'ID del caso di moria (ID del caso = nome del foglio di calcolo, cfr. barra) nella colonna A, il presente modulo si riempie automaticamente.
</t>
  </si>
  <si>
    <t>Campo di riferimento</t>
  </si>
  <si>
    <t>Tabella di esportazione dei dati per la statistica della pesca UFAM</t>
  </si>
  <si>
    <t>ID del caso</t>
  </si>
  <si>
    <t>Corso o rete idrografica</t>
  </si>
  <si>
    <t>Codice settore di pesca (statistiche di pesca)</t>
  </si>
  <si>
    <t>Causa di mortalità (statistica UFAM)</t>
  </si>
  <si>
    <t>ID causa di mortalità (statistica UFAM)</t>
  </si>
  <si>
    <t>Lunghezza del tratto</t>
  </si>
  <si>
    <t>Superficie del tratto</t>
  </si>
  <si>
    <t>Perdità dell'effettivo di pesci e gamberi</t>
  </si>
  <si>
    <t>Tasso di mortalità medio</t>
  </si>
  <si>
    <t>Perdità totale di rendimento piscicolo in biomassa (kg)</t>
  </si>
  <si>
    <t>Perdita di rendimento piscicolo (CHF)</t>
  </si>
  <si>
    <t>Costi di ripristino</t>
  </si>
  <si>
    <t xml:space="preserve">Perdita di rendimento piscicolo dovuta alla moria </t>
  </si>
  <si>
    <t>* = campo obbligatorio per la statistica UFAM</t>
  </si>
  <si>
    <t>[ ] = valore calcolato automaticamente o collegato ad altri campi</t>
  </si>
  <si>
    <t>Serve a identificare in modo univoco il caso di mortalità.</t>
  </si>
  <si>
    <t>Data in cui si è verificata la moria (o data d'inizio)</t>
  </si>
  <si>
    <t>Nome del corso d'acqua o rete idrografica</t>
  </si>
  <si>
    <t>Altre indicazioni sul luogo (inizio, fine, coordinate, settore di pesca)</t>
  </si>
  <si>
    <t xml:space="preserve">Nome del/dei Comune/-i del perimetro del caso </t>
  </si>
  <si>
    <t>Codice settore di pesca: se possibile utilizzare lo stesso codice delle statistiche di pesca</t>
  </si>
  <si>
    <t>Breve descrizione dei fatti</t>
  </si>
  <si>
    <t>(ev. rinviare al rapporto dettagliato)</t>
  </si>
  <si>
    <t>Menu a tendida delle cause di mortalità secondo la statistica dell'UFAM</t>
  </si>
  <si>
    <t>Dati riguardanti il responsabile della moria dei pesci</t>
  </si>
  <si>
    <t>(per andare a capo all'interno di una cella, cliccare "Alt"+"Enter".)</t>
  </si>
  <si>
    <t xml:space="preserve">Diritto di pesca: persona di contatto / nome e numero di telefono della/e persona/e autorizzata/e </t>
  </si>
  <si>
    <t>Altre informazioni importanti sull'evento dannoso</t>
  </si>
  <si>
    <t xml:space="preserve">N.B.: queste informazioni sono trasmesse all'UFAM (statistica) </t>
  </si>
  <si>
    <t>Altre osservazioni (non riprese nella statistica dell'UFAM)</t>
  </si>
  <si>
    <t>Servizio cantonale specializzato</t>
  </si>
  <si>
    <t>Persona responsabile del coordinamento del caso presso il Cantone</t>
  </si>
  <si>
    <t>Persona responsabile di dati specifici (guardapesca, ufficio esterno ecc.)</t>
  </si>
  <si>
    <t>Breve descrizione delle indagini effettuate</t>
  </si>
  <si>
    <t>Se al caso hanno lavorato più persone che applicano tariffe diverse, si può inserire una tariffa media oppure allegare un rapporto separato (in tal caso, riprendere in modo sommario i costi secondo il rapporto).</t>
  </si>
  <si>
    <t>Menu a tendina: zonazione piscicola secondo Huet</t>
  </si>
  <si>
    <t>Inserire il nome di altre specie o gruppi di specie colpite (p. es. macrozoobenthos)</t>
  </si>
  <si>
    <t xml:space="preserve">Tab. 10: Inserire il nome o il codice dei diversi tratti interessati nella prima colonna a sinistra. Nei casi semplici o per i piccoli corsi d'acqua, basta in generale definire un solo tratto. Nel caso di corsi d'acqua grandi o complessi è consigliata una ripartizione in più settori, ma soltanto se questi presentano caratteristiche diverse (p. es fauna ittica presente) e/o se i danni rilevati alla fauna ittica sono di entità diversa. </t>
  </si>
  <si>
    <t>←[+/-] Ingrandire o rimpicciolire la tabella.</t>
  </si>
  <si>
    <t>[Somma dei singoli tratti]</t>
  </si>
  <si>
    <t>Nella tabella B13 vengono inserite per settore le caratteristiche tecniche sommarie (oppure una stima). Se per un singolo tratto sono necessarie più righe, nei calcoli successivi sarà considerata la media di questi dati.</t>
  </si>
  <si>
    <t>Se sono presenti diverse specie, il modulo "Bestandesaufnahme" permette di calcolare o stimare i valori richiesti (valore di mercato medio, densità della popolazione ecc.).</t>
  </si>
  <si>
    <t>Se non sono disponibili dati rilevati con la pesca elettrica, occorre stimare il numero di effettivi o la biomassa sulla base dei pesci morti oppure la perdita di rendimento (p. es. utilizzando l'apposito modulo Excel).</t>
  </si>
  <si>
    <t>Se il campo viene evidenziato in arancione, il nome del tratto in B10 è stato cambiato e deve essere corretto in B13.</t>
  </si>
  <si>
    <t>La tabella mostra i calcoli intermedi.</t>
  </si>
  <si>
    <t>Se per un tratto sono disponibili i dati di diversi rilevamenti,</t>
  </si>
  <si>
    <t>il programma considera i valori medi.</t>
  </si>
  <si>
    <t>(la tabella può rimanere nascosta e non deve necessariamente essere stampata)</t>
  </si>
  <si>
    <t xml:space="preserve"> ←[+/-] Visualizzare o nascondere i calcoli intermedi</t>
  </si>
  <si>
    <t>Stima basata sui rilievi o su un calcolo inverso in base al rendimento piscicolo</t>
  </si>
  <si>
    <t>(cfr. modulo "HIFO-Fischbestand")</t>
  </si>
  <si>
    <t>Mortalità = diminuzione del numero d'individui (non della biomassa) misurata o stimata per tutte le specie</t>
  </si>
  <si>
    <t xml:space="preserve">Breve descrizione dei danni dello spazio vitale e della fauna acquatica </t>
  </si>
  <si>
    <t>Breve descrizione delle misure attuate o pianificate</t>
  </si>
  <si>
    <t>per ripristinare lo spazio vitale</t>
  </si>
  <si>
    <t xml:space="preserve">Breve descrizione delle misure attuate o pianificate   </t>
  </si>
  <si>
    <t>per il ripristino della fauna (p. es. ripopolamento)</t>
  </si>
  <si>
    <t>Nei corsi d'acqua ripopolati devono essere detratti i costi di ripopolamento previsti dal piano di ripopolamento periodici.</t>
  </si>
  <si>
    <t>Costi totali per le misure di ripristino attuate o pianificate</t>
  </si>
  <si>
    <t>Quota standard 33 % (intensità di pesca secondo Roth: elevata -&gt; 33 %; media -&gt; 25 %; debole -&gt; 20 %)</t>
  </si>
  <si>
    <t>Dati riguardanti il rendimento piscicolo (ev. stimare con l'ausilio del modulo supplementare)</t>
  </si>
  <si>
    <t>Diminuzione del rendimento in biomassa</t>
  </si>
  <si>
    <t>Tempo di rigenerazione medio delle popolazioni piscicole; cfr. capitolo 5.3.2 dell'aiuto all'esecuzione.</t>
  </si>
  <si>
    <t>Solitamente, la rigenerazione inizia lo stesso anno in cui si è verificata la moria; in alcuni casi può essere ritardata (rigenerazione lenta dello spazio vitale, caso verificatosi poco prima della stagione riproduttiva ecc.).</t>
  </si>
  <si>
    <t xml:space="preserve">Primo anno interessato dalla diminuzione di catture. In generale corrisponde all'anno in cui si è verificata la moria; </t>
  </si>
  <si>
    <t>(p. es. periodo di protezione o d'attesa per la crescita dei pesci adulti)</t>
  </si>
  <si>
    <t>R1 = 1° anno di rigenerazione, R2 = 2° anno ecc.</t>
  </si>
  <si>
    <t>Rigenerazione in % secondo il modello descritto nel capitolo 5.3.2  dell'aiuto all'esecuzione</t>
  </si>
  <si>
    <t>Rendimento piscicolo = biomassa prelevabile annualmente in modo sostenibile dai pescatori</t>
  </si>
  <si>
    <t>Perdita di rendimento = differenza tra il rendimento piscicolo prima e dopo la moria</t>
  </si>
  <si>
    <t>Monetizzazione della perdita di rendimento = perdita di biomassa moltiplicata per il suo valore di mercato (in CHF).</t>
  </si>
  <si>
    <t>Menu a tendina: selezionare l'autorità competente</t>
  </si>
  <si>
    <t>Il contributo cantonale alla perdita di rendimento piscicolo corrisponde al massimo alla perdita di rendimento piscicolo totale</t>
  </si>
  <si>
    <t>Questa parte del modulo è riempita automaticamente a partire dalle parti A e B.</t>
  </si>
  <si>
    <t>Se necessario, inserire l'elenco di allegati, moduli o altri documenti.</t>
  </si>
  <si>
    <t>Rendimento e valore</t>
  </si>
  <si>
    <t>Modulo A - Basi per il calcolo dei danni e per le indagini</t>
  </si>
  <si>
    <t>Data della moria</t>
  </si>
  <si>
    <t>Corso d'acqua o rete idrografica interessata</t>
  </si>
  <si>
    <t>Responsabile della moria dei pesci</t>
  </si>
  <si>
    <t>Titolare del diritto di pesca</t>
  </si>
  <si>
    <t>Modulo B - Corso o specchio d'acqua, misure di ripristino, pesca</t>
  </si>
  <si>
    <t>Responsabile/i del caso (Cantone)</t>
  </si>
  <si>
    <t>Persona di contatto per dati specifici</t>
  </si>
  <si>
    <t>Procedure e rilevamenti</t>
  </si>
  <si>
    <t>Costi / ora (o km)</t>
  </si>
  <si>
    <t>Onere (ore o km)</t>
  </si>
  <si>
    <t>Costo dell'indagine</t>
  </si>
  <si>
    <t>Tratto interessato</t>
  </si>
  <si>
    <t>Corso d'acqua o rete idrografica</t>
  </si>
  <si>
    <t>Modulo B (continuazione) - Corso o specchio d'acqua, misure di ripristino, pesca</t>
  </si>
  <si>
    <t>Censimento degli effettivi</t>
  </si>
  <si>
    <t>Percentuale del tratto interessato (%)</t>
  </si>
  <si>
    <t>Stato anteriore</t>
  </si>
  <si>
    <t>Stato dopo la moria</t>
  </si>
  <si>
    <t>Totale o media ponderata</t>
  </si>
  <si>
    <t>Lunghezza del tratto interessato</t>
  </si>
  <si>
    <t>Superficie del tratto interessato</t>
  </si>
  <si>
    <t>Effettivi prima della moria</t>
  </si>
  <si>
    <t>Effettivi dopo la moria</t>
  </si>
  <si>
    <t xml:space="preserve">Perdità di effettivi di pesci e gamberi </t>
  </si>
  <si>
    <t>Capacità di rigenerazione e misure di ripristino (MdR) necessarie</t>
  </si>
  <si>
    <t>Danni agli habitat e agli organismi acquatici</t>
  </si>
  <si>
    <t>Personale ausiliario (ore di lavoro)</t>
  </si>
  <si>
    <t>Costi MdR Habitat</t>
  </si>
  <si>
    <t>MdR Effettivo di pesci e gamberi</t>
  </si>
  <si>
    <t>Costi ripopolamento</t>
  </si>
  <si>
    <t>Deduzione dei costi / oneri annuali di ripopolamento</t>
  </si>
  <si>
    <t>Costi MdR Effettivi di pesci e gamberi</t>
  </si>
  <si>
    <t>Perdita di rendimento piscicolo (diminuzione del rendimento piscicolo)</t>
  </si>
  <si>
    <t>Costo di mercato medio</t>
  </si>
  <si>
    <t>Capacità di rendimento piscicolo prima della moria</t>
  </si>
  <si>
    <t>Capacità di rendimento piscicolo dopo la moria</t>
  </si>
  <si>
    <t>Perdita di rendimento piscicolo dovuta alla moria</t>
  </si>
  <si>
    <t>Rapporto capacità di rendimento/biomassa</t>
  </si>
  <si>
    <t>(secondo Roth: 33 %)</t>
  </si>
  <si>
    <t>Tempo di rigenerazione della popolazione di pesci e gamberi</t>
  </si>
  <si>
    <t>Tempo di rigenerazione (anni)</t>
  </si>
  <si>
    <t>Primo anno di pesca influenzato dalla moria</t>
  </si>
  <si>
    <t>dopo la moria</t>
  </si>
  <si>
    <t>Perdita di rendimento</t>
  </si>
  <si>
    <t>Perdita in CHF</t>
  </si>
  <si>
    <t>Totale per tutti gli anni</t>
  </si>
  <si>
    <t>Perdita di rendimento piscicolo in biomassa (kg) totale</t>
  </si>
  <si>
    <t xml:space="preserve">Riduzione fitto </t>
  </si>
  <si>
    <t xml:space="preserve">Perdita di rendimento piscicolo per il Cantone </t>
  </si>
  <si>
    <t>Perdita di rendimento piscicolo per terzi</t>
  </si>
  <si>
    <t>Perdita di rendimento piscicolo totale</t>
  </si>
  <si>
    <t>Lungheza del tratto interessato</t>
  </si>
  <si>
    <t>Perdita di effetivi di pesci e gamberi</t>
  </si>
  <si>
    <t>Perdita di rendimento piscicolo dovuto alla moria</t>
  </si>
  <si>
    <t>al momento della moria</t>
  </si>
  <si>
    <t>Costi dell'indagine</t>
  </si>
  <si>
    <t>Misure di ripristino dell'habitat</t>
  </si>
  <si>
    <t>Misure di ripristino dell'effettivo di pesci</t>
  </si>
  <si>
    <t>L'ID del caso corrisponde al nome del foglio di calcolo.(inserito automaticamente).</t>
  </si>
  <si>
    <t xml:space="preserve">L'ID-Cas correspond au nom de la feuille de calcul du cas considéré. </t>
  </si>
  <si>
    <t>Description succincte des circonstances du dommage</t>
  </si>
  <si>
    <t xml:space="preserve"> (le cas échéant, renvoi au rapport détaillé)</t>
  </si>
  <si>
    <t>Bei Kategorie "Andere Ursachen" zwingend "Kurze Beschreibung des Schaden-Hergangs" (A8) ausfüllen</t>
  </si>
  <si>
    <t>Se la causa di mortalità corrisponde a «Altre cause», occorre compilare il campo A8 “Breve descrizione dei fatti”.</t>
  </si>
  <si>
    <t>Si la cause de mortalité corresponde à “Autres raisons”, il est nécessaire de remplir la case A8 « Description succincte des circonstances du dommage »</t>
  </si>
  <si>
    <t>Champs de référence</t>
  </si>
  <si>
    <t>Total</t>
  </si>
  <si>
    <t>Mortalité piscicole dans les cours d'eau: évaluation du dommage.</t>
  </si>
  <si>
    <t>OFEV (éd.) 2019 : Mortalité piscicole dans les cours d'eau: évaluation du dommage. Annexe A. Office fédéral de l'environnement, Berne. L'environnement pratique n° 1912</t>
  </si>
  <si>
    <t>Für jeden Schadensfall wird das  SCHADENSFORMULAR ausgefüllt. Dieses wird für jeden weiteren Fall kopiert und umbenannt.</t>
  </si>
  <si>
    <t>A: Dorf bis Zufluss Seitenbach</t>
  </si>
  <si>
    <t>B: Zufluss Seitenbach bis Brücke</t>
  </si>
  <si>
    <t>Abfischung</t>
  </si>
  <si>
    <t>www.bafu.admin.ch/uv-1912-i</t>
  </si>
  <si>
    <t>www.bafu.admin.ch/uv-1912-f</t>
  </si>
  <si>
    <t>www.bafu.admin.ch/uv-1912-d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</si>
</sst>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 #,##0.00_ ;_ * \-#,##0.00_ ;_ * &quot;-&quot;??_ ;_ @_ "/>
    <numFmt numFmtId="164" formatCode="#,##0\ &quot;kg&quot;"/>
    <numFmt numFmtId="165" formatCode="#,##0.0\ &quot;kg&quot;"/>
    <numFmt numFmtId="166" formatCode="#,###.0\ &quot;kg&quot;\ "/>
    <numFmt numFmtId="167" formatCode="#,##0.0\ &quot;km&quot;"/>
    <numFmt numFmtId="168" formatCode="&quot;CHF&quot;\ #,##0\ &quot;.–&quot;"/>
    <numFmt numFmtId="169" formatCode="0\ &quot;Jahre&quot;"/>
    <numFmt numFmtId="170" formatCode="#,##0.00\ &quot;CHF/kg&quot;"/>
    <numFmt numFmtId="171" formatCode="#,##0\ &quot;m&quot;"/>
    <numFmt numFmtId="172" formatCode="#,##0\ &quot;.–&quot;"/>
    <numFmt numFmtId="173" formatCode="#,##0.00\ &quot;km&quot;"/>
    <numFmt numFmtId="174" formatCode="_ * #,##0_ ;_ * \-#,##0_ ;_ * &quot;-&quot;??_ ;_ @_ "/>
    <numFmt numFmtId="175" formatCode="#,##0.0\ &quot;m&quot;"/>
    <numFmt numFmtId="176" formatCode="#,##0.00\ &quot;ha&quot;"/>
    <numFmt numFmtId="177" formatCode="#,##0.0\ &quot;kg/J&quot;"/>
    <numFmt numFmtId="178" formatCode="#,##0\ &quot;Ind.&quot;"/>
    <numFmt numFmtId="179" formatCode="#,##0\ &quot;km&quot;"/>
    <numFmt numFmtId="180" formatCode="0\ &quot;Jahr&quot;"/>
    <numFmt numFmtId="181" formatCode="0.0"/>
    <numFmt numFmtId="182" formatCode="0.0000"/>
    <numFmt numFmtId="183" formatCode="#,##0.00_ ;\-#,##0.00\ "/>
    <numFmt numFmtId="184" formatCode="#,##0_ ;\-#,##0\ "/>
    <numFmt numFmtId="185" formatCode="#,##0.000\ &quot;km&quot;"/>
    <numFmt numFmtId="186" formatCode="#,##0.000\ &quot;ha&quot;"/>
    <numFmt numFmtId="187" formatCode="_ [$      Fr.]\ * #,##0&quot;.– / h      &quot;"/>
    <numFmt numFmtId="188" formatCode="_ [$      Fr.]\ * #,##0.00&quot; / km      &quot;"/>
    <numFmt numFmtId="189" formatCode="#,##0.000"/>
    <numFmt numFmtId="190" formatCode="#,##0.0\ &quot;kg / a&quot;"/>
    <numFmt numFmtId="191" formatCode="_ [$      Fr.]\ * #,##0&quot;.– / a     &quot;;_ [$      Fr.]\ * \-#,##0&quot;.– / a     &quot;"/>
    <numFmt numFmtId="192" formatCode="#,##0\ &quot;Fr.&quot;"/>
    <numFmt numFmtId="193" formatCode="_ [$      Fr.]\ * #,##0&quot;.–        &quot;;_ [$      Fr.]\ * \-#,##0&quot;.–        &quot;"/>
    <numFmt numFmtId="194" formatCode="#,##0.0_ ;\-#,##0.0\ "/>
    <numFmt numFmtId="195" formatCode="#,##0.0\ &quot;h&quot;"/>
    <numFmt numFmtId="196" formatCode="?,??0&quot;.–&quot;"/>
    <numFmt numFmtId="197" formatCode="#,##0.0"/>
    <numFmt numFmtId="198" formatCode="&quot;Fr.&quot;\ #,##0\ &quot;.–&quot;"/>
  </numFmts>
  <fonts count="4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theme="1" tint="0.34998626667073579"/>
      <name val="Calibri"/>
      <family val="2"/>
      <scheme val="minor"/>
    </font>
    <font>
      <sz val="10"/>
      <color theme="1" tint="0.34998626667073579"/>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10"/>
      <color theme="1"/>
      <name val="Calibri"/>
      <family val="2"/>
      <scheme val="minor"/>
    </font>
    <font>
      <sz val="10"/>
      <color theme="1" tint="0.249977111117893"/>
      <name val="Calibri"/>
      <family val="2"/>
      <scheme val="minor"/>
    </font>
    <font>
      <b/>
      <sz val="10"/>
      <color theme="1" tint="0.249977111117893"/>
      <name val="Calibri"/>
      <family val="2"/>
      <scheme val="minor"/>
    </font>
    <font>
      <b/>
      <sz val="11"/>
      <color theme="1" tint="0.34998626667073579"/>
      <name val="Calibri"/>
      <family val="2"/>
      <scheme val="minor"/>
    </font>
    <font>
      <sz val="10"/>
      <color theme="0"/>
      <name val="Calibri"/>
      <family val="2"/>
      <scheme val="minor"/>
    </font>
    <font>
      <b/>
      <sz val="10"/>
      <color theme="0"/>
      <name val="Calibri"/>
      <family val="2"/>
      <scheme val="minor"/>
    </font>
    <font>
      <sz val="14"/>
      <color theme="0"/>
      <name val="Calibri"/>
      <family val="2"/>
      <scheme val="minor"/>
    </font>
    <font>
      <b/>
      <sz val="12"/>
      <color theme="0"/>
      <name val="Calibri"/>
      <family val="2"/>
      <scheme val="minor"/>
    </font>
    <font>
      <sz val="11"/>
      <color theme="1" tint="0.249977111117893"/>
      <name val="Calibri"/>
      <family val="2"/>
      <scheme val="minor"/>
    </font>
    <font>
      <b/>
      <sz val="11"/>
      <color theme="1" tint="0.249977111117893"/>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b/>
      <sz val="10"/>
      <color theme="0"/>
      <name val="Arial"/>
      <family val="2"/>
    </font>
    <font>
      <sz val="10"/>
      <color theme="0"/>
      <name val="Arial"/>
      <family val="2"/>
    </font>
    <font>
      <sz val="10"/>
      <color theme="1" tint="0.34998626667073579"/>
      <name val="Arial"/>
      <family val="2"/>
    </font>
    <font>
      <sz val="10"/>
      <color theme="1" tint="0.249977111117893"/>
      <name val="Arial"/>
      <family val="2"/>
    </font>
    <font>
      <b/>
      <sz val="10"/>
      <name val="Arial"/>
      <family val="2"/>
    </font>
    <font>
      <b/>
      <sz val="10"/>
      <color theme="1" tint="0.34998626667073579"/>
      <name val="Arial"/>
      <family val="2"/>
    </font>
    <font>
      <b/>
      <sz val="10"/>
      <color theme="1" tint="0.249977111117893"/>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sz val="8"/>
      <color theme="1" tint="0.249977111117893"/>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0070C0"/>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7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tint="-0.499984740745262"/>
      </right>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left>
      <right/>
      <top/>
      <bottom style="thin">
        <color theme="0" tint="-0.34998626667073579"/>
      </bottom>
      <diagonal/>
    </border>
    <border>
      <left/>
      <right/>
      <top/>
      <bottom style="thin">
        <color theme="0" tint="-0.34998626667073579"/>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theme="0"/>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0"/>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top/>
      <bottom style="medium">
        <color theme="6" tint="-0.24994659260841701"/>
      </bottom>
      <diagonal/>
    </border>
    <border>
      <left/>
      <right style="thin">
        <color theme="0"/>
      </right>
      <top style="thin">
        <color indexed="64"/>
      </top>
      <bottom style="thin">
        <color theme="0" tint="-0.24994659260841701"/>
      </bottom>
      <diagonal/>
    </border>
    <border>
      <left/>
      <right style="thin">
        <color theme="0"/>
      </right>
      <top style="thin">
        <color theme="0" tint="-0.24994659260841701"/>
      </top>
      <bottom style="thin">
        <color indexed="64"/>
      </bottom>
      <diagonal/>
    </border>
    <border>
      <left/>
      <right style="thin">
        <color theme="0"/>
      </right>
      <top style="thin">
        <color theme="0" tint="-0.24994659260841701"/>
      </top>
      <bottom style="thin">
        <color theme="0" tint="-0.24994659260841701"/>
      </bottom>
      <diagonal/>
    </border>
    <border>
      <left/>
      <right/>
      <top style="thin">
        <color theme="0" tint="-0.34998626667073579"/>
      </top>
      <bottom/>
      <diagonal/>
    </border>
    <border>
      <left/>
      <right/>
      <top style="thin">
        <color theme="0" tint="-0.34998626667073579"/>
      </top>
      <bottom style="thin">
        <color theme="0"/>
      </bottom>
      <diagonal/>
    </border>
    <border>
      <left/>
      <right style="thin">
        <color theme="0"/>
      </right>
      <top style="thin">
        <color theme="0" tint="-0.34998626667073579"/>
      </top>
      <bottom style="thin">
        <color theme="0"/>
      </bottom>
      <diagonal/>
    </border>
    <border>
      <left/>
      <right/>
      <top style="medium">
        <color theme="6" tint="-0.24994659260841701"/>
      </top>
      <bottom/>
      <diagonal/>
    </border>
    <border>
      <left/>
      <right style="thin">
        <color theme="0"/>
      </right>
      <top/>
      <bottom/>
      <diagonal/>
    </border>
    <border>
      <left style="thin">
        <color indexed="64"/>
      </left>
      <right/>
      <top/>
      <bottom/>
      <diagonal/>
    </border>
    <border>
      <left style="thin">
        <color theme="0"/>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bottom style="thin">
        <color theme="0" tint="-0.24994659260841701"/>
      </bottom>
      <diagonal/>
    </border>
    <border>
      <left/>
      <right style="thin">
        <color theme="0"/>
      </right>
      <top/>
      <bottom style="thin">
        <color theme="0" tint="-0.24994659260841701"/>
      </bottom>
      <diagonal/>
    </border>
    <border>
      <left style="thin">
        <color theme="0"/>
      </left>
      <right/>
      <top/>
      <bottom style="thin">
        <color theme="0" tint="-0.24994659260841701"/>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34998626667073579"/>
      </bottom>
      <diagonal/>
    </border>
    <border>
      <left style="thin">
        <color theme="0"/>
      </left>
      <right style="thin">
        <color theme="0"/>
      </right>
      <top style="thin">
        <color theme="0" tint="-0.24994659260841701"/>
      </top>
      <bottom style="thin">
        <color theme="0" tint="-0.34998626667073579"/>
      </bottom>
      <diagonal/>
    </border>
    <border>
      <left style="thin">
        <color theme="0"/>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style="thin">
        <color indexed="64"/>
      </left>
      <right/>
      <top style="thin">
        <color theme="0" tint="-0.24994659260841701"/>
      </top>
      <bottom style="thin">
        <color indexed="64"/>
      </bottom>
      <diagonal/>
    </border>
    <border>
      <left/>
      <right style="thin">
        <color theme="0"/>
      </right>
      <top style="thin">
        <color theme="0"/>
      </top>
      <bottom/>
      <diagonal/>
    </border>
  </borders>
  <cellStyleXfs count="27">
    <xf numFmtId="0" fontId="0" fillId="0" borderId="0"/>
    <xf numFmtId="9"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1" fillId="0" borderId="0"/>
    <xf numFmtId="0" fontId="10" fillId="0" borderId="0"/>
    <xf numFmtId="0" fontId="10" fillId="0" borderId="0"/>
    <xf numFmtId="0" fontId="7" fillId="0" borderId="0"/>
    <xf numFmtId="0" fontId="7" fillId="0" borderId="0"/>
    <xf numFmtId="43"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686">
    <xf numFmtId="0" fontId="0" fillId="0" borderId="0" xfId="0"/>
    <xf numFmtId="0" fontId="0" fillId="0" borderId="0" xfId="0" applyFill="1"/>
    <xf numFmtId="0" fontId="0" fillId="0" borderId="0" xfId="0" applyAlignment="1">
      <alignment vertical="top"/>
    </xf>
    <xf numFmtId="0" fontId="15" fillId="5" borderId="0" xfId="0" applyFont="1" applyFill="1" applyAlignment="1">
      <alignment vertical="top"/>
    </xf>
    <xf numFmtId="0" fontId="0" fillId="0" borderId="0" xfId="0" applyAlignment="1">
      <alignment vertical="top" wrapText="1"/>
    </xf>
    <xf numFmtId="0" fontId="0" fillId="0" borderId="0" xfId="0" applyAlignment="1">
      <alignment horizontal="center" vertical="top"/>
    </xf>
    <xf numFmtId="0" fontId="0" fillId="8" borderId="0" xfId="0" applyFill="1" applyAlignment="1">
      <alignment vertical="top"/>
    </xf>
    <xf numFmtId="0" fontId="0" fillId="8" borderId="0" xfId="0" applyFill="1" applyAlignment="1">
      <alignment vertical="top" wrapText="1"/>
    </xf>
    <xf numFmtId="0" fontId="15" fillId="5" borderId="0" xfId="0" applyFont="1" applyFill="1" applyAlignment="1">
      <alignment horizontal="center" vertical="top"/>
    </xf>
    <xf numFmtId="9" fontId="0" fillId="0" borderId="5" xfId="1" applyFont="1" applyBorder="1" applyAlignment="1">
      <alignment horizontal="center" vertical="top"/>
    </xf>
    <xf numFmtId="9" fontId="14" fillId="0" borderId="5" xfId="1" applyFont="1" applyBorder="1" applyAlignment="1">
      <alignment horizontal="center" vertical="top"/>
    </xf>
    <xf numFmtId="14" fontId="0" fillId="0" borderId="0" xfId="0" applyNumberFormat="1" applyFont="1" applyAlignment="1" applyProtection="1">
      <alignment horizontal="left" vertical="top"/>
      <protection locked="0"/>
    </xf>
    <xf numFmtId="0" fontId="15" fillId="5" borderId="0" xfId="0" applyFont="1" applyFill="1" applyAlignment="1" applyProtection="1">
      <alignment vertical="top"/>
    </xf>
    <xf numFmtId="0" fontId="15" fillId="5" borderId="0" xfId="0" applyFont="1" applyFill="1" applyAlignment="1" applyProtection="1">
      <alignment horizontal="left" vertical="top"/>
    </xf>
    <xf numFmtId="0" fontId="15" fillId="0" borderId="0" xfId="0" applyFont="1" applyFill="1" applyAlignment="1" applyProtection="1">
      <alignment vertical="top"/>
    </xf>
    <xf numFmtId="0" fontId="15" fillId="0" borderId="0" xfId="0" applyFont="1" applyFill="1" applyAlignment="1" applyProtection="1">
      <alignment horizontal="left" vertical="top"/>
    </xf>
    <xf numFmtId="0" fontId="16" fillId="6" borderId="0" xfId="0" applyFont="1" applyFill="1" applyAlignment="1" applyProtection="1">
      <alignment vertical="top"/>
    </xf>
    <xf numFmtId="0" fontId="16" fillId="6" borderId="0" xfId="0" applyFont="1" applyFill="1" applyAlignment="1" applyProtection="1">
      <alignment horizontal="left" vertical="top"/>
    </xf>
    <xf numFmtId="0" fontId="16" fillId="0" borderId="0" xfId="0" applyFont="1" applyFill="1" applyAlignment="1" applyProtection="1">
      <alignment vertical="top"/>
    </xf>
    <xf numFmtId="0" fontId="16" fillId="0" borderId="0" xfId="0" applyFont="1" applyFill="1" applyAlignment="1" applyProtection="1">
      <alignment horizontal="left" vertical="top"/>
    </xf>
    <xf numFmtId="0" fontId="19" fillId="0" borderId="0" xfId="0" applyFont="1" applyAlignment="1" applyProtection="1">
      <alignment horizontal="left" vertical="top"/>
    </xf>
    <xf numFmtId="0" fontId="0" fillId="0" borderId="0" xfId="0" applyFont="1" applyAlignment="1" applyProtection="1">
      <alignment vertical="top"/>
    </xf>
    <xf numFmtId="14" fontId="0" fillId="0" borderId="0" xfId="0" applyNumberFormat="1" applyFont="1" applyAlignment="1" applyProtection="1">
      <alignment horizontal="left" vertical="top"/>
    </xf>
    <xf numFmtId="0" fontId="14" fillId="0" borderId="0" xfId="0" applyFont="1" applyAlignment="1" applyProtection="1">
      <alignment vertical="top"/>
    </xf>
    <xf numFmtId="168" fontId="0" fillId="0" borderId="0" xfId="4" applyNumberFormat="1" applyFont="1" applyAlignment="1" applyProtection="1">
      <alignment horizontal="left" vertical="top"/>
    </xf>
    <xf numFmtId="0" fontId="15" fillId="9" borderId="0" xfId="0" applyFont="1" applyFill="1" applyAlignment="1" applyProtection="1">
      <alignment vertical="top"/>
    </xf>
    <xf numFmtId="0" fontId="19" fillId="0" borderId="7" xfId="0" applyFont="1" applyBorder="1" applyProtection="1"/>
    <xf numFmtId="0" fontId="20" fillId="0" borderId="0" xfId="0" applyFont="1" applyAlignment="1" applyProtection="1">
      <alignment horizontal="left" vertical="top"/>
    </xf>
    <xf numFmtId="0" fontId="0" fillId="0" borderId="0" xfId="0" applyFont="1" applyProtection="1"/>
    <xf numFmtId="0" fontId="23" fillId="0" borderId="0" xfId="0" applyFont="1" applyAlignment="1" applyProtection="1">
      <alignment horizontal="left" vertical="top"/>
    </xf>
    <xf numFmtId="0" fontId="24" fillId="0" borderId="0" xfId="0" applyFont="1" applyProtection="1"/>
    <xf numFmtId="0" fontId="16" fillId="7" borderId="0" xfId="0" applyFont="1" applyFill="1" applyAlignment="1" applyProtection="1">
      <alignment vertical="top"/>
    </xf>
    <xf numFmtId="0" fontId="16" fillId="7" borderId="0" xfId="0" applyFont="1" applyFill="1" applyAlignment="1" applyProtection="1">
      <alignment horizontal="left" vertical="top"/>
    </xf>
    <xf numFmtId="168" fontId="0" fillId="0" borderId="0" xfId="4" applyNumberFormat="1" applyFont="1" applyAlignment="1" applyProtection="1">
      <alignment horizontal="right" vertical="top"/>
    </xf>
    <xf numFmtId="172" fontId="0" fillId="0" borderId="0" xfId="4" applyNumberFormat="1" applyFont="1" applyAlignment="1" applyProtection="1">
      <alignment horizontal="right" vertical="top"/>
    </xf>
    <xf numFmtId="172" fontId="0" fillId="0" borderId="0" xfId="4" applyNumberFormat="1" applyFont="1" applyFill="1" applyAlignment="1" applyProtection="1">
      <alignment horizontal="right" vertical="top"/>
    </xf>
    <xf numFmtId="168" fontId="0" fillId="0" borderId="0" xfId="4" applyNumberFormat="1" applyFont="1" applyFill="1" applyAlignment="1" applyProtection="1">
      <alignment horizontal="right" vertical="top"/>
    </xf>
    <xf numFmtId="172" fontId="0" fillId="0" borderId="0" xfId="4" applyNumberFormat="1" applyFont="1" applyAlignment="1" applyProtection="1">
      <alignment horizontal="left" vertical="top"/>
    </xf>
    <xf numFmtId="172" fontId="0" fillId="0" borderId="0" xfId="4" applyNumberFormat="1" applyFont="1" applyBorder="1" applyAlignment="1" applyProtection="1">
      <alignment horizontal="right" vertical="top"/>
    </xf>
    <xf numFmtId="168" fontId="0" fillId="0" borderId="0" xfId="4" applyNumberFormat="1" applyFont="1" applyBorder="1" applyAlignment="1" applyProtection="1">
      <alignment horizontal="right" vertical="top"/>
    </xf>
    <xf numFmtId="0" fontId="17" fillId="0" borderId="3" xfId="0" applyFont="1" applyFill="1" applyBorder="1" applyAlignment="1" applyProtection="1">
      <alignment vertical="top"/>
    </xf>
    <xf numFmtId="0" fontId="17" fillId="0" borderId="3" xfId="0" applyFont="1" applyFill="1" applyBorder="1" applyAlignment="1" applyProtection="1">
      <alignment horizontal="right" vertical="top"/>
    </xf>
    <xf numFmtId="172" fontId="17" fillId="0" borderId="3" xfId="4" applyNumberFormat="1" applyFont="1" applyFill="1" applyBorder="1" applyAlignment="1" applyProtection="1">
      <alignment horizontal="right" vertical="top"/>
    </xf>
    <xf numFmtId="168" fontId="17" fillId="0" borderId="3" xfId="4" applyNumberFormat="1" applyFont="1" applyFill="1" applyBorder="1" applyAlignment="1" applyProtection="1">
      <alignment horizontal="right" vertical="top"/>
    </xf>
    <xf numFmtId="0" fontId="17" fillId="0" borderId="0" xfId="0" applyFont="1" applyFill="1" applyBorder="1" applyAlignment="1" applyProtection="1">
      <alignment vertical="top"/>
    </xf>
    <xf numFmtId="0" fontId="17" fillId="0" borderId="0" xfId="0" applyFont="1" applyFill="1" applyBorder="1" applyAlignment="1" applyProtection="1">
      <alignment horizontal="right" vertical="top"/>
    </xf>
    <xf numFmtId="172" fontId="17" fillId="0" borderId="0" xfId="4" applyNumberFormat="1" applyFont="1" applyFill="1" applyBorder="1" applyAlignment="1" applyProtection="1">
      <alignment horizontal="right" vertical="top"/>
    </xf>
    <xf numFmtId="168" fontId="17" fillId="0" borderId="0" xfId="4" applyNumberFormat="1" applyFont="1" applyFill="1" applyBorder="1" applyAlignment="1" applyProtection="1">
      <alignment horizontal="right" vertical="top"/>
    </xf>
    <xf numFmtId="0" fontId="0" fillId="2" borderId="0" xfId="0" applyFill="1" applyAlignment="1" applyProtection="1">
      <alignment vertical="top"/>
    </xf>
    <xf numFmtId="0" fontId="0" fillId="0" borderId="0" xfId="0" applyFont="1" applyFill="1" applyAlignment="1" applyProtection="1">
      <alignment vertical="top"/>
    </xf>
    <xf numFmtId="0" fontId="18" fillId="0" borderId="0" xfId="0" applyFont="1" applyAlignment="1" applyProtection="1">
      <alignment horizontal="left" vertical="top"/>
    </xf>
    <xf numFmtId="0" fontId="21" fillId="0" borderId="0" xfId="0" applyFont="1" applyAlignment="1" applyProtection="1">
      <alignment horizontal="left" vertical="top"/>
    </xf>
    <xf numFmtId="0" fontId="0" fillId="0" borderId="0" xfId="0" applyFont="1" applyAlignment="1" applyProtection="1">
      <alignment vertical="top"/>
      <protection locked="0"/>
    </xf>
    <xf numFmtId="2" fontId="21" fillId="0" borderId="0" xfId="0" applyNumberFormat="1" applyFont="1" applyAlignment="1" applyProtection="1">
      <alignment horizontal="left" vertical="top"/>
    </xf>
    <xf numFmtId="14" fontId="0" fillId="0" borderId="0" xfId="0" applyNumberFormat="1" applyFont="1" applyAlignment="1" applyProtection="1">
      <alignment vertical="top"/>
    </xf>
    <xf numFmtId="174" fontId="0" fillId="0" borderId="0" xfId="4" applyNumberFormat="1" applyFont="1" applyBorder="1" applyAlignment="1" applyProtection="1">
      <alignment horizontal="right" vertical="top"/>
    </xf>
    <xf numFmtId="0" fontId="0" fillId="0" borderId="0" xfId="0" applyFont="1" applyAlignment="1" applyProtection="1">
      <alignment horizontal="right" vertical="top"/>
    </xf>
    <xf numFmtId="0" fontId="0" fillId="0" borderId="0" xfId="0" applyFont="1" applyBorder="1" applyAlignment="1" applyProtection="1">
      <alignment vertical="top"/>
    </xf>
    <xf numFmtId="0" fontId="0" fillId="2" borderId="0" xfId="0" applyFont="1" applyFill="1" applyAlignment="1" applyProtection="1">
      <alignment vertical="top"/>
    </xf>
    <xf numFmtId="0" fontId="14" fillId="0" borderId="0" xfId="0" applyFont="1" applyProtection="1"/>
    <xf numFmtId="0" fontId="0" fillId="2" borderId="0" xfId="0" applyFont="1" applyFill="1" applyProtection="1"/>
    <xf numFmtId="0" fontId="0" fillId="2" borderId="0" xfId="0" applyFill="1" applyAlignment="1" applyProtection="1">
      <alignment horizontal="left" vertical="top"/>
    </xf>
    <xf numFmtId="0" fontId="0" fillId="2" borderId="0" xfId="0" applyFont="1" applyFill="1" applyAlignment="1" applyProtection="1">
      <alignment horizontal="left" vertical="top"/>
    </xf>
    <xf numFmtId="0" fontId="17" fillId="0" borderId="0" xfId="0" applyFont="1" applyAlignment="1" applyProtection="1">
      <alignment vertical="top"/>
    </xf>
    <xf numFmtId="0" fontId="14" fillId="0" borderId="0" xfId="0" applyFont="1" applyBorder="1" applyProtection="1"/>
    <xf numFmtId="164" fontId="14" fillId="0" borderId="0" xfId="0" applyNumberFormat="1" applyFont="1" applyBorder="1" applyAlignment="1" applyProtection="1">
      <alignment horizontal="center" vertical="top"/>
    </xf>
    <xf numFmtId="172" fontId="14" fillId="0" borderId="0" xfId="4" applyNumberFormat="1" applyFont="1" applyBorder="1" applyAlignment="1" applyProtection="1">
      <alignment horizontal="center" vertical="top"/>
    </xf>
    <xf numFmtId="0" fontId="0" fillId="2" borderId="0" xfId="0" applyFill="1"/>
    <xf numFmtId="9" fontId="0" fillId="0" borderId="0" xfId="1" applyFont="1" applyAlignment="1" applyProtection="1">
      <alignment horizontal="center" vertical="top"/>
    </xf>
    <xf numFmtId="0" fontId="15" fillId="5" borderId="0" xfId="0" applyFont="1" applyFill="1" applyAlignment="1">
      <alignment horizontal="left" vertical="top"/>
    </xf>
    <xf numFmtId="0" fontId="21" fillId="13" borderId="0" xfId="0" applyFont="1" applyFill="1" applyAlignment="1">
      <alignment horizontal="center" vertical="top"/>
    </xf>
    <xf numFmtId="0" fontId="21" fillId="12" borderId="0" xfId="0" applyFont="1" applyFill="1" applyAlignment="1">
      <alignment horizontal="center" vertical="top"/>
    </xf>
    <xf numFmtId="0" fontId="0" fillId="2" borderId="0" xfId="0" applyFill="1" applyProtection="1"/>
    <xf numFmtId="0" fontId="0" fillId="0" borderId="0" xfId="0" applyProtection="1"/>
    <xf numFmtId="0" fontId="0" fillId="0" borderId="5" xfId="0" applyBorder="1" applyAlignment="1" applyProtection="1">
      <alignment horizontal="left" vertical="top"/>
    </xf>
    <xf numFmtId="0" fontId="0" fillId="0" borderId="5" xfId="0" applyBorder="1" applyAlignment="1" applyProtection="1">
      <alignment horizontal="left" vertical="top"/>
      <protection locked="0"/>
    </xf>
    <xf numFmtId="0" fontId="15" fillId="5" borderId="0" xfId="0" applyFont="1" applyFill="1" applyAlignment="1" applyProtection="1">
      <alignment vertical="top" wrapText="1"/>
    </xf>
    <xf numFmtId="0" fontId="0" fillId="2" borderId="0" xfId="0" applyFill="1" applyAlignment="1" applyProtection="1">
      <alignment wrapText="1"/>
    </xf>
    <xf numFmtId="0" fontId="0" fillId="0" borderId="0" xfId="0" applyAlignment="1" applyProtection="1">
      <alignment wrapText="1"/>
    </xf>
    <xf numFmtId="176" fontId="21" fillId="0" borderId="0" xfId="0" applyNumberFormat="1" applyFont="1" applyAlignment="1" applyProtection="1">
      <alignment vertical="top"/>
    </xf>
    <xf numFmtId="173" fontId="21" fillId="0" borderId="0" xfId="0" applyNumberFormat="1" applyFont="1" applyAlignment="1" applyProtection="1">
      <alignment vertical="top"/>
    </xf>
    <xf numFmtId="0" fontId="0" fillId="0" borderId="0" xfId="0" applyFill="1" applyAlignment="1" applyProtection="1">
      <alignment vertical="top"/>
    </xf>
    <xf numFmtId="0" fontId="14" fillId="0" borderId="0" xfId="0" applyFont="1" applyFill="1" applyAlignment="1" applyProtection="1">
      <alignment vertical="top"/>
      <protection locked="0"/>
    </xf>
    <xf numFmtId="0" fontId="16" fillId="7" borderId="16" xfId="0" applyFont="1" applyFill="1" applyBorder="1" applyAlignment="1" applyProtection="1">
      <alignment horizontal="center" vertical="center" textRotation="90"/>
      <protection locked="0"/>
    </xf>
    <xf numFmtId="0" fontId="17" fillId="0" borderId="0" xfId="0" applyFont="1" applyBorder="1" applyAlignment="1" applyProtection="1">
      <alignment vertical="top"/>
    </xf>
    <xf numFmtId="0" fontId="17" fillId="0" borderId="0" xfId="0" applyFont="1" applyBorder="1" applyAlignment="1" applyProtection="1">
      <alignment vertical="top"/>
      <protection locked="0"/>
    </xf>
    <xf numFmtId="0" fontId="18" fillId="0" borderId="0" xfId="0" applyFont="1" applyAlignment="1" applyProtection="1">
      <alignment horizontal="left" vertical="top" indent="1"/>
    </xf>
    <xf numFmtId="0" fontId="17" fillId="0" borderId="0" xfId="0" applyFont="1" applyBorder="1" applyAlignment="1" applyProtection="1">
      <alignment horizontal="left" vertical="top"/>
    </xf>
    <xf numFmtId="0" fontId="0" fillId="2" borderId="0" xfId="0" applyFill="1" applyAlignment="1" applyProtection="1">
      <alignment horizontal="center"/>
    </xf>
    <xf numFmtId="0" fontId="15" fillId="9" borderId="0" xfId="0" applyFont="1" applyFill="1" applyAlignment="1" applyProtection="1">
      <alignment horizontal="center" vertical="top"/>
    </xf>
    <xf numFmtId="0" fontId="15" fillId="5" borderId="0" xfId="0" applyFont="1" applyFill="1" applyAlignment="1" applyProtection="1">
      <alignment horizontal="center" vertical="top" wrapText="1"/>
    </xf>
    <xf numFmtId="0" fontId="0" fillId="0" borderId="5" xfId="0" applyBorder="1" applyAlignment="1" applyProtection="1">
      <alignment horizontal="center" vertical="top"/>
    </xf>
    <xf numFmtId="0" fontId="0" fillId="0" borderId="0" xfId="0" applyAlignment="1" applyProtection="1">
      <alignment horizontal="center"/>
    </xf>
    <xf numFmtId="0" fontId="15" fillId="14" borderId="0" xfId="0" applyFont="1" applyFill="1" applyAlignment="1" applyProtection="1">
      <alignment horizontal="center"/>
    </xf>
    <xf numFmtId="0" fontId="15" fillId="6" borderId="0" xfId="0" applyFont="1" applyFill="1" applyAlignment="1" applyProtection="1">
      <alignment vertical="top"/>
    </xf>
    <xf numFmtId="9" fontId="0" fillId="0" borderId="5" xfId="1" applyFont="1" applyFill="1" applyBorder="1" applyAlignment="1">
      <alignment horizontal="center" vertical="top"/>
    </xf>
    <xf numFmtId="0" fontId="18" fillId="0" borderId="16" xfId="0" applyFont="1" applyBorder="1" applyAlignment="1" applyProtection="1">
      <alignment horizontal="left" vertical="top"/>
    </xf>
    <xf numFmtId="0" fontId="18" fillId="0" borderId="15" xfId="0" applyFont="1" applyBorder="1" applyAlignment="1" applyProtection="1">
      <alignment horizontal="left" vertical="top"/>
    </xf>
    <xf numFmtId="0" fontId="0" fillId="0" borderId="15" xfId="0" applyFont="1" applyBorder="1" applyAlignment="1" applyProtection="1">
      <alignment vertical="top"/>
    </xf>
    <xf numFmtId="2" fontId="21" fillId="0" borderId="15" xfId="0" applyNumberFormat="1" applyFont="1" applyBorder="1" applyAlignment="1" applyProtection="1">
      <alignment horizontal="left" vertical="top"/>
    </xf>
    <xf numFmtId="0" fontId="0" fillId="0" borderId="15" xfId="0" applyFont="1" applyBorder="1" applyAlignment="1" applyProtection="1">
      <alignment horizontal="left" vertical="top"/>
    </xf>
    <xf numFmtId="0" fontId="0" fillId="0" borderId="15" xfId="0" applyFont="1" applyBorder="1" applyAlignment="1" applyProtection="1">
      <alignment vertical="top" wrapText="1"/>
    </xf>
    <xf numFmtId="0" fontId="14" fillId="0" borderId="24" xfId="0" applyFont="1" applyBorder="1" applyAlignment="1" applyProtection="1">
      <alignment horizontal="left" vertical="top"/>
    </xf>
    <xf numFmtId="0" fontId="14" fillId="0" borderId="25" xfId="0" applyFont="1" applyBorder="1" applyAlignment="1" applyProtection="1">
      <alignment vertical="top"/>
    </xf>
    <xf numFmtId="0" fontId="24" fillId="10" borderId="19" xfId="0" applyFont="1" applyFill="1" applyBorder="1" applyAlignment="1" applyProtection="1">
      <alignment horizontal="center" vertical="top"/>
    </xf>
    <xf numFmtId="9" fontId="14" fillId="0" borderId="26" xfId="1" applyFont="1" applyBorder="1" applyAlignment="1" applyProtection="1">
      <alignment horizontal="center" vertical="top"/>
    </xf>
    <xf numFmtId="165" fontId="14" fillId="0" borderId="26" xfId="0" applyNumberFormat="1" applyFont="1" applyBorder="1" applyAlignment="1" applyProtection="1">
      <alignment horizontal="center" vertical="top"/>
    </xf>
    <xf numFmtId="0" fontId="24" fillId="10" borderId="27" xfId="0" applyFont="1" applyFill="1" applyBorder="1" applyAlignment="1" applyProtection="1">
      <alignment horizontal="center" vertical="top"/>
    </xf>
    <xf numFmtId="9" fontId="14" fillId="0" borderId="29" xfId="1" applyFont="1" applyBorder="1" applyAlignment="1" applyProtection="1">
      <alignment horizontal="center" vertical="top"/>
    </xf>
    <xf numFmtId="9" fontId="14" fillId="0" borderId="30" xfId="1" applyFont="1" applyBorder="1" applyAlignment="1" applyProtection="1">
      <alignment horizontal="center" vertical="top"/>
    </xf>
    <xf numFmtId="164" fontId="14" fillId="0" borderId="29" xfId="0" applyNumberFormat="1" applyFont="1" applyBorder="1" applyAlignment="1" applyProtection="1">
      <alignment horizontal="center" vertical="top"/>
    </xf>
    <xf numFmtId="165" fontId="14" fillId="0" borderId="30" xfId="0" applyNumberFormat="1" applyFont="1" applyBorder="1" applyAlignment="1" applyProtection="1">
      <alignment horizontal="center" vertical="top"/>
    </xf>
    <xf numFmtId="165" fontId="14" fillId="0" borderId="29" xfId="0" applyNumberFormat="1" applyFont="1" applyBorder="1" applyAlignment="1" applyProtection="1">
      <alignment horizontal="center" vertical="top"/>
    </xf>
    <xf numFmtId="0" fontId="0" fillId="0" borderId="32" xfId="0" applyFont="1" applyBorder="1" applyAlignment="1" applyProtection="1">
      <alignment vertical="top"/>
    </xf>
    <xf numFmtId="0" fontId="0" fillId="0" borderId="32" xfId="0" applyFont="1" applyBorder="1" applyAlignment="1" applyProtection="1">
      <alignment horizontal="right" vertical="top"/>
    </xf>
    <xf numFmtId="172" fontId="0" fillId="0" borderId="32" xfId="4" applyNumberFormat="1" applyFont="1" applyBorder="1" applyAlignment="1" applyProtection="1">
      <alignment horizontal="right" vertical="top"/>
    </xf>
    <xf numFmtId="168" fontId="0" fillId="0" borderId="32" xfId="4" applyNumberFormat="1" applyFont="1" applyBorder="1" applyAlignment="1" applyProtection="1">
      <alignment horizontal="right" vertical="top"/>
    </xf>
    <xf numFmtId="4" fontId="20" fillId="0" borderId="0" xfId="0" applyNumberFormat="1" applyFont="1" applyBorder="1" applyAlignment="1" applyProtection="1">
      <alignment vertical="top"/>
    </xf>
    <xf numFmtId="4" fontId="23" fillId="0" borderId="0" xfId="0" applyNumberFormat="1" applyFont="1" applyFill="1" applyBorder="1" applyAlignment="1" applyProtection="1">
      <alignment vertical="top"/>
    </xf>
    <xf numFmtId="2" fontId="19" fillId="2" borderId="36" xfId="0" applyNumberFormat="1" applyFont="1" applyFill="1" applyBorder="1" applyAlignment="1" applyProtection="1">
      <alignment horizontal="center" vertical="top"/>
    </xf>
    <xf numFmtId="171" fontId="20" fillId="0" borderId="37" xfId="0" applyNumberFormat="1" applyFont="1" applyBorder="1" applyAlignment="1" applyProtection="1">
      <alignment horizontal="right" vertical="top"/>
      <protection locked="0"/>
    </xf>
    <xf numFmtId="175" fontId="20" fillId="0" borderId="37" xfId="0" applyNumberFormat="1" applyFont="1" applyBorder="1" applyAlignment="1" applyProtection="1">
      <alignment vertical="top"/>
      <protection locked="0"/>
    </xf>
    <xf numFmtId="171" fontId="20" fillId="0" borderId="41" xfId="0" applyNumberFormat="1" applyFont="1" applyBorder="1" applyAlignment="1" applyProtection="1">
      <alignment horizontal="right" vertical="top"/>
      <protection locked="0"/>
    </xf>
    <xf numFmtId="175" fontId="20" fillId="0" borderId="41" xfId="0" applyNumberFormat="1" applyFont="1" applyBorder="1" applyAlignment="1" applyProtection="1">
      <alignment vertical="top"/>
      <protection locked="0"/>
    </xf>
    <xf numFmtId="171" fontId="20" fillId="0" borderId="45" xfId="0" applyNumberFormat="1" applyFont="1" applyBorder="1" applyAlignment="1" applyProtection="1">
      <alignment horizontal="right" vertical="top"/>
      <protection locked="0"/>
    </xf>
    <xf numFmtId="175" fontId="20" fillId="0" borderId="45" xfId="0" applyNumberFormat="1" applyFont="1" applyBorder="1" applyAlignment="1" applyProtection="1">
      <alignment vertical="top"/>
      <protection locked="0"/>
    </xf>
    <xf numFmtId="0" fontId="17" fillId="0" borderId="0" xfId="0" applyFont="1" applyAlignment="1" applyProtection="1">
      <alignment horizontal="center" vertical="top"/>
    </xf>
    <xf numFmtId="9" fontId="12" fillId="0" borderId="0" xfId="1" applyFont="1" applyAlignment="1" applyProtection="1">
      <alignment horizontal="right" vertical="top"/>
    </xf>
    <xf numFmtId="0" fontId="17" fillId="0" borderId="19" xfId="0" applyFont="1" applyBorder="1" applyAlignment="1" applyProtection="1">
      <alignment horizontal="center" vertical="top"/>
    </xf>
    <xf numFmtId="0" fontId="15" fillId="16" borderId="0" xfId="0" applyFont="1" applyFill="1" applyAlignment="1" applyProtection="1">
      <alignment vertical="top"/>
    </xf>
    <xf numFmtId="0" fontId="18" fillId="0" borderId="49" xfId="0" applyFont="1" applyBorder="1" applyAlignment="1" applyProtection="1">
      <alignment horizontal="left" vertical="top"/>
    </xf>
    <xf numFmtId="0" fontId="0" fillId="0" borderId="49" xfId="0" applyFont="1" applyBorder="1" applyAlignment="1" applyProtection="1">
      <alignment vertical="top"/>
    </xf>
    <xf numFmtId="2" fontId="21" fillId="0" borderId="49" xfId="0" applyNumberFormat="1" applyFont="1" applyBorder="1" applyAlignment="1" applyProtection="1">
      <alignment horizontal="left" vertical="top"/>
    </xf>
    <xf numFmtId="0" fontId="0" fillId="0" borderId="49" xfId="0" applyFont="1" applyBorder="1" applyAlignment="1" applyProtection="1">
      <alignment horizontal="left" vertical="top"/>
    </xf>
    <xf numFmtId="0" fontId="14" fillId="0" borderId="30" xfId="0" applyFont="1" applyFill="1" applyBorder="1" applyAlignment="1" applyProtection="1">
      <alignment horizontal="center" vertical="top"/>
    </xf>
    <xf numFmtId="0" fontId="14" fillId="0" borderId="26" xfId="0" applyFont="1" applyFill="1" applyBorder="1" applyAlignment="1" applyProtection="1">
      <alignment horizontal="center" vertical="top"/>
    </xf>
    <xf numFmtId="0" fontId="29" fillId="15" borderId="28" xfId="0" applyFont="1" applyFill="1" applyBorder="1" applyAlignment="1" applyProtection="1">
      <alignment horizontal="center" vertical="top"/>
    </xf>
    <xf numFmtId="182" fontId="0" fillId="0" borderId="0" xfId="0" applyNumberFormat="1" applyFill="1"/>
    <xf numFmtId="0" fontId="0" fillId="2" borderId="0" xfId="0" applyFill="1" applyAlignment="1">
      <alignment horizontal="center" vertical="top"/>
    </xf>
    <xf numFmtId="0" fontId="0" fillId="18" borderId="0" xfId="0" applyFill="1" applyAlignment="1">
      <alignment vertical="top"/>
    </xf>
    <xf numFmtId="0" fontId="0" fillId="9" borderId="0" xfId="0" applyFill="1" applyAlignment="1">
      <alignment horizontal="left" vertical="top"/>
    </xf>
    <xf numFmtId="0" fontId="0" fillId="9" borderId="0" xfId="0" applyFill="1" applyAlignment="1">
      <alignment vertical="top"/>
    </xf>
    <xf numFmtId="0" fontId="0" fillId="18" borderId="0" xfId="0" applyFill="1" applyAlignment="1">
      <alignment horizontal="center" vertical="top"/>
    </xf>
    <xf numFmtId="0" fontId="15" fillId="7" borderId="0" xfId="0" applyFont="1" applyFill="1" applyAlignment="1">
      <alignment horizontal="right" vertical="top"/>
    </xf>
    <xf numFmtId="168" fontId="0" fillId="0" borderId="0" xfId="4" applyNumberFormat="1" applyFont="1" applyBorder="1" applyAlignment="1" applyProtection="1">
      <alignment horizontal="right" vertical="top" indent="5"/>
      <protection locked="0"/>
    </xf>
    <xf numFmtId="177" fontId="22" fillId="0" borderId="0" xfId="0" applyNumberFormat="1" applyFont="1" applyBorder="1" applyAlignment="1" applyProtection="1">
      <alignment horizontal="right" vertical="top"/>
    </xf>
    <xf numFmtId="0" fontId="18" fillId="0" borderId="0" xfId="0" applyFont="1" applyBorder="1" applyAlignment="1" applyProtection="1">
      <alignment horizontal="left" vertical="top" wrapText="1"/>
    </xf>
    <xf numFmtId="0" fontId="0" fillId="3" borderId="15" xfId="0" applyFill="1" applyBorder="1" applyAlignment="1" applyProtection="1">
      <alignment horizontal="center" vertical="center"/>
    </xf>
    <xf numFmtId="0" fontId="0" fillId="0" borderId="0" xfId="0" applyAlignment="1">
      <alignment wrapText="1"/>
    </xf>
    <xf numFmtId="165" fontId="0" fillId="0" borderId="0" xfId="0" applyNumberFormat="1" applyFont="1" applyBorder="1" applyAlignment="1" applyProtection="1">
      <alignment horizontal="left" vertical="top"/>
    </xf>
    <xf numFmtId="165" fontId="17" fillId="0" borderId="0" xfId="0" applyNumberFormat="1" applyFont="1" applyBorder="1" applyAlignment="1" applyProtection="1">
      <alignment horizontal="left" vertical="top"/>
    </xf>
    <xf numFmtId="167" fontId="0" fillId="0" borderId="0" xfId="0" applyNumberFormat="1" applyFont="1" applyAlignment="1" applyProtection="1">
      <alignment horizontal="left" vertical="top"/>
    </xf>
    <xf numFmtId="176" fontId="0" fillId="0" borderId="0" xfId="0" applyNumberFormat="1" applyFont="1" applyAlignment="1" applyProtection="1">
      <alignment horizontal="left" vertical="top"/>
    </xf>
    <xf numFmtId="178" fontId="0" fillId="0" borderId="0" xfId="0" applyNumberFormat="1" applyFont="1" applyFill="1" applyAlignment="1" applyProtection="1">
      <alignment horizontal="left" vertical="top"/>
    </xf>
    <xf numFmtId="0" fontId="0" fillId="0" borderId="0" xfId="0" applyFont="1" applyAlignment="1" applyProtection="1">
      <alignment horizontal="center" vertical="top"/>
    </xf>
    <xf numFmtId="0" fontId="0" fillId="0" borderId="0" xfId="0" applyNumberFormat="1" applyFont="1" applyAlignment="1">
      <alignment horizontal="center" vertical="top"/>
    </xf>
    <xf numFmtId="0" fontId="30" fillId="5" borderId="0" xfId="0" applyFont="1" applyFill="1" applyAlignment="1" applyProtection="1">
      <alignment vertical="top"/>
    </xf>
    <xf numFmtId="0" fontId="31" fillId="6" borderId="0" xfId="0" applyFont="1" applyFill="1" applyAlignment="1" applyProtection="1">
      <alignment vertical="top"/>
    </xf>
    <xf numFmtId="0" fontId="31" fillId="9" borderId="0" xfId="0" applyFont="1" applyFill="1" applyAlignment="1" applyProtection="1">
      <alignment vertical="top"/>
    </xf>
    <xf numFmtId="0" fontId="31" fillId="16" borderId="0" xfId="0" applyFont="1" applyFill="1" applyAlignment="1" applyProtection="1">
      <alignment vertical="top"/>
    </xf>
    <xf numFmtId="0" fontId="31" fillId="7" borderId="0" xfId="0" applyFont="1" applyFill="1" applyAlignment="1" applyProtection="1">
      <alignment horizontal="left" vertical="top"/>
    </xf>
    <xf numFmtId="0" fontId="31" fillId="7" borderId="0" xfId="0" applyFont="1" applyFill="1" applyAlignment="1" applyProtection="1">
      <alignment vertical="top"/>
    </xf>
    <xf numFmtId="0" fontId="32" fillId="0" borderId="0" xfId="0" applyFont="1" applyAlignment="1" applyProtection="1">
      <alignment vertical="top"/>
    </xf>
    <xf numFmtId="0" fontId="32" fillId="0" borderId="0" xfId="0" applyFont="1" applyBorder="1" applyAlignment="1" applyProtection="1">
      <alignment horizontal="left" vertical="top"/>
    </xf>
    <xf numFmtId="0" fontId="32" fillId="0" borderId="0" xfId="0" applyFont="1" applyProtection="1"/>
    <xf numFmtId="0" fontId="33" fillId="0" borderId="0" xfId="0" applyFont="1" applyBorder="1" applyAlignment="1" applyProtection="1">
      <alignment horizontal="left" vertical="top"/>
    </xf>
    <xf numFmtId="0" fontId="33" fillId="0" borderId="0" xfId="0" applyFont="1" applyBorder="1" applyAlignment="1" applyProtection="1">
      <alignment vertical="top"/>
    </xf>
    <xf numFmtId="0" fontId="32" fillId="0" borderId="49" xfId="0" applyFont="1" applyBorder="1" applyAlignment="1" applyProtection="1">
      <alignment horizontal="left" vertical="top"/>
    </xf>
    <xf numFmtId="0" fontId="32" fillId="0" borderId="49" xfId="0" applyFont="1" applyBorder="1" applyAlignment="1" applyProtection="1">
      <alignment vertical="top"/>
    </xf>
    <xf numFmtId="0" fontId="32" fillId="0" borderId="0" xfId="0" applyFont="1" applyBorder="1" applyAlignment="1" applyProtection="1">
      <alignment vertical="top"/>
    </xf>
    <xf numFmtId="168" fontId="32" fillId="0" borderId="54" xfId="4" applyNumberFormat="1" applyFont="1" applyBorder="1" applyAlignment="1" applyProtection="1">
      <alignment vertical="top"/>
      <protection locked="0"/>
    </xf>
    <xf numFmtId="168" fontId="32" fillId="0" borderId="15" xfId="4" applyNumberFormat="1" applyFont="1" applyBorder="1" applyAlignment="1" applyProtection="1">
      <alignment vertical="top"/>
      <protection locked="0"/>
    </xf>
    <xf numFmtId="0" fontId="32" fillId="0" borderId="14" xfId="0" applyFont="1" applyBorder="1" applyAlignment="1" applyProtection="1">
      <alignment vertical="top" wrapText="1"/>
    </xf>
    <xf numFmtId="0" fontId="32" fillId="0" borderId="0" xfId="0" applyFont="1" applyAlignment="1" applyProtection="1">
      <alignment vertical="top" wrapText="1"/>
    </xf>
    <xf numFmtId="0" fontId="25" fillId="0" borderId="7" xfId="0" applyFont="1" applyBorder="1" applyAlignment="1" applyProtection="1">
      <alignment horizontal="left" vertical="top"/>
    </xf>
    <xf numFmtId="0" fontId="32" fillId="0" borderId="0" xfId="0" applyFont="1" applyFill="1"/>
    <xf numFmtId="0" fontId="32" fillId="0" borderId="0" xfId="0" applyFont="1" applyAlignment="1" applyProtection="1">
      <alignment horizontal="center" vertical="top"/>
      <protection locked="0"/>
    </xf>
    <xf numFmtId="0" fontId="32" fillId="0" borderId="0" xfId="0" applyFont="1" applyAlignment="1" applyProtection="1">
      <alignment vertical="top"/>
      <protection locked="0"/>
    </xf>
    <xf numFmtId="0" fontId="32" fillId="0" borderId="0" xfId="0" applyFont="1" applyFill="1" applyAlignment="1" applyProtection="1">
      <alignment vertical="top"/>
    </xf>
    <xf numFmtId="0" fontId="32" fillId="2" borderId="14" xfId="0" applyFont="1" applyFill="1" applyBorder="1" applyAlignment="1" applyProtection="1">
      <alignment horizontal="center" vertical="top"/>
      <protection locked="0"/>
    </xf>
    <xf numFmtId="2" fontId="25" fillId="2" borderId="35" xfId="0" applyNumberFormat="1" applyFont="1" applyFill="1" applyBorder="1" applyAlignment="1" applyProtection="1">
      <alignment horizontal="center" vertical="top"/>
    </xf>
    <xf numFmtId="0" fontId="32" fillId="2" borderId="14" xfId="0" quotePrefix="1" applyFont="1" applyFill="1" applyBorder="1" applyAlignment="1" applyProtection="1">
      <alignment horizontal="center" vertical="top"/>
      <protection locked="0"/>
    </xf>
    <xf numFmtId="0" fontId="25" fillId="2" borderId="15" xfId="0" applyFont="1" applyFill="1" applyBorder="1" applyAlignment="1" applyProtection="1">
      <alignment vertical="top" wrapText="1"/>
    </xf>
    <xf numFmtId="0" fontId="26" fillId="0" borderId="11" xfId="0" applyFont="1" applyBorder="1" applyAlignment="1" applyProtection="1">
      <alignment horizontal="left" vertical="top"/>
    </xf>
    <xf numFmtId="171" fontId="23" fillId="0" borderId="11" xfId="0" applyNumberFormat="1" applyFont="1" applyBorder="1" applyAlignment="1" applyProtection="1">
      <alignment horizontal="right" vertical="top"/>
    </xf>
    <xf numFmtId="3" fontId="20" fillId="0" borderId="40" xfId="0" applyNumberFormat="1" applyFont="1" applyBorder="1" applyAlignment="1" applyProtection="1">
      <alignment horizontal="center" vertical="top"/>
      <protection locked="0"/>
    </xf>
    <xf numFmtId="3" fontId="20" fillId="0" borderId="44" xfId="0" applyNumberFormat="1" applyFont="1" applyBorder="1" applyAlignment="1" applyProtection="1">
      <alignment horizontal="center" vertical="top"/>
      <protection locked="0"/>
    </xf>
    <xf numFmtId="4" fontId="20" fillId="0" borderId="1" xfId="0" applyNumberFormat="1" applyFont="1" applyBorder="1" applyAlignment="1" applyProtection="1">
      <alignment horizontal="center" vertical="top"/>
    </xf>
    <xf numFmtId="3" fontId="14" fillId="0" borderId="40" xfId="4" applyNumberFormat="1" applyFont="1" applyBorder="1" applyAlignment="1" applyProtection="1">
      <alignment horizontal="center" vertical="top"/>
      <protection locked="0"/>
    </xf>
    <xf numFmtId="3" fontId="14" fillId="0" borderId="44" xfId="4" applyNumberFormat="1" applyFont="1" applyBorder="1" applyAlignment="1" applyProtection="1">
      <alignment horizontal="center" vertical="top"/>
      <protection locked="0"/>
    </xf>
    <xf numFmtId="185" fontId="21" fillId="0" borderId="0" xfId="0" applyNumberFormat="1" applyFont="1" applyAlignment="1" applyProtection="1">
      <alignment horizontal="center" vertical="top"/>
    </xf>
    <xf numFmtId="186" fontId="21" fillId="0" borderId="0" xfId="0" applyNumberFormat="1" applyFont="1" applyAlignment="1" applyProtection="1">
      <alignment horizontal="center" vertical="top"/>
    </xf>
    <xf numFmtId="0" fontId="32" fillId="0" borderId="0" xfId="0" applyFont="1" applyAlignment="1" applyProtection="1">
      <alignment horizontal="left" vertical="top" indent="1"/>
    </xf>
    <xf numFmtId="0" fontId="14" fillId="0" borderId="0" xfId="0" applyFont="1" applyFill="1" applyAlignment="1" applyProtection="1">
      <alignment horizontal="left" vertical="top"/>
      <protection locked="0"/>
    </xf>
    <xf numFmtId="189" fontId="0" fillId="0" borderId="0" xfId="0" applyNumberFormat="1" applyFont="1" applyAlignment="1" applyProtection="1">
      <alignment horizontal="right" vertical="top"/>
    </xf>
    <xf numFmtId="3" fontId="0" fillId="0" borderId="0" xfId="1" applyNumberFormat="1" applyFont="1" applyAlignment="1" applyProtection="1">
      <alignment horizontal="right" vertical="top"/>
    </xf>
    <xf numFmtId="0" fontId="32" fillId="0" borderId="0" xfId="0" applyFont="1" applyAlignment="1" applyProtection="1">
      <alignment horizontal="center" vertical="top"/>
    </xf>
    <xf numFmtId="0" fontId="25" fillId="0" borderId="0" xfId="0" applyFont="1" applyBorder="1" applyAlignment="1" applyProtection="1">
      <alignment vertical="top"/>
    </xf>
    <xf numFmtId="180" fontId="21" fillId="8" borderId="0" xfId="0" applyNumberFormat="1" applyFont="1" applyFill="1" applyAlignment="1">
      <alignment horizontal="center" vertical="top"/>
    </xf>
    <xf numFmtId="169" fontId="21" fillId="8" borderId="0" xfId="0" applyNumberFormat="1" applyFont="1" applyFill="1" applyAlignment="1">
      <alignment horizontal="center" vertical="top"/>
    </xf>
    <xf numFmtId="1" fontId="0" fillId="0" borderId="0" xfId="0" applyNumberFormat="1" applyFont="1" applyFill="1" applyAlignment="1" applyProtection="1">
      <alignment horizontal="center" vertical="top"/>
      <protection locked="0"/>
    </xf>
    <xf numFmtId="0" fontId="0" fillId="0" borderId="0" xfId="0" applyFont="1" applyBorder="1" applyAlignment="1" applyProtection="1">
      <alignment horizontal="center" vertical="top"/>
      <protection locked="0"/>
    </xf>
    <xf numFmtId="0" fontId="25" fillId="0" borderId="12" xfId="0" applyFont="1" applyBorder="1" applyAlignment="1" applyProtection="1"/>
    <xf numFmtId="0" fontId="25" fillId="0" borderId="13" xfId="0" applyFont="1" applyBorder="1" applyAlignment="1" applyProtection="1"/>
    <xf numFmtId="0" fontId="25" fillId="0" borderId="8" xfId="0" applyFont="1" applyBorder="1" applyAlignment="1" applyProtection="1">
      <alignment horizontal="center"/>
    </xf>
    <xf numFmtId="192" fontId="14" fillId="0" borderId="30" xfId="4" applyNumberFormat="1" applyFont="1" applyBorder="1" applyAlignment="1" applyProtection="1">
      <alignment horizontal="center" vertical="top"/>
    </xf>
    <xf numFmtId="192" fontId="14" fillId="0" borderId="26" xfId="4" applyNumberFormat="1" applyFont="1" applyBorder="1" applyAlignment="1" applyProtection="1">
      <alignment horizontal="center" vertical="top"/>
    </xf>
    <xf numFmtId="172" fontId="14" fillId="0" borderId="0" xfId="4" applyNumberFormat="1" applyFont="1" applyBorder="1" applyAlignment="1" applyProtection="1">
      <alignment horizontal="right" vertical="top"/>
    </xf>
    <xf numFmtId="0" fontId="25" fillId="0" borderId="0" xfId="0" applyFont="1" applyAlignment="1" applyProtection="1"/>
    <xf numFmtId="0" fontId="25" fillId="0" borderId="0" xfId="0" applyFont="1" applyAlignment="1" applyProtection="1">
      <alignment horizontal="left"/>
    </xf>
    <xf numFmtId="0" fontId="33" fillId="0" borderId="31" xfId="0" applyFont="1" applyBorder="1" applyAlignment="1" applyProtection="1">
      <alignment horizontal="left"/>
    </xf>
    <xf numFmtId="0" fontId="25" fillId="0" borderId="7" xfId="0" applyFont="1" applyBorder="1" applyAlignment="1" applyProtection="1"/>
    <xf numFmtId="0" fontId="25" fillId="0" borderId="7" xfId="0" applyFont="1" applyBorder="1" applyAlignment="1" applyProtection="1">
      <alignment horizontal="center"/>
    </xf>
    <xf numFmtId="0" fontId="0" fillId="3" borderId="15" xfId="0" applyFill="1" applyBorder="1" applyAlignment="1" applyProtection="1">
      <alignment horizontal="center" vertical="center"/>
      <protection locked="0"/>
    </xf>
    <xf numFmtId="183" fontId="20" fillId="0" borderId="40" xfId="4" applyNumberFormat="1" applyFont="1" applyFill="1" applyBorder="1" applyAlignment="1" applyProtection="1">
      <alignment horizontal="center"/>
    </xf>
    <xf numFmtId="183" fontId="20" fillId="0" borderId="44" xfId="4" applyNumberFormat="1" applyFont="1" applyFill="1" applyBorder="1" applyAlignment="1" applyProtection="1">
      <alignment horizontal="center"/>
    </xf>
    <xf numFmtId="183" fontId="14" fillId="0" borderId="44" xfId="4" applyNumberFormat="1" applyFont="1" applyFill="1" applyBorder="1" applyAlignment="1" applyProtection="1">
      <alignment horizontal="center"/>
    </xf>
    <xf numFmtId="183" fontId="14" fillId="0" borderId="48" xfId="4" applyNumberFormat="1" applyFont="1" applyFill="1" applyBorder="1" applyAlignment="1" applyProtection="1">
      <alignment horizontal="center"/>
    </xf>
    <xf numFmtId="0" fontId="25" fillId="0" borderId="58" xfId="0" applyFont="1" applyBorder="1" applyAlignment="1" applyProtection="1"/>
    <xf numFmtId="0" fontId="25" fillId="0" borderId="6" xfId="0" applyFont="1" applyBorder="1" applyAlignment="1" applyProtection="1"/>
    <xf numFmtId="184" fontId="20" fillId="0" borderId="40" xfId="4" applyNumberFormat="1" applyFont="1" applyFill="1" applyBorder="1" applyAlignment="1" applyProtection="1">
      <alignment horizontal="center"/>
    </xf>
    <xf numFmtId="184" fontId="20" fillId="0" borderId="44" xfId="4" applyNumberFormat="1" applyFont="1" applyFill="1" applyBorder="1" applyAlignment="1" applyProtection="1">
      <alignment horizontal="center"/>
    </xf>
    <xf numFmtId="184" fontId="14" fillId="0" borderId="44" xfId="4" applyNumberFormat="1" applyFont="1" applyFill="1" applyBorder="1" applyAlignment="1" applyProtection="1">
      <alignment horizontal="center"/>
    </xf>
    <xf numFmtId="184" fontId="14" fillId="0" borderId="48" xfId="4" applyNumberFormat="1" applyFont="1" applyFill="1" applyBorder="1" applyAlignment="1" applyProtection="1">
      <alignment horizontal="center"/>
    </xf>
    <xf numFmtId="170" fontId="20" fillId="0" borderId="1" xfId="0" applyNumberFormat="1" applyFont="1" applyBorder="1" applyAlignment="1" applyProtection="1">
      <alignment horizontal="center"/>
    </xf>
    <xf numFmtId="181" fontId="20" fillId="0" borderId="1" xfId="0" applyNumberFormat="1" applyFont="1" applyFill="1" applyBorder="1" applyAlignment="1" applyProtection="1">
      <alignment horizontal="center"/>
    </xf>
    <xf numFmtId="0" fontId="33" fillId="0" borderId="59" xfId="0" applyFont="1" applyBorder="1" applyAlignment="1" applyProtection="1">
      <alignment horizontal="left"/>
    </xf>
    <xf numFmtId="2" fontId="25" fillId="2" borderId="35" xfId="0" applyNumberFormat="1" applyFont="1" applyFill="1" applyBorder="1" applyAlignment="1" applyProtection="1">
      <alignment horizontal="center"/>
    </xf>
    <xf numFmtId="2" fontId="25" fillId="2" borderId="35" xfId="0" applyNumberFormat="1" applyFont="1" applyFill="1" applyBorder="1" applyAlignment="1" applyProtection="1">
      <alignment horizontal="left"/>
    </xf>
    <xf numFmtId="2" fontId="25" fillId="2" borderId="35" xfId="0" applyNumberFormat="1" applyFont="1" applyFill="1" applyBorder="1" applyAlignment="1" applyProtection="1">
      <alignment vertical="top"/>
    </xf>
    <xf numFmtId="0" fontId="18" fillId="0" borderId="0" xfId="0" applyFont="1" applyBorder="1" applyAlignment="1" applyProtection="1">
      <alignment horizontal="left" vertical="top"/>
    </xf>
    <xf numFmtId="2" fontId="21" fillId="0" borderId="0" xfId="0" applyNumberFormat="1" applyFont="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Font="1" applyBorder="1" applyAlignment="1" applyProtection="1">
      <alignment vertical="top" wrapText="1"/>
    </xf>
    <xf numFmtId="193" fontId="18" fillId="0" borderId="54" xfId="4" applyNumberFormat="1" applyFont="1" applyBorder="1" applyAlignment="1" applyProtection="1">
      <alignment vertical="top"/>
      <protection locked="0"/>
    </xf>
    <xf numFmtId="193" fontId="18" fillId="0" borderId="55" xfId="4" applyNumberFormat="1" applyFont="1" applyBorder="1" applyAlignment="1" applyProtection="1">
      <alignment vertical="top"/>
      <protection locked="0"/>
    </xf>
    <xf numFmtId="0" fontId="14" fillId="2" borderId="0" xfId="0" applyFont="1" applyFill="1"/>
    <xf numFmtId="0" fontId="0" fillId="0" borderId="11" xfId="0" applyFill="1" applyBorder="1"/>
    <xf numFmtId="0" fontId="0" fillId="0" borderId="11" xfId="0" applyFont="1" applyBorder="1" applyAlignment="1" applyProtection="1">
      <alignment horizontal="left" vertical="top"/>
      <protection locked="0"/>
    </xf>
    <xf numFmtId="0" fontId="20" fillId="0" borderId="11" xfId="0" applyFont="1" applyBorder="1" applyAlignment="1" applyProtection="1">
      <alignment horizontal="left" vertical="top"/>
    </xf>
    <xf numFmtId="0" fontId="14" fillId="0" borderId="11" xfId="0" applyFont="1" applyBorder="1" applyProtection="1"/>
    <xf numFmtId="0" fontId="26" fillId="0" borderId="7" xfId="0" applyFont="1" applyBorder="1" applyAlignment="1" applyProtection="1">
      <alignment horizontal="left" wrapText="1"/>
    </xf>
    <xf numFmtId="1" fontId="25" fillId="0" borderId="0" xfId="0" applyNumberFormat="1" applyFont="1" applyBorder="1" applyAlignment="1" applyProtection="1">
      <alignment horizontal="left" vertical="center" wrapText="1"/>
    </xf>
    <xf numFmtId="0" fontId="15" fillId="14" borderId="0" xfId="0" applyFont="1" applyFill="1" applyAlignment="1" applyProtection="1">
      <alignment horizontal="left"/>
    </xf>
    <xf numFmtId="0" fontId="15" fillId="0" borderId="0" xfId="0" applyFont="1" applyFill="1" applyAlignment="1">
      <alignment horizontal="left" vertical="top"/>
    </xf>
    <xf numFmtId="168" fontId="32" fillId="0" borderId="0" xfId="4" applyNumberFormat="1" applyFont="1" applyAlignment="1" applyProtection="1">
      <alignment horizontal="left" vertical="top" indent="1"/>
    </xf>
    <xf numFmtId="184" fontId="0" fillId="0" borderId="0" xfId="4" applyNumberFormat="1" applyFont="1" applyAlignment="1" applyProtection="1">
      <alignment horizontal="right" vertical="top"/>
    </xf>
    <xf numFmtId="0" fontId="0" fillId="0" borderId="5" xfId="0" applyBorder="1" applyAlignment="1">
      <alignment horizontal="center" vertical="top"/>
    </xf>
    <xf numFmtId="0" fontId="0" fillId="0" borderId="5" xfId="0" applyBorder="1" applyAlignment="1">
      <alignment vertical="top"/>
    </xf>
    <xf numFmtId="0" fontId="0" fillId="0" borderId="0" xfId="0" applyAlignment="1">
      <alignment horizontal="left" vertical="top"/>
    </xf>
    <xf numFmtId="9" fontId="0" fillId="0" borderId="0" xfId="1" applyFont="1" applyFill="1" applyAlignment="1" applyProtection="1">
      <alignment horizontal="center" vertical="top"/>
      <protection locked="0"/>
    </xf>
    <xf numFmtId="184" fontId="20" fillId="0" borderId="1" xfId="0" applyNumberFormat="1" applyFont="1" applyFill="1" applyBorder="1" applyAlignment="1" applyProtection="1">
      <alignment horizontal="center"/>
    </xf>
    <xf numFmtId="0" fontId="34" fillId="2" borderId="0" xfId="0" applyFont="1" applyFill="1" applyAlignment="1" applyProtection="1">
      <alignment horizontal="center"/>
    </xf>
    <xf numFmtId="0" fontId="34" fillId="0" borderId="0" xfId="0" applyFont="1" applyAlignment="1" applyProtection="1">
      <alignment horizontal="left" vertical="top"/>
      <protection locked="0"/>
    </xf>
    <xf numFmtId="0" fontId="34" fillId="0" borderId="0" xfId="0" applyFont="1" applyAlignment="1" applyProtection="1">
      <alignment horizontal="left" vertical="top"/>
    </xf>
    <xf numFmtId="0" fontId="32" fillId="0" borderId="0" xfId="0" applyFont="1" applyAlignment="1" applyProtection="1">
      <alignment horizontal="left" vertical="top" shrinkToFit="1"/>
    </xf>
    <xf numFmtId="0" fontId="0"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0" xfId="0" applyFont="1" applyAlignment="1" applyProtection="1">
      <alignment horizontal="left" vertical="top" wrapText="1"/>
      <protection locked="0"/>
    </xf>
    <xf numFmtId="0" fontId="32" fillId="0" borderId="0" xfId="0" applyFont="1" applyAlignment="1" applyProtection="1">
      <alignment horizontal="left" vertical="top"/>
    </xf>
    <xf numFmtId="0" fontId="25" fillId="0" borderId="0" xfId="0" applyFont="1" applyAlignment="1" applyProtection="1">
      <alignment horizontal="center" wrapText="1"/>
    </xf>
    <xf numFmtId="0" fontId="25" fillId="0" borderId="7" xfId="0" applyFont="1" applyBorder="1" applyAlignment="1" applyProtection="1">
      <alignment horizontal="center" wrapText="1"/>
    </xf>
    <xf numFmtId="0" fontId="0"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32" fillId="0" borderId="0" xfId="0" applyFont="1" applyBorder="1" applyAlignment="1" applyProtection="1">
      <alignment horizontal="left" vertical="top" shrinkToFit="1"/>
    </xf>
    <xf numFmtId="0" fontId="0" fillId="0" borderId="0" xfId="0" applyAlignment="1">
      <alignment horizontal="center"/>
    </xf>
    <xf numFmtId="0" fontId="32" fillId="0" borderId="0" xfId="0" applyFont="1" applyAlignment="1" applyProtection="1">
      <alignment horizontal="left" vertical="top"/>
    </xf>
    <xf numFmtId="190" fontId="21" fillId="0" borderId="0" xfId="0" applyNumberFormat="1" applyFont="1" applyBorder="1" applyAlignment="1" applyProtection="1">
      <alignment horizontal="right" vertical="top"/>
    </xf>
    <xf numFmtId="191" fontId="21" fillId="0" borderId="0" xfId="0" applyNumberFormat="1" applyFont="1" applyBorder="1" applyAlignment="1" applyProtection="1">
      <alignment horizontal="left" vertical="top"/>
    </xf>
    <xf numFmtId="0" fontId="0" fillId="0" borderId="0" xfId="0" applyFont="1" applyAlignment="1" applyProtection="1">
      <alignment horizontal="left" vertical="top"/>
    </xf>
    <xf numFmtId="0" fontId="0" fillId="3" borderId="0" xfId="0" applyFill="1" applyAlignment="1">
      <alignment vertical="top"/>
    </xf>
    <xf numFmtId="0" fontId="15" fillId="7" borderId="12" xfId="0" applyFont="1" applyFill="1" applyBorder="1" applyAlignment="1">
      <alignment vertical="top"/>
    </xf>
    <xf numFmtId="0" fontId="15" fillId="7" borderId="11" xfId="0" applyFont="1" applyFill="1" applyBorder="1" applyAlignment="1">
      <alignment vertical="top"/>
    </xf>
    <xf numFmtId="0" fontId="15" fillId="5" borderId="13" xfId="0" applyFont="1" applyFill="1" applyBorder="1" applyAlignment="1">
      <alignment horizontal="left" vertical="top"/>
    </xf>
    <xf numFmtId="0" fontId="0" fillId="0" borderId="58" xfId="0" applyFont="1" applyBorder="1" applyAlignment="1">
      <alignment vertical="top"/>
    </xf>
    <xf numFmtId="0" fontId="0" fillId="0" borderId="0" xfId="0" applyFont="1" applyBorder="1" applyAlignment="1">
      <alignment horizontal="left" vertical="top"/>
    </xf>
    <xf numFmtId="0" fontId="0" fillId="0" borderId="6" xfId="0" applyNumberFormat="1" applyFont="1" applyBorder="1" applyAlignment="1">
      <alignment horizontal="center" vertical="top"/>
    </xf>
    <xf numFmtId="0" fontId="0" fillId="0" borderId="60" xfId="0" applyBorder="1" applyAlignment="1">
      <alignment vertical="top"/>
    </xf>
    <xf numFmtId="0" fontId="0" fillId="0" borderId="10" xfId="0" applyNumberFormat="1" applyFont="1" applyBorder="1" applyAlignment="1">
      <alignment horizontal="center" vertical="top"/>
    </xf>
    <xf numFmtId="0" fontId="15" fillId="7" borderId="13" xfId="0" applyFont="1" applyFill="1" applyBorder="1" applyAlignment="1">
      <alignment vertical="top"/>
    </xf>
    <xf numFmtId="0" fontId="0" fillId="0" borderId="58" xfId="0" applyBorder="1" applyAlignment="1">
      <alignment vertical="top"/>
    </xf>
    <xf numFmtId="0" fontId="0" fillId="0" borderId="10" xfId="0" applyBorder="1" applyAlignment="1">
      <alignment vertical="top"/>
    </xf>
    <xf numFmtId="0" fontId="0" fillId="0" borderId="6" xfId="0" applyBorder="1" applyAlignment="1">
      <alignment horizontal="left" vertical="top"/>
    </xf>
    <xf numFmtId="0" fontId="0" fillId="0" borderId="10" xfId="0" applyBorder="1" applyAlignment="1">
      <alignment horizontal="left" vertical="top"/>
    </xf>
    <xf numFmtId="14" fontId="32" fillId="0" borderId="0" xfId="0" applyNumberFormat="1" applyFont="1" applyAlignment="1" applyProtection="1">
      <alignment horizontal="left" vertical="top"/>
    </xf>
    <xf numFmtId="0" fontId="0" fillId="0" borderId="0" xfId="0" applyAlignment="1"/>
    <xf numFmtId="0" fontId="0" fillId="0" borderId="7" xfId="0" applyFill="1" applyBorder="1" applyAlignment="1">
      <alignment vertical="top"/>
    </xf>
    <xf numFmtId="0" fontId="0" fillId="0" borderId="6" xfId="0"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Border="1" applyAlignment="1">
      <alignment horizontal="left" vertical="top"/>
    </xf>
    <xf numFmtId="0" fontId="0" fillId="0" borderId="0" xfId="0" applyFont="1" applyAlignment="1" applyProtection="1">
      <alignment horizontal="left" vertical="top"/>
    </xf>
    <xf numFmtId="0" fontId="0" fillId="0" borderId="0" xfId="0" applyFont="1" applyAlignment="1" applyProtection="1">
      <alignment horizontal="left" vertical="top" wrapText="1"/>
      <protection locked="0"/>
    </xf>
    <xf numFmtId="0" fontId="33" fillId="0" borderId="0" xfId="0" applyFont="1" applyAlignment="1" applyProtection="1">
      <alignment horizontal="left" vertical="top" wrapText="1"/>
    </xf>
    <xf numFmtId="181" fontId="20" fillId="0" borderId="40" xfId="0" applyNumberFormat="1" applyFont="1" applyBorder="1" applyAlignment="1" applyProtection="1">
      <alignment horizontal="center" vertical="top"/>
      <protection locked="0"/>
    </xf>
    <xf numFmtId="181" fontId="20" fillId="0" borderId="44" xfId="0" applyNumberFormat="1" applyFont="1" applyBorder="1" applyAlignment="1" applyProtection="1">
      <alignment horizontal="center" vertical="top"/>
      <protection locked="0"/>
    </xf>
    <xf numFmtId="181" fontId="20" fillId="0" borderId="40" xfId="4" applyNumberFormat="1" applyFont="1" applyFill="1" applyBorder="1" applyAlignment="1" applyProtection="1">
      <alignment horizontal="center"/>
    </xf>
    <xf numFmtId="181" fontId="14" fillId="0" borderId="44" xfId="0" applyNumberFormat="1" applyFont="1" applyBorder="1" applyAlignment="1" applyProtection="1">
      <alignment horizontal="center"/>
    </xf>
    <xf numFmtId="181" fontId="14" fillId="0" borderId="48" xfId="0" applyNumberFormat="1" applyFont="1" applyBorder="1" applyAlignment="1" applyProtection="1">
      <alignment horizontal="center"/>
    </xf>
    <xf numFmtId="181" fontId="14" fillId="0" borderId="40" xfId="0" applyNumberFormat="1" applyFont="1" applyBorder="1" applyAlignment="1" applyProtection="1">
      <alignment horizontal="center"/>
    </xf>
    <xf numFmtId="194" fontId="20" fillId="0" borderId="40" xfId="4" applyNumberFormat="1" applyFont="1" applyFill="1" applyBorder="1" applyAlignment="1" applyProtection="1">
      <alignment horizontal="center"/>
    </xf>
    <xf numFmtId="194" fontId="20" fillId="0" borderId="44" xfId="4" applyNumberFormat="1" applyFont="1" applyFill="1" applyBorder="1" applyAlignment="1" applyProtection="1">
      <alignment horizontal="center"/>
    </xf>
    <xf numFmtId="194" fontId="14" fillId="0" borderId="44" xfId="4" applyNumberFormat="1" applyFont="1" applyFill="1" applyBorder="1" applyAlignment="1" applyProtection="1">
      <alignment horizontal="center"/>
    </xf>
    <xf numFmtId="194" fontId="14" fillId="0" borderId="48" xfId="4" applyNumberFormat="1" applyFont="1" applyFill="1" applyBorder="1" applyAlignment="1" applyProtection="1">
      <alignment horizontal="center"/>
    </xf>
    <xf numFmtId="181" fontId="20" fillId="0" borderId="40" xfId="0" applyNumberFormat="1" applyFont="1" applyBorder="1" applyAlignment="1" applyProtection="1">
      <alignment horizontal="center"/>
    </xf>
    <xf numFmtId="194" fontId="20" fillId="0" borderId="1" xfId="0" applyNumberFormat="1" applyFont="1" applyFill="1" applyBorder="1" applyAlignment="1" applyProtection="1">
      <alignment horizontal="center"/>
    </xf>
    <xf numFmtId="10" fontId="32" fillId="0" borderId="0" xfId="0" applyNumberFormat="1" applyFont="1" applyBorder="1" applyAlignment="1" applyProtection="1">
      <alignment horizontal="right" vertical="center"/>
    </xf>
    <xf numFmtId="0" fontId="33" fillId="0" borderId="0" xfId="0" applyFont="1" applyAlignment="1" applyProtection="1">
      <alignment horizontal="left" vertical="top"/>
    </xf>
    <xf numFmtId="0" fontId="27" fillId="0" borderId="0" xfId="0" applyFont="1" applyAlignment="1" applyProtection="1">
      <alignment horizontal="left" vertical="top"/>
    </xf>
    <xf numFmtId="168" fontId="17" fillId="0" borderId="0" xfId="4" applyNumberFormat="1" applyFont="1" applyFill="1" applyAlignment="1" applyProtection="1">
      <alignment horizontal="right" vertical="top"/>
    </xf>
    <xf numFmtId="0" fontId="33" fillId="0" borderId="59" xfId="0" applyFont="1" applyBorder="1" applyAlignment="1" applyProtection="1">
      <alignment horizontal="left" vertical="top"/>
    </xf>
    <xf numFmtId="0" fontId="32" fillId="0" borderId="7" xfId="0" applyFont="1" applyBorder="1" applyAlignment="1" applyProtection="1">
      <alignment vertical="top"/>
    </xf>
    <xf numFmtId="0" fontId="32" fillId="0" borderId="7" xfId="0" applyFont="1" applyBorder="1" applyAlignment="1" applyProtection="1">
      <alignment horizontal="left" vertical="top"/>
    </xf>
    <xf numFmtId="0" fontId="32" fillId="0" borderId="7" xfId="0" applyFont="1" applyBorder="1" applyAlignment="1" applyProtection="1">
      <alignment horizontal="left" vertical="top" indent="6"/>
    </xf>
    <xf numFmtId="193" fontId="17" fillId="0" borderId="0" xfId="4" applyNumberFormat="1" applyFont="1" applyBorder="1" applyAlignment="1" applyProtection="1">
      <alignment horizontal="right" vertical="top" indent="2"/>
    </xf>
    <xf numFmtId="168" fontId="32" fillId="0" borderId="54" xfId="4" applyNumberFormat="1" applyFont="1" applyBorder="1" applyAlignment="1" applyProtection="1">
      <alignment vertical="top"/>
    </xf>
    <xf numFmtId="9" fontId="20" fillId="0" borderId="38" xfId="1" applyFont="1" applyBorder="1" applyAlignment="1" applyProtection="1">
      <alignment horizontal="center" vertical="top"/>
    </xf>
    <xf numFmtId="9" fontId="20" fillId="0" borderId="42" xfId="1" applyFont="1" applyBorder="1" applyAlignment="1" applyProtection="1">
      <alignment horizontal="center" vertical="top"/>
    </xf>
    <xf numFmtId="0" fontId="20" fillId="0" borderId="42" xfId="0" applyFont="1" applyBorder="1" applyAlignment="1" applyProtection="1">
      <alignment horizontal="center" vertical="top"/>
    </xf>
    <xf numFmtId="0" fontId="20" fillId="0" borderId="46" xfId="0" applyFont="1" applyBorder="1" applyAlignment="1" applyProtection="1">
      <alignment horizontal="center" vertical="top"/>
    </xf>
    <xf numFmtId="0" fontId="26" fillId="0" borderId="11" xfId="0" applyFont="1" applyBorder="1" applyProtection="1"/>
    <xf numFmtId="175" fontId="23" fillId="0" borderId="11" xfId="4" applyNumberFormat="1" applyFont="1" applyBorder="1" applyAlignment="1" applyProtection="1">
      <alignment vertical="top"/>
    </xf>
    <xf numFmtId="9" fontId="23" fillId="0" borderId="11" xfId="1" applyFont="1" applyBorder="1" applyAlignment="1" applyProtection="1">
      <alignment horizontal="center" vertical="top"/>
    </xf>
    <xf numFmtId="4" fontId="14" fillId="0" borderId="40" xfId="4" applyNumberFormat="1" applyFont="1" applyBorder="1" applyAlignment="1" applyProtection="1">
      <alignment horizontal="center" vertical="top"/>
      <protection locked="0"/>
    </xf>
    <xf numFmtId="4" fontId="14" fillId="0" borderId="44" xfId="4" applyNumberFormat="1" applyFont="1" applyBorder="1" applyAlignment="1" applyProtection="1">
      <alignment horizontal="center" vertical="top"/>
      <protection locked="0"/>
    </xf>
    <xf numFmtId="0" fontId="35" fillId="0" borderId="0" xfId="0" applyFont="1" applyAlignment="1" applyProtection="1">
      <alignment horizontal="left" vertical="top"/>
    </xf>
    <xf numFmtId="0" fontId="33" fillId="0" borderId="0" xfId="0" applyFont="1" applyAlignment="1" applyProtection="1">
      <alignment vertical="top"/>
    </xf>
    <xf numFmtId="9" fontId="17" fillId="0" borderId="0" xfId="1" applyFont="1" applyAlignment="1" applyProtection="1">
      <alignment horizontal="center" vertical="top"/>
    </xf>
    <xf numFmtId="9" fontId="17" fillId="0" borderId="0" xfId="1" applyFont="1" applyAlignment="1" applyProtection="1">
      <alignment horizontal="right" vertical="top"/>
    </xf>
    <xf numFmtId="196" fontId="20" fillId="0" borderId="40" xfId="0" applyNumberFormat="1" applyFont="1" applyBorder="1" applyAlignment="1" applyProtection="1">
      <alignment horizontal="right" indent="1"/>
    </xf>
    <xf numFmtId="196" fontId="14" fillId="0" borderId="44" xfId="0" applyNumberFormat="1" applyFont="1" applyBorder="1" applyAlignment="1" applyProtection="1">
      <alignment horizontal="right" indent="1"/>
    </xf>
    <xf numFmtId="196" fontId="14" fillId="0" borderId="48" xfId="0" applyNumberFormat="1" applyFont="1" applyBorder="1" applyAlignment="1" applyProtection="1">
      <alignment horizontal="right" indent="1"/>
    </xf>
    <xf numFmtId="196" fontId="20" fillId="0" borderId="1" xfId="0" applyNumberFormat="1" applyFont="1" applyFill="1" applyBorder="1" applyAlignment="1" applyProtection="1">
      <alignment horizontal="right" indent="1"/>
    </xf>
    <xf numFmtId="0" fontId="0" fillId="0" borderId="0" xfId="0" applyFont="1" applyFill="1" applyAlignment="1" applyProtection="1">
      <alignment vertical="top"/>
      <protection locked="0"/>
    </xf>
    <xf numFmtId="197" fontId="0" fillId="0" borderId="0" xfId="0" applyNumberFormat="1" applyFont="1" applyBorder="1" applyAlignment="1" applyProtection="1">
      <alignment horizontal="right" vertical="top"/>
    </xf>
    <xf numFmtId="197" fontId="17" fillId="0" borderId="0" xfId="0" applyNumberFormat="1" applyFont="1" applyBorder="1" applyAlignment="1" applyProtection="1">
      <alignment horizontal="right" vertical="top"/>
    </xf>
    <xf numFmtId="0" fontId="28" fillId="7" borderId="15" xfId="0" applyFont="1" applyFill="1" applyBorder="1" applyAlignment="1" applyProtection="1">
      <alignment horizontal="right" vertical="top" wrapText="1" indent="1"/>
    </xf>
    <xf numFmtId="0" fontId="25" fillId="2" borderId="0" xfId="0" applyFont="1" applyFill="1" applyAlignment="1" applyProtection="1">
      <alignment horizontal="left" vertical="top" wrapText="1" indent="1"/>
    </xf>
    <xf numFmtId="0" fontId="26" fillId="11" borderId="0" xfId="0" quotePrefix="1" applyFont="1" applyFill="1" applyAlignment="1" applyProtection="1">
      <alignment horizontal="left" vertical="top" wrapText="1" indent="1"/>
    </xf>
    <xf numFmtId="0" fontId="20" fillId="11" borderId="0" xfId="0" applyFont="1" applyFill="1" applyAlignment="1" applyProtection="1">
      <alignment horizontal="left" vertical="top" wrapText="1" indent="1"/>
      <protection hidden="1"/>
    </xf>
    <xf numFmtId="0" fontId="25" fillId="4" borderId="0" xfId="0" applyFont="1" applyFill="1" applyAlignment="1" applyProtection="1">
      <alignment horizontal="left" vertical="top" wrapText="1" indent="1"/>
    </xf>
    <xf numFmtId="0" fontId="25" fillId="2" borderId="0" xfId="0" applyFont="1" applyFill="1" applyAlignment="1" applyProtection="1">
      <alignment horizontal="left" vertical="top" indent="1"/>
    </xf>
    <xf numFmtId="0" fontId="0" fillId="0" borderId="0" xfId="0" applyFill="1" applyProtection="1"/>
    <xf numFmtId="3" fontId="0" fillId="0" borderId="0" xfId="0" applyNumberFormat="1" applyFont="1" applyBorder="1" applyAlignment="1" applyProtection="1">
      <alignment horizontal="right" vertical="top"/>
    </xf>
    <xf numFmtId="0" fontId="25" fillId="2" borderId="0" xfId="0" applyFont="1" applyFill="1" applyAlignment="1" applyProtection="1">
      <alignment vertical="top"/>
      <protection locked="0"/>
    </xf>
    <xf numFmtId="0" fontId="14" fillId="0" borderId="0" xfId="0" applyFont="1" applyFill="1"/>
    <xf numFmtId="173" fontId="0" fillId="0" borderId="5" xfId="0" applyNumberFormat="1" applyBorder="1" applyAlignment="1" applyProtection="1">
      <alignment horizontal="center" vertical="top"/>
    </xf>
    <xf numFmtId="178" fontId="0" fillId="0" borderId="5" xfId="0" applyNumberFormat="1" applyBorder="1" applyAlignment="1" applyProtection="1">
      <alignment horizontal="center" vertical="top"/>
    </xf>
    <xf numFmtId="9" fontId="0" fillId="0" borderId="5" xfId="0" applyNumberFormat="1" applyBorder="1" applyAlignment="1" applyProtection="1">
      <alignment horizontal="center" vertical="top"/>
    </xf>
    <xf numFmtId="165" fontId="0" fillId="0" borderId="5" xfId="0" applyNumberFormat="1" applyBorder="1" applyAlignment="1" applyProtection="1">
      <alignment horizontal="center" vertical="top"/>
    </xf>
    <xf numFmtId="186" fontId="0" fillId="0" borderId="5" xfId="0" applyNumberFormat="1" applyBorder="1" applyAlignment="1" applyProtection="1">
      <alignment horizontal="center" vertical="top"/>
    </xf>
    <xf numFmtId="198" fontId="0" fillId="0" borderId="5" xfId="4" applyNumberFormat="1" applyFont="1" applyFill="1" applyBorder="1" applyAlignment="1" applyProtection="1">
      <alignment horizontal="center" vertical="top"/>
    </xf>
    <xf numFmtId="0" fontId="25" fillId="2" borderId="0" xfId="0" applyFont="1" applyFill="1" applyAlignment="1" applyProtection="1">
      <alignment horizontal="left" vertical="top" wrapText="1" indent="1"/>
    </xf>
    <xf numFmtId="0" fontId="13" fillId="20" borderId="0" xfId="7" applyFont="1" applyFill="1" applyAlignment="1">
      <alignment vertical="top" wrapText="1"/>
    </xf>
    <xf numFmtId="0" fontId="36" fillId="2" borderId="0" xfId="0" applyFont="1" applyFill="1" applyAlignment="1" applyProtection="1">
      <alignment vertical="top"/>
      <protection locked="0"/>
    </xf>
    <xf numFmtId="0" fontId="25" fillId="2" borderId="0" xfId="0" applyFont="1" applyFill="1" applyAlignment="1" applyProtection="1">
      <alignment horizontal="left" vertical="top" wrapText="1" indent="1"/>
    </xf>
    <xf numFmtId="0" fontId="0" fillId="0" borderId="0" xfId="0" applyFont="1" applyAlignment="1" applyProtection="1">
      <alignment horizontal="left" vertical="top"/>
      <protection locked="0"/>
    </xf>
    <xf numFmtId="0" fontId="0" fillId="0" borderId="0" xfId="0" applyAlignment="1">
      <alignment horizontal="center"/>
    </xf>
    <xf numFmtId="0" fontId="32" fillId="0" borderId="0" xfId="0" applyFont="1" applyAlignment="1" applyProtection="1">
      <alignment horizontal="left" vertical="top"/>
    </xf>
    <xf numFmtId="0" fontId="32" fillId="0" borderId="0" xfId="0" applyFont="1" applyAlignment="1" applyProtection="1">
      <alignment horizontal="left" vertical="top" shrinkToFit="1"/>
    </xf>
    <xf numFmtId="0" fontId="25" fillId="2" borderId="0" xfId="0" applyFont="1" applyFill="1" applyAlignment="1" applyProtection="1">
      <alignment horizontal="left" vertical="top" wrapText="1" indent="1"/>
    </xf>
    <xf numFmtId="0" fontId="14" fillId="22" borderId="0" xfId="0" applyFont="1" applyFill="1" applyAlignment="1">
      <alignment horizontal="left" vertical="top" wrapText="1"/>
    </xf>
    <xf numFmtId="0" fontId="14" fillId="19" borderId="0" xfId="0" applyFont="1" applyFill="1" applyAlignment="1">
      <alignment horizontal="left" vertical="top" wrapText="1"/>
    </xf>
    <xf numFmtId="0" fontId="14" fillId="20" borderId="0" xfId="0" applyFont="1" applyFill="1" applyAlignment="1">
      <alignment horizontal="left" vertical="top" wrapText="1"/>
    </xf>
    <xf numFmtId="0" fontId="14" fillId="19" borderId="7" xfId="0" applyFont="1" applyFill="1" applyBorder="1" applyAlignment="1">
      <alignment horizontal="left" vertical="top" wrapText="1"/>
    </xf>
    <xf numFmtId="0" fontId="14" fillId="22" borderId="7" xfId="0" applyFont="1" applyFill="1" applyBorder="1" applyAlignment="1">
      <alignment horizontal="left" vertical="top" wrapText="1"/>
    </xf>
    <xf numFmtId="0" fontId="20" fillId="19" borderId="0" xfId="0" applyFont="1" applyFill="1" applyAlignment="1">
      <alignment horizontal="left" vertical="top" wrapText="1"/>
    </xf>
    <xf numFmtId="0" fontId="14" fillId="2" borderId="0" xfId="0" applyFont="1" applyFill="1" applyAlignment="1">
      <alignment horizontal="left" vertical="top" wrapText="1"/>
    </xf>
    <xf numFmtId="0" fontId="0" fillId="0" borderId="0" xfId="0" applyFill="1" applyAlignment="1">
      <alignment horizontal="left" vertical="top" wrapText="1"/>
    </xf>
    <xf numFmtId="0" fontId="0" fillId="0" borderId="5" xfId="0" applyBorder="1" applyAlignment="1" applyProtection="1">
      <alignment horizontal="left" vertical="top" indent="1"/>
    </xf>
    <xf numFmtId="198" fontId="0" fillId="0" borderId="5" xfId="4" applyNumberFormat="1" applyFont="1" applyFill="1" applyBorder="1" applyAlignment="1" applyProtection="1">
      <alignment horizontal="left" vertical="top" indent="1"/>
    </xf>
    <xf numFmtId="0" fontId="14" fillId="17" borderId="0" xfId="0" applyFont="1" applyFill="1" applyAlignment="1">
      <alignment horizontal="left" vertical="top" wrapText="1"/>
    </xf>
    <xf numFmtId="0" fontId="14" fillId="22" borderId="0" xfId="0" applyFont="1" applyFill="1" applyAlignment="1">
      <alignment horizontal="left" vertical="top" wrapText="1"/>
    </xf>
    <xf numFmtId="0" fontId="25" fillId="2" borderId="0" xfId="0" applyFont="1" applyFill="1" applyAlignment="1" applyProtection="1">
      <alignment horizontal="left" vertical="top" wrapText="1" indent="1"/>
    </xf>
    <xf numFmtId="0" fontId="14" fillId="19" borderId="0" xfId="0" applyFont="1" applyFill="1" applyAlignment="1">
      <alignment horizontal="left" vertical="top" wrapText="1"/>
    </xf>
    <xf numFmtId="0" fontId="14" fillId="22" borderId="0" xfId="0" applyFont="1" applyFill="1" applyAlignment="1">
      <alignment horizontal="left" vertical="top" wrapText="1"/>
    </xf>
    <xf numFmtId="0" fontId="25" fillId="2" borderId="15" xfId="0" applyFont="1" applyFill="1" applyBorder="1" applyAlignment="1" applyProtection="1">
      <alignment horizontal="right" vertical="top" wrapText="1" indent="1"/>
    </xf>
    <xf numFmtId="0" fontId="0" fillId="0" borderId="0" xfId="0" applyAlignment="1">
      <alignment horizontal="center" vertical="center"/>
    </xf>
    <xf numFmtId="0" fontId="39" fillId="2" borderId="7" xfId="0" applyFont="1" applyFill="1" applyBorder="1" applyAlignment="1" applyProtection="1">
      <alignment vertical="top" wrapText="1"/>
    </xf>
    <xf numFmtId="0" fontId="40" fillId="2" borderId="7" xfId="0" applyFont="1" applyFill="1" applyBorder="1" applyAlignment="1" applyProtection="1">
      <alignment horizontal="right" vertical="top" wrapText="1" indent="1"/>
    </xf>
    <xf numFmtId="0" fontId="41" fillId="20" borderId="7" xfId="0" applyFont="1" applyFill="1" applyBorder="1" applyAlignment="1">
      <alignment wrapText="1"/>
    </xf>
    <xf numFmtId="0" fontId="13" fillId="20" borderId="0" xfId="0" applyFont="1" applyFill="1" applyAlignment="1">
      <alignment vertical="top" wrapText="1"/>
    </xf>
    <xf numFmtId="0" fontId="13" fillId="0" borderId="0" xfId="0" applyFont="1" applyAlignment="1">
      <alignment wrapText="1"/>
    </xf>
    <xf numFmtId="0" fontId="13" fillId="0" borderId="0" xfId="0" applyFont="1" applyBorder="1" applyAlignment="1">
      <alignment vertical="top" wrapText="1"/>
    </xf>
    <xf numFmtId="0" fontId="9" fillId="3" borderId="7" xfId="0" applyFont="1" applyFill="1" applyBorder="1" applyAlignment="1" applyProtection="1">
      <alignment horizontal="center" vertical="center" wrapText="1"/>
    </xf>
    <xf numFmtId="0" fontId="9" fillId="2" borderId="7" xfId="0" applyFont="1" applyFill="1" applyBorder="1" applyAlignment="1">
      <alignment wrapText="1"/>
    </xf>
    <xf numFmtId="0" fontId="41" fillId="19" borderId="7" xfId="0" applyFont="1" applyFill="1" applyBorder="1" applyAlignment="1">
      <alignment wrapText="1"/>
    </xf>
    <xf numFmtId="0" fontId="9" fillId="0" borderId="7" xfId="0" applyFont="1" applyFill="1" applyBorder="1" applyAlignment="1">
      <alignment wrapText="1"/>
    </xf>
    <xf numFmtId="0" fontId="9" fillId="0" borderId="0" xfId="0" applyFont="1" applyAlignment="1">
      <alignment vertical="top" wrapText="1"/>
    </xf>
    <xf numFmtId="0" fontId="39" fillId="0" borderId="0" xfId="0" applyFont="1" applyAlignment="1" applyProtection="1">
      <alignment horizontal="left" vertical="top" wrapText="1"/>
    </xf>
    <xf numFmtId="0" fontId="9" fillId="0" borderId="0" xfId="0" applyFont="1" applyAlignment="1">
      <alignment vertical="top"/>
    </xf>
    <xf numFmtId="0" fontId="13" fillId="19" borderId="0" xfId="0" applyFont="1" applyFill="1" applyAlignment="1">
      <alignment vertical="top" wrapText="1"/>
    </xf>
    <xf numFmtId="0" fontId="13" fillId="21" borderId="0" xfId="0" applyFont="1" applyFill="1" applyAlignment="1">
      <alignment vertical="top" wrapText="1"/>
    </xf>
    <xf numFmtId="0" fontId="37" fillId="5" borderId="0" xfId="0" applyFont="1" applyFill="1" applyAlignment="1" applyProtection="1">
      <alignment horizontal="left" vertical="top" wrapText="1"/>
    </xf>
    <xf numFmtId="0" fontId="38" fillId="5" borderId="0" xfId="0" applyFont="1" applyFill="1" applyBorder="1" applyAlignment="1">
      <alignment horizontal="left" vertical="top" wrapText="1"/>
    </xf>
    <xf numFmtId="0" fontId="37" fillId="7" borderId="0" xfId="0" applyFont="1" applyFill="1" applyAlignment="1" applyProtection="1">
      <alignment horizontal="left" vertical="top" wrapText="1"/>
    </xf>
    <xf numFmtId="0" fontId="42" fillId="3" borderId="0" xfId="0" applyFont="1" applyFill="1" applyAlignment="1" applyProtection="1">
      <alignment horizontal="left" vertical="top" wrapText="1"/>
    </xf>
    <xf numFmtId="0" fontId="43" fillId="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40" fillId="0" borderId="0" xfId="0" applyFont="1" applyAlignment="1">
      <alignment vertical="top" wrapText="1"/>
    </xf>
    <xf numFmtId="0" fontId="9" fillId="0" borderId="0" xfId="0" applyFont="1" applyBorder="1" applyAlignment="1">
      <alignment vertical="top" wrapText="1"/>
    </xf>
    <xf numFmtId="0" fontId="13" fillId="19" borderId="0" xfId="0" applyFont="1" applyFill="1" applyBorder="1" applyAlignment="1">
      <alignment vertical="top" wrapText="1"/>
    </xf>
    <xf numFmtId="0" fontId="9" fillId="0" borderId="0" xfId="0" applyFont="1"/>
    <xf numFmtId="0" fontId="44" fillId="19" borderId="0" xfId="0" applyFont="1" applyFill="1" applyAlignment="1">
      <alignment vertical="center"/>
    </xf>
    <xf numFmtId="0" fontId="44" fillId="20" borderId="0" xfId="0" applyFont="1" applyFill="1" applyAlignment="1">
      <alignment vertical="center" wrapText="1"/>
    </xf>
    <xf numFmtId="0" fontId="8" fillId="19" borderId="0" xfId="0" applyFont="1" applyFill="1" applyAlignment="1">
      <alignment vertical="top"/>
    </xf>
    <xf numFmtId="0" fontId="40" fillId="20" borderId="0" xfId="7" quotePrefix="1" applyFont="1" applyFill="1" applyAlignment="1">
      <alignment vertical="top" wrapText="1"/>
    </xf>
    <xf numFmtId="0" fontId="40" fillId="20" borderId="0" xfId="7" applyFont="1" applyFill="1" applyAlignment="1">
      <alignment vertical="top" wrapText="1"/>
    </xf>
    <xf numFmtId="0" fontId="8" fillId="20" borderId="0" xfId="7" applyFont="1" applyFill="1" applyAlignment="1">
      <alignment vertical="top" wrapText="1"/>
    </xf>
    <xf numFmtId="0" fontId="8" fillId="21" borderId="0" xfId="0" applyFont="1" applyFill="1" applyAlignment="1">
      <alignment vertical="top" wrapText="1"/>
    </xf>
    <xf numFmtId="0" fontId="13" fillId="20" borderId="0" xfId="7" applyFont="1" applyFill="1" applyAlignment="1">
      <alignment horizontal="left" vertical="top" wrapText="1"/>
    </xf>
    <xf numFmtId="0" fontId="8" fillId="19" borderId="0" xfId="0" applyFont="1" applyFill="1" applyAlignment="1">
      <alignment horizontal="left" vertical="top" wrapText="1"/>
    </xf>
    <xf numFmtId="0" fontId="8" fillId="20" borderId="0" xfId="0" applyFont="1" applyFill="1" applyAlignment="1">
      <alignment horizontal="left" vertical="top" wrapText="1"/>
    </xf>
    <xf numFmtId="0" fontId="8" fillId="21" borderId="0" xfId="0" applyFont="1" applyFill="1" applyAlignment="1">
      <alignment horizontal="left" vertical="top" wrapText="1"/>
    </xf>
    <xf numFmtId="0" fontId="13" fillId="19" borderId="0" xfId="0" applyFont="1" applyFill="1" applyAlignment="1">
      <alignment vertical="top"/>
    </xf>
    <xf numFmtId="0" fontId="8" fillId="20" borderId="0" xfId="7" applyFont="1" applyFill="1" applyAlignment="1">
      <alignment vertical="top"/>
    </xf>
    <xf numFmtId="0" fontId="8" fillId="20"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8" fillId="19"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vertical="top" wrapText="1"/>
    </xf>
    <xf numFmtId="0" fontId="44" fillId="19" borderId="0" xfId="0" applyFont="1" applyFill="1" applyAlignment="1">
      <alignment horizontal="left" vertical="center" wrapText="1"/>
    </xf>
    <xf numFmtId="0" fontId="8" fillId="22" borderId="0" xfId="0" applyFont="1" applyFill="1" applyAlignment="1">
      <alignment horizontal="left" vertical="top" wrapText="1"/>
    </xf>
    <xf numFmtId="0" fontId="8" fillId="17" borderId="0" xfId="0" applyFont="1" applyFill="1" applyAlignment="1">
      <alignment horizontal="left" vertical="top" wrapText="1"/>
    </xf>
    <xf numFmtId="0" fontId="13" fillId="19" borderId="0" xfId="0" applyFont="1" applyFill="1" applyAlignment="1">
      <alignment horizontal="left" vertical="top" wrapText="1"/>
    </xf>
    <xf numFmtId="0" fontId="8" fillId="2" borderId="0" xfId="0" applyFont="1" applyFill="1" applyAlignment="1">
      <alignment horizontal="left" vertical="top" wrapText="1"/>
    </xf>
    <xf numFmtId="0" fontId="8" fillId="0" borderId="0" xfId="0" applyFont="1" applyFill="1" applyAlignment="1">
      <alignment horizontal="left" vertical="top" wrapText="1"/>
    </xf>
    <xf numFmtId="17" fontId="0" fillId="10" borderId="0" xfId="0" applyNumberFormat="1" applyFill="1"/>
    <xf numFmtId="0" fontId="0" fillId="10" borderId="0" xfId="0" applyFill="1"/>
    <xf numFmtId="0" fontId="8" fillId="10" borderId="0" xfId="0" applyFont="1" applyFill="1"/>
    <xf numFmtId="0" fontId="44" fillId="10" borderId="0" xfId="0" applyFont="1" applyFill="1"/>
    <xf numFmtId="0" fontId="44" fillId="10" borderId="0" xfId="0" applyFont="1" applyFill="1" applyAlignment="1">
      <alignment horizontal="left" vertical="center"/>
    </xf>
    <xf numFmtId="0" fontId="13" fillId="21" borderId="0" xfId="0" applyFont="1" applyFill="1" applyAlignment="1">
      <alignment horizontal="left" vertical="top" wrapText="1"/>
    </xf>
    <xf numFmtId="0" fontId="13" fillId="21" borderId="0" xfId="0" applyFont="1" applyFill="1" applyAlignment="1">
      <alignment horizontal="left" vertical="top" wrapText="1"/>
    </xf>
    <xf numFmtId="0" fontId="20" fillId="21" borderId="0" xfId="0" applyFont="1" applyFill="1" applyAlignment="1">
      <alignment horizontal="left" vertical="top" wrapText="1"/>
    </xf>
    <xf numFmtId="0" fontId="8" fillId="20" borderId="0" xfId="7" applyFont="1" applyFill="1" applyAlignment="1">
      <alignment vertical="top" wrapText="1"/>
    </xf>
    <xf numFmtId="0" fontId="8" fillId="22" borderId="0" xfId="0" applyFont="1" applyFill="1" applyAlignment="1">
      <alignment horizontal="left" vertical="top" wrapText="1"/>
    </xf>
    <xf numFmtId="0" fontId="4" fillId="19" borderId="0" xfId="0" applyFont="1" applyFill="1" applyAlignment="1">
      <alignment vertical="top"/>
    </xf>
    <xf numFmtId="0" fontId="13" fillId="21" borderId="0" xfId="0" quotePrefix="1" applyFont="1" applyFill="1" applyAlignment="1">
      <alignment vertical="top" wrapText="1"/>
    </xf>
    <xf numFmtId="0" fontId="13" fillId="21" borderId="0" xfId="0" applyFont="1" applyFill="1" applyAlignment="1">
      <alignment vertical="top" wrapText="1"/>
    </xf>
    <xf numFmtId="0" fontId="20" fillId="21" borderId="7" xfId="0" applyFont="1" applyFill="1" applyBorder="1" applyAlignment="1">
      <alignment horizontal="left" vertical="top" wrapText="1"/>
    </xf>
    <xf numFmtId="0" fontId="3" fillId="20" borderId="0" xfId="7" applyFont="1" applyFill="1" applyAlignment="1">
      <alignment vertical="top" wrapText="1"/>
    </xf>
    <xf numFmtId="0" fontId="3" fillId="20" borderId="0" xfId="7" applyFont="1" applyFill="1" applyAlignment="1">
      <alignment horizontal="left" vertical="top" wrapText="1"/>
    </xf>
    <xf numFmtId="0" fontId="3" fillId="19" borderId="0" xfId="0" applyFont="1" applyFill="1" applyAlignment="1">
      <alignment vertical="top"/>
    </xf>
    <xf numFmtId="0" fontId="13" fillId="22" borderId="0" xfId="0" applyFont="1" applyFill="1" applyAlignment="1">
      <alignment horizontal="left" vertical="top" wrapText="1"/>
    </xf>
    <xf numFmtId="0" fontId="3" fillId="10" borderId="0" xfId="0" applyFont="1" applyFill="1" applyAlignment="1">
      <alignment horizontal="left" vertical="center"/>
    </xf>
    <xf numFmtId="0" fontId="41" fillId="21" borderId="7" xfId="0" applyFont="1" applyFill="1" applyBorder="1" applyAlignment="1">
      <alignment wrapText="1"/>
    </xf>
    <xf numFmtId="0" fontId="44" fillId="21" borderId="0" xfId="0" applyFont="1" applyFill="1" applyAlignment="1">
      <alignment horizontal="left" vertical="center" wrapText="1"/>
    </xf>
    <xf numFmtId="0" fontId="44" fillId="22" borderId="0" xfId="0" applyFont="1" applyFill="1" applyAlignment="1">
      <alignment horizontal="left" vertical="center" wrapText="1"/>
    </xf>
    <xf numFmtId="0" fontId="44" fillId="21" borderId="0" xfId="0" applyFont="1" applyFill="1" applyAlignment="1">
      <alignment vertical="center" wrapText="1"/>
    </xf>
    <xf numFmtId="0" fontId="44" fillId="10" borderId="0" xfId="0" applyFont="1" applyFill="1" applyBorder="1" applyAlignment="1">
      <alignment horizontal="left" vertical="center"/>
    </xf>
    <xf numFmtId="0" fontId="8" fillId="10" borderId="0" xfId="0" applyFont="1" applyFill="1" applyBorder="1"/>
    <xf numFmtId="0" fontId="8" fillId="10" borderId="0" xfId="0" applyFont="1" applyFill="1" applyBorder="1" applyAlignment="1">
      <alignment horizontal="left" vertical="center"/>
    </xf>
    <xf numFmtId="0" fontId="45" fillId="10" borderId="0" xfId="0" applyFont="1" applyFill="1" applyBorder="1" applyAlignment="1">
      <alignment vertical="center"/>
    </xf>
    <xf numFmtId="0" fontId="44" fillId="0" borderId="0" xfId="0" applyFont="1" applyFill="1" applyBorder="1"/>
    <xf numFmtId="0" fontId="8" fillId="0" borderId="0" xfId="0" applyFont="1" applyFill="1" applyBorder="1"/>
    <xf numFmtId="0" fontId="3" fillId="0" borderId="0" xfId="0" applyFont="1" applyFill="1" applyBorder="1"/>
    <xf numFmtId="0" fontId="6" fillId="0" borderId="0" xfId="0" applyFont="1" applyFill="1" applyBorder="1"/>
    <xf numFmtId="0" fontId="44" fillId="10" borderId="0" xfId="0" applyFont="1" applyFill="1" applyBorder="1"/>
    <xf numFmtId="0" fontId="3" fillId="10" borderId="0" xfId="0" applyFont="1" applyFill="1" applyBorder="1" applyAlignment="1">
      <alignment horizontal="left" vertical="center"/>
    </xf>
    <xf numFmtId="0" fontId="5" fillId="10" borderId="0" xfId="0" applyFont="1" applyFill="1" applyBorder="1" applyAlignment="1">
      <alignment horizontal="left" vertical="center"/>
    </xf>
    <xf numFmtId="0" fontId="2" fillId="10" borderId="0" xfId="0" applyFont="1" applyFill="1" applyAlignment="1">
      <alignment horizontal="left" vertical="center"/>
    </xf>
    <xf numFmtId="0" fontId="8" fillId="19" borderId="0" xfId="0" applyFont="1" applyFill="1" applyAlignment="1">
      <alignment vertical="top" wrapText="1"/>
    </xf>
    <xf numFmtId="0" fontId="8" fillId="20" borderId="0" xfId="7" applyFont="1" applyFill="1" applyAlignment="1">
      <alignment vertical="top" wrapText="1"/>
    </xf>
    <xf numFmtId="0" fontId="13" fillId="21" borderId="57" xfId="0" applyFont="1" applyFill="1" applyBorder="1" applyAlignment="1">
      <alignment vertical="top" wrapText="1"/>
    </xf>
    <xf numFmtId="0" fontId="25" fillId="2" borderId="0" xfId="0" applyFont="1" applyFill="1" applyAlignment="1" applyProtection="1">
      <alignment horizontal="left" vertical="top" wrapText="1" indent="1"/>
    </xf>
    <xf numFmtId="0" fontId="0" fillId="0" borderId="15"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75" xfId="0" applyFont="1" applyBorder="1" applyAlignment="1" applyProtection="1">
      <alignment horizontal="left" vertical="top" wrapText="1"/>
      <protection locked="0"/>
    </xf>
    <xf numFmtId="195" fontId="0" fillId="0" borderId="42" xfId="4" applyNumberFormat="1" applyFont="1" applyBorder="1" applyAlignment="1" applyProtection="1">
      <alignment horizontal="center" vertical="top"/>
      <protection locked="0"/>
    </xf>
    <xf numFmtId="195" fontId="0" fillId="0" borderId="52" xfId="4" applyNumberFormat="1" applyFont="1" applyBorder="1" applyAlignment="1" applyProtection="1">
      <alignment horizontal="center" vertical="top"/>
      <protection locked="0"/>
    </xf>
    <xf numFmtId="187" fontId="0" fillId="0" borderId="41" xfId="4" applyNumberFormat="1" applyFont="1" applyBorder="1" applyAlignment="1" applyProtection="1">
      <alignment horizontal="right" vertical="top"/>
      <protection locked="0"/>
    </xf>
    <xf numFmtId="187" fontId="0" fillId="0" borderId="42" xfId="4" applyNumberFormat="1" applyFont="1" applyBorder="1" applyAlignment="1" applyProtection="1">
      <alignment horizontal="right" vertical="top"/>
      <protection locked="0"/>
    </xf>
    <xf numFmtId="0" fontId="32" fillId="0" borderId="0" xfId="0" applyFont="1" applyAlignment="1" applyProtection="1">
      <alignment horizontal="left" vertical="top" shrinkToFit="1"/>
    </xf>
    <xf numFmtId="193" fontId="0" fillId="0" borderId="0" xfId="4" applyNumberFormat="1" applyFont="1" applyBorder="1" applyAlignment="1" applyProtection="1">
      <alignment horizontal="center" vertical="top"/>
    </xf>
    <xf numFmtId="0" fontId="32" fillId="0" borderId="0" xfId="0" applyFont="1" applyBorder="1" applyAlignment="1" applyProtection="1">
      <alignment horizontal="left" vertical="top" wrapText="1"/>
    </xf>
    <xf numFmtId="0" fontId="25" fillId="0" borderId="12" xfId="0" applyFont="1" applyFill="1" applyBorder="1" applyAlignment="1" applyProtection="1">
      <alignment horizontal="center" wrapText="1"/>
    </xf>
    <xf numFmtId="0" fontId="25" fillId="0" borderId="58" xfId="0" applyFont="1" applyFill="1" applyBorder="1" applyAlignment="1" applyProtection="1">
      <alignment horizontal="center" wrapText="1"/>
    </xf>
    <xf numFmtId="0" fontId="25" fillId="0" borderId="3" xfId="0" applyFont="1" applyFill="1" applyBorder="1" applyAlignment="1" applyProtection="1">
      <alignment horizontal="center"/>
    </xf>
    <xf numFmtId="0" fontId="25" fillId="0" borderId="4" xfId="0" applyFont="1" applyFill="1" applyBorder="1" applyAlignment="1" applyProtection="1">
      <alignment horizontal="center"/>
    </xf>
    <xf numFmtId="0" fontId="28" fillId="15" borderId="58" xfId="0" applyFont="1" applyFill="1" applyBorder="1" applyAlignment="1" applyProtection="1">
      <alignment horizontal="center"/>
    </xf>
    <xf numFmtId="0" fontId="28" fillId="15" borderId="0" xfId="0" applyFont="1" applyFill="1" applyBorder="1" applyAlignment="1" applyProtection="1">
      <alignment horizontal="center"/>
    </xf>
    <xf numFmtId="0" fontId="20" fillId="0" borderId="38" xfId="0" applyFont="1" applyBorder="1" applyAlignment="1" applyProtection="1">
      <alignment horizontal="left" vertical="top"/>
    </xf>
    <xf numFmtId="0" fontId="20" fillId="0" borderId="39" xfId="0" applyFont="1" applyBorder="1" applyAlignment="1" applyProtection="1">
      <alignment horizontal="left" vertical="top"/>
    </xf>
    <xf numFmtId="0" fontId="20" fillId="0" borderId="42" xfId="0" applyFont="1" applyBorder="1" applyAlignment="1" applyProtection="1">
      <alignment horizontal="left" vertical="top"/>
    </xf>
    <xf numFmtId="0" fontId="20" fillId="0" borderId="43" xfId="0" applyFont="1" applyBorder="1" applyAlignment="1" applyProtection="1">
      <alignment horizontal="left" vertical="top"/>
    </xf>
    <xf numFmtId="168" fontId="21" fillId="0" borderId="67" xfId="4" applyNumberFormat="1" applyFont="1" applyBorder="1" applyAlignment="1" applyProtection="1">
      <alignment horizontal="left" vertical="top"/>
      <protection locked="0"/>
    </xf>
    <xf numFmtId="168" fontId="21" fillId="0" borderId="66" xfId="4" applyNumberFormat="1" applyFont="1" applyBorder="1" applyAlignment="1" applyProtection="1">
      <alignment horizontal="left" vertical="top"/>
      <protection locked="0"/>
    </xf>
    <xf numFmtId="193" fontId="21" fillId="0" borderId="67" xfId="4" applyNumberFormat="1" applyFont="1" applyBorder="1" applyAlignment="1" applyProtection="1">
      <alignment horizontal="right" vertical="top" indent="2"/>
      <protection locked="0"/>
    </xf>
    <xf numFmtId="193" fontId="21" fillId="0" borderId="66" xfId="4" applyNumberFormat="1" applyFont="1" applyBorder="1" applyAlignment="1" applyProtection="1">
      <alignment horizontal="right" vertical="top" indent="2"/>
      <protection locked="0"/>
    </xf>
    <xf numFmtId="193" fontId="17" fillId="0" borderId="16" xfId="4" applyNumberFormat="1" applyFont="1" applyBorder="1" applyAlignment="1" applyProtection="1">
      <alignment horizontal="left" vertical="top"/>
    </xf>
    <xf numFmtId="193" fontId="17" fillId="0" borderId="15" xfId="4" applyNumberFormat="1" applyFont="1" applyBorder="1" applyAlignment="1" applyProtection="1">
      <alignment horizontal="left" vertical="top"/>
    </xf>
    <xf numFmtId="0" fontId="32" fillId="0" borderId="42" xfId="0" applyFont="1" applyBorder="1" applyAlignment="1" applyProtection="1">
      <alignment horizontal="left" vertical="top" shrinkToFit="1"/>
    </xf>
    <xf numFmtId="193" fontId="0" fillId="0" borderId="41" xfId="4" applyNumberFormat="1" applyFont="1" applyBorder="1" applyAlignment="1" applyProtection="1">
      <alignment horizontal="right" vertical="top" indent="2"/>
    </xf>
    <xf numFmtId="193" fontId="0" fillId="0" borderId="42" xfId="4" applyNumberFormat="1" applyFont="1" applyBorder="1" applyAlignment="1" applyProtection="1">
      <alignment horizontal="right" vertical="top" indent="2"/>
    </xf>
    <xf numFmtId="0" fontId="32" fillId="0" borderId="63" xfId="0" applyFont="1" applyBorder="1" applyAlignment="1" applyProtection="1">
      <alignment horizontal="left" vertical="top" shrinkToFit="1"/>
    </xf>
    <xf numFmtId="195" fontId="0" fillId="0" borderId="63" xfId="4" applyNumberFormat="1" applyFont="1" applyBorder="1" applyAlignment="1" applyProtection="1">
      <alignment horizontal="center" vertical="top"/>
      <protection locked="0"/>
    </xf>
    <xf numFmtId="195" fontId="0" fillId="0" borderId="64" xfId="4" applyNumberFormat="1" applyFont="1" applyBorder="1" applyAlignment="1" applyProtection="1">
      <alignment horizontal="center" vertical="top"/>
      <protection locked="0"/>
    </xf>
    <xf numFmtId="187" fontId="0" fillId="0" borderId="65" xfId="4" applyNumberFormat="1" applyFont="1" applyBorder="1" applyAlignment="1" applyProtection="1">
      <alignment horizontal="right" vertical="top"/>
      <protection locked="0"/>
    </xf>
    <xf numFmtId="187" fontId="0" fillId="0" borderId="63" xfId="4" applyNumberFormat="1" applyFont="1" applyBorder="1" applyAlignment="1" applyProtection="1">
      <alignment horizontal="right" vertical="top"/>
      <protection locked="0"/>
    </xf>
    <xf numFmtId="193" fontId="0" fillId="0" borderId="65" xfId="4" applyNumberFormat="1" applyFont="1" applyBorder="1" applyAlignment="1" applyProtection="1">
      <alignment horizontal="right" vertical="top" indent="2"/>
    </xf>
    <xf numFmtId="193" fontId="0" fillId="0" borderId="63" xfId="4" applyNumberFormat="1" applyFont="1" applyBorder="1" applyAlignment="1" applyProtection="1">
      <alignment horizontal="right" vertical="top" indent="2"/>
    </xf>
    <xf numFmtId="193" fontId="17" fillId="0" borderId="16" xfId="4" applyNumberFormat="1" applyFont="1" applyBorder="1" applyAlignment="1" applyProtection="1">
      <alignment horizontal="right" vertical="top" indent="2"/>
    </xf>
    <xf numFmtId="193" fontId="17" fillId="0" borderId="15" xfId="4" applyNumberFormat="1" applyFont="1" applyBorder="1" applyAlignment="1" applyProtection="1">
      <alignment horizontal="right" vertical="top" indent="2"/>
    </xf>
    <xf numFmtId="0" fontId="33" fillId="0" borderId="56"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0" fillId="0" borderId="0" xfId="0" applyFont="1" applyAlignment="1" applyProtection="1">
      <alignment horizontal="left" vertical="top" wrapText="1"/>
      <protection locked="0"/>
    </xf>
    <xf numFmtId="0" fontId="32" fillId="0" borderId="38" xfId="0" applyFont="1" applyBorder="1" applyAlignment="1" applyProtection="1">
      <alignment horizontal="left" vertical="top" shrinkToFit="1"/>
    </xf>
    <xf numFmtId="195" fontId="21" fillId="0" borderId="38" xfId="4" applyNumberFormat="1" applyFont="1" applyBorder="1" applyAlignment="1" applyProtection="1">
      <alignment horizontal="center" vertical="top"/>
      <protection locked="0"/>
    </xf>
    <xf numFmtId="195" fontId="21" fillId="0" borderId="50" xfId="4" applyNumberFormat="1" applyFont="1" applyBorder="1" applyAlignment="1" applyProtection="1">
      <alignment horizontal="center" vertical="top"/>
      <protection locked="0"/>
    </xf>
    <xf numFmtId="187" fontId="21" fillId="0" borderId="37" xfId="4" applyNumberFormat="1" applyFont="1" applyBorder="1" applyAlignment="1" applyProtection="1">
      <alignment horizontal="right" vertical="top"/>
      <protection locked="0"/>
    </xf>
    <xf numFmtId="187" fontId="21" fillId="0" borderId="38" xfId="4" applyNumberFormat="1" applyFont="1" applyBorder="1" applyAlignment="1" applyProtection="1">
      <alignment horizontal="right" vertical="top"/>
      <protection locked="0"/>
    </xf>
    <xf numFmtId="193" fontId="12" fillId="0" borderId="37" xfId="4" applyNumberFormat="1" applyFont="1" applyBorder="1" applyAlignment="1" applyProtection="1">
      <alignment horizontal="right" vertical="top" indent="2"/>
    </xf>
    <xf numFmtId="193" fontId="12" fillId="0" borderId="38" xfId="4" applyNumberFormat="1" applyFont="1" applyBorder="1" applyAlignment="1" applyProtection="1">
      <alignment horizontal="right" vertical="top" indent="2"/>
    </xf>
    <xf numFmtId="168" fontId="0" fillId="0" borderId="63" xfId="4" applyNumberFormat="1" applyFont="1" applyBorder="1" applyAlignment="1" applyProtection="1">
      <alignment horizontal="left" vertical="top"/>
      <protection locked="0"/>
    </xf>
    <xf numFmtId="168" fontId="12" fillId="0" borderId="63" xfId="4" applyNumberFormat="1" applyFont="1" applyBorder="1" applyAlignment="1" applyProtection="1">
      <alignment horizontal="left" vertical="top"/>
      <protection locked="0"/>
    </xf>
    <xf numFmtId="168" fontId="12" fillId="0" borderId="64" xfId="4" applyNumberFormat="1" applyFont="1" applyBorder="1" applyAlignment="1" applyProtection="1">
      <alignment horizontal="left" vertical="top"/>
      <protection locked="0"/>
    </xf>
    <xf numFmtId="168" fontId="12" fillId="0" borderId="65" xfId="4" applyNumberFormat="1" applyFont="1" applyBorder="1" applyAlignment="1" applyProtection="1">
      <alignment horizontal="left" vertical="top"/>
      <protection locked="0"/>
    </xf>
    <xf numFmtId="193" fontId="12" fillId="0" borderId="63" xfId="4" applyNumberFormat="1" applyFont="1" applyBorder="1" applyAlignment="1" applyProtection="1">
      <alignment horizontal="right" vertical="top" indent="2"/>
      <protection locked="0"/>
    </xf>
    <xf numFmtId="193" fontId="12" fillId="0" borderId="64" xfId="4" applyNumberFormat="1" applyFont="1" applyBorder="1" applyAlignment="1" applyProtection="1">
      <alignment horizontal="right" vertical="top" indent="2"/>
      <protection locked="0"/>
    </xf>
    <xf numFmtId="168" fontId="0" fillId="0" borderId="46" xfId="4" applyNumberFormat="1" applyFont="1" applyBorder="1" applyAlignment="1" applyProtection="1">
      <alignment horizontal="left" vertical="top"/>
      <protection locked="0"/>
    </xf>
    <xf numFmtId="168" fontId="12" fillId="0" borderId="46" xfId="4" applyNumberFormat="1" applyFont="1" applyBorder="1" applyAlignment="1" applyProtection="1">
      <alignment horizontal="left" vertical="top"/>
      <protection locked="0"/>
    </xf>
    <xf numFmtId="168" fontId="12" fillId="0" borderId="51" xfId="4" applyNumberFormat="1" applyFont="1" applyBorder="1" applyAlignment="1" applyProtection="1">
      <alignment horizontal="left" vertical="top"/>
      <protection locked="0"/>
    </xf>
    <xf numFmtId="168" fontId="12" fillId="0" borderId="45" xfId="4" applyNumberFormat="1" applyFont="1" applyBorder="1" applyAlignment="1" applyProtection="1">
      <alignment horizontal="left" vertical="top"/>
      <protection locked="0"/>
    </xf>
    <xf numFmtId="193" fontId="12" fillId="0" borderId="46" xfId="4" applyNumberFormat="1" applyFont="1" applyBorder="1" applyAlignment="1" applyProtection="1">
      <alignment horizontal="right" vertical="top" indent="2"/>
      <protection locked="0"/>
    </xf>
    <xf numFmtId="193" fontId="12" fillId="0" borderId="51" xfId="4" applyNumberFormat="1" applyFont="1" applyBorder="1" applyAlignment="1" applyProtection="1">
      <alignment horizontal="right" vertical="top" indent="2"/>
      <protection locked="0"/>
    </xf>
    <xf numFmtId="193" fontId="21" fillId="0" borderId="41" xfId="4" applyNumberFormat="1" applyFont="1" applyBorder="1" applyAlignment="1" applyProtection="1">
      <alignment horizontal="right" vertical="top" indent="2"/>
      <protection locked="0"/>
    </xf>
    <xf numFmtId="193" fontId="21" fillId="0" borderId="52" xfId="4" applyNumberFormat="1" applyFont="1" applyBorder="1" applyAlignment="1" applyProtection="1">
      <alignment horizontal="right" vertical="top" indent="2"/>
      <protection locked="0"/>
    </xf>
    <xf numFmtId="0" fontId="0" fillId="0" borderId="0" xfId="0" applyFont="1" applyAlignment="1" applyProtection="1">
      <alignment horizontal="left" vertical="top" wrapText="1"/>
    </xf>
    <xf numFmtId="0" fontId="32" fillId="0" borderId="32" xfId="0" applyFont="1" applyBorder="1" applyAlignment="1" applyProtection="1">
      <alignment vertical="top" shrinkToFit="1"/>
    </xf>
    <xf numFmtId="0" fontId="0" fillId="0" borderId="0" xfId="0" applyFont="1" applyAlignment="1" applyProtection="1">
      <alignment horizontal="left" vertical="top"/>
    </xf>
    <xf numFmtId="0" fontId="0" fillId="0" borderId="16"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172" fontId="0" fillId="0" borderId="23" xfId="0" applyNumberFormat="1" applyFont="1" applyBorder="1" applyAlignment="1" applyProtection="1">
      <alignment horizontal="left" vertical="top"/>
      <protection locked="0"/>
    </xf>
    <xf numFmtId="172" fontId="0" fillId="0" borderId="21" xfId="0" applyNumberFormat="1"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34" xfId="0" applyFont="1" applyBorder="1" applyAlignment="1" applyProtection="1">
      <alignment horizontal="left" vertical="top"/>
      <protection locked="0"/>
    </xf>
    <xf numFmtId="0" fontId="32" fillId="0" borderId="53" xfId="0" applyFont="1" applyBorder="1" applyAlignment="1" applyProtection="1">
      <alignment horizontal="left" vertical="top" shrinkToFit="1"/>
    </xf>
    <xf numFmtId="0" fontId="17" fillId="0" borderId="3" xfId="0" applyFont="1" applyFill="1" applyBorder="1" applyAlignment="1" applyProtection="1">
      <alignment vertical="top" shrinkToFit="1"/>
    </xf>
    <xf numFmtId="193" fontId="0" fillId="0" borderId="19" xfId="4" applyNumberFormat="1" applyFont="1" applyBorder="1" applyAlignment="1" applyProtection="1">
      <alignment horizontal="center" vertical="top"/>
    </xf>
    <xf numFmtId="0" fontId="33" fillId="0" borderId="0" xfId="0" applyFont="1" applyAlignment="1" applyProtection="1">
      <alignment horizontal="left" vertical="top" shrinkToFit="1"/>
    </xf>
    <xf numFmtId="193" fontId="17" fillId="0" borderId="20" xfId="4" applyNumberFormat="1" applyFont="1" applyFill="1" applyBorder="1" applyAlignment="1" applyProtection="1">
      <alignment horizontal="center" vertical="top"/>
    </xf>
    <xf numFmtId="49" fontId="0" fillId="0" borderId="21" xfId="4" applyNumberFormat="1" applyFont="1" applyBorder="1" applyAlignment="1" applyProtection="1">
      <alignment horizontal="center" vertical="top"/>
      <protection locked="0"/>
    </xf>
    <xf numFmtId="49" fontId="0" fillId="0" borderId="22" xfId="4" applyNumberFormat="1" applyFont="1" applyBorder="1" applyAlignment="1" applyProtection="1">
      <alignment horizontal="center" vertical="top"/>
      <protection locked="0"/>
    </xf>
    <xf numFmtId="193" fontId="0" fillId="0" borderId="21" xfId="4" applyNumberFormat="1" applyFont="1" applyBorder="1" applyAlignment="1" applyProtection="1">
      <alignment horizontal="right" vertical="top" indent="3"/>
      <protection locked="0"/>
    </xf>
    <xf numFmtId="193" fontId="0" fillId="0" borderId="22" xfId="4" applyNumberFormat="1" applyFont="1" applyBorder="1" applyAlignment="1" applyProtection="1">
      <alignment horizontal="right" vertical="top" indent="3"/>
      <protection locked="0"/>
    </xf>
    <xf numFmtId="191" fontId="22" fillId="0" borderId="0" xfId="0" applyNumberFormat="1" applyFont="1" applyBorder="1" applyAlignment="1" applyProtection="1">
      <alignment horizontal="left" vertical="top"/>
    </xf>
    <xf numFmtId="0" fontId="32" fillId="0" borderId="0" xfId="0" applyFont="1" applyAlignment="1" applyProtection="1">
      <alignment horizontal="right" vertical="top" shrinkToFit="1"/>
    </xf>
    <xf numFmtId="166" fontId="0" fillId="0" borderId="15" xfId="4" applyNumberFormat="1" applyFont="1" applyBorder="1" applyAlignment="1" applyProtection="1">
      <alignment horizontal="right" vertical="top" indent="2"/>
    </xf>
    <xf numFmtId="0" fontId="33" fillId="0" borderId="18" xfId="0" applyFont="1" applyBorder="1" applyAlignment="1" applyProtection="1">
      <alignment horizontal="left" vertical="top" shrinkToFit="1"/>
    </xf>
    <xf numFmtId="0" fontId="33" fillId="0" borderId="19" xfId="0" applyFont="1" applyBorder="1" applyAlignment="1" applyProtection="1">
      <alignment horizontal="left" vertical="top" shrinkToFit="1"/>
    </xf>
    <xf numFmtId="190" fontId="22" fillId="0" borderId="19" xfId="0" applyNumberFormat="1" applyFont="1" applyBorder="1" applyAlignment="1" applyProtection="1">
      <alignment horizontal="right" vertical="top"/>
    </xf>
    <xf numFmtId="191" fontId="22" fillId="0" borderId="19" xfId="0" applyNumberFormat="1" applyFont="1" applyBorder="1" applyAlignment="1" applyProtection="1">
      <alignment horizontal="left" vertical="top"/>
    </xf>
    <xf numFmtId="0" fontId="33" fillId="0" borderId="20" xfId="0" applyFont="1" applyBorder="1" applyAlignment="1" applyProtection="1">
      <alignment horizontal="left" vertical="top" shrinkToFit="1"/>
    </xf>
    <xf numFmtId="190" fontId="22" fillId="0" borderId="0" xfId="0" applyNumberFormat="1" applyFont="1" applyBorder="1" applyAlignment="1" applyProtection="1">
      <alignment horizontal="right" vertical="top"/>
    </xf>
    <xf numFmtId="49" fontId="32" fillId="0" borderId="0" xfId="0" applyNumberFormat="1" applyFont="1" applyBorder="1" applyAlignment="1" applyProtection="1">
      <alignment horizontal="left" vertical="top" shrinkToFit="1"/>
    </xf>
    <xf numFmtId="0" fontId="32" fillId="0" borderId="33" xfId="0" applyFont="1" applyBorder="1" applyAlignment="1" applyProtection="1">
      <alignment horizontal="left" vertical="top" wrapText="1"/>
    </xf>
    <xf numFmtId="0" fontId="32" fillId="0" borderId="34" xfId="0" applyFont="1" applyBorder="1" applyAlignment="1" applyProtection="1">
      <alignment horizontal="left" vertical="top" wrapText="1"/>
    </xf>
    <xf numFmtId="0" fontId="20" fillId="0" borderId="46" xfId="0" applyFont="1" applyBorder="1" applyAlignment="1" applyProtection="1">
      <alignment horizontal="left" vertical="top"/>
    </xf>
    <xf numFmtId="0" fontId="20" fillId="0" borderId="47" xfId="0" applyFont="1" applyBorder="1" applyAlignment="1" applyProtection="1">
      <alignment horizontal="left" vertical="top"/>
    </xf>
    <xf numFmtId="168" fontId="21" fillId="0" borderId="52" xfId="4" applyNumberFormat="1" applyFont="1" applyBorder="1" applyAlignment="1" applyProtection="1">
      <alignment horizontal="left" vertical="top"/>
      <protection locked="0"/>
    </xf>
    <xf numFmtId="168" fontId="21" fillId="0" borderId="69" xfId="4" applyNumberFormat="1" applyFont="1" applyBorder="1" applyAlignment="1" applyProtection="1">
      <alignment horizontal="left" vertical="top"/>
      <protection locked="0"/>
    </xf>
    <xf numFmtId="168" fontId="21" fillId="0" borderId="41" xfId="4" applyNumberFormat="1" applyFont="1" applyBorder="1" applyAlignment="1" applyProtection="1">
      <alignment horizontal="left" vertical="top"/>
      <protection locked="0"/>
    </xf>
    <xf numFmtId="168" fontId="21" fillId="0" borderId="42" xfId="4" applyNumberFormat="1" applyFont="1" applyBorder="1" applyAlignment="1" applyProtection="1">
      <alignment horizontal="left" vertical="top"/>
      <protection locked="0"/>
    </xf>
    <xf numFmtId="168" fontId="21" fillId="0" borderId="68" xfId="4" applyNumberFormat="1" applyFont="1" applyBorder="1" applyAlignment="1" applyProtection="1">
      <alignment horizontal="left" vertical="top"/>
      <protection locked="0"/>
    </xf>
    <xf numFmtId="168" fontId="21" fillId="0" borderId="70" xfId="4" applyNumberFormat="1" applyFont="1" applyBorder="1" applyAlignment="1" applyProtection="1">
      <alignment horizontal="left" vertical="top"/>
      <protection locked="0"/>
    </xf>
    <xf numFmtId="168" fontId="21" fillId="0" borderId="71" xfId="4" applyNumberFormat="1" applyFont="1" applyBorder="1" applyAlignment="1" applyProtection="1">
      <alignment horizontal="left" vertical="top"/>
      <protection locked="0"/>
    </xf>
    <xf numFmtId="168" fontId="21" fillId="0" borderId="72" xfId="4" applyNumberFormat="1" applyFont="1" applyBorder="1" applyAlignment="1" applyProtection="1">
      <alignment horizontal="left" vertical="top"/>
      <protection locked="0"/>
    </xf>
    <xf numFmtId="168" fontId="21" fillId="0" borderId="73" xfId="4" applyNumberFormat="1" applyFont="1" applyBorder="1" applyAlignment="1" applyProtection="1">
      <alignment horizontal="left" vertical="top"/>
      <protection locked="0"/>
    </xf>
    <xf numFmtId="193" fontId="21" fillId="0" borderId="72" xfId="4" applyNumberFormat="1" applyFont="1" applyBorder="1" applyAlignment="1" applyProtection="1">
      <alignment horizontal="right" vertical="top" indent="2"/>
      <protection locked="0"/>
    </xf>
    <xf numFmtId="193" fontId="21" fillId="0" borderId="70" xfId="4" applyNumberFormat="1" applyFont="1" applyBorder="1" applyAlignment="1" applyProtection="1">
      <alignment horizontal="right" vertical="top" indent="2"/>
      <protection locked="0"/>
    </xf>
    <xf numFmtId="179" fontId="21" fillId="0" borderId="42" xfId="4" applyNumberFormat="1" applyFont="1" applyBorder="1" applyAlignment="1" applyProtection="1">
      <alignment horizontal="center" vertical="top"/>
      <protection locked="0"/>
    </xf>
    <xf numFmtId="179" fontId="21" fillId="0" borderId="52" xfId="4" applyNumberFormat="1" applyFont="1" applyBorder="1" applyAlignment="1" applyProtection="1">
      <alignment horizontal="center" vertical="top"/>
      <protection locked="0"/>
    </xf>
    <xf numFmtId="188" fontId="21" fillId="0" borderId="41" xfId="4" applyNumberFormat="1" applyFont="1" applyBorder="1" applyAlignment="1" applyProtection="1">
      <alignment horizontal="right" vertical="top"/>
      <protection locked="0"/>
    </xf>
    <xf numFmtId="188" fontId="21" fillId="0" borderId="42" xfId="4" applyNumberFormat="1" applyFont="1" applyBorder="1" applyAlignment="1" applyProtection="1">
      <alignment horizontal="right" vertical="top"/>
      <protection locked="0"/>
    </xf>
    <xf numFmtId="193" fontId="12" fillId="0" borderId="41" xfId="4" applyNumberFormat="1" applyFont="1" applyBorder="1" applyAlignment="1" applyProtection="1">
      <alignment horizontal="right" vertical="top" indent="2"/>
    </xf>
    <xf numFmtId="193" fontId="12" fillId="0" borderId="42" xfId="4" applyNumberFormat="1" applyFont="1" applyBorder="1" applyAlignment="1" applyProtection="1">
      <alignment horizontal="right" vertical="top" indent="2"/>
    </xf>
    <xf numFmtId="0" fontId="32" fillId="0" borderId="42" xfId="0" applyFont="1" applyFill="1" applyBorder="1" applyAlignment="1" applyProtection="1">
      <alignment horizontal="left" vertical="top" shrinkToFit="1"/>
    </xf>
    <xf numFmtId="195" fontId="21" fillId="0" borderId="42" xfId="4" applyNumberFormat="1" applyFont="1" applyBorder="1" applyAlignment="1" applyProtection="1">
      <alignment horizontal="center" vertical="top"/>
      <protection locked="0"/>
    </xf>
    <xf numFmtId="195" fontId="21" fillId="0" borderId="52" xfId="4" applyNumberFormat="1" applyFont="1" applyBorder="1" applyAlignment="1" applyProtection="1">
      <alignment horizontal="center" vertical="top"/>
      <protection locked="0"/>
    </xf>
    <xf numFmtId="187" fontId="21" fillId="0" borderId="41" xfId="4" applyNumberFormat="1" applyFont="1" applyBorder="1" applyAlignment="1" applyProtection="1">
      <alignment horizontal="right" vertical="top"/>
      <protection locked="0"/>
    </xf>
    <xf numFmtId="187" fontId="21" fillId="0" borderId="42" xfId="4" applyNumberFormat="1" applyFont="1" applyBorder="1" applyAlignment="1" applyProtection="1">
      <alignment horizontal="right" vertical="top"/>
      <protection locked="0"/>
    </xf>
    <xf numFmtId="0" fontId="32" fillId="0" borderId="63" xfId="0" applyFont="1" applyFill="1" applyBorder="1" applyAlignment="1" applyProtection="1">
      <alignment horizontal="left" vertical="top" shrinkToFit="1"/>
    </xf>
    <xf numFmtId="179" fontId="0" fillId="0" borderId="63" xfId="4" applyNumberFormat="1" applyFont="1" applyBorder="1" applyAlignment="1" applyProtection="1">
      <alignment horizontal="center" vertical="top"/>
      <protection locked="0"/>
    </xf>
    <xf numFmtId="179" fontId="0" fillId="0" borderId="64" xfId="4" applyNumberFormat="1" applyFont="1" applyBorder="1" applyAlignment="1" applyProtection="1">
      <alignment horizontal="center" vertical="top"/>
      <protection locked="0"/>
    </xf>
    <xf numFmtId="188" fontId="0" fillId="0" borderId="65" xfId="4" applyNumberFormat="1" applyFont="1" applyBorder="1" applyAlignment="1" applyProtection="1">
      <alignment horizontal="right" vertical="top"/>
      <protection locked="0"/>
    </xf>
    <xf numFmtId="188" fontId="0" fillId="0" borderId="63" xfId="4" applyNumberFormat="1" applyFont="1" applyBorder="1" applyAlignment="1" applyProtection="1">
      <alignment horizontal="right" vertical="top"/>
      <protection locked="0"/>
    </xf>
    <xf numFmtId="0" fontId="33" fillId="0" borderId="53" xfId="0" applyFont="1" applyBorder="1" applyAlignment="1" applyProtection="1">
      <alignment horizontal="left" vertical="top" shrinkToFit="1"/>
    </xf>
    <xf numFmtId="178" fontId="22" fillId="0" borderId="0" xfId="0" applyNumberFormat="1" applyFont="1" applyBorder="1" applyAlignment="1" applyProtection="1">
      <alignment horizontal="right" vertical="top" indent="1"/>
    </xf>
    <xf numFmtId="165" fontId="22" fillId="0" borderId="0" xfId="0" applyNumberFormat="1" applyFont="1" applyBorder="1" applyAlignment="1" applyProtection="1">
      <alignment horizontal="right" vertical="top" indent="1"/>
    </xf>
    <xf numFmtId="0" fontId="0" fillId="0" borderId="0" xfId="0" applyAlignment="1">
      <alignment horizontal="center"/>
    </xf>
    <xf numFmtId="0" fontId="33" fillId="0" borderId="0" xfId="0" applyFont="1" applyAlignment="1" applyProtection="1">
      <alignment horizontal="left" vertical="top" wrapText="1"/>
    </xf>
    <xf numFmtId="0" fontId="32" fillId="0" borderId="0" xfId="0" applyFont="1" applyAlignment="1" applyProtection="1">
      <alignment horizontal="left" vertical="top"/>
    </xf>
    <xf numFmtId="178" fontId="21" fillId="0" borderId="0" xfId="0" applyNumberFormat="1" applyFont="1" applyBorder="1" applyAlignment="1" applyProtection="1">
      <alignment horizontal="right" vertical="top" indent="1"/>
    </xf>
    <xf numFmtId="165" fontId="21" fillId="0" borderId="0" xfId="0" applyNumberFormat="1" applyFont="1" applyBorder="1" applyAlignment="1" applyProtection="1">
      <alignment horizontal="right" vertical="top" indent="1"/>
    </xf>
    <xf numFmtId="0" fontId="32" fillId="0" borderId="31" xfId="0" applyFont="1" applyBorder="1" applyAlignment="1" applyProtection="1">
      <alignment horizontal="left" vertical="top"/>
    </xf>
    <xf numFmtId="0" fontId="32" fillId="0" borderId="32" xfId="0" applyFont="1" applyBorder="1" applyAlignment="1" applyProtection="1">
      <alignment horizontal="left" vertical="top"/>
    </xf>
    <xf numFmtId="178" fontId="21" fillId="0" borderId="32" xfId="0" applyNumberFormat="1" applyFont="1" applyBorder="1" applyAlignment="1" applyProtection="1">
      <alignment horizontal="right" vertical="top" indent="1"/>
    </xf>
    <xf numFmtId="165" fontId="21" fillId="0" borderId="32" xfId="0" applyNumberFormat="1" applyFont="1" applyBorder="1" applyAlignment="1" applyProtection="1">
      <alignment horizontal="right" vertical="top" indent="1"/>
    </xf>
    <xf numFmtId="49" fontId="20" fillId="0" borderId="42" xfId="0" applyNumberFormat="1" applyFont="1" applyBorder="1" applyAlignment="1" applyProtection="1">
      <alignment horizontal="left" vertical="top"/>
    </xf>
    <xf numFmtId="49" fontId="20" fillId="0" borderId="43" xfId="0" applyNumberFormat="1" applyFont="1" applyBorder="1" applyAlignment="1" applyProtection="1">
      <alignment horizontal="left" vertical="top"/>
    </xf>
    <xf numFmtId="49" fontId="20" fillId="0" borderId="46" xfId="0" applyNumberFormat="1" applyFont="1" applyBorder="1" applyAlignment="1" applyProtection="1">
      <alignment horizontal="left" vertical="top"/>
    </xf>
    <xf numFmtId="49" fontId="20" fillId="0" borderId="47" xfId="0" applyNumberFormat="1" applyFont="1" applyBorder="1" applyAlignment="1" applyProtection="1">
      <alignment horizontal="left" vertical="top"/>
    </xf>
    <xf numFmtId="49" fontId="20" fillId="0" borderId="41" xfId="0" applyNumberFormat="1" applyFont="1" applyBorder="1" applyAlignment="1" applyProtection="1">
      <alignment vertical="top"/>
      <protection locked="0"/>
    </xf>
    <xf numFmtId="49" fontId="20" fillId="0" borderId="43" xfId="0" applyNumberFormat="1" applyFont="1" applyBorder="1" applyAlignment="1" applyProtection="1">
      <alignment vertical="top"/>
      <protection locked="0"/>
    </xf>
    <xf numFmtId="49" fontId="20" fillId="0" borderId="62" xfId="0" applyNumberFormat="1" applyFont="1" applyBorder="1" applyAlignment="1" applyProtection="1">
      <alignment vertical="top"/>
      <protection locked="0"/>
    </xf>
    <xf numFmtId="49" fontId="20" fillId="0" borderId="74" xfId="0" applyNumberFormat="1" applyFont="1" applyBorder="1" applyAlignment="1" applyProtection="1">
      <alignment vertical="top"/>
      <protection locked="0"/>
    </xf>
    <xf numFmtId="49" fontId="20" fillId="0" borderId="47" xfId="0" applyNumberFormat="1" applyFont="1" applyBorder="1" applyAlignment="1" applyProtection="1">
      <alignment vertical="top"/>
      <protection locked="0"/>
    </xf>
    <xf numFmtId="0" fontId="25" fillId="0" borderId="9" xfId="0" applyFont="1" applyFill="1" applyBorder="1" applyAlignment="1" applyProtection="1">
      <alignment horizontal="center"/>
    </xf>
    <xf numFmtId="0" fontId="28" fillId="15" borderId="2" xfId="0" applyFont="1" applyFill="1" applyBorder="1" applyAlignment="1" applyProtection="1">
      <alignment horizontal="center"/>
    </xf>
    <xf numFmtId="0" fontId="28" fillId="15" borderId="3" xfId="0" applyFont="1" applyFill="1" applyBorder="1" applyAlignment="1" applyProtection="1">
      <alignment horizontal="center"/>
    </xf>
    <xf numFmtId="0" fontId="28" fillId="15" borderId="4" xfId="0" applyFont="1" applyFill="1" applyBorder="1" applyAlignment="1" applyProtection="1">
      <alignment horizontal="center"/>
    </xf>
    <xf numFmtId="0" fontId="25" fillId="0" borderId="12" xfId="0" applyFont="1" applyBorder="1" applyAlignment="1" applyProtection="1">
      <alignment horizontal="center"/>
    </xf>
    <xf numFmtId="0" fontId="25" fillId="0" borderId="11" xfId="0" applyFont="1" applyBorder="1" applyAlignment="1" applyProtection="1">
      <alignment horizontal="center"/>
    </xf>
    <xf numFmtId="0" fontId="25" fillId="0" borderId="58" xfId="0" applyFont="1" applyBorder="1" applyAlignment="1" applyProtection="1">
      <alignment horizontal="center"/>
    </xf>
    <xf numFmtId="0" fontId="25" fillId="0" borderId="0" xfId="0" applyFont="1" applyBorder="1" applyAlignment="1" applyProtection="1">
      <alignment horizontal="center"/>
    </xf>
    <xf numFmtId="49" fontId="20" fillId="0" borderId="38" xfId="0" applyNumberFormat="1" applyFont="1" applyBorder="1" applyAlignment="1" applyProtection="1">
      <alignment horizontal="left" vertical="top"/>
    </xf>
    <xf numFmtId="49" fontId="20" fillId="0" borderId="39" xfId="0" applyNumberFormat="1" applyFont="1" applyBorder="1" applyAlignment="1" applyProtection="1">
      <alignment horizontal="left" vertical="top"/>
    </xf>
    <xf numFmtId="0" fontId="25" fillId="0" borderId="0" xfId="0" applyFont="1" applyAlignment="1" applyProtection="1">
      <alignment horizontal="center" wrapText="1"/>
    </xf>
    <xf numFmtId="0" fontId="25" fillId="0" borderId="7" xfId="0" applyFont="1" applyBorder="1" applyAlignment="1" applyProtection="1">
      <alignment horizontal="center" wrapText="1"/>
    </xf>
    <xf numFmtId="0" fontId="26" fillId="0" borderId="12" xfId="0" applyFont="1" applyBorder="1" applyAlignment="1" applyProtection="1">
      <alignment horizontal="center" wrapText="1"/>
    </xf>
    <xf numFmtId="0" fontId="26" fillId="0" borderId="13" xfId="0" applyFont="1" applyBorder="1" applyAlignment="1" applyProtection="1">
      <alignment horizontal="center" wrapText="1"/>
    </xf>
    <xf numFmtId="0" fontId="26" fillId="0" borderId="58" xfId="0" applyFont="1" applyBorder="1" applyAlignment="1" applyProtection="1">
      <alignment horizontal="center" wrapText="1"/>
    </xf>
    <xf numFmtId="0" fontId="26" fillId="0" borderId="6" xfId="0" applyFont="1" applyBorder="1" applyAlignment="1" applyProtection="1">
      <alignment horizontal="center" wrapText="1"/>
    </xf>
    <xf numFmtId="0" fontId="26" fillId="0" borderId="60" xfId="0" applyFont="1" applyBorder="1" applyAlignment="1" applyProtection="1">
      <alignment horizontal="center" wrapText="1"/>
    </xf>
    <xf numFmtId="0" fontId="26" fillId="0" borderId="10" xfId="0" applyFont="1" applyBorder="1" applyAlignment="1" applyProtection="1">
      <alignment horizontal="center" wrapText="1"/>
    </xf>
    <xf numFmtId="0" fontId="25" fillId="0" borderId="13" xfId="0" applyFont="1" applyBorder="1" applyAlignment="1" applyProtection="1">
      <alignment horizontal="center"/>
    </xf>
    <xf numFmtId="49" fontId="20" fillId="0" borderId="37" xfId="0" applyNumberFormat="1" applyFont="1" applyBorder="1" applyAlignment="1" applyProtection="1">
      <alignment vertical="top"/>
      <protection locked="0"/>
    </xf>
    <xf numFmtId="49" fontId="20" fillId="0" borderId="39" xfId="0" applyNumberFormat="1" applyFont="1" applyBorder="1" applyAlignment="1" applyProtection="1">
      <alignment vertical="top"/>
      <protection locked="0"/>
    </xf>
    <xf numFmtId="49" fontId="20" fillId="0" borderId="61" xfId="0" applyNumberFormat="1" applyFont="1" applyBorder="1" applyAlignment="1" applyProtection="1">
      <alignment vertical="top"/>
      <protection locked="0"/>
    </xf>
    <xf numFmtId="0" fontId="48" fillId="0" borderId="12" xfId="0" applyFont="1" applyFill="1" applyBorder="1" applyAlignment="1" applyProtection="1">
      <alignment horizontal="center" wrapText="1"/>
    </xf>
    <xf numFmtId="0" fontId="48" fillId="0" borderId="58" xfId="0" applyFont="1" applyFill="1" applyBorder="1" applyAlignment="1" applyProtection="1">
      <alignment horizontal="center" wrapText="1"/>
    </xf>
    <xf numFmtId="0" fontId="0" fillId="0" borderId="0" xfId="0" applyFont="1" applyAlignment="1" applyProtection="1">
      <alignment horizontal="left" vertical="top"/>
      <protection locked="0"/>
    </xf>
    <xf numFmtId="0" fontId="32" fillId="0" borderId="0" xfId="0" applyFont="1" applyAlignment="1" applyProtection="1">
      <alignment horizontal="left" vertical="top" wrapText="1"/>
    </xf>
    <xf numFmtId="0" fontId="20" fillId="0" borderId="45" xfId="0" applyFont="1" applyBorder="1" applyAlignment="1" applyProtection="1">
      <alignment horizontal="left" vertical="top"/>
      <protection locked="0"/>
    </xf>
    <xf numFmtId="0" fontId="20" fillId="0" borderId="51" xfId="0" applyFont="1" applyBorder="1" applyAlignment="1" applyProtection="1">
      <alignment horizontal="left" vertical="top"/>
      <protection locked="0"/>
    </xf>
    <xf numFmtId="0" fontId="32" fillId="0" borderId="52" xfId="0" applyFont="1" applyBorder="1" applyAlignment="1" applyProtection="1">
      <alignment horizontal="left" vertical="top" shrinkToFit="1"/>
    </xf>
    <xf numFmtId="168" fontId="0" fillId="0" borderId="42" xfId="4" applyNumberFormat="1" applyFont="1" applyBorder="1" applyAlignment="1" applyProtection="1">
      <alignment horizontal="left" vertical="top"/>
      <protection locked="0"/>
    </xf>
    <xf numFmtId="168" fontId="12" fillId="0" borderId="42" xfId="4" applyNumberFormat="1" applyFont="1" applyBorder="1" applyAlignment="1" applyProtection="1">
      <alignment horizontal="left" vertical="top"/>
      <protection locked="0"/>
    </xf>
    <xf numFmtId="168" fontId="12" fillId="0" borderId="52" xfId="4" applyNumberFormat="1" applyFont="1" applyBorder="1" applyAlignment="1" applyProtection="1">
      <alignment horizontal="left" vertical="top"/>
      <protection locked="0"/>
    </xf>
    <xf numFmtId="168" fontId="0" fillId="0" borderId="41" xfId="4" applyNumberFormat="1" applyFont="1" applyBorder="1" applyAlignment="1" applyProtection="1">
      <alignment horizontal="left" vertical="top"/>
      <protection locked="0"/>
    </xf>
    <xf numFmtId="193" fontId="12" fillId="0" borderId="42" xfId="4" applyNumberFormat="1" applyFont="1" applyBorder="1" applyAlignment="1" applyProtection="1">
      <alignment horizontal="right" vertical="top" indent="2"/>
      <protection locked="0"/>
    </xf>
    <xf numFmtId="193" fontId="12" fillId="0" borderId="52" xfId="4" applyNumberFormat="1" applyFont="1" applyBorder="1" applyAlignment="1" applyProtection="1">
      <alignment horizontal="right" vertical="top" indent="2"/>
      <protection locked="0"/>
    </xf>
    <xf numFmtId="0" fontId="20" fillId="0" borderId="37" xfId="0" applyFont="1" applyBorder="1" applyAlignment="1" applyProtection="1">
      <alignment horizontal="left" vertical="top"/>
      <protection locked="0"/>
    </xf>
    <xf numFmtId="0" fontId="20" fillId="0" borderId="50" xfId="0" applyFont="1" applyBorder="1" applyAlignment="1" applyProtection="1">
      <alignment horizontal="left" vertical="top"/>
      <protection locked="0"/>
    </xf>
    <xf numFmtId="0" fontId="20" fillId="0" borderId="41" xfId="0" applyFont="1" applyBorder="1" applyAlignment="1" applyProtection="1">
      <alignment horizontal="left" vertical="top"/>
      <protection locked="0"/>
    </xf>
    <xf numFmtId="0" fontId="20" fillId="0" borderId="52" xfId="0" applyFont="1" applyBorder="1" applyAlignment="1" applyProtection="1">
      <alignment horizontal="left" vertical="top"/>
      <protection locked="0"/>
    </xf>
    <xf numFmtId="0" fontId="21" fillId="0" borderId="0" xfId="0" applyFont="1" applyAlignment="1" applyProtection="1">
      <alignment horizontal="left" vertical="top"/>
      <protection locked="0"/>
    </xf>
    <xf numFmtId="0" fontId="25" fillId="0" borderId="0" xfId="0" applyFont="1" applyBorder="1" applyAlignment="1" applyProtection="1">
      <alignment horizontal="left" wrapText="1"/>
    </xf>
    <xf numFmtId="0" fontId="20" fillId="21" borderId="0" xfId="0" applyFont="1" applyFill="1" applyAlignment="1">
      <alignment horizontal="left" vertical="top" wrapText="1"/>
    </xf>
    <xf numFmtId="0" fontId="0" fillId="0" borderId="1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4" fillId="19" borderId="0" xfId="0" applyFont="1" applyFill="1" applyAlignment="1">
      <alignment horizontal="left" vertical="top" wrapText="1"/>
    </xf>
    <xf numFmtId="0" fontId="14" fillId="22" borderId="0" xfId="0" applyFont="1" applyFill="1" applyAlignment="1">
      <alignment horizontal="left" vertical="top" wrapText="1"/>
    </xf>
    <xf numFmtId="0" fontId="25" fillId="2" borderId="16" xfId="0" applyFont="1" applyFill="1" applyBorder="1" applyAlignment="1" applyProtection="1">
      <alignment horizontal="right" vertical="top" wrapText="1"/>
    </xf>
    <xf numFmtId="0" fontId="25" fillId="2" borderId="15" xfId="0" applyFont="1" applyFill="1" applyBorder="1" applyAlignment="1" applyProtection="1">
      <alignment horizontal="right" vertical="top" wrapText="1"/>
    </xf>
    <xf numFmtId="0" fontId="25" fillId="2" borderId="17" xfId="0" applyFont="1" applyFill="1" applyBorder="1" applyAlignment="1" applyProtection="1">
      <alignment horizontal="right" vertical="top" wrapText="1"/>
    </xf>
    <xf numFmtId="0" fontId="25" fillId="2" borderId="16" xfId="0" applyFont="1" applyFill="1" applyBorder="1" applyAlignment="1" applyProtection="1">
      <alignment horizontal="left" vertical="top" wrapText="1"/>
    </xf>
    <xf numFmtId="0" fontId="25" fillId="2" borderId="15" xfId="0" applyFont="1" applyFill="1" applyBorder="1" applyAlignment="1" applyProtection="1">
      <alignment horizontal="left" vertical="top" wrapText="1"/>
    </xf>
    <xf numFmtId="0" fontId="0" fillId="0" borderId="0" xfId="0" quotePrefix="1" applyFont="1" applyAlignment="1" applyProtection="1">
      <alignment horizontal="left" vertical="top" wrapText="1"/>
      <protection locked="0"/>
    </xf>
    <xf numFmtId="195" fontId="0" fillId="0" borderId="38" xfId="4" applyNumberFormat="1" applyFont="1" applyBorder="1" applyAlignment="1" applyProtection="1">
      <alignment horizontal="center" vertical="top"/>
      <protection locked="0"/>
    </xf>
    <xf numFmtId="195" fontId="0" fillId="0" borderId="50" xfId="4" applyNumberFormat="1" applyFont="1" applyBorder="1" applyAlignment="1" applyProtection="1">
      <alignment horizontal="center" vertical="top"/>
      <protection locked="0"/>
    </xf>
    <xf numFmtId="187" fontId="0" fillId="0" borderId="37" xfId="4" applyNumberFormat="1" applyFont="1" applyBorder="1" applyAlignment="1" applyProtection="1">
      <alignment horizontal="right" vertical="top"/>
      <protection locked="0"/>
    </xf>
    <xf numFmtId="187" fontId="0" fillId="0" borderId="38" xfId="4" applyNumberFormat="1" applyFont="1" applyBorder="1" applyAlignment="1" applyProtection="1">
      <alignment horizontal="right" vertical="top"/>
      <protection locked="0"/>
    </xf>
    <xf numFmtId="193" fontId="0" fillId="0" borderId="37" xfId="4" applyNumberFormat="1" applyFont="1" applyBorder="1" applyAlignment="1" applyProtection="1">
      <alignment horizontal="right" vertical="top" indent="2"/>
    </xf>
    <xf numFmtId="193" fontId="0" fillId="0" borderId="38" xfId="4" applyNumberFormat="1" applyFont="1" applyBorder="1" applyAlignment="1" applyProtection="1">
      <alignment horizontal="right" vertical="top" indent="2"/>
    </xf>
    <xf numFmtId="179" fontId="0" fillId="0" borderId="42" xfId="4" applyNumberFormat="1" applyFont="1" applyBorder="1" applyAlignment="1" applyProtection="1">
      <alignment horizontal="center" vertical="top"/>
      <protection locked="0"/>
    </xf>
    <xf numFmtId="179" fontId="0" fillId="0" borderId="52" xfId="4" applyNumberFormat="1" applyFont="1" applyBorder="1" applyAlignment="1" applyProtection="1">
      <alignment horizontal="center" vertical="top"/>
      <protection locked="0"/>
    </xf>
    <xf numFmtId="188" fontId="0" fillId="0" borderId="41" xfId="4" applyNumberFormat="1" applyFont="1" applyBorder="1" applyAlignment="1" applyProtection="1">
      <alignment horizontal="right" vertical="top"/>
      <protection locked="0"/>
    </xf>
    <xf numFmtId="188" fontId="0" fillId="0" borderId="42" xfId="4" applyNumberFormat="1" applyFont="1" applyBorder="1" applyAlignment="1" applyProtection="1">
      <alignment horizontal="right" vertical="top"/>
      <protection locked="0"/>
    </xf>
    <xf numFmtId="0" fontId="26" fillId="2" borderId="0" xfId="0" applyFont="1" applyFill="1" applyAlignment="1" applyProtection="1">
      <alignment horizontal="left" vertical="top" wrapText="1" indent="1"/>
    </xf>
    <xf numFmtId="0" fontId="13" fillId="21" borderId="0" xfId="0" applyFont="1" applyFill="1" applyAlignment="1">
      <alignment vertical="top" wrapText="1"/>
    </xf>
    <xf numFmtId="0" fontId="13" fillId="19" borderId="0" xfId="0" applyFont="1" applyFill="1" applyAlignment="1">
      <alignment vertical="top" wrapText="1"/>
    </xf>
    <xf numFmtId="0" fontId="13" fillId="20" borderId="0" xfId="7" applyFont="1" applyFill="1" applyAlignment="1">
      <alignment vertical="top" wrapText="1"/>
    </xf>
    <xf numFmtId="0" fontId="13" fillId="21" borderId="57" xfId="7" applyFont="1" applyFill="1" applyBorder="1" applyAlignment="1">
      <alignment vertical="top" wrapText="1"/>
    </xf>
    <xf numFmtId="0" fontId="31" fillId="7" borderId="15" xfId="0" applyFont="1" applyFill="1" applyBorder="1" applyAlignment="1" applyProtection="1">
      <alignment horizontal="left" vertical="top" wrapText="1" indent="1"/>
    </xf>
    <xf numFmtId="0" fontId="8" fillId="19" borderId="0" xfId="0" applyFont="1" applyFill="1" applyAlignment="1">
      <alignment horizontal="left" vertical="top" wrapText="1"/>
    </xf>
    <xf numFmtId="0" fontId="8" fillId="22" borderId="0" xfId="0" applyFont="1" applyFill="1" applyAlignment="1">
      <alignment horizontal="left" vertical="top" wrapText="1"/>
    </xf>
    <xf numFmtId="0" fontId="13" fillId="21" borderId="0" xfId="0" applyFont="1" applyFill="1" applyAlignment="1">
      <alignment horizontal="left" vertical="top" wrapText="1"/>
    </xf>
    <xf numFmtId="0" fontId="14" fillId="19" borderId="0" xfId="0" applyFont="1" applyFill="1" applyAlignment="1">
      <alignment vertical="center" wrapText="1"/>
    </xf>
    <xf numFmtId="0" fontId="14" fillId="22" borderId="0" xfId="0" applyFont="1" applyFill="1" applyAlignment="1">
      <alignment vertical="top" wrapText="1"/>
    </xf>
    <xf numFmtId="0" fontId="14" fillId="17" borderId="0" xfId="0" applyFont="1" applyFill="1" applyAlignment="1">
      <alignment vertical="top" wrapText="1"/>
    </xf>
  </cellXfs>
  <cellStyles count="27">
    <cellStyle name="Komma 2" xfId="3"/>
    <cellStyle name="Komma 2 2" xfId="5"/>
    <cellStyle name="Migliaia" xfId="4" builtinId="3"/>
    <cellStyle name="Migliaia 2" xfId="6"/>
    <cellStyle name="Milliers 2" xfId="12"/>
    <cellStyle name="Normale" xfId="0" builtinId="0"/>
    <cellStyle name="Normale 2" xfId="7"/>
    <cellStyle name="Normale 2 2" xfId="9"/>
    <cellStyle name="Normale 2 2 2" xfId="15"/>
    <cellStyle name="Normale 2 2 2 2" xfId="23"/>
    <cellStyle name="Normale 2 2 3" xfId="18"/>
    <cellStyle name="Normale 2 2 3 2" xfId="26"/>
    <cellStyle name="Normale 2 2 4" xfId="20"/>
    <cellStyle name="Normale 2 2 5" xfId="11"/>
    <cellStyle name="Normale 2 3" xfId="8"/>
    <cellStyle name="Normale 2 3 2" xfId="17"/>
    <cellStyle name="Normale 2 3 2 2" xfId="25"/>
    <cellStyle name="Normale 2 3 3" xfId="22"/>
    <cellStyle name="Normale 2 3 4" xfId="14"/>
    <cellStyle name="Normale 2 4" xfId="13"/>
    <cellStyle name="Normale 2 4 2" xfId="21"/>
    <cellStyle name="Normale 2 5" xfId="16"/>
    <cellStyle name="Normale 2 5 2" xfId="24"/>
    <cellStyle name="Normale 2 6" xfId="19"/>
    <cellStyle name="Normale 2 7" xfId="10"/>
    <cellStyle name="Percentuale" xfId="1" builtinId="5"/>
    <cellStyle name="Standard 2" xfId="2"/>
  </cellStyles>
  <dxfs count="96">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numFmt numFmtId="199" formatCode="#,##0.0\ &quot;kg*&quo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theme="9" tint="-0.2499465926084170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rgb="FFFFFF00"/>
        </patternFill>
      </fill>
    </dxf>
    <dxf>
      <fill>
        <patternFill>
          <bgColor theme="0" tint="-0.14996795556505021"/>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9"/>
        </patternFill>
      </fill>
    </dxf>
    <dxf>
      <fill>
        <patternFill>
          <bgColor rgb="FFFFC000"/>
        </patternFill>
      </fill>
    </dxf>
    <dxf>
      <fill>
        <patternFill>
          <bgColor theme="9"/>
        </patternFill>
      </fill>
    </dxf>
    <dxf>
      <fill>
        <patternFill>
          <bgColor theme="0" tint="-0.14996795556505021"/>
        </patternFill>
      </fill>
    </dxf>
    <dxf>
      <fill>
        <patternFill>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Lookups!$I$22</c:f>
              <c:strCache>
                <c:ptCount val="1"/>
                <c:pt idx="0">
                  <c:v>14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Lookups!$J$22:$X$22</c:f>
              <c:numCache>
                <c:formatCode>0%</c:formatCode>
                <c:ptCount val="15"/>
                <c:pt idx="0">
                  <c:v>0</c:v>
                </c:pt>
                <c:pt idx="1">
                  <c:v>7.1428571428571425E-2</c:v>
                </c:pt>
                <c:pt idx="2">
                  <c:v>0.14285714285714285</c:v>
                </c:pt>
                <c:pt idx="3">
                  <c:v>0.21428571428571427</c:v>
                </c:pt>
                <c:pt idx="4">
                  <c:v>0.2857142857142857</c:v>
                </c:pt>
                <c:pt idx="5">
                  <c:v>0.3571428571428571</c:v>
                </c:pt>
                <c:pt idx="6">
                  <c:v>0.42857142857142855</c:v>
                </c:pt>
                <c:pt idx="7">
                  <c:v>0.5</c:v>
                </c:pt>
                <c:pt idx="8">
                  <c:v>0.5714285714285714</c:v>
                </c:pt>
                <c:pt idx="9">
                  <c:v>0.64285714285714279</c:v>
                </c:pt>
                <c:pt idx="10">
                  <c:v>0.71428571428571419</c:v>
                </c:pt>
                <c:pt idx="11">
                  <c:v>0.7857142857142857</c:v>
                </c:pt>
                <c:pt idx="12">
                  <c:v>0.8571428571428571</c:v>
                </c:pt>
                <c:pt idx="13">
                  <c:v>0.92857142857142849</c:v>
                </c:pt>
                <c:pt idx="14">
                  <c:v>1</c:v>
                </c:pt>
              </c:numCache>
            </c:numRef>
          </c:yVal>
          <c:smooth val="0"/>
          <c:extLst>
            <c:ext xmlns:c16="http://schemas.microsoft.com/office/drawing/2014/chart" uri="{C3380CC4-5D6E-409C-BE32-E72D297353CC}">
              <c16:uniqueId val="{00000000-78A8-4428-A66B-B9171518F903}"/>
            </c:ext>
          </c:extLst>
        </c:ser>
        <c:ser>
          <c:idx val="0"/>
          <c:order val="1"/>
          <c:tx>
            <c:strRef>
              <c:f>Lookups!$I$14</c:f>
              <c:strCache>
                <c:ptCount val="1"/>
                <c:pt idx="0">
                  <c:v>6 Jahre</c:v>
                </c:pt>
              </c:strCache>
            </c:strRef>
          </c:tx>
          <c:spPr>
            <a:ln w="28575">
              <a:solidFill>
                <a:schemeClr val="accent1"/>
              </a:solidFill>
            </a:ln>
          </c:spPr>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Lookups!$J$14:$X$14</c:f>
              <c:numCache>
                <c:formatCode>0%</c:formatCode>
                <c:ptCount val="15"/>
                <c:pt idx="0">
                  <c:v>0</c:v>
                </c:pt>
                <c:pt idx="1">
                  <c:v>0.16666666666666666</c:v>
                </c:pt>
                <c:pt idx="2">
                  <c:v>0.33333333333333331</c:v>
                </c:pt>
                <c:pt idx="3">
                  <c:v>0.5</c:v>
                </c:pt>
                <c:pt idx="4">
                  <c:v>0.66666666666666663</c:v>
                </c:pt>
                <c:pt idx="5">
                  <c:v>0.83333333333333326</c:v>
                </c:pt>
                <c:pt idx="6">
                  <c:v>1</c:v>
                </c:pt>
              </c:numCache>
            </c:numRef>
          </c:yVal>
          <c:smooth val="0"/>
          <c:extLst>
            <c:ext xmlns:c16="http://schemas.microsoft.com/office/drawing/2014/chart" uri="{C3380CC4-5D6E-409C-BE32-E72D297353CC}">
              <c16:uniqueId val="{00000001-78A8-4428-A66B-B9171518F903}"/>
            </c:ext>
          </c:extLst>
        </c:ser>
        <c:ser>
          <c:idx val="1"/>
          <c:order val="2"/>
          <c:tx>
            <c:strRef>
              <c:f>Lookups!$I$13</c:f>
              <c:strCache>
                <c:ptCount val="1"/>
                <c:pt idx="0">
                  <c:v>5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Lookups!$J$13:$X$13</c:f>
              <c:numCache>
                <c:formatCode>0%</c:formatCode>
                <c:ptCount val="15"/>
                <c:pt idx="0">
                  <c:v>0</c:v>
                </c:pt>
                <c:pt idx="1">
                  <c:v>0.2</c:v>
                </c:pt>
                <c:pt idx="2">
                  <c:v>0.4</c:v>
                </c:pt>
                <c:pt idx="3">
                  <c:v>0.60000000000000009</c:v>
                </c:pt>
                <c:pt idx="4">
                  <c:v>0.8</c:v>
                </c:pt>
                <c:pt idx="5">
                  <c:v>1</c:v>
                </c:pt>
              </c:numCache>
            </c:numRef>
          </c:yVal>
          <c:smooth val="0"/>
          <c:extLst>
            <c:ext xmlns:c16="http://schemas.microsoft.com/office/drawing/2014/chart" uri="{C3380CC4-5D6E-409C-BE32-E72D297353CC}">
              <c16:uniqueId val="{00000002-78A8-4428-A66B-B9171518F903}"/>
            </c:ext>
          </c:extLst>
        </c:ser>
        <c:ser>
          <c:idx val="6"/>
          <c:order val="3"/>
          <c:tx>
            <c:strRef>
              <c:f>Lookups!$I$12</c:f>
              <c:strCache>
                <c:ptCount val="1"/>
                <c:pt idx="0">
                  <c:v>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Lookups!$J$12:$X$12</c:f>
              <c:numCache>
                <c:formatCode>0%</c:formatCode>
                <c:ptCount val="15"/>
                <c:pt idx="0">
                  <c:v>0</c:v>
                </c:pt>
                <c:pt idx="1">
                  <c:v>0.25</c:v>
                </c:pt>
                <c:pt idx="2">
                  <c:v>0.5</c:v>
                </c:pt>
                <c:pt idx="3">
                  <c:v>0.75</c:v>
                </c:pt>
                <c:pt idx="4">
                  <c:v>1</c:v>
                </c:pt>
              </c:numCache>
            </c:numRef>
          </c:yVal>
          <c:smooth val="0"/>
          <c:extLst>
            <c:ext xmlns:c16="http://schemas.microsoft.com/office/drawing/2014/chart" uri="{C3380CC4-5D6E-409C-BE32-E72D297353CC}">
              <c16:uniqueId val="{00000003-78A8-4428-A66B-B9171518F903}"/>
            </c:ext>
          </c:extLst>
        </c:ser>
        <c:ser>
          <c:idx val="5"/>
          <c:order val="4"/>
          <c:tx>
            <c:strRef>
              <c:f>Lookups!$I$11</c:f>
              <c:strCache>
                <c:ptCount val="1"/>
                <c:pt idx="0">
                  <c:v>3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Lookups!$J$11:$X$11</c:f>
              <c:numCache>
                <c:formatCode>0%</c:formatCode>
                <c:ptCount val="15"/>
                <c:pt idx="0">
                  <c:v>0</c:v>
                </c:pt>
                <c:pt idx="1">
                  <c:v>0.33333333333333331</c:v>
                </c:pt>
                <c:pt idx="2">
                  <c:v>0.66666666666666663</c:v>
                </c:pt>
                <c:pt idx="3">
                  <c:v>1</c:v>
                </c:pt>
              </c:numCache>
            </c:numRef>
          </c:yVal>
          <c:smooth val="0"/>
          <c:extLst>
            <c:ext xmlns:c16="http://schemas.microsoft.com/office/drawing/2014/chart" uri="{C3380CC4-5D6E-409C-BE32-E72D297353CC}">
              <c16:uniqueId val="{00000004-78A8-4428-A66B-B9171518F903}"/>
            </c:ext>
          </c:extLst>
        </c:ser>
        <c:ser>
          <c:idx val="4"/>
          <c:order val="5"/>
          <c:tx>
            <c:strRef>
              <c:f>Lookups!$I$10</c:f>
              <c:strCache>
                <c:ptCount val="1"/>
                <c:pt idx="0">
                  <c:v>2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Lookups!$J$10:$X$10</c:f>
              <c:numCache>
                <c:formatCode>0%</c:formatCode>
                <c:ptCount val="15"/>
                <c:pt idx="0">
                  <c:v>0</c:v>
                </c:pt>
                <c:pt idx="1">
                  <c:v>0.5</c:v>
                </c:pt>
                <c:pt idx="2">
                  <c:v>1</c:v>
                </c:pt>
              </c:numCache>
            </c:numRef>
          </c:yVal>
          <c:smooth val="0"/>
          <c:extLst>
            <c:ext xmlns:c16="http://schemas.microsoft.com/office/drawing/2014/chart" uri="{C3380CC4-5D6E-409C-BE32-E72D297353CC}">
              <c16:uniqueId val="{00000005-78A8-4428-A66B-B9171518F903}"/>
            </c:ext>
          </c:extLst>
        </c:ser>
        <c:ser>
          <c:idx val="3"/>
          <c:order val="6"/>
          <c:tx>
            <c:strRef>
              <c:f>Lookups!$I$9</c:f>
              <c:strCache>
                <c:ptCount val="1"/>
                <c:pt idx="0">
                  <c:v>1 Jahr</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Lookups!$J$9:$X$9</c:f>
              <c:numCache>
                <c:formatCode>0%</c:formatCode>
                <c:ptCount val="15"/>
                <c:pt idx="0">
                  <c:v>0</c:v>
                </c:pt>
                <c:pt idx="1">
                  <c:v>1</c:v>
                </c:pt>
              </c:numCache>
            </c:numRef>
          </c:yVal>
          <c:smooth val="0"/>
          <c:extLst>
            <c:ext xmlns:c16="http://schemas.microsoft.com/office/drawing/2014/chart" uri="{C3380CC4-5D6E-409C-BE32-E72D297353CC}">
              <c16:uniqueId val="{00000006-78A8-4428-A66B-B9171518F903}"/>
            </c:ext>
          </c:extLst>
        </c:ser>
        <c:dLbls>
          <c:showLegendKey val="0"/>
          <c:showVal val="0"/>
          <c:showCatName val="0"/>
          <c:showSerName val="0"/>
          <c:showPercent val="0"/>
          <c:showBubbleSize val="0"/>
        </c:dLbls>
        <c:axId val="370754112"/>
        <c:axId val="370754688"/>
      </c:scatterChart>
      <c:valAx>
        <c:axId val="370754112"/>
        <c:scaling>
          <c:orientation val="minMax"/>
        </c:scaling>
        <c:delete val="0"/>
        <c:axPos val="b"/>
        <c:majorTickMark val="out"/>
        <c:minorTickMark val="none"/>
        <c:tickLblPos val="nextTo"/>
        <c:crossAx val="370754688"/>
        <c:crosses val="autoZero"/>
        <c:crossBetween val="midCat"/>
      </c:valAx>
      <c:valAx>
        <c:axId val="370754688"/>
        <c:scaling>
          <c:orientation val="minMax"/>
        </c:scaling>
        <c:delete val="0"/>
        <c:axPos val="l"/>
        <c:majorGridlines/>
        <c:numFmt formatCode="0%" sourceLinked="1"/>
        <c:majorTickMark val="out"/>
        <c:minorTickMark val="none"/>
        <c:tickLblPos val="nextTo"/>
        <c:crossAx val="370754112"/>
        <c:crosses val="autoZero"/>
        <c:crossBetween val="midCat"/>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175932</xdr:colOff>
      <xdr:row>14</xdr:row>
      <xdr:rowOff>50347</xdr:rowOff>
    </xdr:from>
    <xdr:to>
      <xdr:col>1</xdr:col>
      <xdr:colOff>2737837</xdr:colOff>
      <xdr:row>14</xdr:row>
      <xdr:rowOff>393147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57150"/>
        <a:stretch/>
      </xdr:blipFill>
      <xdr:spPr>
        <a:xfrm>
          <a:off x="937932" y="2773376"/>
          <a:ext cx="2561905" cy="342800"/>
        </a:xfrm>
        <a:prstGeom prst="rect">
          <a:avLst/>
        </a:prstGeom>
        <a:ln>
          <a:solidFill>
            <a:sysClr val="windowText" lastClr="000000"/>
          </a:solidFill>
        </a:ln>
      </xdr:spPr>
    </xdr:pic>
    <xdr:clientData/>
  </xdr:twoCellAnchor>
  <xdr:twoCellAnchor>
    <xdr:from>
      <xdr:col>2</xdr:col>
      <xdr:colOff>1717862</xdr:colOff>
      <xdr:row>0</xdr:row>
      <xdr:rowOff>20170</xdr:rowOff>
    </xdr:from>
    <xdr:to>
      <xdr:col>2</xdr:col>
      <xdr:colOff>4527737</xdr:colOff>
      <xdr:row>0</xdr:row>
      <xdr:rowOff>476249</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423087" y="20170"/>
          <a:ext cx="2809875" cy="45607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a:latin typeface="Arial" panose="020B0604020202020204" pitchFamily="34" charset="0"/>
              <a:cs typeface="Arial" panose="020B0604020202020204" pitchFamily="34" charset="0"/>
            </a:rPr>
            <a:t>Bitte Sprache</a:t>
          </a:r>
          <a:r>
            <a:rPr lang="de-CH" sz="800" baseline="0">
              <a:latin typeface="Arial" panose="020B0604020202020204" pitchFamily="34" charset="0"/>
              <a:cs typeface="Arial" panose="020B0604020202020204" pitchFamily="34" charset="0"/>
            </a:rPr>
            <a:t> auswählen</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Choisissez la langue, S.V.P    --&gt;</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P.F. selezionare la lingua</a:t>
          </a:r>
        </a:p>
      </xdr:txBody>
    </xdr:sp>
    <xdr:clientData/>
  </xdr:twoCellAnchor>
  <xdr:twoCellAnchor editAs="oneCell">
    <xdr:from>
      <xdr:col>1</xdr:col>
      <xdr:colOff>1736912</xdr:colOff>
      <xdr:row>15</xdr:row>
      <xdr:rowOff>33618</xdr:rowOff>
    </xdr:from>
    <xdr:to>
      <xdr:col>1</xdr:col>
      <xdr:colOff>2498817</xdr:colOff>
      <xdr:row>17</xdr:row>
      <xdr:rowOff>1240220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98912" y="4191000"/>
          <a:ext cx="761905" cy="2180953"/>
        </a:xfrm>
        <a:prstGeom prst="rect">
          <a:avLst/>
        </a:prstGeom>
      </xdr:spPr>
    </xdr:pic>
    <xdr:clientData/>
  </xdr:twoCellAnchor>
  <xdr:twoCellAnchor editAs="oneCell">
    <xdr:from>
      <xdr:col>0</xdr:col>
      <xdr:colOff>100853</xdr:colOff>
      <xdr:row>20</xdr:row>
      <xdr:rowOff>89647</xdr:rowOff>
    </xdr:from>
    <xdr:to>
      <xdr:col>1</xdr:col>
      <xdr:colOff>2805520</xdr:colOff>
      <xdr:row>20</xdr:row>
      <xdr:rowOff>680123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0853" y="7608794"/>
          <a:ext cx="3466667" cy="590476"/>
        </a:xfrm>
        <a:prstGeom prst="rect">
          <a:avLst/>
        </a:prstGeom>
      </xdr:spPr>
    </xdr:pic>
    <xdr:clientData/>
  </xdr:twoCellAnchor>
  <xdr:twoCellAnchor>
    <xdr:from>
      <xdr:col>1</xdr:col>
      <xdr:colOff>806824</xdr:colOff>
      <xdr:row>20</xdr:row>
      <xdr:rowOff>526677</xdr:rowOff>
    </xdr:from>
    <xdr:to>
      <xdr:col>1</xdr:col>
      <xdr:colOff>1423147</xdr:colOff>
      <xdr:row>20</xdr:row>
      <xdr:rowOff>537883</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1568824" y="8225118"/>
          <a:ext cx="616323"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56029</xdr:colOff>
      <xdr:row>37</xdr:row>
      <xdr:rowOff>11206</xdr:rowOff>
    </xdr:from>
    <xdr:to>
      <xdr:col>2</xdr:col>
      <xdr:colOff>5246506</xdr:colOff>
      <xdr:row>63</xdr:row>
      <xdr:rowOff>58299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3765176" y="13615147"/>
          <a:ext cx="5190477" cy="4257143"/>
        </a:xfrm>
        <a:prstGeom prst="rect">
          <a:avLst/>
        </a:prstGeom>
      </xdr:spPr>
    </xdr:pic>
    <xdr:clientData/>
  </xdr:twoCellAnchor>
  <xdr:twoCellAnchor editAs="oneCell">
    <xdr:from>
      <xdr:col>0</xdr:col>
      <xdr:colOff>134470</xdr:colOff>
      <xdr:row>20</xdr:row>
      <xdr:rowOff>907676</xdr:rowOff>
    </xdr:from>
    <xdr:to>
      <xdr:col>1</xdr:col>
      <xdr:colOff>2543899</xdr:colOff>
      <xdr:row>22</xdr:row>
      <xdr:rowOff>30916</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134470" y="8875058"/>
          <a:ext cx="3171429"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581024</xdr:colOff>
      <xdr:row>1</xdr:row>
      <xdr:rowOff>38101</xdr:rowOff>
    </xdr:from>
    <xdr:to>
      <xdr:col>5</xdr:col>
      <xdr:colOff>219075</xdr:colOff>
      <xdr:row>3</xdr:row>
      <xdr:rowOff>76201</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4905374" y="219076"/>
          <a:ext cx="4152901" cy="40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Diese Seite sollte i.d.R. nicht  bearbeitet werden!</a:t>
          </a:r>
          <a:endParaRPr lang="de-CH" sz="1100" baseline="0"/>
        </a:p>
        <a:p>
          <a:endParaRPr lang="de-CH" sz="1100" baseline="0"/>
        </a:p>
        <a:p>
          <a:endParaRPr lang="de-CH" sz="1100"/>
        </a:p>
      </xdr:txBody>
    </xdr:sp>
    <xdr:clientData/>
  </xdr:twoCellAnchor>
  <xdr:twoCellAnchor>
    <xdr:from>
      <xdr:col>10</xdr:col>
      <xdr:colOff>361950</xdr:colOff>
      <xdr:row>22</xdr:row>
      <xdr:rowOff>176212</xdr:rowOff>
    </xdr:from>
    <xdr:to>
      <xdr:col>19</xdr:col>
      <xdr:colOff>47625</xdr:colOff>
      <xdr:row>38</xdr:row>
      <xdr:rowOff>23812</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171450</xdr:rowOff>
    </xdr:from>
    <xdr:to>
      <xdr:col>4</xdr:col>
      <xdr:colOff>361950</xdr:colOff>
      <xdr:row>3</xdr:row>
      <xdr:rowOff>113559</xdr:rowOff>
    </xdr:to>
    <xdr:pic>
      <xdr:nvPicPr>
        <xdr:cNvPr id="5" name="Grafik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305300" cy="51360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95"/>
  <sheetViews>
    <sheetView showGridLines="0" zoomScaleNormal="100" workbookViewId="0">
      <pane ySplit="1" topLeftCell="A14" activePane="bottomLeft" state="frozen"/>
      <selection activeCell="C1" sqref="C1"/>
      <selection pane="bottomLeft" activeCell="B6" sqref="B6"/>
    </sheetView>
  </sheetViews>
  <sheetFormatPr defaultColWidth="11.42578125" defaultRowHeight="12.75" outlineLevelCol="1" x14ac:dyDescent="0.25"/>
  <cols>
    <col min="1" max="1" width="11.42578125" style="388"/>
    <col min="2" max="2" width="44.140625" style="388" customWidth="1"/>
    <col min="3" max="3" width="81.140625" style="388" customWidth="1"/>
    <col min="4" max="4" width="11.42578125" style="388"/>
    <col min="5" max="5" width="5.7109375" style="388" customWidth="1"/>
    <col min="6" max="6" width="8.140625" style="400" customWidth="1"/>
    <col min="7" max="9" width="45.85546875" style="383" hidden="1" customWidth="1" outlineLevel="1"/>
    <col min="10" max="10" width="8.140625" style="388" customWidth="1" collapsed="1"/>
    <col min="11" max="16384" width="11.42578125" style="388"/>
  </cols>
  <sheetData>
    <row r="1" spans="1:12" s="387" customFormat="1" ht="38.25" x14ac:dyDescent="0.2">
      <c r="A1" s="378"/>
      <c r="B1" s="378"/>
      <c r="C1" s="379" t="s">
        <v>491</v>
      </c>
      <c r="D1" s="384" t="s">
        <v>75</v>
      </c>
      <c r="E1" s="378"/>
      <c r="F1" s="385"/>
      <c r="G1" s="386" t="s">
        <v>278</v>
      </c>
      <c r="H1" s="380" t="s">
        <v>75</v>
      </c>
      <c r="I1" s="447" t="s">
        <v>288</v>
      </c>
    </row>
    <row r="2" spans="1:12" x14ac:dyDescent="0.25">
      <c r="C2" s="389"/>
      <c r="F2" s="390"/>
      <c r="G2" s="391"/>
      <c r="H2" s="381"/>
      <c r="I2" s="392"/>
      <c r="J2" s="390"/>
      <c r="K2" s="390"/>
      <c r="L2" s="390"/>
    </row>
    <row r="3" spans="1:12" x14ac:dyDescent="0.25">
      <c r="C3" s="389"/>
      <c r="F3" s="390"/>
      <c r="G3" s="391"/>
      <c r="H3" s="381"/>
      <c r="I3" s="392"/>
      <c r="J3" s="390"/>
      <c r="K3" s="390"/>
      <c r="L3" s="390"/>
    </row>
    <row r="4" spans="1:12" x14ac:dyDescent="0.25">
      <c r="C4" s="393" t="str">
        <f>IF(G4="","",IF($D$1="FR",H4,IF($D$1="IT",I4,G4)))</f>
        <v>Guide rapide</v>
      </c>
      <c r="D4" s="394"/>
      <c r="F4" s="390"/>
      <c r="G4" s="391" t="s">
        <v>408</v>
      </c>
      <c r="H4" s="353" t="s">
        <v>648</v>
      </c>
      <c r="I4" s="392" t="s">
        <v>849</v>
      </c>
      <c r="J4" s="390"/>
      <c r="K4" s="390"/>
      <c r="L4" s="390"/>
    </row>
    <row r="5" spans="1:12" x14ac:dyDescent="0.25">
      <c r="C5" s="389" t="str">
        <f t="shared" ref="C5:C61" si="0">IF(G5="","",IF($D$1="FR",H5,IF($D$1="IT",I5,G5)))</f>
        <v/>
      </c>
      <c r="F5" s="390"/>
      <c r="G5" s="391"/>
      <c r="H5" s="353" t="s">
        <v>649</v>
      </c>
      <c r="I5" s="392"/>
      <c r="J5" s="390"/>
      <c r="K5" s="390"/>
      <c r="L5" s="390"/>
    </row>
    <row r="6" spans="1:12" x14ac:dyDescent="0.25">
      <c r="C6" s="389"/>
      <c r="F6" s="390"/>
      <c r="G6" s="391"/>
      <c r="H6" s="353"/>
      <c r="I6" s="392"/>
      <c r="J6" s="390"/>
      <c r="K6" s="390"/>
      <c r="L6" s="390"/>
    </row>
    <row r="7" spans="1:12" x14ac:dyDescent="0.25">
      <c r="C7" s="395" t="str">
        <f>IF(G7="","",IF($D$1="FR",H7,IF($D$1="IT",I7,G7)))</f>
        <v>Sprache / Langue / Lingua</v>
      </c>
      <c r="F7" s="390"/>
      <c r="G7" s="391" t="s">
        <v>407</v>
      </c>
      <c r="H7" s="353" t="s">
        <v>407</v>
      </c>
      <c r="I7" s="392" t="s">
        <v>407</v>
      </c>
      <c r="J7" s="390"/>
      <c r="K7" s="390"/>
      <c r="L7" s="390"/>
    </row>
    <row r="8" spans="1:12" ht="38.25" x14ac:dyDescent="0.25">
      <c r="C8" s="396" t="str">
        <f>IF(G7="","",IF($D$1="FR",H8,IF($D$1="IT",I8,G8)))</f>
        <v>La langue désirée peut être sélectionnée sur chaque feuille à l'aide du menu déroulant dans la première ligne.</v>
      </c>
      <c r="F8" s="390"/>
      <c r="G8" s="391" t="s">
        <v>410</v>
      </c>
      <c r="H8" s="353" t="s">
        <v>650</v>
      </c>
      <c r="I8" s="392" t="s">
        <v>878</v>
      </c>
      <c r="J8" s="390"/>
      <c r="K8" s="390"/>
      <c r="L8" s="390"/>
    </row>
    <row r="9" spans="1:12" ht="38.25" x14ac:dyDescent="0.25">
      <c r="B9" s="389"/>
      <c r="C9" s="396" t="str">
        <f>IF(G8="","",IF($D$1="FR",H9,IF($D$1="IT",I9,G9)))</f>
        <v>Remarque: la langue du menu déroulant changera selon la langue choisie dans la feuille de ce guide rapide.</v>
      </c>
      <c r="F9" s="390"/>
      <c r="G9" s="391" t="s">
        <v>802</v>
      </c>
      <c r="H9" s="353" t="s">
        <v>801</v>
      </c>
      <c r="I9" s="392" t="s">
        <v>879</v>
      </c>
      <c r="J9" s="390"/>
      <c r="K9" s="390"/>
      <c r="L9" s="390"/>
    </row>
    <row r="10" spans="1:12" x14ac:dyDescent="0.25">
      <c r="B10" s="389"/>
      <c r="C10" s="389"/>
      <c r="F10" s="390"/>
      <c r="G10" s="391"/>
      <c r="H10" s="353"/>
      <c r="I10" s="392"/>
      <c r="J10" s="390"/>
      <c r="K10" s="390"/>
      <c r="L10" s="390"/>
    </row>
    <row r="11" spans="1:12" x14ac:dyDescent="0.25">
      <c r="B11" s="389"/>
      <c r="C11" s="395" t="str">
        <f t="shared" si="0"/>
        <v>Utilisation</v>
      </c>
      <c r="F11" s="390"/>
      <c r="G11" s="391" t="s">
        <v>277</v>
      </c>
      <c r="H11" s="353" t="s">
        <v>651</v>
      </c>
      <c r="I11" s="392" t="s">
        <v>582</v>
      </c>
      <c r="J11" s="390"/>
      <c r="K11" s="390"/>
      <c r="L11" s="390"/>
    </row>
    <row r="12" spans="1:12" ht="65.25" customHeight="1" x14ac:dyDescent="0.25">
      <c r="B12" s="389"/>
      <c r="C12" s="397" t="str">
        <f>IF(G12="","",IF($D$1="FR",H12,IF($D$1="IT",I12,G12)))</f>
        <v>Pour une utilisation correcte de ce formulaire, il est nécessaire:
(1) de lire l'aide à l'exécution OFEV "Mortalité piscicole - Évaluation du dommage dans les cours d'eau",
(2) de maîtriser le tableur Excel.</v>
      </c>
      <c r="F12" s="390"/>
      <c r="G12" s="391" t="s">
        <v>754</v>
      </c>
      <c r="H12" s="353" t="s">
        <v>652</v>
      </c>
      <c r="I12" s="392" t="s">
        <v>880</v>
      </c>
      <c r="J12" s="390"/>
      <c r="K12" s="390"/>
      <c r="L12" s="390"/>
    </row>
    <row r="13" spans="1:12" ht="18" customHeight="1" x14ac:dyDescent="0.25">
      <c r="B13" s="389"/>
      <c r="C13" s="389"/>
      <c r="E13" s="389"/>
      <c r="F13" s="390"/>
      <c r="G13" s="391"/>
      <c r="H13" s="353"/>
      <c r="I13" s="392"/>
      <c r="J13" s="390"/>
      <c r="K13" s="390"/>
      <c r="L13" s="390"/>
    </row>
    <row r="14" spans="1:12" ht="51" x14ac:dyDescent="0.25">
      <c r="B14" s="389"/>
      <c r="C14" s="398" t="str">
        <f>IF(G14="","",IF($D$1="FR",H14,IF($D$1="IT",I14,G14)))</f>
        <v xml:space="preserve">Un formulaire de saisie du dommage ("Schadensformular") doit être rempli pour chaque nouveau cas. Pour créer un nouveau formulaire, il suffit d'enregistrer l'ancien sous un nouveau nom. </v>
      </c>
      <c r="F14" s="390"/>
      <c r="G14" s="391" t="s">
        <v>1041</v>
      </c>
      <c r="H14" s="353" t="s">
        <v>706</v>
      </c>
      <c r="I14" s="392" t="s">
        <v>850</v>
      </c>
      <c r="J14" s="390"/>
      <c r="K14" s="390"/>
      <c r="L14" s="390"/>
    </row>
    <row r="15" spans="1:12" ht="63.75" x14ac:dyDescent="0.25">
      <c r="B15" s="389"/>
      <c r="C15" s="398" t="str">
        <f>IF(G15="","",IF($D$1="FR",H15,IF($D$1="IT",I15,G15)))</f>
        <v>À chaque nouveau formulaire de saisie du dommage doit être assigné un nom ou un code unique (dans l'onglet de la feuille de calcul). Le nom ou le code assigné sera repris automatiquement dans le formulaire.</v>
      </c>
      <c r="F15" s="390"/>
      <c r="G15" s="391" t="s">
        <v>755</v>
      </c>
      <c r="H15" s="353" t="s">
        <v>653</v>
      </c>
      <c r="I15" s="392" t="s">
        <v>881</v>
      </c>
      <c r="J15" s="390"/>
      <c r="K15" s="390"/>
      <c r="L15" s="390"/>
    </row>
    <row r="16" spans="1:12" ht="63.75" x14ac:dyDescent="0.25">
      <c r="B16" s="389"/>
      <c r="C16" s="398" t="str">
        <f>IF(G16="","",IF($D$1="FR",H16,IF($D$1="IT",I16,G16)))</f>
        <v>En cliquant sur le symbole + ou - dans la première ligne, on peut afficher ou masquer les textes d'aide, à condition que la feuille de calcul ne soit pas protégée.</v>
      </c>
      <c r="F16" s="390"/>
      <c r="G16" s="391" t="s">
        <v>505</v>
      </c>
      <c r="H16" s="353" t="s">
        <v>654</v>
      </c>
      <c r="I16" s="392" t="s">
        <v>882</v>
      </c>
      <c r="J16" s="390"/>
      <c r="K16" s="390"/>
      <c r="L16" s="390"/>
    </row>
    <row r="17" spans="2:12" x14ac:dyDescent="0.25">
      <c r="C17" s="399"/>
      <c r="G17" s="401"/>
      <c r="H17" s="353"/>
      <c r="I17" s="392"/>
    </row>
    <row r="18" spans="2:12" ht="114.75" x14ac:dyDescent="0.25">
      <c r="B18" s="389"/>
      <c r="C18" s="398" t="str">
        <f t="shared" si="0"/>
        <v>Chaque formulaire peut être protégé sans mot de passe: il suffit de cliquer avec le bouton droit de la souris sur l'onglet de la feuille Protéger la feuille, puis sur OK.
Pour supprimer la protection, il faut suivre la même procédure, mais en sélectionnant Ôter la protection de la feuille.</v>
      </c>
      <c r="D18" s="389"/>
      <c r="F18" s="390"/>
      <c r="G18" s="391" t="s">
        <v>644</v>
      </c>
      <c r="H18" s="353" t="s">
        <v>832</v>
      </c>
      <c r="I18" s="392" t="s">
        <v>883</v>
      </c>
      <c r="J18" s="390"/>
      <c r="K18" s="390"/>
      <c r="L18" s="390"/>
    </row>
    <row r="19" spans="2:12" x14ac:dyDescent="0.25">
      <c r="B19" s="389"/>
      <c r="C19" s="398" t="str">
        <f t="shared" si="0"/>
        <v/>
      </c>
      <c r="F19" s="390"/>
      <c r="G19" s="391"/>
      <c r="H19" s="353"/>
      <c r="I19" s="392"/>
      <c r="J19" s="390"/>
      <c r="K19" s="390"/>
      <c r="L19" s="390"/>
    </row>
    <row r="20" spans="2:12" ht="28.5" customHeight="1" x14ac:dyDescent="0.25">
      <c r="B20" s="389"/>
      <c r="C20" s="398" t="str">
        <f t="shared" si="0"/>
        <v>Le terme de peuplement piscicole désigne toujours les poissons et les écrevisses.</v>
      </c>
      <c r="F20" s="390"/>
      <c r="G20" s="391" t="s">
        <v>276</v>
      </c>
      <c r="H20" s="353" t="s">
        <v>655</v>
      </c>
      <c r="I20" s="392" t="s">
        <v>884</v>
      </c>
      <c r="J20" s="390"/>
      <c r="K20" s="390"/>
      <c r="L20" s="390"/>
    </row>
    <row r="21" spans="2:12" ht="102" x14ac:dyDescent="0.25">
      <c r="B21" s="389"/>
      <c r="C21" s="398" t="str">
        <f>IF(G21="","",IF($D$1="FR",H21,IF($D$1="IT",I21,G21)))</f>
        <v xml:space="preserve">Seuls les champs grisés sont remplis manuellement. Tous les autres champs contiennent des formules et sont complétés automatiquement dès que toutes les données nécessaires ont été saisies. 
L'affichage des champs du formulaire peut être modifié dans la première ligne.
</v>
      </c>
      <c r="F21" s="390"/>
      <c r="G21" s="391" t="s">
        <v>756</v>
      </c>
      <c r="H21" s="353" t="s">
        <v>833</v>
      </c>
      <c r="I21" s="392" t="s">
        <v>885</v>
      </c>
      <c r="J21" s="390"/>
      <c r="K21" s="390"/>
      <c r="L21" s="390"/>
    </row>
    <row r="22" spans="2:12" x14ac:dyDescent="0.25">
      <c r="B22" s="389"/>
      <c r="C22" s="398" t="str">
        <f t="shared" si="0"/>
        <v/>
      </c>
      <c r="F22" s="390"/>
      <c r="G22" s="391"/>
      <c r="H22" s="353"/>
      <c r="I22" s="392"/>
      <c r="J22" s="390"/>
      <c r="K22" s="390"/>
      <c r="L22" s="390"/>
    </row>
    <row r="23" spans="2:12" ht="38.25" x14ac:dyDescent="0.25">
      <c r="B23" s="389"/>
      <c r="C23" s="398" t="str">
        <f t="shared" si="0"/>
        <v>Dans une cellule, il est possible d'aller à la ligne en cliquant sur Alt+Enter.</v>
      </c>
      <c r="F23" s="390"/>
      <c r="G23" s="391" t="s">
        <v>645</v>
      </c>
      <c r="H23" s="353" t="s">
        <v>656</v>
      </c>
      <c r="I23" s="392" t="s">
        <v>599</v>
      </c>
      <c r="J23" s="390"/>
      <c r="K23" s="390"/>
      <c r="L23" s="390"/>
    </row>
    <row r="24" spans="2:12" x14ac:dyDescent="0.25">
      <c r="B24" s="389"/>
      <c r="C24" s="398" t="str">
        <f t="shared" si="0"/>
        <v/>
      </c>
      <c r="F24" s="390"/>
      <c r="G24" s="391"/>
      <c r="H24" s="353"/>
      <c r="I24" s="392"/>
      <c r="J24" s="390"/>
      <c r="K24" s="390"/>
      <c r="L24" s="390"/>
    </row>
    <row r="25" spans="2:12" ht="114.75" x14ac:dyDescent="0.25">
      <c r="B25" s="389"/>
      <c r="C25" s="398" t="str">
        <f>IF(G25="","",IF($D$1="FR",H25,IF($D$1="IT",I25,G25)))</f>
        <v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v>
      </c>
      <c r="F25" s="390"/>
      <c r="G25" s="391" t="s">
        <v>646</v>
      </c>
      <c r="H25" s="353" t="s">
        <v>657</v>
      </c>
      <c r="I25" s="392" t="s">
        <v>886</v>
      </c>
      <c r="J25" s="390"/>
      <c r="K25" s="390"/>
      <c r="L25" s="390"/>
    </row>
    <row r="26" spans="2:12" x14ac:dyDescent="0.25">
      <c r="B26" s="389"/>
      <c r="C26" s="398"/>
      <c r="F26" s="390"/>
      <c r="G26" s="391"/>
      <c r="H26" s="353"/>
      <c r="I26" s="392"/>
      <c r="J26" s="390"/>
      <c r="K26" s="390"/>
      <c r="L26" s="390"/>
    </row>
    <row r="27" spans="2:12" x14ac:dyDescent="0.25">
      <c r="B27" s="389"/>
      <c r="C27" s="398" t="str">
        <f t="shared" si="0"/>
        <v/>
      </c>
      <c r="F27" s="390"/>
      <c r="G27" s="391"/>
      <c r="H27" s="353"/>
      <c r="I27" s="392"/>
      <c r="J27" s="390"/>
      <c r="K27" s="390"/>
      <c r="L27" s="390"/>
    </row>
    <row r="28" spans="2:12" x14ac:dyDescent="0.25">
      <c r="B28" s="389"/>
      <c r="C28" s="398" t="str">
        <f t="shared" si="0"/>
        <v/>
      </c>
      <c r="F28" s="390"/>
      <c r="G28" s="391"/>
      <c r="H28" s="353"/>
      <c r="I28" s="392"/>
      <c r="J28" s="390"/>
      <c r="K28" s="390"/>
      <c r="L28" s="390"/>
    </row>
    <row r="29" spans="2:12" x14ac:dyDescent="0.25">
      <c r="B29" s="389"/>
      <c r="C29" s="395" t="str">
        <f t="shared" si="0"/>
        <v>Personnalisation du programme</v>
      </c>
      <c r="F29" s="390"/>
      <c r="G29" s="391" t="s">
        <v>396</v>
      </c>
      <c r="H29" s="353" t="s">
        <v>658</v>
      </c>
      <c r="I29" s="392" t="s">
        <v>887</v>
      </c>
      <c r="J29" s="390"/>
      <c r="K29" s="390"/>
      <c r="L29" s="390"/>
    </row>
    <row r="30" spans="2:12" x14ac:dyDescent="0.25">
      <c r="B30" s="389"/>
      <c r="C30" s="397" t="str">
        <f t="shared" si="0"/>
        <v/>
      </c>
      <c r="F30" s="390"/>
      <c r="G30" s="391"/>
      <c r="H30" s="353"/>
      <c r="I30" s="392"/>
      <c r="J30" s="390"/>
      <c r="K30" s="390"/>
      <c r="L30" s="390"/>
    </row>
    <row r="31" spans="2:12" ht="63.75" x14ac:dyDescent="0.25">
      <c r="C31" s="397" t="str">
        <f t="shared" si="0"/>
        <v>Toute modification apportée au formulaire doit être consignée. Ces notes rendront bien service à l'utilisateur qui devra recréer lui-même ses personnalisations lorsque le logiciel sera mis à jour.</v>
      </c>
      <c r="F31" s="390"/>
      <c r="G31" s="391" t="s">
        <v>647</v>
      </c>
      <c r="H31" s="353" t="s">
        <v>659</v>
      </c>
      <c r="I31" s="392" t="s">
        <v>888</v>
      </c>
      <c r="J31" s="390"/>
      <c r="K31" s="390"/>
      <c r="L31" s="390"/>
    </row>
    <row r="32" spans="2:12" x14ac:dyDescent="0.25">
      <c r="C32" s="398" t="str">
        <f t="shared" si="0"/>
        <v/>
      </c>
      <c r="F32" s="390"/>
      <c r="G32" s="391"/>
      <c r="H32" s="353"/>
      <c r="I32" s="392"/>
      <c r="J32" s="390"/>
      <c r="K32" s="390"/>
      <c r="L32" s="390"/>
    </row>
    <row r="33" spans="3:12" ht="63.75" x14ac:dyDescent="0.25">
      <c r="C33" s="397" t="str">
        <f t="shared" si="0"/>
        <v xml:space="preserve">L'insertion de lignes ou le déplacement de champs risquent fortement de modifier l'établissement automatique des statistiques pour l'OFEV. Dans ce cas, il faut remplir à la main la ligne 3 dans la feuille de calcul Statistique OFEV. </v>
      </c>
      <c r="F33" s="390"/>
      <c r="G33" s="391" t="s">
        <v>829</v>
      </c>
      <c r="H33" s="353" t="s">
        <v>660</v>
      </c>
      <c r="I33" s="392" t="s">
        <v>889</v>
      </c>
      <c r="J33" s="390"/>
      <c r="K33" s="390"/>
      <c r="L33" s="390"/>
    </row>
    <row r="34" spans="3:12" x14ac:dyDescent="0.25">
      <c r="C34" s="398" t="str">
        <f t="shared" si="0"/>
        <v/>
      </c>
      <c r="F34" s="390"/>
      <c r="G34" s="391"/>
      <c r="H34" s="353"/>
      <c r="I34" s="392"/>
      <c r="J34" s="390"/>
      <c r="K34" s="390"/>
      <c r="L34" s="390"/>
    </row>
    <row r="35" spans="3:12" ht="76.5" x14ac:dyDescent="0.25">
      <c r="C35" s="398" t="str">
        <f>IF(G35="","",IF($D$1="FR",H35,IF($D$1="IT",I35,G35)))</f>
        <v>Dans MS-Office2010, la fenêtre Mise en page, onglet En-têtes/pieds de page, permet de modifier l'en-tête et d'insérer le logo cantonal (pour remplacer celui de la Confédération). On peut y accéder par le menu Mise en page/Titres à imprimer.</v>
      </c>
      <c r="F35" s="390"/>
      <c r="G35" s="391" t="s">
        <v>757</v>
      </c>
      <c r="H35" s="353" t="s">
        <v>661</v>
      </c>
      <c r="I35" s="392" t="s">
        <v>890</v>
      </c>
      <c r="J35" s="390"/>
      <c r="K35" s="390"/>
      <c r="L35" s="390"/>
    </row>
    <row r="36" spans="3:12" x14ac:dyDescent="0.25">
      <c r="C36" s="398"/>
      <c r="F36" s="390"/>
      <c r="G36" s="391"/>
      <c r="H36" s="353"/>
      <c r="I36" s="392"/>
      <c r="J36" s="390"/>
      <c r="K36" s="390"/>
      <c r="L36" s="390"/>
    </row>
    <row r="37" spans="3:12" ht="51" x14ac:dyDescent="0.25">
      <c r="C37" s="398" t="str">
        <f>IF(G37="","",IF($D$1="FR",H37,IF($D$1="IT",I37,G37)))</f>
        <v>Le fichier image des armoiries cantonales doit d'abord être adapté aux dimensions désirées dans un logiciel graphique. Les armoiries utilisées ici à titre d'exemple ont une hauteur de 75 pixels.</v>
      </c>
      <c r="F37" s="390"/>
      <c r="G37" s="391" t="s">
        <v>514</v>
      </c>
      <c r="H37" s="353" t="s">
        <v>662</v>
      </c>
      <c r="I37" s="392" t="s">
        <v>891</v>
      </c>
      <c r="J37" s="390"/>
      <c r="K37" s="390"/>
      <c r="L37" s="390"/>
    </row>
    <row r="38" spans="3:12" x14ac:dyDescent="0.25">
      <c r="C38" s="399" t="str">
        <f t="shared" si="0"/>
        <v/>
      </c>
      <c r="F38" s="390"/>
      <c r="G38" s="391"/>
      <c r="H38" s="381"/>
      <c r="I38" s="392"/>
      <c r="J38" s="390"/>
      <c r="K38" s="390"/>
      <c r="L38" s="390"/>
    </row>
    <row r="39" spans="3:12" x14ac:dyDescent="0.25">
      <c r="C39" s="399" t="str">
        <f t="shared" si="0"/>
        <v/>
      </c>
      <c r="F39" s="390"/>
      <c r="G39" s="391"/>
      <c r="H39" s="381"/>
      <c r="I39" s="392"/>
      <c r="J39" s="390"/>
      <c r="K39" s="390"/>
      <c r="L39" s="390"/>
    </row>
    <row r="40" spans="3:12" x14ac:dyDescent="0.25">
      <c r="C40" s="399" t="str">
        <f t="shared" si="0"/>
        <v/>
      </c>
      <c r="F40" s="390"/>
      <c r="G40" s="391"/>
      <c r="H40" s="381"/>
      <c r="I40" s="392"/>
      <c r="J40" s="390"/>
      <c r="K40" s="390"/>
      <c r="L40" s="390"/>
    </row>
    <row r="41" spans="3:12" x14ac:dyDescent="0.25">
      <c r="C41" s="399" t="str">
        <f t="shared" si="0"/>
        <v/>
      </c>
      <c r="F41" s="390"/>
      <c r="G41" s="391"/>
      <c r="H41" s="381"/>
      <c r="I41" s="392"/>
      <c r="J41" s="390"/>
      <c r="K41" s="390"/>
      <c r="L41" s="390"/>
    </row>
    <row r="42" spans="3:12" x14ac:dyDescent="0.25">
      <c r="C42" s="399" t="str">
        <f t="shared" si="0"/>
        <v/>
      </c>
      <c r="F42" s="390"/>
      <c r="G42" s="391"/>
      <c r="H42" s="381"/>
      <c r="I42" s="392"/>
      <c r="J42" s="390"/>
      <c r="K42" s="390"/>
      <c r="L42" s="390"/>
    </row>
    <row r="43" spans="3:12" x14ac:dyDescent="0.25">
      <c r="C43" s="399" t="str">
        <f t="shared" si="0"/>
        <v/>
      </c>
      <c r="F43" s="390"/>
      <c r="G43" s="391"/>
      <c r="H43" s="381"/>
      <c r="I43" s="392"/>
      <c r="J43" s="390"/>
      <c r="K43" s="390"/>
      <c r="L43" s="390"/>
    </row>
    <row r="44" spans="3:12" x14ac:dyDescent="0.25">
      <c r="C44" s="399" t="str">
        <f t="shared" si="0"/>
        <v/>
      </c>
      <c r="F44" s="390"/>
      <c r="G44" s="391"/>
      <c r="H44" s="381"/>
      <c r="I44" s="392"/>
      <c r="J44" s="390"/>
      <c r="K44" s="390"/>
      <c r="L44" s="390"/>
    </row>
    <row r="45" spans="3:12" x14ac:dyDescent="0.25">
      <c r="C45" s="399" t="str">
        <f t="shared" si="0"/>
        <v/>
      </c>
      <c r="F45" s="390"/>
      <c r="G45" s="391"/>
      <c r="H45" s="381"/>
      <c r="I45" s="392"/>
      <c r="J45" s="390"/>
      <c r="K45" s="390"/>
      <c r="L45" s="390"/>
    </row>
    <row r="46" spans="3:12" x14ac:dyDescent="0.25">
      <c r="C46" s="399" t="str">
        <f t="shared" si="0"/>
        <v/>
      </c>
      <c r="F46" s="390"/>
      <c r="G46" s="391"/>
      <c r="H46" s="381"/>
      <c r="I46" s="392"/>
      <c r="J46" s="390"/>
      <c r="K46" s="390"/>
      <c r="L46" s="390"/>
    </row>
    <row r="47" spans="3:12" x14ac:dyDescent="0.25">
      <c r="C47" s="399" t="str">
        <f t="shared" si="0"/>
        <v/>
      </c>
      <c r="F47" s="390"/>
      <c r="G47" s="391"/>
      <c r="H47" s="381"/>
      <c r="I47" s="392"/>
      <c r="J47" s="390"/>
      <c r="K47" s="390"/>
      <c r="L47" s="390"/>
    </row>
    <row r="48" spans="3:12" x14ac:dyDescent="0.25">
      <c r="C48" s="399" t="str">
        <f t="shared" si="0"/>
        <v/>
      </c>
      <c r="F48" s="390"/>
      <c r="G48" s="391"/>
      <c r="H48" s="381"/>
      <c r="I48" s="392"/>
      <c r="J48" s="390"/>
      <c r="K48" s="390"/>
      <c r="L48" s="390"/>
    </row>
    <row r="49" spans="3:12" x14ac:dyDescent="0.25">
      <c r="C49" s="399" t="str">
        <f t="shared" si="0"/>
        <v/>
      </c>
      <c r="F49" s="390"/>
      <c r="G49" s="391"/>
      <c r="H49" s="381"/>
      <c r="I49" s="392"/>
      <c r="J49" s="390"/>
      <c r="K49" s="390"/>
      <c r="L49" s="390"/>
    </row>
    <row r="50" spans="3:12" x14ac:dyDescent="0.25">
      <c r="C50" s="399" t="str">
        <f t="shared" si="0"/>
        <v/>
      </c>
      <c r="F50" s="390"/>
      <c r="G50" s="391"/>
      <c r="H50" s="381"/>
      <c r="I50" s="392"/>
      <c r="J50" s="390"/>
      <c r="K50" s="390"/>
      <c r="L50" s="390"/>
    </row>
    <row r="51" spans="3:12" x14ac:dyDescent="0.25">
      <c r="C51" s="399" t="str">
        <f t="shared" si="0"/>
        <v/>
      </c>
      <c r="F51" s="390"/>
      <c r="G51" s="391"/>
      <c r="H51" s="381"/>
      <c r="I51" s="392"/>
      <c r="J51" s="390"/>
      <c r="K51" s="390"/>
      <c r="L51" s="390"/>
    </row>
    <row r="52" spans="3:12" x14ac:dyDescent="0.25">
      <c r="C52" s="399" t="str">
        <f t="shared" si="0"/>
        <v/>
      </c>
      <c r="F52" s="390"/>
      <c r="G52" s="391"/>
      <c r="H52" s="381"/>
      <c r="I52" s="392"/>
      <c r="J52" s="390"/>
      <c r="K52" s="390"/>
      <c r="L52" s="390"/>
    </row>
    <row r="53" spans="3:12" x14ac:dyDescent="0.25">
      <c r="C53" s="399" t="str">
        <f t="shared" si="0"/>
        <v/>
      </c>
      <c r="F53" s="390"/>
      <c r="G53" s="391"/>
      <c r="H53" s="381"/>
      <c r="I53" s="392"/>
      <c r="J53" s="390"/>
      <c r="K53" s="390"/>
      <c r="L53" s="390"/>
    </row>
    <row r="54" spans="3:12" x14ac:dyDescent="0.25">
      <c r="C54" s="399" t="str">
        <f t="shared" si="0"/>
        <v/>
      </c>
      <c r="F54" s="390"/>
      <c r="G54" s="391"/>
      <c r="H54" s="381"/>
      <c r="I54" s="392"/>
      <c r="J54" s="390"/>
      <c r="K54" s="390"/>
      <c r="L54" s="390"/>
    </row>
    <row r="55" spans="3:12" x14ac:dyDescent="0.25">
      <c r="C55" s="399" t="str">
        <f t="shared" si="0"/>
        <v/>
      </c>
      <c r="F55" s="390"/>
      <c r="G55" s="391"/>
      <c r="H55" s="381"/>
      <c r="I55" s="392"/>
      <c r="J55" s="390"/>
      <c r="K55" s="390"/>
      <c r="L55" s="390"/>
    </row>
    <row r="56" spans="3:12" x14ac:dyDescent="0.25">
      <c r="C56" s="399" t="str">
        <f t="shared" si="0"/>
        <v/>
      </c>
      <c r="F56" s="390"/>
      <c r="G56" s="391"/>
      <c r="H56" s="381"/>
      <c r="I56" s="392"/>
      <c r="J56" s="390"/>
      <c r="K56" s="390"/>
      <c r="L56" s="390"/>
    </row>
    <row r="57" spans="3:12" x14ac:dyDescent="0.25">
      <c r="C57" s="399" t="str">
        <f t="shared" si="0"/>
        <v/>
      </c>
      <c r="F57" s="390"/>
      <c r="G57" s="391"/>
      <c r="H57" s="381"/>
      <c r="I57" s="392"/>
      <c r="J57" s="390"/>
      <c r="K57" s="390"/>
      <c r="L57" s="390"/>
    </row>
    <row r="58" spans="3:12" x14ac:dyDescent="0.25">
      <c r="C58" s="399" t="str">
        <f t="shared" si="0"/>
        <v/>
      </c>
      <c r="F58" s="390"/>
      <c r="G58" s="391"/>
      <c r="H58" s="381"/>
      <c r="I58" s="392"/>
      <c r="J58" s="390"/>
      <c r="K58" s="390"/>
      <c r="L58" s="390"/>
    </row>
    <row r="59" spans="3:12" x14ac:dyDescent="0.25">
      <c r="C59" s="399" t="str">
        <f t="shared" si="0"/>
        <v/>
      </c>
      <c r="F59" s="390"/>
      <c r="G59" s="391"/>
      <c r="H59" s="381"/>
      <c r="I59" s="392"/>
      <c r="J59" s="390"/>
      <c r="K59" s="390"/>
      <c r="L59" s="390"/>
    </row>
    <row r="60" spans="3:12" x14ac:dyDescent="0.25">
      <c r="C60" s="399" t="str">
        <f t="shared" si="0"/>
        <v/>
      </c>
      <c r="F60" s="390"/>
      <c r="G60" s="391"/>
      <c r="H60" s="381"/>
      <c r="I60" s="392"/>
      <c r="J60" s="390"/>
      <c r="K60" s="390"/>
      <c r="L60" s="390"/>
    </row>
    <row r="61" spans="3:12" x14ac:dyDescent="0.25">
      <c r="C61" s="399" t="str">
        <f t="shared" si="0"/>
        <v/>
      </c>
      <c r="F61" s="390"/>
      <c r="G61" s="391"/>
      <c r="H61" s="381"/>
      <c r="I61" s="392"/>
      <c r="J61" s="390"/>
      <c r="K61" s="390"/>
      <c r="L61" s="390"/>
    </row>
    <row r="62" spans="3:12" x14ac:dyDescent="0.25">
      <c r="C62" s="399"/>
      <c r="F62" s="390"/>
      <c r="G62" s="391"/>
      <c r="H62" s="381"/>
      <c r="I62" s="392"/>
      <c r="J62" s="390"/>
      <c r="K62" s="390"/>
      <c r="L62" s="390"/>
    </row>
    <row r="63" spans="3:12" x14ac:dyDescent="0.25">
      <c r="C63" s="399"/>
      <c r="F63" s="390"/>
      <c r="G63" s="391"/>
      <c r="H63" s="381"/>
      <c r="I63" s="392"/>
      <c r="J63" s="390"/>
      <c r="K63" s="390"/>
      <c r="L63" s="390"/>
    </row>
    <row r="64" spans="3:12" x14ac:dyDescent="0.25">
      <c r="C64" s="399"/>
      <c r="F64" s="390"/>
      <c r="G64" s="391"/>
      <c r="H64" s="381"/>
      <c r="I64" s="392"/>
      <c r="J64" s="390"/>
      <c r="K64" s="390"/>
      <c r="L64" s="390"/>
    </row>
    <row r="65" spans="3:12" x14ac:dyDescent="0.25">
      <c r="C65" s="399"/>
      <c r="F65" s="390"/>
      <c r="G65" s="391"/>
      <c r="H65" s="381"/>
      <c r="I65" s="392"/>
      <c r="J65" s="390"/>
      <c r="K65" s="390"/>
      <c r="L65" s="390"/>
    </row>
    <row r="66" spans="3:12" x14ac:dyDescent="0.25">
      <c r="C66" s="399"/>
      <c r="F66" s="390"/>
      <c r="G66" s="391"/>
      <c r="H66" s="381"/>
      <c r="I66" s="392"/>
      <c r="J66" s="390"/>
      <c r="K66" s="390"/>
      <c r="L66" s="390"/>
    </row>
    <row r="67" spans="3:12" x14ac:dyDescent="0.25">
      <c r="C67" s="399"/>
      <c r="F67" s="390"/>
      <c r="G67" s="391"/>
      <c r="H67" s="381"/>
      <c r="I67" s="392"/>
      <c r="J67" s="390"/>
      <c r="K67" s="390"/>
      <c r="L67" s="390"/>
    </row>
    <row r="68" spans="3:12" x14ac:dyDescent="0.25">
      <c r="C68" s="399"/>
      <c r="F68" s="390"/>
      <c r="G68" s="391"/>
      <c r="H68" s="381"/>
      <c r="I68" s="392"/>
      <c r="J68" s="390"/>
      <c r="K68" s="390"/>
      <c r="L68" s="390"/>
    </row>
    <row r="69" spans="3:12" x14ac:dyDescent="0.25">
      <c r="C69" s="399"/>
      <c r="F69" s="390"/>
      <c r="G69" s="391"/>
      <c r="H69" s="381"/>
      <c r="I69" s="392"/>
      <c r="J69" s="390"/>
      <c r="K69" s="390"/>
      <c r="L69" s="390"/>
    </row>
    <row r="70" spans="3:12" x14ac:dyDescent="0.25">
      <c r="C70" s="399"/>
      <c r="F70" s="390"/>
      <c r="G70" s="391"/>
      <c r="H70" s="381"/>
      <c r="I70" s="392"/>
      <c r="J70" s="390"/>
      <c r="K70" s="390"/>
      <c r="L70" s="390"/>
    </row>
    <row r="71" spans="3:12" x14ac:dyDescent="0.25">
      <c r="C71" s="399"/>
      <c r="F71" s="390"/>
      <c r="G71" s="391"/>
      <c r="H71" s="381"/>
      <c r="I71" s="392"/>
      <c r="J71" s="390"/>
      <c r="K71" s="390"/>
      <c r="L71" s="390"/>
    </row>
    <row r="72" spans="3:12" x14ac:dyDescent="0.25">
      <c r="C72" s="399"/>
      <c r="F72" s="390"/>
      <c r="G72" s="391"/>
      <c r="H72" s="381"/>
      <c r="I72" s="392"/>
      <c r="J72" s="390"/>
      <c r="K72" s="390"/>
      <c r="L72" s="390"/>
    </row>
    <row r="73" spans="3:12" x14ac:dyDescent="0.25">
      <c r="C73" s="399"/>
      <c r="F73" s="390"/>
      <c r="G73" s="391"/>
      <c r="H73" s="381"/>
      <c r="I73" s="392"/>
      <c r="J73" s="390"/>
      <c r="K73" s="390"/>
      <c r="L73" s="390"/>
    </row>
    <row r="74" spans="3:12" x14ac:dyDescent="0.25">
      <c r="C74" s="399"/>
      <c r="F74" s="390"/>
      <c r="G74" s="391"/>
      <c r="H74" s="381"/>
      <c r="I74" s="392"/>
      <c r="J74" s="390"/>
      <c r="K74" s="390"/>
      <c r="L74" s="390"/>
    </row>
    <row r="75" spans="3:12" x14ac:dyDescent="0.25">
      <c r="C75" s="399"/>
      <c r="F75" s="390"/>
      <c r="G75" s="391"/>
      <c r="H75" s="381"/>
      <c r="I75" s="392"/>
      <c r="J75" s="390"/>
      <c r="K75" s="390"/>
      <c r="L75" s="390"/>
    </row>
    <row r="76" spans="3:12" x14ac:dyDescent="0.2">
      <c r="C76" s="399"/>
      <c r="F76" s="402"/>
      <c r="G76" s="382"/>
      <c r="H76" s="382"/>
      <c r="I76" s="382"/>
      <c r="J76" s="402"/>
      <c r="K76" s="402"/>
      <c r="L76" s="402"/>
    </row>
    <row r="77" spans="3:12" x14ac:dyDescent="0.2">
      <c r="C77" s="399"/>
      <c r="F77" s="402"/>
      <c r="G77" s="382"/>
      <c r="H77" s="382"/>
      <c r="I77" s="382"/>
      <c r="J77" s="402"/>
      <c r="K77" s="402"/>
      <c r="L77" s="402"/>
    </row>
    <row r="78" spans="3:12" x14ac:dyDescent="0.2">
      <c r="F78" s="402"/>
      <c r="G78" s="382"/>
      <c r="H78" s="382"/>
      <c r="I78" s="382"/>
      <c r="J78" s="402"/>
      <c r="K78" s="402"/>
      <c r="L78" s="402"/>
    </row>
    <row r="79" spans="3:12" x14ac:dyDescent="0.2">
      <c r="F79" s="402"/>
      <c r="G79" s="382"/>
      <c r="H79" s="382"/>
      <c r="I79" s="382"/>
      <c r="J79" s="402"/>
      <c r="K79" s="402"/>
      <c r="L79" s="402"/>
    </row>
    <row r="80" spans="3:12" x14ac:dyDescent="0.2">
      <c r="F80" s="402"/>
      <c r="G80" s="382"/>
      <c r="H80" s="382"/>
      <c r="I80" s="382"/>
      <c r="J80" s="402"/>
      <c r="K80" s="402"/>
      <c r="L80" s="402"/>
    </row>
    <row r="81" spans="6:12" x14ac:dyDescent="0.2">
      <c r="F81" s="402"/>
      <c r="G81" s="382"/>
      <c r="H81" s="382"/>
      <c r="I81" s="382"/>
      <c r="J81" s="402"/>
      <c r="K81" s="402"/>
      <c r="L81" s="402"/>
    </row>
    <row r="82" spans="6:12" x14ac:dyDescent="0.2">
      <c r="F82" s="402"/>
      <c r="G82" s="382"/>
      <c r="H82" s="382"/>
      <c r="I82" s="382"/>
      <c r="J82" s="402"/>
      <c r="K82" s="402"/>
      <c r="L82" s="402"/>
    </row>
    <row r="83" spans="6:12" x14ac:dyDescent="0.2">
      <c r="F83" s="402"/>
      <c r="G83" s="382"/>
      <c r="H83" s="382"/>
      <c r="I83" s="382"/>
      <c r="J83" s="402"/>
      <c r="K83" s="402"/>
      <c r="L83" s="402"/>
    </row>
    <row r="84" spans="6:12" x14ac:dyDescent="0.2">
      <c r="F84" s="402"/>
      <c r="G84" s="382"/>
      <c r="H84" s="382"/>
      <c r="I84" s="382"/>
      <c r="J84" s="402"/>
      <c r="K84" s="402"/>
      <c r="L84" s="402"/>
    </row>
    <row r="85" spans="6:12" x14ac:dyDescent="0.2">
      <c r="F85" s="402"/>
      <c r="G85" s="382"/>
      <c r="H85" s="382"/>
      <c r="I85" s="382"/>
      <c r="J85" s="402"/>
      <c r="K85" s="402"/>
      <c r="L85" s="402"/>
    </row>
    <row r="86" spans="6:12" x14ac:dyDescent="0.2">
      <c r="F86" s="402"/>
      <c r="G86" s="382"/>
      <c r="H86" s="382"/>
      <c r="I86" s="382"/>
      <c r="J86" s="402"/>
      <c r="K86" s="402"/>
      <c r="L86" s="402"/>
    </row>
    <row r="87" spans="6:12" x14ac:dyDescent="0.2">
      <c r="F87" s="402"/>
      <c r="G87" s="382"/>
      <c r="H87" s="382"/>
      <c r="I87" s="382"/>
      <c r="J87" s="402"/>
      <c r="K87" s="402"/>
      <c r="L87" s="402"/>
    </row>
    <row r="88" spans="6:12" x14ac:dyDescent="0.2">
      <c r="F88" s="402"/>
      <c r="G88" s="382"/>
      <c r="H88" s="382"/>
      <c r="I88" s="382"/>
      <c r="J88" s="402"/>
      <c r="K88" s="402"/>
      <c r="L88" s="402"/>
    </row>
    <row r="89" spans="6:12" x14ac:dyDescent="0.2">
      <c r="F89" s="402"/>
      <c r="G89" s="382"/>
      <c r="H89" s="382"/>
      <c r="I89" s="382"/>
      <c r="J89" s="402"/>
      <c r="K89" s="402"/>
      <c r="L89" s="402"/>
    </row>
    <row r="90" spans="6:12" x14ac:dyDescent="0.2">
      <c r="F90" s="402"/>
      <c r="G90" s="382"/>
      <c r="H90" s="382"/>
      <c r="I90" s="382"/>
      <c r="J90" s="402"/>
      <c r="K90" s="402"/>
      <c r="L90" s="402"/>
    </row>
    <row r="91" spans="6:12" x14ac:dyDescent="0.2">
      <c r="F91" s="402"/>
      <c r="G91" s="382"/>
      <c r="H91" s="382"/>
      <c r="I91" s="382"/>
      <c r="J91" s="402"/>
      <c r="K91" s="402"/>
      <c r="L91" s="402"/>
    </row>
    <row r="92" spans="6:12" x14ac:dyDescent="0.2">
      <c r="F92" s="402"/>
      <c r="G92" s="382"/>
      <c r="H92" s="382"/>
      <c r="I92" s="382"/>
      <c r="J92" s="402"/>
      <c r="K92" s="402"/>
      <c r="L92" s="402"/>
    </row>
    <row r="93" spans="6:12" x14ac:dyDescent="0.2">
      <c r="F93" s="402"/>
      <c r="G93" s="382"/>
      <c r="H93" s="382"/>
      <c r="I93" s="382"/>
      <c r="J93" s="402"/>
      <c r="K93" s="402"/>
      <c r="L93" s="402"/>
    </row>
    <row r="94" spans="6:12" x14ac:dyDescent="0.2">
      <c r="F94" s="402"/>
      <c r="G94" s="382"/>
      <c r="H94" s="382"/>
      <c r="I94" s="382"/>
      <c r="J94" s="402"/>
      <c r="K94" s="402"/>
      <c r="L94" s="402"/>
    </row>
    <row r="95" spans="6:12" x14ac:dyDescent="0.2">
      <c r="F95" s="402"/>
      <c r="G95" s="382"/>
      <c r="H95" s="382"/>
      <c r="I95" s="382"/>
      <c r="J95" s="402"/>
      <c r="K95" s="402"/>
      <c r="L95" s="402"/>
    </row>
  </sheetData>
  <dataValidations count="1">
    <dataValidation type="list" showInputMessage="1" showErrorMessage="1" sqref="D1">
      <formula1>Sprachen</formula1>
    </dataValidation>
  </dataValidations>
  <pageMargins left="0.70866141732283472" right="0.70866141732283472" top="0.78740157480314965" bottom="0.78740157480314965"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E11950"/>
  <sheetViews>
    <sheetView showGridLines="0" zoomScaleNormal="100" workbookViewId="0">
      <pane ySplit="1" topLeftCell="A2" activePane="bottomLeft" state="frozen"/>
      <selection activeCell="E1" sqref="E1"/>
      <selection pane="bottomLeft" activeCell="J8" sqref="J8"/>
    </sheetView>
  </sheetViews>
  <sheetFormatPr defaultColWidth="11.42578125" defaultRowHeight="15" customHeight="1" outlineLevelRow="2" outlineLevelCol="2" x14ac:dyDescent="0.25"/>
  <cols>
    <col min="1" max="1" width="103.42578125" style="337" customWidth="1" outlineLevel="1"/>
    <col min="2" max="2" width="67.5703125" style="405" hidden="1" customWidth="1" outlineLevel="2"/>
    <col min="3" max="3" width="57.42578125" style="416" hidden="1" customWidth="1" outlineLevel="2"/>
    <col min="4" max="4" width="65.42578125" style="418" hidden="1" customWidth="1" outlineLevel="2"/>
    <col min="5" max="5" width="8.7109375" style="227" customWidth="1" outlineLevel="1" collapsed="1"/>
    <col min="6" max="6" width="3.5703125" style="179" customWidth="1"/>
    <col min="7" max="7" width="18.7109375" style="48" customWidth="1"/>
    <col min="8" max="9" width="11.7109375" style="48" customWidth="1"/>
    <col min="10" max="13" width="11.7109375" style="61" customWidth="1"/>
    <col min="14" max="15" width="11.7109375" style="48" customWidth="1"/>
    <col min="16" max="16" width="2.5703125" style="67" customWidth="1"/>
    <col min="17" max="17" width="32.28515625" style="344" customWidth="1"/>
    <col min="18" max="18" width="2.85546875" style="67" customWidth="1"/>
    <col min="19" max="19" width="44.85546875" style="362" customWidth="1" outlineLevel="1"/>
    <col min="20" max="20" width="46.7109375" style="363" customWidth="1" outlineLevel="1"/>
    <col min="21" max="21" width="54" style="367" customWidth="1" outlineLevel="1"/>
    <col min="22" max="22" width="3.42578125" style="236" customWidth="1"/>
    <col min="23" max="28" width="11.7109375" style="67" customWidth="1"/>
    <col min="29" max="29" width="11.42578125" style="67"/>
    <col min="30" max="16384" width="11.42578125" style="1"/>
  </cols>
  <sheetData>
    <row r="1" spans="1:21" ht="54.75" customHeight="1" x14ac:dyDescent="0.25">
      <c r="A1" s="336" t="str">
        <f>IF($O$1="FR",C2&amp;CHAR(10)&amp;C3&amp;CHAR(10)&amp;C4,IF($O$1="IT",D2&amp;CHAR(10)&amp;D3&amp;CHAR(10)&amp;D4,B2&amp;CHAR(10)&amp;B3&amp;CHAR(10)&amp;B4))</f>
        <v>* = Données pour les statistiques de l'OFEV
+ = Évaluation du dommage
[ ] = Valeur calculée automatiquement ou liée à d'autres champs</v>
      </c>
      <c r="B1" s="403" t="s">
        <v>278</v>
      </c>
      <c r="C1" s="404" t="s">
        <v>75</v>
      </c>
      <c r="D1" s="450" t="s">
        <v>288</v>
      </c>
      <c r="E1" s="119"/>
      <c r="F1" s="83" t="s">
        <v>206</v>
      </c>
      <c r="G1" s="658" t="str">
        <f>IF($O$1="FR",T2,IF($O$1="IT",U2,S2))</f>
        <v xml:space="preserve">Champs du formulaire affichés/masqués
(affiché pendant le traitement, masqué pendant l’impression)
</v>
      </c>
      <c r="H1" s="659"/>
      <c r="I1" s="660"/>
      <c r="J1" s="147" t="s">
        <v>412</v>
      </c>
      <c r="K1" s="661"/>
      <c r="L1" s="662"/>
      <c r="M1" s="662"/>
      <c r="N1" s="182" t="s">
        <v>292</v>
      </c>
      <c r="O1" s="147" t="s">
        <v>75</v>
      </c>
      <c r="Q1" s="182" t="str">
        <f>IF($O$1="FR",T5,IF($O$1="IT",U5,S5))</f>
        <v>Commentaires personnels</v>
      </c>
      <c r="S1" s="422" t="s">
        <v>278</v>
      </c>
      <c r="T1" s="449" t="s">
        <v>75</v>
      </c>
      <c r="U1" s="448" t="s">
        <v>288</v>
      </c>
    </row>
    <row r="2" spans="1:21" ht="15" customHeight="1" x14ac:dyDescent="0.25">
      <c r="B2" s="405" t="s">
        <v>399</v>
      </c>
      <c r="C2" s="406" t="s">
        <v>663</v>
      </c>
      <c r="D2" s="439" t="s">
        <v>908</v>
      </c>
      <c r="E2" s="180"/>
      <c r="G2" s="58"/>
      <c r="H2" s="58"/>
      <c r="I2" s="58"/>
      <c r="J2" s="62"/>
      <c r="K2" s="62"/>
      <c r="L2" s="62"/>
      <c r="M2" s="62"/>
      <c r="N2" s="58"/>
      <c r="O2" s="58"/>
      <c r="S2" s="656" t="s">
        <v>803</v>
      </c>
      <c r="T2" s="657" t="s">
        <v>717</v>
      </c>
      <c r="U2" s="653" t="s">
        <v>866</v>
      </c>
    </row>
    <row r="3" spans="1:21" ht="15" customHeight="1" x14ac:dyDescent="0.25">
      <c r="B3" s="405" t="s">
        <v>400</v>
      </c>
      <c r="C3" s="406" t="s">
        <v>785</v>
      </c>
      <c r="D3" s="439" t="s">
        <v>872</v>
      </c>
      <c r="G3" s="58"/>
      <c r="H3" s="58"/>
      <c r="I3" s="58"/>
      <c r="J3" s="62"/>
      <c r="K3" s="62"/>
      <c r="L3" s="62"/>
      <c r="M3" s="62"/>
      <c r="N3" s="58"/>
      <c r="O3" s="58"/>
      <c r="S3" s="656"/>
      <c r="T3" s="657"/>
      <c r="U3" s="653"/>
    </row>
    <row r="4" spans="1:21" ht="24.95" customHeight="1" x14ac:dyDescent="0.25">
      <c r="B4" s="405" t="s">
        <v>401</v>
      </c>
      <c r="C4" s="407" t="s">
        <v>664</v>
      </c>
      <c r="D4" s="439" t="s">
        <v>909</v>
      </c>
      <c r="E4" s="228"/>
      <c r="G4" s="156" t="str">
        <f>IF($O$1="FR",T12,IF($O$1="IT",U12,S12))</f>
        <v>Formulaire A - Bases pour le calcul du dommage et pour l'enquête</v>
      </c>
      <c r="H4" s="12"/>
      <c r="I4" s="12"/>
      <c r="J4" s="13"/>
      <c r="K4" s="13"/>
      <c r="L4" s="13"/>
      <c r="M4" s="13"/>
      <c r="N4" s="12"/>
      <c r="O4" s="12"/>
      <c r="S4" s="656"/>
      <c r="T4" s="657"/>
      <c r="U4" s="653"/>
    </row>
    <row r="5" spans="1:21" ht="15" customHeight="1" x14ac:dyDescent="0.25">
      <c r="C5" s="408"/>
      <c r="D5" s="392"/>
      <c r="E5" s="180"/>
      <c r="G5" s="50"/>
      <c r="H5" s="18"/>
      <c r="I5" s="18"/>
      <c r="J5" s="19"/>
      <c r="K5" s="19"/>
      <c r="L5" s="19"/>
      <c r="M5" s="19"/>
      <c r="N5" s="18"/>
      <c r="O5" s="18"/>
      <c r="S5" s="362" t="s">
        <v>409</v>
      </c>
      <c r="T5" s="361" t="s">
        <v>628</v>
      </c>
      <c r="U5" s="435" t="s">
        <v>848</v>
      </c>
    </row>
    <row r="6" spans="1:21" ht="15" customHeight="1" x14ac:dyDescent="0.25">
      <c r="A6" s="338" t="str">
        <f>IF(B6="","",IF($O$1="FR",C6,IF($O$1="IT",D6,B6)))</f>
        <v xml:space="preserve">L'ID-Cas correspond au nom de la feuille de calcul du cas considéré. </v>
      </c>
      <c r="B6" s="405" t="s">
        <v>182</v>
      </c>
      <c r="C6" s="442" t="s">
        <v>1031</v>
      </c>
      <c r="D6" s="392" t="s">
        <v>1030</v>
      </c>
      <c r="E6" s="180" t="s">
        <v>186</v>
      </c>
      <c r="F6" s="179" t="s">
        <v>129</v>
      </c>
      <c r="G6" s="259" t="str">
        <f>IF($O$1="FR",T14,IF($O$1="IT",U14,S14))</f>
        <v>ID-Cas</v>
      </c>
      <c r="H6" s="259"/>
      <c r="I6" s="259"/>
      <c r="J6" s="63" t="str">
        <f ca="1">MID(CELL("filename",$A$1),FIND("]",CELL("filename",$A$1))+1,31)</f>
        <v>Schadensformular_BSP</v>
      </c>
      <c r="K6" s="21"/>
      <c r="L6" s="21"/>
      <c r="M6" s="21"/>
      <c r="N6" s="21"/>
      <c r="O6" s="21"/>
      <c r="T6" s="361"/>
      <c r="U6" s="435"/>
    </row>
    <row r="7" spans="1:21" ht="15" customHeight="1" x14ac:dyDescent="0.25">
      <c r="A7" s="338" t="str">
        <f t="shared" ref="A7:A9" si="0">IF(B7="","",IF($O$1="FR",C7,IF($O$1="IT",D7,B7)))</f>
        <v>Ce sigle sert à identifier des façon univoque le cas de mortalité.</v>
      </c>
      <c r="B7" s="405" t="s">
        <v>181</v>
      </c>
      <c r="C7" s="408" t="s">
        <v>781</v>
      </c>
      <c r="D7" s="392" t="s">
        <v>910</v>
      </c>
      <c r="E7" s="180"/>
      <c r="G7" s="259"/>
      <c r="H7" s="259"/>
      <c r="I7" s="259"/>
      <c r="J7" s="21"/>
      <c r="K7" s="21"/>
      <c r="L7" s="21"/>
      <c r="M7" s="21"/>
      <c r="N7" s="21"/>
      <c r="O7" s="21"/>
      <c r="T7" s="361"/>
      <c r="U7" s="435"/>
    </row>
    <row r="8" spans="1:21" ht="15" customHeight="1" x14ac:dyDescent="0.25">
      <c r="A8" s="337" t="str">
        <f t="shared" si="0"/>
        <v/>
      </c>
      <c r="C8" s="408"/>
      <c r="D8" s="392"/>
      <c r="E8" s="180" t="s">
        <v>119</v>
      </c>
      <c r="F8" s="179" t="s">
        <v>129</v>
      </c>
      <c r="G8" s="259" t="str">
        <f>IF($O$1="FR",T16,IF($O$1="IT",U16,S16))</f>
        <v>Canton</v>
      </c>
      <c r="H8" s="259"/>
      <c r="I8" s="259"/>
      <c r="J8" s="262" t="s">
        <v>85</v>
      </c>
      <c r="K8" s="21"/>
      <c r="L8" s="21"/>
      <c r="M8" s="21"/>
      <c r="N8" s="21"/>
      <c r="O8" s="21"/>
      <c r="T8" s="361"/>
      <c r="U8" s="435"/>
    </row>
    <row r="9" spans="1:21" ht="15" customHeight="1" x14ac:dyDescent="0.25">
      <c r="A9" s="337" t="str">
        <f t="shared" si="0"/>
        <v/>
      </c>
      <c r="C9" s="408"/>
      <c r="D9" s="392"/>
      <c r="G9" s="259"/>
      <c r="H9" s="162"/>
      <c r="I9" s="162"/>
      <c r="J9" s="257"/>
      <c r="K9" s="257"/>
      <c r="L9" s="257"/>
      <c r="M9" s="257"/>
      <c r="N9" s="21"/>
      <c r="O9" s="21"/>
      <c r="T9" s="361"/>
      <c r="U9" s="435"/>
    </row>
    <row r="10" spans="1:21" ht="15" customHeight="1" x14ac:dyDescent="0.25">
      <c r="A10" s="337" t="str">
        <f>IF(B10="","",IF($O$1="FR",C10,IF($O$1="IT",D10,B10)))</f>
        <v>Date d'apparition de la mortalité (ou date du début)</v>
      </c>
      <c r="B10" s="405" t="s">
        <v>402</v>
      </c>
      <c r="C10" s="408" t="s">
        <v>665</v>
      </c>
      <c r="D10" s="392" t="s">
        <v>911</v>
      </c>
      <c r="E10" s="180" t="s">
        <v>120</v>
      </c>
      <c r="F10" s="179" t="s">
        <v>205</v>
      </c>
      <c r="G10" s="259" t="str">
        <f>IF($O$1="FR",T18,IF($O$1="IT",U18,S18))</f>
        <v>Date de la mortalité</v>
      </c>
      <c r="H10" s="259"/>
      <c r="I10" s="259"/>
      <c r="J10" s="11">
        <v>43050</v>
      </c>
      <c r="K10" s="21"/>
      <c r="L10" s="21"/>
      <c r="M10" s="21"/>
      <c r="N10" s="21"/>
      <c r="O10" s="21"/>
      <c r="T10" s="361"/>
      <c r="U10" s="435"/>
    </row>
    <row r="11" spans="1:21" ht="15" customHeight="1" x14ac:dyDescent="0.25">
      <c r="A11" s="360" t="str">
        <f>IF(B11="","",IF($O$1="FR",C11,IF($O$1="IT",D11,B11)))</f>
        <v/>
      </c>
      <c r="C11" s="408"/>
      <c r="D11" s="392"/>
      <c r="E11" s="180"/>
      <c r="G11" s="259"/>
      <c r="H11" s="259"/>
      <c r="I11" s="259"/>
      <c r="J11" s="21"/>
      <c r="K11" s="21"/>
      <c r="L11" s="21"/>
      <c r="M11" s="21"/>
      <c r="N11" s="21"/>
      <c r="O11" s="21"/>
      <c r="T11" s="361"/>
      <c r="U11" s="435"/>
    </row>
    <row r="12" spans="1:21" ht="15" customHeight="1" x14ac:dyDescent="0.25">
      <c r="A12" s="337" t="str">
        <f>IF(B12="","",IF($O$1="FR",C12,IF($O$1="IT",D12,B12)))</f>
        <v>Nom du cours d'eau ou du réseau hydrographique</v>
      </c>
      <c r="B12" s="405" t="s">
        <v>163</v>
      </c>
      <c r="C12" s="408" t="s">
        <v>666</v>
      </c>
      <c r="D12" s="392" t="s">
        <v>912</v>
      </c>
      <c r="E12" s="180" t="s">
        <v>121</v>
      </c>
      <c r="F12" s="179" t="s">
        <v>129</v>
      </c>
      <c r="G12" s="259" t="str">
        <f>IF($O$1="FR",T20,IF($O$1="IT",U20,S20))</f>
        <v>Cours ou plan d'eau concerné</v>
      </c>
      <c r="H12" s="259"/>
      <c r="I12" s="259"/>
      <c r="J12" s="636" t="s">
        <v>742</v>
      </c>
      <c r="K12" s="636"/>
      <c r="L12" s="636"/>
      <c r="M12" s="636"/>
      <c r="N12" s="636"/>
      <c r="O12" s="636"/>
      <c r="S12" s="362" t="s">
        <v>398</v>
      </c>
      <c r="T12" s="361" t="s">
        <v>627</v>
      </c>
      <c r="U12" s="435" t="s">
        <v>971</v>
      </c>
    </row>
    <row r="13" spans="1:21" ht="15" customHeight="1" x14ac:dyDescent="0.25">
      <c r="A13" s="337" t="str">
        <f t="shared" ref="A13:A14" si="1">IF(B13="","",IF($O$1="FR",C13,IF($O$1="IT",D13,B13)))</f>
        <v/>
      </c>
      <c r="C13" s="408"/>
      <c r="D13" s="392"/>
      <c r="E13" s="180"/>
      <c r="G13" s="259"/>
      <c r="H13" s="259"/>
      <c r="I13" s="259"/>
      <c r="J13" s="21"/>
      <c r="K13" s="21"/>
      <c r="L13" s="21"/>
      <c r="M13" s="21"/>
      <c r="N13" s="21"/>
      <c r="O13" s="21"/>
      <c r="T13" s="361"/>
      <c r="U13" s="435"/>
    </row>
    <row r="14" spans="1:21" ht="15" customHeight="1" x14ac:dyDescent="0.25">
      <c r="A14" s="337" t="str">
        <f t="shared" si="1"/>
        <v>Informations complémentaires sur le lieu (début, fin, coordonnées, nom ou code du cours d'eau, etc.)</v>
      </c>
      <c r="B14" s="405" t="s">
        <v>419</v>
      </c>
      <c r="C14" s="408" t="s">
        <v>667</v>
      </c>
      <c r="D14" s="392" t="s">
        <v>913</v>
      </c>
      <c r="E14" s="180" t="s">
        <v>122</v>
      </c>
      <c r="G14" s="259" t="str">
        <f>IF($O$1="FR",T22,IF($O$1="IT",U22,S22))</f>
        <v>Description du lieu</v>
      </c>
      <c r="H14" s="259"/>
      <c r="I14" s="259"/>
      <c r="J14" s="510" t="s">
        <v>743</v>
      </c>
      <c r="K14" s="510"/>
      <c r="L14" s="510"/>
      <c r="M14" s="510"/>
      <c r="N14" s="510"/>
      <c r="O14" s="510"/>
      <c r="S14" s="362" t="s">
        <v>779</v>
      </c>
      <c r="T14" s="361" t="s">
        <v>601</v>
      </c>
      <c r="U14" s="435" t="s">
        <v>895</v>
      </c>
    </row>
    <row r="15" spans="1:21" ht="15" customHeight="1" x14ac:dyDescent="0.25">
      <c r="A15" s="337" t="str">
        <f>IF(B15="","",IF($O$1="FR",C15,IF($O$1="IT",D15,B15)))</f>
        <v/>
      </c>
      <c r="C15" s="410"/>
      <c r="D15" s="392"/>
      <c r="E15" s="180"/>
      <c r="G15" s="259"/>
      <c r="H15" s="259"/>
      <c r="I15" s="259"/>
      <c r="J15" s="510"/>
      <c r="K15" s="510"/>
      <c r="L15" s="510"/>
      <c r="M15" s="510"/>
      <c r="N15" s="510"/>
      <c r="O15" s="510"/>
      <c r="T15" s="361"/>
      <c r="U15" s="435"/>
    </row>
    <row r="16" spans="1:21" ht="15" customHeight="1" x14ac:dyDescent="0.25">
      <c r="A16" s="337" t="str">
        <f t="shared" ref="A16:A17" si="2">IF(B16="","",IF($M$1="FR",C16,IF($M$1="IT",D16,B16)))</f>
        <v/>
      </c>
      <c r="C16" s="408"/>
      <c r="D16" s="392"/>
      <c r="E16" s="180"/>
      <c r="G16" s="259"/>
      <c r="H16" s="259"/>
      <c r="I16" s="259"/>
      <c r="J16" s="510"/>
      <c r="K16" s="510"/>
      <c r="L16" s="510"/>
      <c r="M16" s="510"/>
      <c r="N16" s="510"/>
      <c r="O16" s="510"/>
      <c r="S16" s="362" t="s">
        <v>6</v>
      </c>
      <c r="T16" s="361" t="s">
        <v>280</v>
      </c>
      <c r="U16" s="435" t="s">
        <v>291</v>
      </c>
    </row>
    <row r="17" spans="1:21" ht="15" customHeight="1" x14ac:dyDescent="0.25">
      <c r="A17" s="337" t="str">
        <f t="shared" si="2"/>
        <v/>
      </c>
      <c r="C17" s="408"/>
      <c r="D17" s="392"/>
      <c r="E17" s="180"/>
      <c r="G17" s="259"/>
      <c r="H17" s="259"/>
      <c r="I17" s="259"/>
      <c r="J17" s="21"/>
      <c r="K17" s="21"/>
      <c r="L17" s="21"/>
      <c r="M17" s="21"/>
      <c r="N17" s="21"/>
      <c r="O17" s="21"/>
      <c r="T17" s="361"/>
      <c r="U17" s="435"/>
    </row>
    <row r="18" spans="1:21" ht="15" customHeight="1" x14ac:dyDescent="0.25">
      <c r="A18" s="337" t="str">
        <f>IF(B18="","",IF($O$1="FR",C18,IF($O$1="IT",D18,B18)))</f>
        <v>Nom de la/des commune(s) dans le périmètre du cas</v>
      </c>
      <c r="B18" s="405" t="s">
        <v>417</v>
      </c>
      <c r="C18" s="408" t="s">
        <v>668</v>
      </c>
      <c r="D18" s="392" t="s">
        <v>914</v>
      </c>
      <c r="E18" s="180" t="s">
        <v>123</v>
      </c>
      <c r="G18" s="259" t="str">
        <f>IF($O$1="FR",T24,IF($O$1="IT",U24,S24))</f>
        <v>Commune/-s</v>
      </c>
      <c r="H18" s="259"/>
      <c r="I18" s="259"/>
      <c r="J18" s="510" t="s">
        <v>758</v>
      </c>
      <c r="K18" s="510"/>
      <c r="L18" s="510"/>
      <c r="M18" s="510"/>
      <c r="N18" s="510"/>
      <c r="O18" s="510"/>
      <c r="S18" s="362" t="s">
        <v>5</v>
      </c>
      <c r="T18" s="361" t="s">
        <v>296</v>
      </c>
      <c r="U18" s="435" t="s">
        <v>972</v>
      </c>
    </row>
    <row r="19" spans="1:21" ht="15" customHeight="1" x14ac:dyDescent="0.25">
      <c r="A19" s="337" t="str">
        <f t="shared" ref="A19:A22" si="3">IF(B19="","",IF($O$1="FR",C19,IF($O$1="IT",D19,B19)))</f>
        <v/>
      </c>
      <c r="C19" s="408"/>
      <c r="D19" s="392"/>
      <c r="E19" s="180"/>
      <c r="G19" s="259"/>
      <c r="H19" s="259"/>
      <c r="I19" s="259"/>
      <c r="J19" s="510"/>
      <c r="K19" s="510"/>
      <c r="L19" s="510"/>
      <c r="M19" s="510"/>
      <c r="N19" s="510"/>
      <c r="O19" s="510"/>
      <c r="T19" s="361"/>
      <c r="U19" s="435"/>
    </row>
    <row r="20" spans="1:21" ht="15" customHeight="1" x14ac:dyDescent="0.25">
      <c r="A20" s="337" t="str">
        <f t="shared" si="3"/>
        <v/>
      </c>
      <c r="C20" s="408"/>
      <c r="D20" s="392"/>
      <c r="E20" s="180"/>
      <c r="G20" s="259"/>
      <c r="H20" s="259"/>
      <c r="I20" s="259"/>
      <c r="J20" s="21"/>
      <c r="K20" s="21"/>
      <c r="L20" s="21"/>
      <c r="M20" s="21"/>
      <c r="N20" s="21"/>
      <c r="O20" s="21"/>
      <c r="S20" s="362" t="s">
        <v>162</v>
      </c>
      <c r="T20" s="361" t="s">
        <v>588</v>
      </c>
      <c r="U20" s="435" t="s">
        <v>973</v>
      </c>
    </row>
    <row r="21" spans="1:21" ht="15" customHeight="1" x14ac:dyDescent="0.25">
      <c r="A21" s="337" t="str">
        <f t="shared" si="3"/>
        <v>Tronçon/-s de pêche: si possible, utiliser le code des statistiques de pêche</v>
      </c>
      <c r="B21" s="411" t="s">
        <v>765</v>
      </c>
      <c r="C21" s="412" t="s">
        <v>766</v>
      </c>
      <c r="D21" s="434" t="s">
        <v>915</v>
      </c>
      <c r="E21" s="180" t="s">
        <v>124</v>
      </c>
      <c r="F21" s="179" t="s">
        <v>129</v>
      </c>
      <c r="G21" s="259" t="str">
        <f>IF($O$1="FR",T26,IF($O$1="IT",U26,S26))</f>
        <v>Tronçon/-s de pêche (statistiques de pêche)</v>
      </c>
      <c r="H21" s="259"/>
      <c r="I21" s="259"/>
      <c r="J21" s="510">
        <v>15.1</v>
      </c>
      <c r="K21" s="510"/>
      <c r="L21" s="510"/>
      <c r="M21" s="510"/>
      <c r="N21" s="510"/>
      <c r="O21" s="510"/>
      <c r="T21" s="361"/>
      <c r="U21" s="435"/>
    </row>
    <row r="22" spans="1:21" ht="15" customHeight="1" x14ac:dyDescent="0.25">
      <c r="A22" s="337" t="str">
        <f t="shared" si="3"/>
        <v/>
      </c>
      <c r="C22" s="408"/>
      <c r="D22" s="392"/>
      <c r="E22" s="180"/>
      <c r="G22" s="259"/>
      <c r="H22" s="259"/>
      <c r="I22" s="259"/>
      <c r="J22" s="510"/>
      <c r="K22" s="510"/>
      <c r="L22" s="510"/>
      <c r="M22" s="510"/>
      <c r="N22" s="510"/>
      <c r="O22" s="510"/>
      <c r="S22" s="362" t="s">
        <v>418</v>
      </c>
      <c r="T22" s="361" t="s">
        <v>589</v>
      </c>
      <c r="U22" s="435" t="s">
        <v>534</v>
      </c>
    </row>
    <row r="23" spans="1:21" ht="15" customHeight="1" x14ac:dyDescent="0.25">
      <c r="A23" s="337" t="str">
        <f>IF(B23="","",IF($O$1="FR",C23,IF($O$1="IT",D23,B23)))</f>
        <v>Description succincte des circonstances du dommage</v>
      </c>
      <c r="B23" s="405" t="s">
        <v>167</v>
      </c>
      <c r="C23" s="443" t="s">
        <v>1032</v>
      </c>
      <c r="D23" s="392" t="s">
        <v>916</v>
      </c>
      <c r="G23" s="259"/>
      <c r="H23" s="162"/>
      <c r="I23" s="162"/>
      <c r="J23" s="257"/>
      <c r="K23" s="257"/>
      <c r="L23" s="257"/>
      <c r="M23" s="257"/>
      <c r="N23" s="21"/>
      <c r="O23" s="21"/>
      <c r="T23" s="361"/>
      <c r="U23" s="435"/>
    </row>
    <row r="24" spans="1:21" ht="15" customHeight="1" x14ac:dyDescent="0.25">
      <c r="A24" s="337" t="str">
        <f>IF(B24="","",IF($O$1="FR","",IF($O$1="IT",D24,B24)))</f>
        <v/>
      </c>
      <c r="B24" s="405" t="s">
        <v>168</v>
      </c>
      <c r="C24" s="436" t="s">
        <v>1033</v>
      </c>
      <c r="D24" s="392" t="s">
        <v>917</v>
      </c>
      <c r="E24" s="180" t="s">
        <v>125</v>
      </c>
      <c r="F24" s="179" t="s">
        <v>129</v>
      </c>
      <c r="G24" s="259" t="str">
        <f>IF($O$1="FR",T30,IF($O$1="IT",U30,S30))</f>
        <v xml:space="preserve">Description de la cause </v>
      </c>
      <c r="H24" s="259"/>
      <c r="I24" s="259"/>
      <c r="J24" s="510" t="s">
        <v>827</v>
      </c>
      <c r="K24" s="510"/>
      <c r="L24" s="510"/>
      <c r="M24" s="510"/>
      <c r="N24" s="510"/>
      <c r="O24" s="510"/>
      <c r="S24" s="362" t="s">
        <v>590</v>
      </c>
      <c r="T24" s="361" t="s">
        <v>591</v>
      </c>
      <c r="U24" s="435" t="s">
        <v>592</v>
      </c>
    </row>
    <row r="25" spans="1:21" ht="15" customHeight="1" x14ac:dyDescent="0.25">
      <c r="A25" s="337" t="str">
        <f t="shared" ref="A25:A27" si="4">IF(B25="","",IF($O$1="FR","",IF($O$1="IT",D25,B25)))</f>
        <v/>
      </c>
      <c r="C25" s="408"/>
      <c r="D25" s="392"/>
      <c r="E25" s="180"/>
      <c r="G25" s="259"/>
      <c r="H25" s="259"/>
      <c r="I25" s="259"/>
      <c r="J25" s="510"/>
      <c r="K25" s="510"/>
      <c r="L25" s="510"/>
      <c r="M25" s="510"/>
      <c r="N25" s="510"/>
      <c r="O25" s="510"/>
      <c r="T25" s="361"/>
      <c r="U25" s="435"/>
    </row>
    <row r="26" spans="1:21" ht="15" customHeight="1" x14ac:dyDescent="0.25">
      <c r="A26" s="337" t="str">
        <f t="shared" si="4"/>
        <v/>
      </c>
      <c r="C26" s="408"/>
      <c r="D26" s="392"/>
      <c r="E26" s="180"/>
      <c r="G26" s="259"/>
      <c r="H26" s="259"/>
      <c r="I26" s="259"/>
      <c r="J26" s="510"/>
      <c r="K26" s="510"/>
      <c r="L26" s="510"/>
      <c r="M26" s="510"/>
      <c r="N26" s="510"/>
      <c r="O26" s="510"/>
      <c r="S26" s="362" t="s">
        <v>786</v>
      </c>
      <c r="T26" s="361" t="s">
        <v>787</v>
      </c>
      <c r="U26" s="435" t="s">
        <v>897</v>
      </c>
    </row>
    <row r="27" spans="1:21" ht="15" customHeight="1" x14ac:dyDescent="0.25">
      <c r="A27" s="337" t="str">
        <f t="shared" si="4"/>
        <v/>
      </c>
      <c r="C27" s="408"/>
      <c r="D27" s="392"/>
      <c r="G27" s="259"/>
      <c r="H27" s="162"/>
      <c r="I27" s="162"/>
      <c r="J27" s="510"/>
      <c r="K27" s="510"/>
      <c r="L27" s="510"/>
      <c r="M27" s="510"/>
      <c r="N27" s="510"/>
      <c r="O27" s="510"/>
      <c r="T27" s="361"/>
      <c r="U27" s="435"/>
    </row>
    <row r="28" spans="1:21" ht="15" customHeight="1" x14ac:dyDescent="0.25">
      <c r="A28" s="337" t="str">
        <f>IF(B28="","",IF($O$1="FR",C28,IF($O$1="IT",D28,B28)))</f>
        <v>Menu déroulant: causes de mortalité selon les statistiques fédérales de la pêche (OFEV)</v>
      </c>
      <c r="B28" s="405" t="s">
        <v>486</v>
      </c>
      <c r="C28" s="408" t="s">
        <v>669</v>
      </c>
      <c r="D28" s="392" t="s">
        <v>918</v>
      </c>
      <c r="G28" s="259"/>
      <c r="H28" s="162"/>
      <c r="I28" s="162"/>
      <c r="J28" s="257"/>
      <c r="K28" s="257"/>
      <c r="L28" s="257"/>
      <c r="M28" s="257"/>
      <c r="N28" s="21"/>
      <c r="O28" s="21"/>
      <c r="T28" s="361"/>
      <c r="U28" s="435"/>
    </row>
    <row r="29" spans="1:21" ht="15" customHeight="1" x14ac:dyDescent="0.25">
      <c r="A29" s="337" t="str">
        <f>IF(B29="","",IF($O$1="FR",C29,IF($O$1="IT",D29,B29)))</f>
        <v>Si la «Cause de mortalité» correspond à « Autres raisons », le champ A8 « Description de la cause » doit être rempli.</v>
      </c>
      <c r="B29" s="405" t="s">
        <v>768</v>
      </c>
      <c r="C29" s="408" t="s">
        <v>782</v>
      </c>
      <c r="D29" s="392" t="s">
        <v>851</v>
      </c>
      <c r="E29" s="180" t="s">
        <v>126</v>
      </c>
      <c r="F29" s="179" t="s">
        <v>129</v>
      </c>
      <c r="G29" s="259" t="str">
        <f>IF($O$1="FR",T36,IF($O$1="IT",U36,S36))</f>
        <v>Cause de mortalité (code OFEV)</v>
      </c>
      <c r="H29" s="259"/>
      <c r="I29" s="259"/>
      <c r="J29" s="636" t="s">
        <v>19</v>
      </c>
      <c r="K29" s="636"/>
      <c r="L29" s="636"/>
      <c r="M29" s="306" t="s">
        <v>487</v>
      </c>
      <c r="N29" s="377">
        <f>IF(J29="","",INDEX(Lookups!$G$8:$G$23,
IF(NOT(ISERROR(MATCH(J29,Lookups!$D$8:$D$23,0))),MATCH(J29,Lookups!$D$8:$D$23,0),
IF(NOT(ISERROR(MATCH(J29,Lookups!$E$8:$E$23,0))),MATCH(J29,Lookups!$E$8:$E$23,0),
MATCH(J29,Lookups!$F$8:$F$23,0)))))</f>
        <v>2</v>
      </c>
      <c r="O29" s="242"/>
      <c r="T29" s="361"/>
      <c r="U29" s="435"/>
    </row>
    <row r="30" spans="1:21" ht="15" customHeight="1" x14ac:dyDescent="0.25">
      <c r="C30" s="408"/>
      <c r="D30" s="392"/>
      <c r="G30" s="259"/>
      <c r="H30" s="162"/>
      <c r="I30" s="162"/>
      <c r="J30" s="257"/>
      <c r="K30" s="257"/>
      <c r="L30" s="1"/>
      <c r="M30" s="257"/>
      <c r="N30" s="21"/>
      <c r="O30" s="21"/>
      <c r="S30" s="362" t="s">
        <v>141</v>
      </c>
      <c r="T30" s="361" t="s">
        <v>740</v>
      </c>
      <c r="U30" s="435" t="s">
        <v>376</v>
      </c>
    </row>
    <row r="31" spans="1:21" ht="15" customHeight="1" x14ac:dyDescent="0.25">
      <c r="A31" s="337" t="str">
        <f t="shared" ref="A31" si="5">IF(B31="","",IF($O$1="FR",C31,IF($O$1="IT",D31,B31)))</f>
        <v/>
      </c>
      <c r="C31" s="408"/>
      <c r="D31" s="392"/>
      <c r="G31" s="259"/>
      <c r="H31" s="162"/>
      <c r="I31" s="162"/>
      <c r="J31" s="257"/>
      <c r="K31" s="257"/>
      <c r="L31" s="257"/>
      <c r="M31" s="257"/>
      <c r="N31" s="21"/>
      <c r="O31" s="21"/>
      <c r="T31" s="361"/>
      <c r="U31" s="435"/>
    </row>
    <row r="32" spans="1:21" ht="15" customHeight="1" x14ac:dyDescent="0.25">
      <c r="A32" s="337" t="str">
        <f>IF(B32="","",IF($O$1="FR",C32,IF($O$1="IT",D32,B32)))</f>
        <v>Informations sur l'auteur de l'atteinte</v>
      </c>
      <c r="B32" s="405" t="s">
        <v>293</v>
      </c>
      <c r="C32" s="408" t="s">
        <v>670</v>
      </c>
      <c r="D32" s="392" t="s">
        <v>919</v>
      </c>
      <c r="E32" s="180" t="s">
        <v>127</v>
      </c>
      <c r="G32" s="637" t="str">
        <f>IF($O$1="FR",T38,IF($O$1="IT",U38,S38))</f>
        <v>Responsable de la mortalité des poissons</v>
      </c>
      <c r="H32" s="637"/>
      <c r="I32" s="637"/>
      <c r="J32" s="467" t="s">
        <v>744</v>
      </c>
      <c r="K32" s="467"/>
      <c r="L32" s="468"/>
      <c r="M32" s="654"/>
      <c r="N32" s="655"/>
      <c r="O32" s="655"/>
      <c r="S32" s="362" t="s">
        <v>434</v>
      </c>
      <c r="T32" s="361" t="s">
        <v>788</v>
      </c>
      <c r="U32" s="435" t="s">
        <v>535</v>
      </c>
    </row>
    <row r="33" spans="1:21" ht="15" customHeight="1" x14ac:dyDescent="0.25">
      <c r="A33" s="466" t="str">
        <f t="shared" ref="A33:A75" si="6">IF(B33="","",IF($O$1="FR",C33,IF($O$1="IT",D33,B33)))</f>
        <v>(Dans une cellule, il est possible d'aller à la ligne en cliquant sur Alt+Enter.)</v>
      </c>
      <c r="B33" s="419" t="s">
        <v>723</v>
      </c>
      <c r="C33" s="408" t="s">
        <v>724</v>
      </c>
      <c r="D33" s="392" t="s">
        <v>920</v>
      </c>
      <c r="E33" s="180"/>
      <c r="G33" s="637"/>
      <c r="H33" s="637"/>
      <c r="I33" s="637"/>
      <c r="J33" s="469"/>
      <c r="K33" s="469"/>
      <c r="L33" s="470"/>
      <c r="M33" s="654"/>
      <c r="N33" s="655"/>
      <c r="O33" s="655"/>
      <c r="T33" s="361"/>
      <c r="U33" s="435"/>
    </row>
    <row r="34" spans="1:21" ht="15" customHeight="1" x14ac:dyDescent="0.25">
      <c r="A34" s="466"/>
      <c r="C34" s="408"/>
      <c r="D34" s="392"/>
      <c r="E34" s="180"/>
      <c r="G34" s="637"/>
      <c r="H34" s="637"/>
      <c r="I34" s="637"/>
      <c r="J34" s="471"/>
      <c r="K34" s="471"/>
      <c r="L34" s="472"/>
      <c r="M34" s="654"/>
      <c r="N34" s="655"/>
      <c r="O34" s="655"/>
      <c r="T34" s="361"/>
      <c r="U34" s="435"/>
    </row>
    <row r="35" spans="1:21" ht="15" customHeight="1" x14ac:dyDescent="0.25">
      <c r="A35" s="337" t="str">
        <f t="shared" si="6"/>
        <v/>
      </c>
      <c r="C35" s="408"/>
      <c r="D35" s="392"/>
      <c r="G35" s="637"/>
      <c r="H35" s="637"/>
      <c r="I35" s="637"/>
      <c r="J35" s="257"/>
      <c r="K35" s="257"/>
      <c r="L35" s="257"/>
      <c r="M35" s="257"/>
      <c r="N35" s="21"/>
      <c r="O35" s="21"/>
      <c r="T35" s="361"/>
      <c r="U35" s="435"/>
    </row>
    <row r="36" spans="1:21" ht="15" customHeight="1" x14ac:dyDescent="0.25">
      <c r="A36" s="337" t="str">
        <f t="shared" si="6"/>
        <v/>
      </c>
      <c r="C36" s="408"/>
      <c r="D36" s="392"/>
      <c r="E36" s="180" t="s">
        <v>416</v>
      </c>
      <c r="G36" s="259" t="str">
        <f>IF($O$1="FR",T42,IF($O$1="IT",U42,S42))</f>
        <v>Propriétaire de la régale de la pêche</v>
      </c>
      <c r="H36" s="259"/>
      <c r="I36" s="259"/>
      <c r="J36" s="636" t="s">
        <v>6</v>
      </c>
      <c r="K36" s="636"/>
      <c r="L36" s="636"/>
      <c r="M36" s="636"/>
      <c r="N36" s="636"/>
      <c r="O36" s="636"/>
      <c r="S36" s="362" t="s">
        <v>790</v>
      </c>
      <c r="T36" s="361" t="s">
        <v>789</v>
      </c>
      <c r="U36" s="435" t="s">
        <v>536</v>
      </c>
    </row>
    <row r="37" spans="1:21" ht="15" customHeight="1" x14ac:dyDescent="0.25">
      <c r="A37" s="337" t="str">
        <f t="shared" si="6"/>
        <v/>
      </c>
      <c r="C37" s="408"/>
      <c r="D37" s="392"/>
      <c r="G37" s="259"/>
      <c r="H37" s="162"/>
      <c r="I37" s="162"/>
      <c r="J37" s="257"/>
      <c r="K37" s="257"/>
      <c r="L37" s="257"/>
      <c r="M37" s="257"/>
      <c r="N37" s="21"/>
      <c r="O37" s="21"/>
      <c r="T37" s="361"/>
      <c r="U37" s="435"/>
    </row>
    <row r="38" spans="1:21" ht="15" customHeight="1" x14ac:dyDescent="0.25">
      <c r="A38" s="337" t="str">
        <f t="shared" si="6"/>
        <v>Régale de la pêche: personne de contact / nom et n° de téléphone de la/des personne(s) autorisée(s) à pêcher</v>
      </c>
      <c r="B38" s="405" t="s">
        <v>177</v>
      </c>
      <c r="C38" s="408" t="s">
        <v>671</v>
      </c>
      <c r="D38" s="392" t="s">
        <v>921</v>
      </c>
      <c r="E38" s="180" t="s">
        <v>461</v>
      </c>
      <c r="G38" s="259" t="str">
        <f>IF($O$1="FR",T44,IF($O$1="IT",U44,S44))</f>
        <v>Propriétaire des droits de pêche</v>
      </c>
      <c r="H38" s="259"/>
      <c r="I38" s="259"/>
      <c r="J38" s="467" t="s">
        <v>745</v>
      </c>
      <c r="K38" s="467"/>
      <c r="L38" s="468"/>
      <c r="M38" s="654"/>
      <c r="N38" s="655"/>
      <c r="O38" s="655"/>
      <c r="S38" s="362" t="s">
        <v>132</v>
      </c>
      <c r="T38" s="361" t="s">
        <v>297</v>
      </c>
      <c r="U38" s="435" t="s">
        <v>974</v>
      </c>
    </row>
    <row r="39" spans="1:21" ht="15" customHeight="1" x14ac:dyDescent="0.25">
      <c r="A39" s="466" t="str">
        <f t="shared" si="6"/>
        <v>(Dans une cellule, il est possible d'aller à la ligne en cliquant sur Alt+Enter.)</v>
      </c>
      <c r="B39" s="419" t="s">
        <v>723</v>
      </c>
      <c r="C39" s="408" t="s">
        <v>724</v>
      </c>
      <c r="D39" s="392" t="s">
        <v>920</v>
      </c>
      <c r="E39" s="180"/>
      <c r="G39" s="259"/>
      <c r="H39" s="259"/>
      <c r="I39" s="259"/>
      <c r="J39" s="469"/>
      <c r="K39" s="469"/>
      <c r="L39" s="470"/>
      <c r="M39" s="654"/>
      <c r="N39" s="655"/>
      <c r="O39" s="655"/>
      <c r="T39" s="361"/>
      <c r="U39" s="435"/>
    </row>
    <row r="40" spans="1:21" ht="15" customHeight="1" x14ac:dyDescent="0.25">
      <c r="A40" s="466"/>
      <c r="C40" s="408"/>
      <c r="D40" s="392"/>
      <c r="E40" s="180"/>
      <c r="G40" s="259"/>
      <c r="H40" s="259"/>
      <c r="I40" s="259"/>
      <c r="J40" s="471"/>
      <c r="K40" s="471"/>
      <c r="L40" s="472"/>
      <c r="M40" s="654"/>
      <c r="N40" s="655"/>
      <c r="O40" s="655"/>
      <c r="T40" s="361"/>
      <c r="U40" s="435"/>
    </row>
    <row r="41" spans="1:21" ht="15" customHeight="1" x14ac:dyDescent="0.25">
      <c r="A41" s="337" t="str">
        <f t="shared" si="6"/>
        <v/>
      </c>
      <c r="C41" s="408"/>
      <c r="D41" s="392"/>
      <c r="E41" s="180"/>
      <c r="G41" s="259"/>
      <c r="H41" s="259"/>
      <c r="I41" s="259"/>
      <c r="J41" s="21"/>
      <c r="K41" s="21"/>
      <c r="L41" s="21"/>
      <c r="M41" s="21"/>
      <c r="N41" s="21"/>
      <c r="O41" s="21"/>
      <c r="T41" s="361"/>
      <c r="U41" s="435"/>
    </row>
    <row r="42" spans="1:21" ht="15" customHeight="1" x14ac:dyDescent="0.25">
      <c r="A42" s="337" t="str">
        <f t="shared" si="6"/>
        <v xml:space="preserve">Informations complémentaires sur le cas. </v>
      </c>
      <c r="B42" s="405" t="s">
        <v>397</v>
      </c>
      <c r="C42" s="408" t="s">
        <v>707</v>
      </c>
      <c r="D42" s="392" t="s">
        <v>922</v>
      </c>
      <c r="E42" s="180" t="s">
        <v>462</v>
      </c>
      <c r="F42" s="179" t="s">
        <v>129</v>
      </c>
      <c r="G42" s="259" t="str">
        <f>IF($O$1="FR",T45,IF($O$1="IT",U45,S45))</f>
        <v>Remarques</v>
      </c>
      <c r="H42" s="259"/>
      <c r="I42" s="259"/>
      <c r="J42" s="510" t="s">
        <v>0</v>
      </c>
      <c r="K42" s="510"/>
      <c r="L42" s="510"/>
      <c r="M42" s="510"/>
      <c r="N42" s="510"/>
      <c r="O42" s="510"/>
      <c r="S42" s="362" t="s">
        <v>133</v>
      </c>
      <c r="T42" s="361" t="s">
        <v>298</v>
      </c>
      <c r="U42" s="435" t="s">
        <v>876</v>
      </c>
    </row>
    <row r="43" spans="1:21" ht="15" customHeight="1" x14ac:dyDescent="0.25">
      <c r="A43" s="360" t="str">
        <f t="shared" si="6"/>
        <v>Remarque: ces informations sont transmises à l'OFEV (statistiques).</v>
      </c>
      <c r="B43" s="405" t="s">
        <v>403</v>
      </c>
      <c r="C43" s="408" t="s">
        <v>708</v>
      </c>
      <c r="D43" s="392" t="s">
        <v>923</v>
      </c>
      <c r="E43" s="180"/>
      <c r="G43" s="259"/>
      <c r="H43" s="259"/>
      <c r="I43" s="259"/>
      <c r="J43" s="510"/>
      <c r="K43" s="510"/>
      <c r="L43" s="510"/>
      <c r="M43" s="510"/>
      <c r="N43" s="510"/>
      <c r="O43" s="510"/>
      <c r="T43" s="361"/>
      <c r="U43" s="435"/>
    </row>
    <row r="44" spans="1:21" ht="15" customHeight="1" x14ac:dyDescent="0.25">
      <c r="A44" s="337" t="str">
        <f t="shared" si="6"/>
        <v/>
      </c>
      <c r="C44" s="408"/>
      <c r="D44" s="392"/>
      <c r="E44" s="180"/>
      <c r="G44" s="259"/>
      <c r="H44" s="259"/>
      <c r="I44" s="259"/>
      <c r="J44" s="510"/>
      <c r="K44" s="510"/>
      <c r="L44" s="510"/>
      <c r="M44" s="510"/>
      <c r="N44" s="510"/>
      <c r="O44" s="510"/>
      <c r="S44" s="362" t="s">
        <v>134</v>
      </c>
      <c r="T44" s="361" t="s">
        <v>299</v>
      </c>
      <c r="U44" s="435" t="s">
        <v>975</v>
      </c>
    </row>
    <row r="45" spans="1:21" ht="15" customHeight="1" x14ac:dyDescent="0.25">
      <c r="A45" s="337" t="str">
        <f t="shared" si="6"/>
        <v/>
      </c>
      <c r="C45" s="408"/>
      <c r="D45" s="392"/>
      <c r="E45" s="180"/>
      <c r="G45" s="259"/>
      <c r="H45" s="259"/>
      <c r="I45" s="259"/>
      <c r="J45" s="510"/>
      <c r="K45" s="510"/>
      <c r="L45" s="510"/>
      <c r="M45" s="510"/>
      <c r="N45" s="510"/>
      <c r="O45" s="510"/>
      <c r="S45" s="362" t="s">
        <v>157</v>
      </c>
      <c r="T45" s="361" t="s">
        <v>300</v>
      </c>
      <c r="U45" s="435" t="s">
        <v>854</v>
      </c>
    </row>
    <row r="46" spans="1:21" ht="15" customHeight="1" x14ac:dyDescent="0.25">
      <c r="A46" s="337" t="str">
        <f t="shared" si="6"/>
        <v/>
      </c>
      <c r="C46" s="408"/>
      <c r="D46" s="392"/>
      <c r="E46" s="180"/>
      <c r="G46" s="259"/>
      <c r="H46" s="259"/>
      <c r="I46" s="259"/>
      <c r="J46" s="258"/>
      <c r="K46" s="258"/>
      <c r="L46" s="258"/>
      <c r="M46" s="258"/>
      <c r="N46" s="258"/>
      <c r="O46" s="258"/>
      <c r="T46" s="361"/>
      <c r="U46" s="435"/>
    </row>
    <row r="47" spans="1:21" ht="15" customHeight="1" x14ac:dyDescent="0.25">
      <c r="A47" s="337" t="str">
        <f t="shared" si="6"/>
        <v>Autres commentaires (non repris dans les statistiques de l'OFEV)</v>
      </c>
      <c r="B47" s="414" t="s">
        <v>506</v>
      </c>
      <c r="C47" s="408" t="s">
        <v>672</v>
      </c>
      <c r="D47" s="392" t="s">
        <v>924</v>
      </c>
      <c r="E47" s="180" t="s">
        <v>463</v>
      </c>
      <c r="G47" s="259" t="str">
        <f>IF($O$1="FR",T47,IF($O$1="IT",U47,S47))</f>
        <v>Autre</v>
      </c>
      <c r="H47" s="50"/>
      <c r="I47" s="50"/>
      <c r="J47" s="510"/>
      <c r="K47" s="510"/>
      <c r="L47" s="510"/>
      <c r="M47" s="510"/>
      <c r="N47" s="510"/>
      <c r="O47" s="510"/>
      <c r="S47" s="362" t="s">
        <v>415</v>
      </c>
      <c r="T47" s="361" t="s">
        <v>549</v>
      </c>
      <c r="U47" s="435" t="s">
        <v>537</v>
      </c>
    </row>
    <row r="48" spans="1:21" ht="15" customHeight="1" x14ac:dyDescent="0.25">
      <c r="A48" s="337" t="str">
        <f t="shared" si="6"/>
        <v/>
      </c>
      <c r="C48" s="408"/>
      <c r="D48" s="392"/>
      <c r="E48" s="180"/>
      <c r="G48" s="50"/>
      <c r="H48" s="50"/>
      <c r="I48" s="50"/>
      <c r="J48" s="510"/>
      <c r="K48" s="510"/>
      <c r="L48" s="510"/>
      <c r="M48" s="510"/>
      <c r="N48" s="510"/>
      <c r="O48" s="510"/>
      <c r="T48" s="361"/>
      <c r="U48" s="435"/>
    </row>
    <row r="49" spans="1:21" ht="15" customHeight="1" x14ac:dyDescent="0.25">
      <c r="A49" s="337" t="str">
        <f t="shared" si="6"/>
        <v/>
      </c>
      <c r="C49" s="408"/>
      <c r="D49" s="392"/>
      <c r="E49" s="180"/>
      <c r="G49" s="50"/>
      <c r="H49" s="50"/>
      <c r="I49" s="50"/>
      <c r="J49" s="510"/>
      <c r="K49" s="510"/>
      <c r="L49" s="510"/>
      <c r="M49" s="510"/>
      <c r="N49" s="510"/>
      <c r="O49" s="510"/>
      <c r="T49" s="361"/>
      <c r="U49" s="435"/>
    </row>
    <row r="50" spans="1:21" ht="15" customHeight="1" x14ac:dyDescent="0.25">
      <c r="A50" s="360"/>
      <c r="C50" s="408"/>
      <c r="D50" s="392"/>
      <c r="E50" s="180"/>
      <c r="G50" s="50"/>
      <c r="H50" s="50"/>
      <c r="I50" s="50"/>
      <c r="J50" s="510"/>
      <c r="K50" s="510"/>
      <c r="L50" s="510"/>
      <c r="M50" s="510"/>
      <c r="N50" s="510"/>
      <c r="O50" s="510"/>
      <c r="T50" s="361"/>
      <c r="U50" s="435"/>
    </row>
    <row r="51" spans="1:21" ht="15" customHeight="1" x14ac:dyDescent="0.25">
      <c r="A51" s="360"/>
      <c r="C51" s="408"/>
      <c r="D51" s="392"/>
      <c r="E51" s="180"/>
      <c r="G51" s="50"/>
      <c r="H51" s="50"/>
      <c r="I51" s="50"/>
      <c r="J51" s="510"/>
      <c r="K51" s="510"/>
      <c r="L51" s="510"/>
      <c r="M51" s="510"/>
      <c r="N51" s="510"/>
      <c r="O51" s="510"/>
      <c r="T51" s="361"/>
      <c r="U51" s="435"/>
    </row>
    <row r="52" spans="1:21" ht="15" customHeight="1" x14ac:dyDescent="0.25">
      <c r="A52" s="337" t="str">
        <f t="shared" si="6"/>
        <v/>
      </c>
      <c r="C52" s="408"/>
      <c r="D52" s="392"/>
      <c r="E52" s="180"/>
      <c r="G52" s="50"/>
      <c r="H52" s="50"/>
      <c r="I52" s="50"/>
      <c r="J52" s="510"/>
      <c r="K52" s="510"/>
      <c r="L52" s="510"/>
      <c r="M52" s="510"/>
      <c r="N52" s="510"/>
      <c r="O52" s="510"/>
      <c r="T52" s="361"/>
      <c r="U52" s="435"/>
    </row>
    <row r="53" spans="1:21" ht="15" customHeight="1" x14ac:dyDescent="0.25">
      <c r="A53" s="337" t="str">
        <f t="shared" si="6"/>
        <v/>
      </c>
      <c r="C53" s="408"/>
      <c r="D53" s="392"/>
      <c r="E53" s="180"/>
      <c r="G53" s="50"/>
      <c r="H53" s="50"/>
      <c r="I53" s="50"/>
      <c r="J53" s="510"/>
      <c r="K53" s="510"/>
      <c r="L53" s="510"/>
      <c r="M53" s="510"/>
      <c r="N53" s="510"/>
      <c r="O53" s="510"/>
      <c r="T53" s="361"/>
      <c r="U53" s="435"/>
    </row>
    <row r="54" spans="1:21" ht="15" customHeight="1" x14ac:dyDescent="0.25">
      <c r="A54" s="337" t="str">
        <f t="shared" si="6"/>
        <v/>
      </c>
      <c r="C54" s="408"/>
      <c r="D54" s="392"/>
      <c r="E54" s="180"/>
      <c r="G54" s="50"/>
      <c r="H54" s="50"/>
      <c r="I54" s="50"/>
      <c r="J54" s="258"/>
      <c r="K54" s="258"/>
      <c r="L54" s="258"/>
      <c r="M54" s="258"/>
      <c r="N54" s="258"/>
      <c r="O54" s="258"/>
      <c r="T54" s="361"/>
      <c r="U54" s="435"/>
    </row>
    <row r="55" spans="1:21" ht="15" customHeight="1" x14ac:dyDescent="0.25">
      <c r="A55" s="337" t="str">
        <f t="shared" si="6"/>
        <v/>
      </c>
      <c r="C55" s="408"/>
      <c r="D55" s="392"/>
      <c r="E55" s="180"/>
      <c r="G55" s="50"/>
      <c r="H55" s="50"/>
      <c r="I55" s="50"/>
      <c r="J55" s="258"/>
      <c r="K55" s="258"/>
      <c r="L55" s="258"/>
      <c r="M55" s="258"/>
      <c r="N55" s="258"/>
      <c r="O55" s="258"/>
      <c r="T55" s="361"/>
      <c r="U55" s="435"/>
    </row>
    <row r="56" spans="1:21" ht="15" customHeight="1" x14ac:dyDescent="0.25">
      <c r="A56" s="337" t="str">
        <f t="shared" si="6"/>
        <v/>
      </c>
      <c r="C56" s="408"/>
      <c r="D56" s="392"/>
      <c r="E56" s="180"/>
      <c r="G56" s="50"/>
      <c r="H56" s="50"/>
      <c r="I56" s="50"/>
      <c r="J56" s="258"/>
      <c r="K56" s="258"/>
      <c r="L56" s="258"/>
      <c r="M56" s="258"/>
      <c r="N56" s="258"/>
      <c r="O56" s="258"/>
      <c r="T56" s="361"/>
      <c r="U56" s="435"/>
    </row>
    <row r="57" spans="1:21" ht="15" customHeight="1" x14ac:dyDescent="0.25">
      <c r="A57" s="337" t="str">
        <f t="shared" si="6"/>
        <v/>
      </c>
      <c r="C57" s="408"/>
      <c r="D57" s="392"/>
      <c r="E57" s="180"/>
      <c r="G57" s="50"/>
      <c r="H57" s="50"/>
      <c r="I57" s="50"/>
      <c r="J57" s="258"/>
      <c r="K57" s="258"/>
      <c r="L57" s="258"/>
      <c r="M57" s="258"/>
      <c r="N57" s="258"/>
      <c r="O57" s="258"/>
      <c r="T57" s="361"/>
      <c r="U57" s="435"/>
    </row>
    <row r="58" spans="1:21" ht="15" customHeight="1" x14ac:dyDescent="0.25">
      <c r="A58" s="337" t="str">
        <f t="shared" si="6"/>
        <v/>
      </c>
      <c r="C58" s="408"/>
      <c r="D58" s="392"/>
      <c r="E58" s="180"/>
      <c r="G58" s="50"/>
      <c r="H58" s="50"/>
      <c r="I58" s="50"/>
      <c r="J58" s="258"/>
      <c r="K58" s="258"/>
      <c r="L58" s="258"/>
      <c r="M58" s="258"/>
      <c r="N58" s="258"/>
      <c r="O58" s="258"/>
      <c r="T58" s="361"/>
      <c r="U58" s="435"/>
    </row>
    <row r="59" spans="1:21" ht="15" customHeight="1" x14ac:dyDescent="0.25">
      <c r="A59" s="337" t="str">
        <f t="shared" si="6"/>
        <v/>
      </c>
      <c r="C59" s="408"/>
      <c r="D59" s="392"/>
      <c r="E59" s="180"/>
      <c r="G59" s="21"/>
      <c r="H59" s="21"/>
      <c r="I59" s="21"/>
      <c r="J59" s="257"/>
      <c r="K59" s="257"/>
      <c r="L59" s="257"/>
      <c r="M59" s="257"/>
      <c r="N59" s="21"/>
      <c r="O59" s="21"/>
      <c r="T59" s="361"/>
      <c r="U59" s="435"/>
    </row>
    <row r="60" spans="1:21" ht="15" customHeight="1" x14ac:dyDescent="0.25">
      <c r="A60" s="337" t="str">
        <f t="shared" si="6"/>
        <v/>
      </c>
      <c r="C60" s="408"/>
      <c r="D60" s="392"/>
      <c r="E60" s="180"/>
      <c r="G60" s="58"/>
      <c r="H60" s="58"/>
      <c r="I60" s="58"/>
      <c r="J60" s="62"/>
      <c r="K60" s="62"/>
      <c r="L60" s="62"/>
      <c r="M60" s="62"/>
      <c r="N60" s="58"/>
      <c r="O60" s="58"/>
      <c r="T60" s="361"/>
      <c r="U60" s="435"/>
    </row>
    <row r="61" spans="1:21" ht="15" customHeight="1" x14ac:dyDescent="0.25">
      <c r="A61" s="337" t="str">
        <f t="shared" si="6"/>
        <v/>
      </c>
      <c r="C61" s="408"/>
      <c r="D61" s="392"/>
      <c r="E61" s="180"/>
      <c r="G61" s="58"/>
      <c r="H61" s="58"/>
      <c r="I61" s="58"/>
      <c r="J61" s="62"/>
      <c r="K61" s="62"/>
      <c r="L61" s="62"/>
      <c r="M61" s="62"/>
      <c r="N61" s="58"/>
      <c r="O61" s="58"/>
      <c r="T61" s="361"/>
      <c r="U61" s="435"/>
    </row>
    <row r="62" spans="1:21" ht="15" customHeight="1" x14ac:dyDescent="0.25">
      <c r="A62" s="337" t="str">
        <f t="shared" si="6"/>
        <v/>
      </c>
      <c r="C62" s="408"/>
      <c r="D62" s="392"/>
      <c r="E62" s="180"/>
      <c r="G62" s="58"/>
      <c r="H62" s="58"/>
      <c r="I62" s="58"/>
      <c r="J62" s="62"/>
      <c r="K62" s="62"/>
      <c r="L62" s="62"/>
      <c r="M62" s="62"/>
      <c r="N62" s="58"/>
      <c r="O62" s="58"/>
      <c r="T62" s="361"/>
      <c r="U62" s="435"/>
    </row>
    <row r="63" spans="1:21" ht="15" customHeight="1" x14ac:dyDescent="0.25">
      <c r="A63" s="337" t="str">
        <f t="shared" si="6"/>
        <v/>
      </c>
      <c r="C63" s="408"/>
      <c r="D63" s="392"/>
      <c r="G63" s="58"/>
      <c r="H63" s="58"/>
      <c r="I63" s="58"/>
      <c r="J63" s="62"/>
      <c r="K63" s="62"/>
      <c r="L63" s="62"/>
      <c r="M63" s="62"/>
      <c r="N63" s="58"/>
      <c r="O63" s="58"/>
      <c r="T63" s="361"/>
      <c r="U63" s="435"/>
    </row>
    <row r="64" spans="1:21" ht="24.95" customHeight="1" x14ac:dyDescent="0.25">
      <c r="A64" s="337" t="str">
        <f t="shared" si="6"/>
        <v/>
      </c>
      <c r="C64" s="408"/>
      <c r="D64" s="392"/>
      <c r="G64" s="156" t="str">
        <f>IF($O$1="FR",T64,IF($O$1="IT",U64,S64))</f>
        <v>Formulaire B - Cours et plan d'eau, mesures et pêche</v>
      </c>
      <c r="H64" s="12"/>
      <c r="I64" s="12"/>
      <c r="J64" s="13"/>
      <c r="K64" s="13"/>
      <c r="L64" s="13"/>
      <c r="M64" s="13"/>
      <c r="N64" s="12"/>
      <c r="O64" s="12"/>
      <c r="S64" s="362" t="s">
        <v>175</v>
      </c>
      <c r="T64" s="361" t="s">
        <v>301</v>
      </c>
      <c r="U64" s="435" t="s">
        <v>976</v>
      </c>
    </row>
    <row r="65" spans="1:21" ht="15" customHeight="1" x14ac:dyDescent="0.25">
      <c r="A65" s="337" t="str">
        <f t="shared" si="6"/>
        <v/>
      </c>
      <c r="C65" s="408"/>
      <c r="D65" s="392"/>
      <c r="E65" s="180"/>
      <c r="G65" s="18"/>
      <c r="H65" s="18"/>
      <c r="I65" s="18"/>
      <c r="J65" s="19"/>
      <c r="K65" s="19"/>
      <c r="L65" s="19"/>
      <c r="M65" s="19"/>
      <c r="N65" s="18"/>
      <c r="O65" s="18"/>
      <c r="T65" s="361"/>
      <c r="U65" s="435"/>
    </row>
    <row r="66" spans="1:21" ht="15" customHeight="1" x14ac:dyDescent="0.25">
      <c r="A66" s="337" t="str">
        <f t="shared" si="6"/>
        <v/>
      </c>
      <c r="C66" s="408"/>
      <c r="D66" s="392"/>
      <c r="G66" s="157" t="str">
        <f>IF($O$1="FR",T66,IF($O$1="IT",U66,S66))</f>
        <v>Enquête / Intervention</v>
      </c>
      <c r="H66" s="16"/>
      <c r="I66" s="16"/>
      <c r="J66" s="17"/>
      <c r="K66" s="17"/>
      <c r="L66" s="17"/>
      <c r="M66" s="17"/>
      <c r="N66" s="16"/>
      <c r="O66" s="16"/>
      <c r="S66" s="362" t="s">
        <v>456</v>
      </c>
      <c r="T66" s="361" t="s">
        <v>395</v>
      </c>
      <c r="U66" s="435" t="s">
        <v>858</v>
      </c>
    </row>
    <row r="67" spans="1:21" ht="15" customHeight="1" x14ac:dyDescent="0.25">
      <c r="A67" s="337" t="str">
        <f t="shared" si="6"/>
        <v>Service cantonal spécialisé</v>
      </c>
      <c r="B67" s="405" t="s">
        <v>178</v>
      </c>
      <c r="C67" s="408" t="s">
        <v>673</v>
      </c>
      <c r="D67" s="392" t="s">
        <v>925</v>
      </c>
      <c r="G67" s="21"/>
      <c r="H67" s="21"/>
      <c r="I67" s="21"/>
      <c r="J67" s="257"/>
      <c r="K67" s="257"/>
      <c r="L67" s="257"/>
      <c r="M67" s="257"/>
      <c r="N67" s="21"/>
      <c r="O67" s="21"/>
      <c r="T67" s="361"/>
      <c r="U67" s="435"/>
    </row>
    <row r="68" spans="1:21" ht="15" customHeight="1" x14ac:dyDescent="0.25">
      <c r="A68" s="337" t="str">
        <f t="shared" si="6"/>
        <v/>
      </c>
      <c r="C68" s="408"/>
      <c r="D68" s="392"/>
      <c r="E68" s="180" t="s">
        <v>207</v>
      </c>
      <c r="G68" s="259" t="str">
        <f>IF($O$1="FR",T68,IF($O$1="IT",U68,S68))</f>
        <v>Service spécialisé</v>
      </c>
      <c r="H68" s="50"/>
      <c r="I68" s="50"/>
      <c r="J68" s="636" t="s">
        <v>746</v>
      </c>
      <c r="K68" s="636"/>
      <c r="L68" s="636"/>
      <c r="M68" s="636"/>
      <c r="N68" s="636"/>
      <c r="O68" s="636"/>
      <c r="S68" s="362" t="s">
        <v>7</v>
      </c>
      <c r="T68" s="361" t="s">
        <v>302</v>
      </c>
      <c r="U68" s="435" t="s">
        <v>378</v>
      </c>
    </row>
    <row r="69" spans="1:21" ht="15" customHeight="1" x14ac:dyDescent="0.25">
      <c r="A69" s="337" t="str">
        <f t="shared" si="6"/>
        <v>Personne responsable de la coordination au canton</v>
      </c>
      <c r="B69" s="405" t="s">
        <v>164</v>
      </c>
      <c r="C69" s="408" t="s">
        <v>674</v>
      </c>
      <c r="D69" s="392" t="s">
        <v>926</v>
      </c>
      <c r="G69" s="259"/>
      <c r="H69" s="21"/>
      <c r="I69" s="21"/>
      <c r="J69" s="257"/>
      <c r="K69" s="257"/>
      <c r="L69" s="257"/>
      <c r="M69" s="257"/>
      <c r="N69" s="21"/>
      <c r="O69" s="21"/>
      <c r="T69" s="361"/>
      <c r="U69" s="435"/>
    </row>
    <row r="70" spans="1:21" ht="15" customHeight="1" x14ac:dyDescent="0.25">
      <c r="A70" s="337" t="str">
        <f t="shared" si="6"/>
        <v/>
      </c>
      <c r="C70" s="408"/>
      <c r="D70" s="392"/>
      <c r="E70" s="180" t="s">
        <v>152</v>
      </c>
      <c r="G70" s="259" t="str">
        <f>IF($O$1="FR",T70,IF($O$1="IT",U70,S70))</f>
        <v>Responsable de l'enquête (canton)</v>
      </c>
      <c r="H70" s="50"/>
      <c r="I70" s="50"/>
      <c r="J70" s="636" t="s">
        <v>747</v>
      </c>
      <c r="K70" s="636"/>
      <c r="L70" s="636"/>
      <c r="M70" s="636"/>
      <c r="N70" s="636"/>
      <c r="O70" s="636"/>
      <c r="S70" s="362" t="s">
        <v>142</v>
      </c>
      <c r="T70" s="361" t="s">
        <v>303</v>
      </c>
      <c r="U70" s="435" t="s">
        <v>977</v>
      </c>
    </row>
    <row r="71" spans="1:21" ht="15" customHeight="1" x14ac:dyDescent="0.25">
      <c r="A71" s="337" t="str">
        <f t="shared" si="6"/>
        <v>Personne responsable des données spécifiques (garde-pêche, bureau externe, p. ex.)</v>
      </c>
      <c r="B71" s="405" t="s">
        <v>183</v>
      </c>
      <c r="C71" s="408" t="s">
        <v>675</v>
      </c>
      <c r="D71" s="392" t="s">
        <v>927</v>
      </c>
      <c r="G71" s="259"/>
      <c r="H71" s="21"/>
      <c r="I71" s="21"/>
      <c r="J71" s="257"/>
      <c r="K71" s="257"/>
      <c r="L71" s="257"/>
      <c r="M71" s="257"/>
      <c r="N71" s="21"/>
      <c r="O71" s="21"/>
      <c r="T71" s="361"/>
      <c r="U71" s="435"/>
    </row>
    <row r="72" spans="1:21" ht="15" customHeight="1" x14ac:dyDescent="0.25">
      <c r="A72" s="337" t="str">
        <f t="shared" si="6"/>
        <v/>
      </c>
      <c r="C72" s="408"/>
      <c r="D72" s="392"/>
      <c r="E72" s="180" t="s">
        <v>208</v>
      </c>
      <c r="G72" s="259" t="str">
        <f>IF($O$1="FR",T72,IF($O$1="IT",U72,S72))</f>
        <v>Personne de contact</v>
      </c>
      <c r="H72" s="50"/>
      <c r="I72" s="50"/>
      <c r="J72" s="636" t="s">
        <v>748</v>
      </c>
      <c r="K72" s="636"/>
      <c r="L72" s="636"/>
      <c r="M72" s="636"/>
      <c r="N72" s="636"/>
      <c r="O72" s="636"/>
      <c r="S72" s="362" t="s">
        <v>158</v>
      </c>
      <c r="T72" s="361" t="s">
        <v>304</v>
      </c>
      <c r="U72" s="435" t="s">
        <v>978</v>
      </c>
    </row>
    <row r="73" spans="1:21" ht="15" customHeight="1" x14ac:dyDescent="0.25">
      <c r="A73" s="337" t="str">
        <f t="shared" si="6"/>
        <v>Description succincte des analyses effectuées</v>
      </c>
      <c r="B73" s="405" t="s">
        <v>165</v>
      </c>
      <c r="C73" s="408" t="s">
        <v>676</v>
      </c>
      <c r="D73" s="392" t="s">
        <v>928</v>
      </c>
      <c r="G73" s="259"/>
      <c r="H73" s="21"/>
      <c r="I73" s="21"/>
      <c r="J73" s="21"/>
      <c r="K73" s="21"/>
      <c r="L73" s="21"/>
      <c r="M73" s="21"/>
      <c r="N73" s="21"/>
      <c r="O73" s="21"/>
      <c r="T73" s="361"/>
      <c r="U73" s="435"/>
    </row>
    <row r="74" spans="1:21" ht="15" customHeight="1" x14ac:dyDescent="0.25">
      <c r="A74" s="337" t="str">
        <f t="shared" si="6"/>
        <v>(le cas échéant, renvoi au rapport détaillé)</v>
      </c>
      <c r="B74" s="405" t="s">
        <v>166</v>
      </c>
      <c r="C74" s="408" t="s">
        <v>677</v>
      </c>
      <c r="D74" s="392" t="s">
        <v>917</v>
      </c>
      <c r="E74" s="180" t="s">
        <v>209</v>
      </c>
      <c r="G74" s="259" t="str">
        <f>IF($O$1="FR",T74,IF($O$1="IT",U74,S74))</f>
        <v>Procédure et relevés</v>
      </c>
      <c r="H74" s="50"/>
      <c r="I74" s="50"/>
      <c r="J74" s="663" t="s">
        <v>828</v>
      </c>
      <c r="K74" s="636"/>
      <c r="L74" s="636"/>
      <c r="M74" s="636"/>
      <c r="N74" s="636"/>
      <c r="O74" s="636"/>
      <c r="S74" s="362" t="s">
        <v>149</v>
      </c>
      <c r="T74" s="361" t="s">
        <v>305</v>
      </c>
      <c r="U74" s="435" t="s">
        <v>979</v>
      </c>
    </row>
    <row r="75" spans="1:21" ht="15" customHeight="1" x14ac:dyDescent="0.25">
      <c r="A75" s="337" t="str">
        <f t="shared" si="6"/>
        <v/>
      </c>
      <c r="C75" s="408"/>
      <c r="D75" s="392"/>
      <c r="G75" s="162"/>
      <c r="H75" s="21"/>
      <c r="I75" s="21"/>
      <c r="J75" s="636"/>
      <c r="K75" s="636"/>
      <c r="L75" s="636"/>
      <c r="M75" s="636"/>
      <c r="N75" s="636"/>
      <c r="O75" s="636"/>
      <c r="T75" s="361"/>
      <c r="U75" s="435"/>
    </row>
    <row r="76" spans="1:21" ht="15" customHeight="1" x14ac:dyDescent="0.25">
      <c r="A76" s="337" t="str">
        <f t="shared" ref="A76:A80" si="7">IF(B76="","",IF($M$1="FR",C76,IF($M$1="IT",D76,B76)))</f>
        <v/>
      </c>
      <c r="C76" s="408"/>
      <c r="D76" s="392"/>
      <c r="G76" s="162"/>
      <c r="H76" s="21"/>
      <c r="I76" s="21"/>
      <c r="J76" s="636"/>
      <c r="K76" s="636"/>
      <c r="L76" s="636"/>
      <c r="M76" s="636"/>
      <c r="N76" s="636"/>
      <c r="O76" s="636"/>
      <c r="T76" s="361"/>
      <c r="U76" s="435"/>
    </row>
    <row r="77" spans="1:21" ht="15" customHeight="1" x14ac:dyDescent="0.25">
      <c r="A77" s="337" t="str">
        <f t="shared" si="7"/>
        <v/>
      </c>
      <c r="C77" s="408"/>
      <c r="D77" s="392"/>
      <c r="G77" s="162"/>
      <c r="H77" s="21"/>
      <c r="I77" s="21"/>
      <c r="J77" s="636"/>
      <c r="K77" s="636"/>
      <c r="L77" s="636"/>
      <c r="M77" s="636"/>
      <c r="N77" s="636"/>
      <c r="O77" s="636"/>
      <c r="S77" s="362" t="s">
        <v>272</v>
      </c>
      <c r="T77" s="361" t="s">
        <v>306</v>
      </c>
      <c r="U77" s="435" t="s">
        <v>379</v>
      </c>
    </row>
    <row r="78" spans="1:21" ht="15" customHeight="1" x14ac:dyDescent="0.25">
      <c r="A78" s="337" t="str">
        <f t="shared" si="7"/>
        <v/>
      </c>
      <c r="C78" s="408"/>
      <c r="D78" s="392"/>
      <c r="G78" s="162"/>
      <c r="H78" s="21"/>
      <c r="I78" s="21"/>
      <c r="J78" s="636"/>
      <c r="K78" s="636"/>
      <c r="L78" s="636"/>
      <c r="M78" s="636"/>
      <c r="N78" s="636"/>
      <c r="O78" s="636"/>
      <c r="S78" s="362" t="s">
        <v>287</v>
      </c>
      <c r="T78" s="361" t="s">
        <v>430</v>
      </c>
      <c r="U78" s="435" t="s">
        <v>980</v>
      </c>
    </row>
    <row r="79" spans="1:21" ht="15" customHeight="1" x14ac:dyDescent="0.25">
      <c r="A79" s="337" t="str">
        <f t="shared" si="7"/>
        <v/>
      </c>
      <c r="C79" s="408"/>
      <c r="D79" s="392"/>
      <c r="G79" s="162"/>
      <c r="H79" s="21"/>
      <c r="I79" s="21"/>
      <c r="J79" s="257"/>
      <c r="K79" s="257"/>
      <c r="L79" s="257"/>
      <c r="M79" s="257"/>
      <c r="N79" s="21"/>
      <c r="O79" s="21"/>
      <c r="S79" s="362" t="s">
        <v>271</v>
      </c>
      <c r="T79" s="361" t="s">
        <v>431</v>
      </c>
      <c r="U79" s="435" t="s">
        <v>981</v>
      </c>
    </row>
    <row r="80" spans="1:21" ht="15" customHeight="1" x14ac:dyDescent="0.25">
      <c r="A80" s="337" t="str">
        <f t="shared" si="7"/>
        <v/>
      </c>
      <c r="C80" s="408"/>
      <c r="D80" s="392"/>
      <c r="E80" s="180" t="s">
        <v>469</v>
      </c>
      <c r="G80" s="310" t="str">
        <f t="shared" ref="G80:G85" si="8">IF($O$1="FR",T80,IF($O$1="IT",U80,S80))</f>
        <v>Ampleur de l'enquête</v>
      </c>
      <c r="H80" s="311"/>
      <c r="I80" s="311"/>
      <c r="J80" s="312" t="str">
        <f>IF($O$1="FR",T79,IF($O$1="IT",U79,S79))</f>
        <v>Effort (heures resp. km)</v>
      </c>
      <c r="K80" s="312"/>
      <c r="L80" s="312" t="str">
        <f>IF($O$1="FR",T78,IF($O$1="IT",U78,S78))</f>
        <v>Frais / heures (resp. km)</v>
      </c>
      <c r="M80" s="312"/>
      <c r="N80" s="313" t="str">
        <f>IF($O$1="FR",T77,IF($O$1="IT",U77,S77))</f>
        <v>Frais totaux</v>
      </c>
      <c r="O80" s="311"/>
      <c r="S80" s="362" t="s">
        <v>289</v>
      </c>
      <c r="T80" s="361" t="s">
        <v>307</v>
      </c>
      <c r="U80" s="435" t="s">
        <v>982</v>
      </c>
    </row>
    <row r="81" spans="1:21" ht="15" customHeight="1" x14ac:dyDescent="0.25">
      <c r="A81" s="466" t="str">
        <f>IF(B81="","",IF($O$1="FR",C81,IF($O$1="IT",D81,B81)))</f>
        <v>Si le cas est traité par plusieurs personnes appliquant des tarifs différents, on peut saisir un tarif moyen ou joindre un rapport détaillé (les coûts se réfèreront à ce rapport).</v>
      </c>
      <c r="B81" s="463" t="s">
        <v>507</v>
      </c>
      <c r="C81" s="464" t="s">
        <v>678</v>
      </c>
      <c r="D81" s="675" t="s">
        <v>929</v>
      </c>
      <c r="G81" s="511" t="str">
        <f t="shared" si="8"/>
        <v>Effort en personnel</v>
      </c>
      <c r="H81" s="511"/>
      <c r="I81" s="511"/>
      <c r="J81" s="664">
        <v>10</v>
      </c>
      <c r="K81" s="665"/>
      <c r="L81" s="666">
        <v>100</v>
      </c>
      <c r="M81" s="667"/>
      <c r="N81" s="668">
        <f t="shared" ref="N81:N83" si="9">IF(OR(ISBLANK(J81),ISBLANK(L81)),"",J81*L81)</f>
        <v>1000</v>
      </c>
      <c r="O81" s="669"/>
      <c r="S81" s="362" t="s">
        <v>236</v>
      </c>
      <c r="T81" s="361" t="s">
        <v>308</v>
      </c>
      <c r="U81" s="435" t="s">
        <v>859</v>
      </c>
    </row>
    <row r="82" spans="1:21" ht="15" customHeight="1" x14ac:dyDescent="0.25">
      <c r="A82" s="466"/>
      <c r="B82" s="463"/>
      <c r="C82" s="464"/>
      <c r="D82" s="675"/>
      <c r="G82" s="496" t="str">
        <f t="shared" si="8"/>
        <v xml:space="preserve"> Personnel auxiliaire</v>
      </c>
      <c r="H82" s="496"/>
      <c r="I82" s="496"/>
      <c r="J82" s="473">
        <v>5</v>
      </c>
      <c r="K82" s="474"/>
      <c r="L82" s="475">
        <v>80</v>
      </c>
      <c r="M82" s="476"/>
      <c r="N82" s="497">
        <f t="shared" ref="N82" si="10">IF(OR(ISBLANK(J82),ISBLANK(L82)),"",J82*L82)</f>
        <v>400</v>
      </c>
      <c r="O82" s="498"/>
      <c r="S82" s="362" t="s">
        <v>725</v>
      </c>
      <c r="T82" s="361" t="s">
        <v>730</v>
      </c>
      <c r="U82" s="435" t="s">
        <v>731</v>
      </c>
    </row>
    <row r="83" spans="1:21" ht="15" customHeight="1" x14ac:dyDescent="0.25">
      <c r="A83" s="466"/>
      <c r="B83" s="463"/>
      <c r="C83" s="464"/>
      <c r="D83" s="675"/>
      <c r="G83" s="496" t="str">
        <f t="shared" ref="G83:G84" si="11">IF($O$1="FR",T83,IF($O$1="IT",U83,S83))</f>
        <v>Véhicules</v>
      </c>
      <c r="H83" s="496"/>
      <c r="I83" s="496"/>
      <c r="J83" s="670">
        <v>20</v>
      </c>
      <c r="K83" s="671"/>
      <c r="L83" s="672">
        <v>0.7</v>
      </c>
      <c r="M83" s="673"/>
      <c r="N83" s="497">
        <f t="shared" si="9"/>
        <v>14</v>
      </c>
      <c r="O83" s="498"/>
      <c r="S83" s="362" t="s">
        <v>420</v>
      </c>
      <c r="T83" s="361" t="s">
        <v>421</v>
      </c>
      <c r="U83" s="435" t="s">
        <v>422</v>
      </c>
    </row>
    <row r="84" spans="1:21" ht="15" customHeight="1" x14ac:dyDescent="0.25">
      <c r="A84" s="466"/>
      <c r="B84" s="463"/>
      <c r="C84" s="464"/>
      <c r="D84" s="675"/>
      <c r="G84" s="496" t="str">
        <f t="shared" si="11"/>
        <v>Appareils</v>
      </c>
      <c r="H84" s="496"/>
      <c r="I84" s="496"/>
      <c r="J84" s="473">
        <v>3</v>
      </c>
      <c r="K84" s="474"/>
      <c r="L84" s="475">
        <v>30</v>
      </c>
      <c r="M84" s="476"/>
      <c r="N84" s="497">
        <f>IF(OR(ISBLANK(J84),ISBLANK(L84)),"",J84*L84)</f>
        <v>90</v>
      </c>
      <c r="O84" s="498"/>
      <c r="S84" s="362" t="s">
        <v>732</v>
      </c>
      <c r="T84" s="361" t="s">
        <v>733</v>
      </c>
      <c r="U84" s="435" t="s">
        <v>734</v>
      </c>
    </row>
    <row r="85" spans="1:21" ht="15" customHeight="1" x14ac:dyDescent="0.25">
      <c r="A85" s="337" t="str">
        <f>IF(B85="","",IF($O$1="FR",C85,IF($O$1="IT",D85,B85)))</f>
        <v/>
      </c>
      <c r="C85" s="408"/>
      <c r="D85" s="392"/>
      <c r="G85" s="496" t="str">
        <f t="shared" si="8"/>
        <v>Calcule du dommage / Administration</v>
      </c>
      <c r="H85" s="496"/>
      <c r="I85" s="640"/>
      <c r="J85" s="473"/>
      <c r="K85" s="474"/>
      <c r="L85" s="475"/>
      <c r="M85" s="476"/>
      <c r="N85" s="497" t="str">
        <f>IF(OR(ISBLANK(J85),ISBLANK(L85)),"",J85*L85)</f>
        <v/>
      </c>
      <c r="O85" s="498"/>
      <c r="S85" s="362" t="s">
        <v>457</v>
      </c>
      <c r="T85" s="361" t="s">
        <v>626</v>
      </c>
      <c r="U85" s="435" t="s">
        <v>538</v>
      </c>
    </row>
    <row r="86" spans="1:21" ht="15" customHeight="1" x14ac:dyDescent="0.25">
      <c r="A86" s="337" t="str">
        <f t="shared" ref="A86:A97" si="12">IF(B86="","",IF($O$1="FR",C86,IF($O$1="IT",D86,B86)))</f>
        <v/>
      </c>
      <c r="C86" s="408"/>
      <c r="D86" s="392"/>
      <c r="E86" s="180"/>
      <c r="G86" s="641" t="s">
        <v>749</v>
      </c>
      <c r="H86" s="642"/>
      <c r="I86" s="643"/>
      <c r="J86" s="644" t="s">
        <v>750</v>
      </c>
      <c r="K86" s="642"/>
      <c r="L86" s="642"/>
      <c r="M86" s="643"/>
      <c r="N86" s="645">
        <v>785</v>
      </c>
      <c r="O86" s="646"/>
      <c r="S86" s="362" t="s">
        <v>464</v>
      </c>
      <c r="T86" s="361" t="s">
        <v>310</v>
      </c>
      <c r="U86" s="435" t="s">
        <v>982</v>
      </c>
    </row>
    <row r="87" spans="1:21" ht="15" customHeight="1" x14ac:dyDescent="0.25">
      <c r="A87" s="337" t="str">
        <f t="shared" si="12"/>
        <v/>
      </c>
      <c r="C87" s="408"/>
      <c r="D87" s="392"/>
      <c r="E87" s="180"/>
      <c r="G87" s="524"/>
      <c r="H87" s="525"/>
      <c r="I87" s="526"/>
      <c r="J87" s="527"/>
      <c r="K87" s="525"/>
      <c r="L87" s="525"/>
      <c r="M87" s="526"/>
      <c r="N87" s="528"/>
      <c r="O87" s="529"/>
      <c r="S87" s="362" t="s">
        <v>426</v>
      </c>
      <c r="T87" s="361" t="s">
        <v>311</v>
      </c>
      <c r="U87" s="435" t="s">
        <v>983</v>
      </c>
    </row>
    <row r="88" spans="1:21" ht="15" customHeight="1" x14ac:dyDescent="0.25">
      <c r="A88" s="337" t="str">
        <f t="shared" si="12"/>
        <v/>
      </c>
      <c r="C88" s="408"/>
      <c r="D88" s="392"/>
      <c r="E88" s="180" t="s">
        <v>470</v>
      </c>
      <c r="F88" s="179" t="s">
        <v>129</v>
      </c>
      <c r="G88" s="307" t="str">
        <f>IF($O$1="FR",T86,IF($O$1="IT",U86,S86))</f>
        <v>Coûts de l'enquête</v>
      </c>
      <c r="H88" s="308"/>
      <c r="I88" s="63"/>
      <c r="J88" s="309"/>
      <c r="K88" s="309"/>
      <c r="L88" s="309"/>
      <c r="M88" s="309"/>
      <c r="N88" s="506">
        <f>SUM(N81:O87)</f>
        <v>2289</v>
      </c>
      <c r="O88" s="507"/>
      <c r="S88" s="362" t="s">
        <v>423</v>
      </c>
      <c r="T88" s="361" t="s">
        <v>424</v>
      </c>
      <c r="U88" s="435" t="s">
        <v>984</v>
      </c>
    </row>
    <row r="89" spans="1:21" ht="15" customHeight="1" x14ac:dyDescent="0.25">
      <c r="A89" s="337" t="str">
        <f t="shared" si="12"/>
        <v/>
      </c>
      <c r="C89" s="408"/>
      <c r="D89" s="392"/>
      <c r="G89" s="21"/>
      <c r="H89" s="21"/>
      <c r="I89" s="21"/>
      <c r="J89" s="257"/>
      <c r="K89" s="257"/>
      <c r="L89" s="257"/>
      <c r="M89" s="257"/>
      <c r="N89" s="21"/>
      <c r="O89" s="21"/>
      <c r="S89" s="362" t="s">
        <v>10</v>
      </c>
      <c r="T89" s="361" t="s">
        <v>312</v>
      </c>
      <c r="U89" s="435" t="s">
        <v>381</v>
      </c>
    </row>
    <row r="90" spans="1:21" ht="15" customHeight="1" x14ac:dyDescent="0.25">
      <c r="A90" s="337" t="str">
        <f t="shared" si="12"/>
        <v/>
      </c>
      <c r="C90" s="408"/>
      <c r="D90" s="392"/>
      <c r="G90" s="157" t="str">
        <f>IF($O$1="FR",T87,IF($O$1="IT",U87,S87))</f>
        <v>Tronçon concerné</v>
      </c>
      <c r="H90" s="94"/>
      <c r="I90" s="94"/>
      <c r="J90" s="94"/>
      <c r="K90" s="94"/>
      <c r="L90" s="94"/>
      <c r="M90" s="94"/>
      <c r="N90" s="94"/>
      <c r="O90" s="94"/>
      <c r="S90" s="362" t="s">
        <v>199</v>
      </c>
      <c r="T90" s="361" t="s">
        <v>313</v>
      </c>
      <c r="U90" s="435" t="s">
        <v>382</v>
      </c>
    </row>
    <row r="91" spans="1:21" ht="15" customHeight="1" x14ac:dyDescent="0.25">
      <c r="A91" s="337" t="str">
        <f t="shared" si="12"/>
        <v/>
      </c>
      <c r="C91" s="408"/>
      <c r="D91" s="392"/>
      <c r="G91" s="50"/>
      <c r="H91" s="28"/>
      <c r="I91" s="50"/>
      <c r="J91" s="50"/>
      <c r="K91" s="50"/>
      <c r="L91" s="257"/>
      <c r="M91" s="21"/>
      <c r="N91" s="21"/>
      <c r="O91" s="21"/>
      <c r="T91" s="361"/>
      <c r="U91" s="435"/>
    </row>
    <row r="92" spans="1:21" ht="15" customHeight="1" x14ac:dyDescent="0.25">
      <c r="A92" s="337" t="str">
        <f t="shared" si="12"/>
        <v/>
      </c>
      <c r="C92" s="408"/>
      <c r="D92" s="392"/>
      <c r="E92" s="180" t="s">
        <v>188</v>
      </c>
      <c r="G92" s="259" t="str">
        <f>IF($O$1="FR",T88,IF($O$1="IT",U88,S88))</f>
        <v>Eau ou système aquatique</v>
      </c>
      <c r="H92" s="162"/>
      <c r="I92" s="162"/>
      <c r="J92" s="257" t="str">
        <f>IF(J12="","",J12)</f>
        <v>Mühlbach</v>
      </c>
      <c r="K92" s="257"/>
      <c r="L92" s="257"/>
      <c r="M92" s="257"/>
      <c r="N92" s="21"/>
      <c r="O92" s="21"/>
      <c r="S92" s="362" t="s">
        <v>174</v>
      </c>
      <c r="T92" s="361" t="s">
        <v>314</v>
      </c>
      <c r="U92" s="435" t="s">
        <v>391</v>
      </c>
    </row>
    <row r="93" spans="1:21" ht="15" customHeight="1" x14ac:dyDescent="0.25">
      <c r="A93" s="337" t="str">
        <f t="shared" si="12"/>
        <v/>
      </c>
      <c r="C93" s="408"/>
      <c r="D93" s="392"/>
      <c r="E93" s="180"/>
      <c r="G93" s="259"/>
      <c r="H93" s="162"/>
      <c r="I93" s="162"/>
      <c r="J93" s="257"/>
      <c r="K93" s="257"/>
      <c r="L93" s="257"/>
      <c r="M93" s="257"/>
      <c r="N93" s="21"/>
      <c r="O93" s="21"/>
      <c r="S93" s="364"/>
      <c r="T93" s="365"/>
      <c r="U93" s="441"/>
    </row>
    <row r="94" spans="1:21" ht="15" customHeight="1" x14ac:dyDescent="0.25">
      <c r="A94" s="337" t="str">
        <f t="shared" si="12"/>
        <v>Menu déroulant: Zonation piscicole selon Huet</v>
      </c>
      <c r="B94" s="405" t="s">
        <v>580</v>
      </c>
      <c r="C94" s="408" t="s">
        <v>784</v>
      </c>
      <c r="D94" s="392" t="s">
        <v>930</v>
      </c>
      <c r="E94" s="180" t="s">
        <v>210</v>
      </c>
      <c r="F94" s="179" t="s">
        <v>129</v>
      </c>
      <c r="G94" s="259" t="str">
        <f>IF($O$1="FR",T89,IF($O$1="IT",U89,S89))</f>
        <v>Zonation piscicole</v>
      </c>
      <c r="H94" s="259"/>
      <c r="I94" s="259"/>
      <c r="J94" s="636" t="s">
        <v>558</v>
      </c>
      <c r="K94" s="636"/>
      <c r="L94" s="636"/>
      <c r="M94" s="21"/>
      <c r="N94" s="21"/>
      <c r="O94" s="21"/>
      <c r="T94" s="361"/>
      <c r="U94" s="435"/>
    </row>
    <row r="95" spans="1:21" ht="15" customHeight="1" x14ac:dyDescent="0.25">
      <c r="A95" s="337" t="str">
        <f t="shared" si="12"/>
        <v/>
      </c>
      <c r="C95" s="408"/>
      <c r="D95" s="392"/>
      <c r="G95" s="259"/>
      <c r="H95" s="164"/>
      <c r="I95" s="259"/>
      <c r="J95" s="50"/>
      <c r="K95" s="50"/>
      <c r="L95" s="50"/>
      <c r="M95" s="50"/>
      <c r="N95" s="50"/>
      <c r="O95" s="50"/>
      <c r="T95" s="361"/>
      <c r="U95" s="435"/>
    </row>
    <row r="96" spans="1:21" ht="15" customHeight="1" x14ac:dyDescent="0.25">
      <c r="A96" s="337" t="str">
        <f t="shared" si="12"/>
        <v/>
      </c>
      <c r="C96" s="408"/>
      <c r="D96" s="392"/>
      <c r="E96" s="180" t="s">
        <v>211</v>
      </c>
      <c r="F96" s="179" t="s">
        <v>129</v>
      </c>
      <c r="G96" s="637" t="str">
        <f>IF($O$1="FR",T90,IF($O$1="IT",U90,S90))</f>
        <v>Espèces de poissons et d'écrevisses concernées</v>
      </c>
      <c r="H96" s="637"/>
      <c r="I96" s="637"/>
      <c r="J96" s="636" t="s">
        <v>764</v>
      </c>
      <c r="K96" s="636"/>
      <c r="L96" s="636"/>
      <c r="M96" s="636"/>
      <c r="N96" s="636"/>
      <c r="O96" s="636"/>
      <c r="T96" s="361"/>
      <c r="U96" s="435"/>
    </row>
    <row r="97" spans="1:21" ht="15" customHeight="1" x14ac:dyDescent="0.25">
      <c r="A97" s="337" t="str">
        <f t="shared" si="12"/>
        <v/>
      </c>
      <c r="C97" s="408"/>
      <c r="D97" s="392"/>
      <c r="E97" s="180"/>
      <c r="G97" s="637"/>
      <c r="H97" s="637"/>
      <c r="I97" s="637"/>
      <c r="J97" s="636"/>
      <c r="K97" s="636"/>
      <c r="L97" s="636"/>
      <c r="M97" s="636"/>
      <c r="N97" s="636"/>
      <c r="O97" s="636"/>
      <c r="T97" s="361"/>
      <c r="U97" s="435"/>
    </row>
    <row r="98" spans="1:21" ht="15" customHeight="1" x14ac:dyDescent="0.25">
      <c r="A98" s="466" t="str">
        <f>IF(B98="","",IF($O$1="FR",C98,IF($O$1="IT",D98,B98)))</f>
        <v>Saisir le nom des autres espèces ou groupes d'espèces concernés par le cas de mortalité (macrozoobenthos, p. ex.)</v>
      </c>
      <c r="B98" s="463" t="s">
        <v>508</v>
      </c>
      <c r="C98" s="464" t="s">
        <v>679</v>
      </c>
      <c r="D98" s="465" t="s">
        <v>931</v>
      </c>
      <c r="E98" s="180"/>
      <c r="G98" s="259"/>
      <c r="H98" s="259"/>
      <c r="I98" s="259"/>
      <c r="J98" s="262"/>
      <c r="K98" s="262"/>
      <c r="L98" s="262"/>
      <c r="M98" s="262"/>
      <c r="N98" s="262"/>
      <c r="O98" s="262"/>
      <c r="T98" s="361"/>
      <c r="U98" s="435"/>
    </row>
    <row r="99" spans="1:21" ht="15" customHeight="1" x14ac:dyDescent="0.25">
      <c r="A99" s="466"/>
      <c r="B99" s="463"/>
      <c r="C99" s="464"/>
      <c r="D99" s="465"/>
      <c r="E99" s="180" t="s">
        <v>212</v>
      </c>
      <c r="G99" s="259" t="str">
        <f>IF($O$1="FR",T92,IF($O$1="IT",U92,S92))</f>
        <v>Autres espèces concernées</v>
      </c>
      <c r="H99" s="259"/>
      <c r="I99" s="259"/>
      <c r="J99" s="651" t="s">
        <v>751</v>
      </c>
      <c r="K99" s="651"/>
      <c r="L99" s="651"/>
      <c r="M99" s="651"/>
      <c r="N99" s="651"/>
      <c r="O99" s="651"/>
      <c r="T99" s="361"/>
      <c r="U99" s="435"/>
    </row>
    <row r="100" spans="1:21" ht="15" customHeight="1" x14ac:dyDescent="0.25">
      <c r="A100" s="337" t="str">
        <f>IF(B100="","",IF($O$1="FR",C100,IF($O$1="IT",D100,B100)))</f>
        <v/>
      </c>
      <c r="C100" s="408"/>
      <c r="D100" s="392"/>
      <c r="E100" s="180"/>
      <c r="G100" s="259"/>
      <c r="H100" s="259"/>
      <c r="I100" s="259"/>
      <c r="J100" s="651"/>
      <c r="K100" s="651"/>
      <c r="L100" s="651"/>
      <c r="M100" s="651"/>
      <c r="N100" s="651"/>
      <c r="O100" s="651"/>
      <c r="T100" s="361"/>
      <c r="U100" s="435"/>
    </row>
    <row r="101" spans="1:21" ht="15" customHeight="1" x14ac:dyDescent="0.25">
      <c r="A101" s="466" t="str">
        <f>IF(B101="","",IF($O$1="FR",C101,IF($O$1="IT",D101,B101)))</f>
        <v xml:space="preserve">Tab. B10: saisir le nom ou le code de chaque secteur du tronçon concerné dans la première colonne à gauche. Dans les cas simples ou les petits cours d'eau, il suffit généralement de traiter le tronçon comme un seul secteur. Par contre, lorsque la situation est plus complexe, il est recommandé de subdiviser le tronçon concerné en plusieurs secteurs. Cette subdivision n'est cependant utile que si les divers secteurs présentent des caractéristiques propres (en matière de peuplement initial) ou enregistrent chacun des dommages piscicoles différents. </v>
      </c>
      <c r="B101" s="463" t="s">
        <v>515</v>
      </c>
      <c r="C101" s="464" t="s">
        <v>680</v>
      </c>
      <c r="D101" s="676" t="s">
        <v>932</v>
      </c>
      <c r="E101" s="180"/>
      <c r="G101" s="259"/>
      <c r="H101" s="259"/>
      <c r="I101" s="259"/>
      <c r="J101" s="262"/>
      <c r="K101" s="262"/>
      <c r="L101" s="262"/>
      <c r="M101" s="262"/>
      <c r="N101" s="262"/>
      <c r="O101" s="262"/>
      <c r="T101" s="361"/>
      <c r="U101" s="435"/>
    </row>
    <row r="102" spans="1:21" ht="15" customHeight="1" x14ac:dyDescent="0.25">
      <c r="A102" s="466"/>
      <c r="B102" s="463"/>
      <c r="C102" s="464"/>
      <c r="D102" s="676"/>
      <c r="E102" s="180"/>
      <c r="G102" s="209"/>
      <c r="H102" s="208"/>
      <c r="I102" s="622" t="str">
        <f>IF($O$1="FR",T131,IF($O$1="IT",U131,S131))</f>
        <v>Largeur moyenne [m]</v>
      </c>
      <c r="J102" s="209"/>
      <c r="K102" s="652" t="str">
        <f>IF($O$1="FR",T133,IF($O$1="IT",U133,S133))</f>
        <v>Longueur du tronçon (%)</v>
      </c>
      <c r="L102" s="652"/>
      <c r="M102" s="262"/>
      <c r="N102" s="262"/>
      <c r="O102" s="262"/>
      <c r="T102" s="361"/>
      <c r="U102" s="435"/>
    </row>
    <row r="103" spans="1:21" ht="15" customHeight="1" x14ac:dyDescent="0.25">
      <c r="A103" s="466"/>
      <c r="B103" s="463"/>
      <c r="C103" s="464"/>
      <c r="D103" s="676"/>
      <c r="E103" s="180"/>
      <c r="G103" s="210" t="str">
        <f>IF($O$1="FR",T129,IF($O$1="IT",U129,S129))</f>
        <v>Secteur</v>
      </c>
      <c r="H103" s="211"/>
      <c r="I103" s="623"/>
      <c r="J103" s="212" t="str">
        <f>IF($O$1="FR",T132,IF($O$1="IT",U132,S132))</f>
        <v>Longueur [m]</v>
      </c>
      <c r="K103" s="652"/>
      <c r="L103" s="652"/>
      <c r="M103" s="262"/>
      <c r="N103" s="262"/>
      <c r="O103" s="262"/>
      <c r="T103" s="361"/>
      <c r="U103" s="435"/>
    </row>
    <row r="104" spans="1:21" ht="15" customHeight="1" x14ac:dyDescent="0.25">
      <c r="A104" s="466"/>
      <c r="B104" s="463"/>
      <c r="C104" s="464"/>
      <c r="D104" s="676"/>
      <c r="E104" s="180" t="s">
        <v>153</v>
      </c>
      <c r="G104" s="647" t="s">
        <v>1042</v>
      </c>
      <c r="H104" s="648"/>
      <c r="I104" s="121">
        <v>5</v>
      </c>
      <c r="J104" s="120">
        <v>400</v>
      </c>
      <c r="K104" s="316">
        <f t="shared" ref="K104:K109" si="13">IF(J104&gt;0,J104/$J$110,"")</f>
        <v>0.33333333333333331</v>
      </c>
      <c r="L104" s="253"/>
      <c r="M104" s="262"/>
      <c r="N104" s="262"/>
      <c r="O104" s="262"/>
      <c r="T104" s="361"/>
      <c r="U104" s="435"/>
    </row>
    <row r="105" spans="1:21" ht="15" customHeight="1" x14ac:dyDescent="0.25">
      <c r="A105" s="466"/>
      <c r="B105" s="463"/>
      <c r="C105" s="464"/>
      <c r="D105" s="676"/>
      <c r="E105" s="180"/>
      <c r="G105" s="649" t="s">
        <v>1043</v>
      </c>
      <c r="H105" s="650"/>
      <c r="I105" s="123">
        <v>7</v>
      </c>
      <c r="J105" s="122">
        <v>800</v>
      </c>
      <c r="K105" s="317">
        <f t="shared" si="13"/>
        <v>0.66666666666666663</v>
      </c>
      <c r="L105" s="262"/>
      <c r="M105" s="262"/>
      <c r="N105" s="262"/>
      <c r="O105" s="262"/>
      <c r="T105" s="361"/>
      <c r="U105" s="435"/>
    </row>
    <row r="106" spans="1:21" ht="15" customHeight="1" x14ac:dyDescent="0.25">
      <c r="A106" s="466"/>
      <c r="B106" s="463"/>
      <c r="C106" s="464"/>
      <c r="D106" s="676"/>
      <c r="E106" s="180"/>
      <c r="G106" s="649"/>
      <c r="H106" s="650"/>
      <c r="I106" s="123"/>
      <c r="J106" s="122"/>
      <c r="K106" s="317" t="str">
        <f t="shared" si="13"/>
        <v/>
      </c>
      <c r="L106" s="262"/>
      <c r="M106" s="262"/>
      <c r="N106" s="262"/>
      <c r="O106" s="262"/>
      <c r="T106" s="361"/>
      <c r="U106" s="435"/>
    </row>
    <row r="107" spans="1:21" ht="15" customHeight="1" outlineLevel="1" x14ac:dyDescent="0.25">
      <c r="A107" s="466"/>
      <c r="B107" s="463"/>
      <c r="C107" s="464"/>
      <c r="D107" s="676"/>
      <c r="E107" s="180"/>
      <c r="G107" s="649"/>
      <c r="H107" s="650"/>
      <c r="I107" s="123"/>
      <c r="J107" s="122"/>
      <c r="K107" s="318" t="str">
        <f t="shared" si="13"/>
        <v/>
      </c>
      <c r="L107" s="262"/>
      <c r="M107" s="262"/>
      <c r="N107" s="262"/>
      <c r="O107" s="262"/>
      <c r="T107" s="361"/>
      <c r="U107" s="435"/>
    </row>
    <row r="108" spans="1:21" ht="15" customHeight="1" outlineLevel="1" x14ac:dyDescent="0.25">
      <c r="A108" s="466"/>
      <c r="B108" s="463"/>
      <c r="C108" s="464"/>
      <c r="D108" s="676"/>
      <c r="E108" s="180"/>
      <c r="G108" s="649"/>
      <c r="H108" s="650"/>
      <c r="I108" s="123"/>
      <c r="J108" s="122"/>
      <c r="K108" s="318" t="str">
        <f t="shared" si="13"/>
        <v/>
      </c>
      <c r="L108" s="262"/>
      <c r="M108" s="262"/>
      <c r="N108" s="262"/>
      <c r="O108" s="262"/>
      <c r="T108" s="361"/>
      <c r="U108" s="435"/>
    </row>
    <row r="109" spans="1:21" ht="15" customHeight="1" outlineLevel="1" x14ac:dyDescent="0.25">
      <c r="A109" s="466"/>
      <c r="B109" s="463"/>
      <c r="C109" s="464"/>
      <c r="D109" s="676"/>
      <c r="E109" s="180"/>
      <c r="G109" s="638"/>
      <c r="H109" s="639"/>
      <c r="I109" s="125"/>
      <c r="J109" s="124"/>
      <c r="K109" s="319" t="str">
        <f t="shared" si="13"/>
        <v/>
      </c>
      <c r="L109" s="262"/>
      <c r="M109" s="262"/>
      <c r="N109" s="262"/>
      <c r="O109" s="262"/>
      <c r="T109" s="361"/>
      <c r="U109" s="435"/>
    </row>
    <row r="110" spans="1:21" ht="15" customHeight="1" x14ac:dyDescent="0.25">
      <c r="A110" s="352" t="str">
        <f>IF(B110="","",IF($O$1="FR",C110,IF($O$1="IT",D110,B110)))</f>
        <v>←[+/-] Agrandir ou réduire le tableau</v>
      </c>
      <c r="B110" s="405" t="s">
        <v>238</v>
      </c>
      <c r="C110" s="408" t="s">
        <v>681</v>
      </c>
      <c r="D110" s="392" t="s">
        <v>933</v>
      </c>
      <c r="E110" s="180"/>
      <c r="G110" s="183" t="str">
        <f>IF($O$1="FR",T149,IF($O$1="IT",U149,S149))</f>
        <v>Total resp. moyenne pondérée</v>
      </c>
      <c r="H110" s="320"/>
      <c r="I110" s="321">
        <f>IF(COUNT(J104:J109)=COUNT(I104:I109),SUMPRODUCT($K$104:$K$109,I104:I109),"")</f>
        <v>6.3333333333333321</v>
      </c>
      <c r="J110" s="184">
        <f>SUM(J104:J109)</f>
        <v>1200</v>
      </c>
      <c r="K110" s="322">
        <f>SUM(K104:K109)</f>
        <v>1</v>
      </c>
      <c r="L110" s="262"/>
      <c r="M110" s="262"/>
      <c r="N110" s="262"/>
      <c r="O110" s="262"/>
      <c r="T110" s="361"/>
      <c r="U110" s="435"/>
    </row>
    <row r="111" spans="1:21" ht="15" customHeight="1" x14ac:dyDescent="0.25">
      <c r="A111" s="337" t="str">
        <f>IF(B111="","",IF($O$1="FR",C111,IF($O$1="IT",D111,B111)))</f>
        <v/>
      </c>
      <c r="C111" s="408"/>
      <c r="D111" s="392"/>
      <c r="E111" s="180"/>
      <c r="G111" s="259"/>
      <c r="H111" s="259"/>
      <c r="I111" s="50"/>
      <c r="J111" s="262"/>
      <c r="K111" s="262"/>
      <c r="L111" s="262"/>
      <c r="M111" s="262"/>
      <c r="N111" s="262"/>
      <c r="O111" s="262"/>
      <c r="T111" s="361"/>
      <c r="U111" s="435"/>
    </row>
    <row r="112" spans="1:21" ht="15" customHeight="1" x14ac:dyDescent="0.25">
      <c r="A112" s="337" t="str">
        <f>IF(B112="","",IF($O$1="FR",C112,IF($O$1="IT",D112,B112)))</f>
        <v>[Somme de chaque secteur]</v>
      </c>
      <c r="B112" s="405" t="s">
        <v>500</v>
      </c>
      <c r="C112" s="408" t="s">
        <v>600</v>
      </c>
      <c r="D112" s="392" t="s">
        <v>934</v>
      </c>
      <c r="E112" s="180" t="s">
        <v>501</v>
      </c>
      <c r="F112" s="179" t="s">
        <v>129</v>
      </c>
      <c r="G112" s="259" t="str">
        <f>IF($O$1="FR",T150,IF($O$1="IT",U150,S150))</f>
        <v>Longueur du tronçon concerné</v>
      </c>
      <c r="H112" s="259"/>
      <c r="I112" s="50"/>
      <c r="J112" s="190">
        <f>J110/1000</f>
        <v>1.2</v>
      </c>
      <c r="K112" s="80"/>
      <c r="L112" s="262"/>
      <c r="M112" s="262"/>
      <c r="N112" s="262"/>
      <c r="O112" s="262"/>
      <c r="T112" s="361"/>
      <c r="U112" s="435"/>
    </row>
    <row r="113" spans="1:21" ht="15" customHeight="1" x14ac:dyDescent="0.25">
      <c r="A113" s="337" t="str">
        <f t="shared" ref="A113:A124" si="14">IF(B113="","",IF($O$1="FR",C113,IF($O$1="IT",D113,B113)))</f>
        <v/>
      </c>
      <c r="C113" s="408"/>
      <c r="D113" s="392"/>
      <c r="E113" s="180" t="s">
        <v>502</v>
      </c>
      <c r="F113" s="179" t="s">
        <v>129</v>
      </c>
      <c r="G113" s="259" t="str">
        <f>IF($O$1="FR",T151,IF($O$1="IT",U151,S151))</f>
        <v>Surface du tronçon concerné</v>
      </c>
      <c r="H113" s="259"/>
      <c r="I113" s="50"/>
      <c r="J113" s="191">
        <f>IF(COUNT(J104:J109)=COUNT(I104:I109),SUMPRODUCT(J104:J109,I104:I109)/10000,"")</f>
        <v>0.76</v>
      </c>
      <c r="K113" s="79"/>
      <c r="L113" s="262"/>
      <c r="M113" s="262"/>
      <c r="N113" s="262"/>
      <c r="O113" s="262"/>
      <c r="T113" s="361"/>
      <c r="U113" s="435"/>
    </row>
    <row r="114" spans="1:21" ht="15" customHeight="1" x14ac:dyDescent="0.25">
      <c r="A114" s="337" t="str">
        <f t="shared" si="14"/>
        <v/>
      </c>
      <c r="C114" s="408"/>
      <c r="D114" s="392"/>
      <c r="E114" s="180"/>
      <c r="G114" s="259"/>
      <c r="H114" s="259"/>
      <c r="I114" s="259"/>
      <c r="J114" s="262"/>
      <c r="K114" s="262"/>
      <c r="L114" s="262"/>
      <c r="M114" s="262"/>
      <c r="N114" s="262"/>
      <c r="O114" s="262"/>
      <c r="T114" s="361"/>
      <c r="U114" s="435"/>
    </row>
    <row r="115" spans="1:21" ht="15" customHeight="1" x14ac:dyDescent="0.25">
      <c r="A115" s="337" t="str">
        <f t="shared" si="14"/>
        <v/>
      </c>
      <c r="C115" s="408"/>
      <c r="D115" s="392"/>
      <c r="E115" s="180"/>
      <c r="G115" s="266"/>
      <c r="H115" s="266"/>
      <c r="I115" s="266"/>
      <c r="J115" s="263"/>
      <c r="K115" s="263"/>
      <c r="L115" s="263"/>
      <c r="M115" s="263"/>
      <c r="N115" s="263"/>
      <c r="O115" s="263"/>
      <c r="T115" s="361"/>
      <c r="U115" s="435"/>
    </row>
    <row r="116" spans="1:21" ht="15" customHeight="1" x14ac:dyDescent="0.25">
      <c r="A116" s="337" t="str">
        <f t="shared" si="14"/>
        <v/>
      </c>
      <c r="C116" s="408"/>
      <c r="D116" s="392"/>
      <c r="E116" s="180"/>
      <c r="G116" s="266"/>
      <c r="H116" s="266"/>
      <c r="I116" s="266"/>
      <c r="J116" s="263"/>
      <c r="K116" s="263"/>
      <c r="L116" s="263"/>
      <c r="M116" s="263"/>
      <c r="N116" s="263"/>
      <c r="O116" s="263"/>
      <c r="T116" s="361"/>
      <c r="U116" s="435"/>
    </row>
    <row r="117" spans="1:21" ht="15" customHeight="1" x14ac:dyDescent="0.25">
      <c r="A117" s="337" t="str">
        <f t="shared" si="14"/>
        <v/>
      </c>
      <c r="C117" s="408"/>
      <c r="D117" s="392"/>
      <c r="E117" s="180"/>
      <c r="G117" s="266"/>
      <c r="H117" s="266"/>
      <c r="I117" s="266"/>
      <c r="J117" s="263"/>
      <c r="K117" s="263"/>
      <c r="L117" s="263"/>
      <c r="M117" s="263"/>
      <c r="N117" s="263"/>
      <c r="O117" s="263"/>
      <c r="T117" s="361"/>
      <c r="U117" s="435"/>
    </row>
    <row r="118" spans="1:21" ht="15" customHeight="1" x14ac:dyDescent="0.25">
      <c r="A118" s="337" t="str">
        <f t="shared" si="14"/>
        <v/>
      </c>
      <c r="C118" s="408"/>
      <c r="D118" s="392"/>
      <c r="E118" s="180"/>
      <c r="G118" s="266"/>
      <c r="H118" s="266"/>
      <c r="I118" s="266"/>
      <c r="J118" s="263"/>
      <c r="K118" s="263"/>
      <c r="L118" s="263"/>
      <c r="M118" s="263"/>
      <c r="N118" s="263"/>
      <c r="O118" s="263"/>
      <c r="T118" s="361"/>
      <c r="U118" s="435"/>
    </row>
    <row r="119" spans="1:21" ht="15" customHeight="1" x14ac:dyDescent="0.25">
      <c r="A119" s="337" t="str">
        <f t="shared" si="14"/>
        <v/>
      </c>
      <c r="C119" s="408"/>
      <c r="D119" s="392"/>
      <c r="E119" s="180"/>
      <c r="G119" s="266"/>
      <c r="H119" s="266"/>
      <c r="I119" s="266"/>
      <c r="J119" s="263"/>
      <c r="K119" s="263"/>
      <c r="L119" s="263"/>
      <c r="M119" s="263"/>
      <c r="N119" s="263"/>
      <c r="O119" s="263"/>
      <c r="T119" s="361"/>
      <c r="U119" s="435"/>
    </row>
    <row r="120" spans="1:21" ht="15.75" customHeight="1" x14ac:dyDescent="0.25">
      <c r="A120" s="337" t="str">
        <f t="shared" si="14"/>
        <v/>
      </c>
      <c r="C120" s="408"/>
      <c r="D120" s="392"/>
      <c r="E120" s="180"/>
      <c r="G120" s="58"/>
      <c r="H120" s="58"/>
      <c r="I120" s="58"/>
      <c r="J120" s="62"/>
      <c r="K120" s="62"/>
      <c r="L120" s="62"/>
      <c r="M120" s="62"/>
      <c r="N120" s="58"/>
      <c r="O120" s="58"/>
      <c r="T120" s="361"/>
      <c r="U120" s="435"/>
    </row>
    <row r="121" spans="1:21" ht="15" customHeight="1" x14ac:dyDescent="0.25">
      <c r="A121" s="337" t="str">
        <f t="shared" si="14"/>
        <v/>
      </c>
      <c r="C121" s="408"/>
      <c r="D121" s="392"/>
      <c r="E121" s="180"/>
      <c r="G121" s="58"/>
      <c r="H121" s="58"/>
      <c r="I121" s="58"/>
      <c r="J121" s="62"/>
      <c r="K121" s="62"/>
      <c r="L121" s="62"/>
      <c r="M121" s="62"/>
      <c r="N121" s="58"/>
      <c r="O121" s="58"/>
      <c r="T121" s="361"/>
      <c r="U121" s="435"/>
    </row>
    <row r="122" spans="1:21" ht="15" customHeight="1" x14ac:dyDescent="0.25">
      <c r="A122" s="337" t="str">
        <f t="shared" si="14"/>
        <v/>
      </c>
      <c r="C122" s="408"/>
      <c r="D122" s="392"/>
      <c r="E122" s="180"/>
      <c r="G122" s="58"/>
      <c r="H122" s="58"/>
      <c r="I122" s="58"/>
      <c r="J122" s="62"/>
      <c r="K122" s="62"/>
      <c r="L122" s="62"/>
      <c r="M122" s="62"/>
      <c r="N122" s="58"/>
      <c r="O122" s="58"/>
      <c r="T122" s="361"/>
      <c r="U122" s="435"/>
    </row>
    <row r="123" spans="1:21" ht="15" customHeight="1" x14ac:dyDescent="0.25">
      <c r="A123" s="337" t="str">
        <f t="shared" si="14"/>
        <v/>
      </c>
      <c r="C123" s="408"/>
      <c r="D123" s="392"/>
      <c r="G123" s="58"/>
      <c r="H123" s="58"/>
      <c r="I123" s="58"/>
      <c r="J123" s="62"/>
      <c r="K123" s="62"/>
      <c r="L123" s="62"/>
      <c r="M123" s="62"/>
      <c r="N123" s="58"/>
      <c r="O123" s="58"/>
      <c r="T123" s="361"/>
      <c r="U123" s="435"/>
    </row>
    <row r="124" spans="1:21" ht="24.95" customHeight="1" x14ac:dyDescent="0.25">
      <c r="A124" s="337" t="str">
        <f t="shared" si="14"/>
        <v/>
      </c>
      <c r="C124" s="408"/>
      <c r="D124" s="392"/>
      <c r="G124" s="156" t="str">
        <f>IF($O$1="FR",T124,IF($O$1="IT",U124,S124))</f>
        <v>Formulaire B (suite) - Cours et plan d'eau, mesures et pêche</v>
      </c>
      <c r="H124" s="12"/>
      <c r="I124" s="12"/>
      <c r="J124" s="13"/>
      <c r="K124" s="13"/>
      <c r="L124" s="13"/>
      <c r="M124" s="13"/>
      <c r="N124" s="12"/>
      <c r="O124" s="12"/>
      <c r="S124" s="362" t="s">
        <v>176</v>
      </c>
      <c r="T124" s="361" t="s">
        <v>625</v>
      </c>
      <c r="U124" s="435" t="s">
        <v>985</v>
      </c>
    </row>
    <row r="125" spans="1:21" ht="14.45" customHeight="1" x14ac:dyDescent="0.25">
      <c r="A125" s="466" t="str">
        <f>IF(B125="","",IF($O$1="FR",C125,IF($O$1="IT",D125,B125)))</f>
        <v>Dans le tableau B13, les caractéristiques sommaires des secteurs (ou des estimations) doivent être indiquées par section. Si plusieurs lignes sont remplies par section, la moyenne de ces données sera considérée dans les prochains calculs.</v>
      </c>
      <c r="B125" s="463" t="s">
        <v>777</v>
      </c>
      <c r="C125" s="464" t="s">
        <v>783</v>
      </c>
      <c r="D125" s="465" t="s">
        <v>935</v>
      </c>
      <c r="E125" s="228"/>
      <c r="G125" s="14"/>
      <c r="H125" s="14"/>
      <c r="I125" s="14"/>
      <c r="J125" s="15"/>
      <c r="K125" s="15"/>
      <c r="L125" s="15"/>
      <c r="M125" s="15"/>
      <c r="N125" s="14"/>
      <c r="O125" s="14"/>
      <c r="T125" s="361"/>
      <c r="U125" s="435"/>
    </row>
    <row r="126" spans="1:21" ht="15" customHeight="1" x14ac:dyDescent="0.25">
      <c r="A126" s="466"/>
      <c r="B126" s="463"/>
      <c r="C126" s="464"/>
      <c r="D126" s="465"/>
      <c r="E126" s="180"/>
      <c r="G126" s="157" t="str">
        <f>IF($O$1="FR",T126,IF($O$1="IT",U126,S126))</f>
        <v>Recensement du peuplement</v>
      </c>
      <c r="H126" s="94"/>
      <c r="I126" s="94"/>
      <c r="J126" s="94"/>
      <c r="K126" s="94"/>
      <c r="L126" s="94"/>
      <c r="M126" s="94"/>
      <c r="N126" s="94"/>
      <c r="O126" s="94"/>
      <c r="S126" s="362" t="s">
        <v>458</v>
      </c>
      <c r="T126" s="361" t="s">
        <v>739</v>
      </c>
      <c r="U126" s="435" t="s">
        <v>986</v>
      </c>
    </row>
    <row r="127" spans="1:21" ht="15" customHeight="1" x14ac:dyDescent="0.25">
      <c r="A127" s="466"/>
      <c r="C127" s="408"/>
      <c r="D127" s="392"/>
      <c r="E127" s="180"/>
      <c r="G127" s="50"/>
      <c r="H127" s="50"/>
      <c r="I127" s="21"/>
      <c r="J127" s="53"/>
      <c r="K127" s="269"/>
      <c r="L127" s="21"/>
      <c r="M127" s="21"/>
      <c r="N127" s="21"/>
      <c r="O127" s="21"/>
      <c r="T127" s="361"/>
      <c r="U127" s="435"/>
    </row>
    <row r="128" spans="1:21" ht="15" customHeight="1" x14ac:dyDescent="0.25">
      <c r="A128" s="466"/>
      <c r="C128" s="408"/>
      <c r="D128" s="392"/>
      <c r="E128" s="180"/>
      <c r="G128" s="259"/>
      <c r="H128" s="259"/>
      <c r="I128" s="259"/>
      <c r="J128" s="262"/>
      <c r="K128" s="262"/>
      <c r="L128" s="262"/>
      <c r="M128" s="262"/>
      <c r="N128" s="262"/>
      <c r="O128" s="262"/>
      <c r="T128" s="361"/>
      <c r="U128" s="435"/>
    </row>
    <row r="129" spans="1:21" ht="15" customHeight="1" x14ac:dyDescent="0.25">
      <c r="A129" s="674" t="str">
        <f t="shared" ref="A129" si="15">IF(B129="","",IF($O$1="FR",C129,IF($O$1="IT",D129,B129)))</f>
        <v>Si plusieurs espèces sont présentes, le formulaire Excel « Recensement du peuplement » permet de calculer les valeurs demandées (valeur marchande moyenne, densité du peuplement piscicole, etc.).</v>
      </c>
      <c r="B129" s="463" t="s">
        <v>834</v>
      </c>
      <c r="C129" s="464" t="s">
        <v>776</v>
      </c>
      <c r="D129" s="465" t="s">
        <v>936</v>
      </c>
      <c r="E129" s="180"/>
      <c r="G129" s="226" t="str">
        <f>IF($O$1="FR",T126,IF($O$1="IT",U126,S126))</f>
        <v>Recensement du peuplement</v>
      </c>
      <c r="H129" s="211"/>
      <c r="I129" s="634" t="str">
        <f>IF($O$1="FR",T252,IF($O$1="IT",U252,S252))</f>
        <v xml:space="preserve">Coût moyen sur le marché </v>
      </c>
      <c r="J129" s="482" t="str">
        <f>IF($O$1="FR",T134,IF($O$1="IT",U134,S134))</f>
        <v>Etat initial</v>
      </c>
      <c r="K129" s="483"/>
      <c r="L129" s="613" t="str">
        <f>IF($O$1="FR",T135,IF($O$1="IT",U135,S135))</f>
        <v>Etat après la mortalité</v>
      </c>
      <c r="M129" s="615"/>
      <c r="N129" s="624" t="str">
        <f>IF($O$1="FR",T130,IF($O$1="IT",U130,S130))</f>
        <v>Secteur representé par le relevé</v>
      </c>
      <c r="O129" s="625"/>
      <c r="S129" s="362" t="s">
        <v>137</v>
      </c>
      <c r="T129" s="361" t="s">
        <v>736</v>
      </c>
      <c r="U129" s="435" t="s">
        <v>860</v>
      </c>
    </row>
    <row r="130" spans="1:21" ht="15" customHeight="1" x14ac:dyDescent="0.25">
      <c r="A130" s="674"/>
      <c r="B130" s="463"/>
      <c r="C130" s="464"/>
      <c r="D130" s="465"/>
      <c r="E130" s="180"/>
      <c r="G130" s="260"/>
      <c r="H130" s="260"/>
      <c r="I130" s="635"/>
      <c r="J130" s="616" t="str">
        <f>IF($O$1="FR",T136,IF($O$1="IT",U136,S136))</f>
        <v>Densité de poisson</v>
      </c>
      <c r="K130" s="630"/>
      <c r="L130" s="616" t="str">
        <f>IF($O$1="FR",T136,IF($O$1="IT",U136,S136))</f>
        <v>Densité de poisson</v>
      </c>
      <c r="M130" s="630"/>
      <c r="N130" s="626"/>
      <c r="O130" s="627"/>
      <c r="S130" s="362" t="s">
        <v>503</v>
      </c>
      <c r="T130" s="361" t="s">
        <v>593</v>
      </c>
      <c r="U130" s="435" t="s">
        <v>861</v>
      </c>
    </row>
    <row r="131" spans="1:21" ht="15" customHeight="1" x14ac:dyDescent="0.25">
      <c r="A131" s="674"/>
      <c r="B131" s="463"/>
      <c r="C131" s="464"/>
      <c r="D131" s="465"/>
      <c r="E131" s="180"/>
      <c r="G131" s="241" t="str">
        <f>IF($O$1="FR",T138,IF($O$1="IT",U138,S138))</f>
        <v>Relevé</v>
      </c>
      <c r="H131" s="261"/>
      <c r="I131" s="204" t="s">
        <v>443</v>
      </c>
      <c r="J131" s="204" t="s">
        <v>720</v>
      </c>
      <c r="K131" s="204" t="s">
        <v>718</v>
      </c>
      <c r="L131" s="204" t="s">
        <v>720</v>
      </c>
      <c r="M131" s="204" t="s">
        <v>719</v>
      </c>
      <c r="N131" s="628"/>
      <c r="O131" s="629"/>
      <c r="S131" s="362" t="s">
        <v>281</v>
      </c>
      <c r="T131" s="361" t="s">
        <v>315</v>
      </c>
      <c r="U131" s="435" t="s">
        <v>383</v>
      </c>
    </row>
    <row r="132" spans="1:21" ht="15" customHeight="1" x14ac:dyDescent="0.25">
      <c r="A132" s="466" t="str">
        <f>IF(B132="","",IF($O$1="FR",C132,IF($O$1="IT",D132,B132)))</f>
        <v>Si on ne dispose d'aucun relevé par pêche électrique, il faut estimer le nombre d'individus ou la biomasse à l'aide des poissons morts ou de la perte de rendement (à l'aide du formulaire Excel ad hoc, p. ex.).</v>
      </c>
      <c r="B132" s="463" t="s">
        <v>504</v>
      </c>
      <c r="C132" s="464" t="s">
        <v>682</v>
      </c>
      <c r="D132" s="465" t="s">
        <v>937</v>
      </c>
      <c r="E132" s="180" t="s">
        <v>154</v>
      </c>
      <c r="G132" s="631" t="s">
        <v>778</v>
      </c>
      <c r="H132" s="632"/>
      <c r="I132" s="323">
        <v>27.18</v>
      </c>
      <c r="J132" s="188">
        <v>95</v>
      </c>
      <c r="K132" s="294">
        <v>25.2</v>
      </c>
      <c r="L132" s="185">
        <v>18</v>
      </c>
      <c r="M132" s="294">
        <v>4.5999999999999996</v>
      </c>
      <c r="N132" s="633" t="s">
        <v>1042</v>
      </c>
      <c r="O132" s="632"/>
      <c r="S132" s="362" t="s">
        <v>138</v>
      </c>
      <c r="T132" s="361" t="s">
        <v>316</v>
      </c>
      <c r="U132" s="435" t="s">
        <v>384</v>
      </c>
    </row>
    <row r="133" spans="1:21" ht="15" customHeight="1" x14ac:dyDescent="0.25">
      <c r="A133" s="466"/>
      <c r="B133" s="463"/>
      <c r="C133" s="464"/>
      <c r="D133" s="465"/>
      <c r="E133" s="180"/>
      <c r="G133" s="607" t="s">
        <v>1044</v>
      </c>
      <c r="H133" s="608"/>
      <c r="I133" s="324">
        <v>32</v>
      </c>
      <c r="J133" s="189">
        <v>155</v>
      </c>
      <c r="K133" s="295">
        <v>32</v>
      </c>
      <c r="L133" s="186">
        <v>5</v>
      </c>
      <c r="M133" s="295">
        <v>0.8</v>
      </c>
      <c r="N133" s="609" t="s">
        <v>1043</v>
      </c>
      <c r="O133" s="608"/>
      <c r="S133" s="362" t="s">
        <v>425</v>
      </c>
      <c r="T133" s="361" t="s">
        <v>317</v>
      </c>
      <c r="U133" s="435" t="s">
        <v>987</v>
      </c>
    </row>
    <row r="134" spans="1:21" ht="14.25" customHeight="1" x14ac:dyDescent="0.25">
      <c r="A134" s="466"/>
      <c r="B134" s="463"/>
      <c r="C134" s="464"/>
      <c r="D134" s="465"/>
      <c r="E134" s="180"/>
      <c r="G134" s="607"/>
      <c r="H134" s="608"/>
      <c r="I134" s="324"/>
      <c r="J134" s="189"/>
      <c r="K134" s="295"/>
      <c r="L134" s="186"/>
      <c r="M134" s="295"/>
      <c r="N134" s="609"/>
      <c r="O134" s="608"/>
      <c r="S134" s="362" t="s">
        <v>143</v>
      </c>
      <c r="T134" s="361" t="s">
        <v>318</v>
      </c>
      <c r="U134" s="435" t="s">
        <v>988</v>
      </c>
    </row>
    <row r="135" spans="1:21" ht="15" customHeight="1" outlineLevel="1" x14ac:dyDescent="0.25">
      <c r="A135" s="466"/>
      <c r="B135" s="463"/>
      <c r="C135" s="464"/>
      <c r="D135" s="465"/>
      <c r="E135" s="180"/>
      <c r="G135" s="607"/>
      <c r="H135" s="608"/>
      <c r="I135" s="324"/>
      <c r="J135" s="189"/>
      <c r="K135" s="295"/>
      <c r="L135" s="186"/>
      <c r="M135" s="295"/>
      <c r="N135" s="609"/>
      <c r="O135" s="608"/>
      <c r="S135" s="362" t="s">
        <v>144</v>
      </c>
      <c r="T135" s="361" t="s">
        <v>319</v>
      </c>
      <c r="U135" s="435" t="s">
        <v>989</v>
      </c>
    </row>
    <row r="136" spans="1:21" ht="15" customHeight="1" outlineLevel="1" x14ac:dyDescent="0.25">
      <c r="A136" s="466"/>
      <c r="B136" s="463"/>
      <c r="C136" s="464"/>
      <c r="D136" s="465"/>
      <c r="E136" s="180"/>
      <c r="G136" s="607"/>
      <c r="H136" s="608"/>
      <c r="I136" s="324"/>
      <c r="J136" s="189"/>
      <c r="K136" s="295"/>
      <c r="L136" s="186"/>
      <c r="M136" s="295"/>
      <c r="N136" s="609"/>
      <c r="O136" s="608"/>
      <c r="S136" s="362" t="s">
        <v>460</v>
      </c>
      <c r="T136" s="361" t="s">
        <v>595</v>
      </c>
      <c r="U136" s="435" t="s">
        <v>594</v>
      </c>
    </row>
    <row r="137" spans="1:21" ht="15" customHeight="1" outlineLevel="1" x14ac:dyDescent="0.25">
      <c r="A137" s="337" t="str">
        <f>IF(B137="","",IF($O$1="FR",C137,IF($O$1="IT",D137,B137)))</f>
        <v/>
      </c>
      <c r="C137" s="408"/>
      <c r="D137" s="392"/>
      <c r="G137" s="607"/>
      <c r="H137" s="608"/>
      <c r="I137" s="324"/>
      <c r="J137" s="189"/>
      <c r="K137" s="295"/>
      <c r="L137" s="186"/>
      <c r="M137" s="295"/>
      <c r="N137" s="610"/>
      <c r="O137" s="611"/>
      <c r="T137" s="361"/>
      <c r="U137" s="435"/>
    </row>
    <row r="138" spans="1:21" ht="15" customHeight="1" x14ac:dyDescent="0.25">
      <c r="A138" s="339" t="str">
        <f>IF(B138="","",IF($O$1="FR",C138,IF($O$1="IT",D138,B138)))</f>
        <v>←[+/-] Agrandir ou réduire le tableau</v>
      </c>
      <c r="B138" s="405" t="s">
        <v>238</v>
      </c>
      <c r="C138" s="408" t="s">
        <v>681</v>
      </c>
      <c r="D138" s="392" t="s">
        <v>933</v>
      </c>
      <c r="E138" s="180"/>
      <c r="G138" s="237"/>
      <c r="H138" s="237"/>
      <c r="I138" s="237"/>
      <c r="J138" s="237"/>
      <c r="K138" s="237"/>
      <c r="L138" s="238"/>
      <c r="M138" s="238"/>
      <c r="N138" s="238"/>
      <c r="O138" s="238"/>
      <c r="S138" s="362" t="s">
        <v>459</v>
      </c>
      <c r="T138" s="361" t="s">
        <v>596</v>
      </c>
      <c r="U138" s="435" t="s">
        <v>597</v>
      </c>
    </row>
    <row r="139" spans="1:21" ht="15" customHeight="1" x14ac:dyDescent="0.25">
      <c r="A139" s="466" t="str">
        <f>IF(B139="","",IF($O$1="FR",C139,IF($O$1="IT",D139,B139)))</f>
        <v xml:space="preserve">Si le champs devient orange, le nom du secteurs dans B10 a été changé et doit être corrigé dans B13 </v>
      </c>
      <c r="B139" s="463" t="s">
        <v>737</v>
      </c>
      <c r="C139" s="677" t="s">
        <v>738</v>
      </c>
      <c r="D139" s="678" t="s">
        <v>938</v>
      </c>
      <c r="E139" s="180"/>
      <c r="G139" s="1"/>
      <c r="H139" s="1"/>
      <c r="I139" s="1"/>
      <c r="J139" s="1"/>
      <c r="K139" s="1"/>
      <c r="L139" s="262"/>
      <c r="M139" s="262"/>
      <c r="N139" s="262"/>
      <c r="O139" s="262"/>
      <c r="T139" s="361"/>
      <c r="U139" s="435"/>
    </row>
    <row r="140" spans="1:21" ht="15" customHeight="1" x14ac:dyDescent="0.25">
      <c r="A140" s="466"/>
      <c r="B140" s="463"/>
      <c r="C140" s="677"/>
      <c r="D140" s="678"/>
      <c r="E140" s="180"/>
      <c r="G140" s="157" t="str">
        <f>IF($O$1="FR",T140,IF($O$1="IT",U140,S140))</f>
        <v>Peuplement (poissons et écrevisses)</v>
      </c>
      <c r="H140" s="94"/>
      <c r="I140" s="94"/>
      <c r="J140" s="94"/>
      <c r="K140" s="94"/>
      <c r="L140" s="94"/>
      <c r="M140" s="94"/>
      <c r="N140" s="94"/>
      <c r="O140" s="94"/>
      <c r="S140" s="362" t="s">
        <v>232</v>
      </c>
      <c r="T140" s="361" t="s">
        <v>323</v>
      </c>
      <c r="U140" s="435" t="s">
        <v>869</v>
      </c>
    </row>
    <row r="141" spans="1:21" ht="15" customHeight="1" x14ac:dyDescent="0.25">
      <c r="A141" s="355"/>
      <c r="C141" s="408"/>
      <c r="D141" s="392"/>
      <c r="E141" s="180"/>
      <c r="G141" s="1"/>
      <c r="H141" s="1"/>
      <c r="I141" s="1"/>
      <c r="J141" s="1"/>
      <c r="K141" s="1"/>
      <c r="L141" s="356"/>
      <c r="M141" s="356"/>
      <c r="N141" s="356"/>
      <c r="O141" s="356"/>
      <c r="T141" s="361"/>
      <c r="U141" s="435"/>
    </row>
    <row r="142" spans="1:21" ht="15" customHeight="1" outlineLevel="1" x14ac:dyDescent="0.25">
      <c r="A142" s="337" t="str">
        <f t="shared" ref="A142:A151" si="16">IF(B142="","",IF($O$1="FR",C142,IF($O$1="IT",D142,B142)))</f>
        <v/>
      </c>
      <c r="C142" s="408"/>
      <c r="D142" s="392"/>
      <c r="E142" s="180"/>
      <c r="G142" s="23"/>
      <c r="H142" s="23"/>
      <c r="I142" s="480" t="str">
        <f>IF($O$1="FR",T252,IF($O$1="IT",U252,S252))</f>
        <v xml:space="preserve">Coût moyen sur le marché </v>
      </c>
      <c r="J142" s="482" t="str">
        <f>IF($O$1="FR",T253,IF($O$1="IT",U253,S253))</f>
        <v>Etat initial</v>
      </c>
      <c r="K142" s="482"/>
      <c r="L142" s="483"/>
      <c r="M142" s="613" t="str">
        <f>IF($O$1="FR",T135,IF($O$1="IT",U135,S135))</f>
        <v>Etat après la mortalité</v>
      </c>
      <c r="N142" s="614"/>
      <c r="O142" s="615"/>
      <c r="T142" s="361"/>
      <c r="U142" s="435"/>
    </row>
    <row r="143" spans="1:21" ht="15" customHeight="1" outlineLevel="1" x14ac:dyDescent="0.25">
      <c r="A143" s="337" t="str">
        <f t="shared" si="16"/>
        <v>Ce tableau contient un calcul intermédiaire.</v>
      </c>
      <c r="B143" s="405" t="s">
        <v>478</v>
      </c>
      <c r="C143" s="408" t="s">
        <v>683</v>
      </c>
      <c r="D143" s="392" t="s">
        <v>939</v>
      </c>
      <c r="E143" s="180"/>
      <c r="G143" s="20"/>
      <c r="H143" s="23"/>
      <c r="I143" s="612"/>
      <c r="J143" s="616" t="str">
        <f>IF($O$1="FR",T285,IF($O$1="IT",U285,S285))</f>
        <v>Peuplement piscicole</v>
      </c>
      <c r="K143" s="617"/>
      <c r="L143" s="219"/>
      <c r="M143" s="618" t="str">
        <f>IF($O$1="FR",T285,IF($O$1="IT",U285,S285))</f>
        <v>Peuplement piscicole</v>
      </c>
      <c r="N143" s="619"/>
      <c r="O143" s="219"/>
      <c r="T143" s="361"/>
      <c r="U143" s="435"/>
    </row>
    <row r="144" spans="1:21" ht="15" customHeight="1" outlineLevel="1" x14ac:dyDescent="0.25">
      <c r="A144" s="337" t="str">
        <f t="shared" si="16"/>
        <v>Lorsque plusieurs relevés sont disponibles pour un même secteur,</v>
      </c>
      <c r="B144" s="405" t="s">
        <v>479</v>
      </c>
      <c r="C144" s="408" t="s">
        <v>684</v>
      </c>
      <c r="D144" s="392" t="s">
        <v>940</v>
      </c>
      <c r="E144" s="180"/>
      <c r="G144" s="174" t="str">
        <f>IF($O$1="FR",T254,IF($O$1="IT",U254,S254))</f>
        <v>Secteur</v>
      </c>
      <c r="H144" s="26"/>
      <c r="I144" s="204" t="s">
        <v>443</v>
      </c>
      <c r="J144" s="204" t="s">
        <v>438</v>
      </c>
      <c r="K144" s="204" t="s">
        <v>406</v>
      </c>
      <c r="L144" s="204" t="s">
        <v>721</v>
      </c>
      <c r="M144" s="204" t="s">
        <v>438</v>
      </c>
      <c r="N144" s="204" t="s">
        <v>406</v>
      </c>
      <c r="O144" s="204" t="s">
        <v>721</v>
      </c>
      <c r="T144" s="361"/>
      <c r="U144" s="435"/>
    </row>
    <row r="145" spans="1:31" ht="15" customHeight="1" outlineLevel="1" x14ac:dyDescent="0.25">
      <c r="A145" s="337" t="str">
        <f t="shared" si="16"/>
        <v xml:space="preserve">le programme utilise la moyenne. </v>
      </c>
      <c r="B145" s="405" t="s">
        <v>480</v>
      </c>
      <c r="C145" s="408" t="s">
        <v>685</v>
      </c>
      <c r="D145" s="392" t="s">
        <v>941</v>
      </c>
      <c r="E145" s="180" t="s">
        <v>471</v>
      </c>
      <c r="G145" s="620" t="str">
        <f>IF(Schadensformular_BSP!G104="","",Schadensformular_BSP!G104)</f>
        <v>A: Dorf bis Zufluss Seitenbach</v>
      </c>
      <c r="H145" s="621"/>
      <c r="I145" s="214">
        <f ca="1">IF(OR(G145="",COUNTIF($N$132:$O$137,G145)=0),"", AVERAGEIF($N$132:$O$137,$G145,$I$132:$I$137))</f>
        <v>27.18</v>
      </c>
      <c r="J145" s="220">
        <f ca="1">IF($I145="","",SUMIF($N$132:$N$137,$G145,J$132:J$137)/SUMPRODUCT((J$132:J$137&gt;=0)*($N$132:$N$137=$G145))*VLOOKUP(G145,$G$104:$K$109,4,FALSE)/100)</f>
        <v>380</v>
      </c>
      <c r="K145" s="296">
        <f ca="1">IF($I145="","",SUMIF($N$132:$N$137,$G145,K$132:K$137)/SUMPRODUCT((K$132:K$137&gt;=0)*($N$132:$N$137=$G145))*VLOOKUP(G145,$G$104:$K$109,4,FALSE)/100)</f>
        <v>100.8</v>
      </c>
      <c r="L145" s="299">
        <f t="shared" ref="L145:L150" ca="1" si="17">IF(OR(K145="",$I104="",$J104=""),"",K145/($I104*$J104/10000))</f>
        <v>503.99999999999994</v>
      </c>
      <c r="M145" s="220">
        <f ca="1">IF($I145="","",SUMIF($N$132:$N$137,$G145,L$132:L$137)/SUMPRODUCT((L$132:L$137&gt;=0)*($N$132:$N$137=$G145))*VLOOKUP(G145,$G$104:$K$109,4,FALSE)/100)</f>
        <v>72</v>
      </c>
      <c r="N145" s="299">
        <f ca="1">IF($I145="","",SUMIF($N$132:$N$137,$G145,M$132:M$137)/SUMPRODUCT((M$132:M$137&gt;=0)*($N$132:$N$137=$G145))*VLOOKUP(G145,$G$104:$K$109,4,FALSE)/100)</f>
        <v>18.399999999999999</v>
      </c>
      <c r="O145" s="299">
        <f t="shared" ref="O145:O150" ca="1" si="18">IF(OR(N145="",$I104="",$J104=""),"",N145/($I104*$J104/10000))</f>
        <v>91.999999999999986</v>
      </c>
      <c r="T145" s="361"/>
      <c r="U145" s="435"/>
    </row>
    <row r="146" spans="1:31" ht="14.25" customHeight="1" outlineLevel="1" x14ac:dyDescent="0.25">
      <c r="A146" s="337" t="str">
        <f t="shared" si="16"/>
        <v>Le tableau peut rester masqué et ne doit pas nécessairement être imprimé.</v>
      </c>
      <c r="B146" s="438" t="s">
        <v>481</v>
      </c>
      <c r="C146" s="408" t="s">
        <v>686</v>
      </c>
      <c r="D146" s="392" t="s">
        <v>942</v>
      </c>
      <c r="E146" s="180"/>
      <c r="G146" s="603" t="str">
        <f>IF(Schadensformular_BSP!G105="","",Schadensformular_BSP!G105)</f>
        <v>B: Zufluss Seitenbach bis Brücke</v>
      </c>
      <c r="H146" s="604"/>
      <c r="I146" s="215">
        <f t="shared" ref="I146:I150" ca="1" si="19">IF(OR(G146="",COUNTIF($N$132:$O$137,G146)=0),"", AVERAGEIF($N$132:$O$137,$G146,$I$132:$I$137))</f>
        <v>32</v>
      </c>
      <c r="J146" s="221">
        <f t="shared" ref="J146:J150" ca="1" si="20">IF($I146="","",SUMIF($N$132:$N$137,$G146,J$132:J$137)/SUMPRODUCT((J$132:J$137&gt;=0)*($N$132:$N$137=$G146))*VLOOKUP(G146,$G$104:$K$109,4,FALSE)/100)</f>
        <v>1240</v>
      </c>
      <c r="K146" s="297">
        <f t="shared" ref="K146:K150" ca="1" si="21">IF($I146="","",SUMIF($N$132:$N$137,$G146,K$132:K$137)/SUMPRODUCT((K$132:K$137&gt;=0)*($N$132:$N$137=$G146))*VLOOKUP(G146,$G$104:$K$109,4,FALSE)/100)</f>
        <v>256</v>
      </c>
      <c r="L146" s="297">
        <f t="shared" ca="1" si="17"/>
        <v>457.14285714285711</v>
      </c>
      <c r="M146" s="221">
        <f t="shared" ref="M146:M150" ca="1" si="22">IF($I146="","",SUMIF($N$132:$N$137,$G146,L$132:L$137)/SUMPRODUCT((L$132:L$137&gt;=0)*($N$132:$N$137=$G146))*VLOOKUP(G146,$G$104:$K$109,4,FALSE)/100)</f>
        <v>40</v>
      </c>
      <c r="N146" s="297">
        <f t="shared" ref="N146:N150" ca="1" si="23">IF($I146="","",SUMIF($N$132:$N$137,$G146,M$132:M$137)/SUMPRODUCT((M$132:M$137&gt;=0)*($N$132:$N$137=$G146))*VLOOKUP(G146,$G$104:$K$109,4,FALSE)/100)</f>
        <v>6.4</v>
      </c>
      <c r="O146" s="297">
        <f t="shared" ca="1" si="18"/>
        <v>11.428571428571429</v>
      </c>
      <c r="T146" s="361"/>
      <c r="U146" s="435"/>
    </row>
    <row r="147" spans="1:31" ht="15" customHeight="1" outlineLevel="1" x14ac:dyDescent="0.25">
      <c r="A147" s="337" t="str">
        <f>IF(B147="","",IF($O$1="FR","",IF($O$1="IT","",B147)))</f>
        <v/>
      </c>
      <c r="B147" s="405" t="s">
        <v>482</v>
      </c>
      <c r="C147" s="408"/>
      <c r="D147" s="392"/>
      <c r="E147" s="180"/>
      <c r="G147" s="603" t="str">
        <f>IF(Schadensformular_BSP!G106="","",Schadensformular_BSP!G106)</f>
        <v/>
      </c>
      <c r="H147" s="604"/>
      <c r="I147" s="215" t="str">
        <f t="shared" si="19"/>
        <v/>
      </c>
      <c r="J147" s="221" t="str">
        <f t="shared" si="20"/>
        <v/>
      </c>
      <c r="K147" s="297" t="str">
        <f t="shared" si="21"/>
        <v/>
      </c>
      <c r="L147" s="297" t="str">
        <f t="shared" si="17"/>
        <v/>
      </c>
      <c r="M147" s="221" t="str">
        <f t="shared" si="22"/>
        <v/>
      </c>
      <c r="N147" s="297" t="str">
        <f t="shared" si="23"/>
        <v/>
      </c>
      <c r="O147" s="297" t="str">
        <f t="shared" si="18"/>
        <v/>
      </c>
      <c r="T147" s="361"/>
      <c r="U147" s="435"/>
    </row>
    <row r="148" spans="1:31" ht="15" customHeight="1" outlineLevel="1" x14ac:dyDescent="0.25">
      <c r="A148" s="337" t="str">
        <f t="shared" si="16"/>
        <v/>
      </c>
      <c r="C148" s="408"/>
      <c r="D148" s="392"/>
      <c r="E148" s="180"/>
      <c r="G148" s="603" t="str">
        <f>IF(Schadensformular_BSP!G107="","",Schadensformular_BSP!G107)</f>
        <v/>
      </c>
      <c r="H148" s="604"/>
      <c r="I148" s="216" t="str">
        <f t="shared" si="19"/>
        <v/>
      </c>
      <c r="J148" s="221" t="str">
        <f t="shared" si="20"/>
        <v/>
      </c>
      <c r="K148" s="297" t="str">
        <f t="shared" si="21"/>
        <v/>
      </c>
      <c r="L148" s="297" t="str">
        <f t="shared" si="17"/>
        <v/>
      </c>
      <c r="M148" s="222" t="str">
        <f t="shared" si="22"/>
        <v/>
      </c>
      <c r="N148" s="297" t="str">
        <f t="shared" si="23"/>
        <v/>
      </c>
      <c r="O148" s="297" t="str">
        <f t="shared" si="18"/>
        <v/>
      </c>
      <c r="T148" s="361"/>
      <c r="U148" s="435"/>
    </row>
    <row r="149" spans="1:31" ht="15" customHeight="1" outlineLevel="1" x14ac:dyDescent="0.25">
      <c r="A149" s="337" t="str">
        <f t="shared" si="16"/>
        <v/>
      </c>
      <c r="C149" s="408"/>
      <c r="D149" s="392"/>
      <c r="E149" s="180"/>
      <c r="G149" s="603" t="str">
        <f>IF(Schadensformular_BSP!G108="","",Schadensformular_BSP!G108)</f>
        <v/>
      </c>
      <c r="H149" s="604"/>
      <c r="I149" s="216" t="str">
        <f t="shared" si="19"/>
        <v/>
      </c>
      <c r="J149" s="222" t="str">
        <f t="shared" si="20"/>
        <v/>
      </c>
      <c r="K149" s="297" t="str">
        <f t="shared" si="21"/>
        <v/>
      </c>
      <c r="L149" s="297" t="str">
        <f t="shared" si="17"/>
        <v/>
      </c>
      <c r="M149" s="222" t="str">
        <f t="shared" si="22"/>
        <v/>
      </c>
      <c r="N149" s="297" t="str">
        <f t="shared" si="23"/>
        <v/>
      </c>
      <c r="O149" s="297" t="str">
        <f t="shared" si="18"/>
        <v/>
      </c>
      <c r="S149" s="362" t="s">
        <v>285</v>
      </c>
      <c r="T149" s="361" t="s">
        <v>320</v>
      </c>
      <c r="U149" s="435" t="s">
        <v>990</v>
      </c>
    </row>
    <row r="150" spans="1:31" ht="15" customHeight="1" outlineLevel="1" x14ac:dyDescent="0.25">
      <c r="A150" s="337" t="str">
        <f t="shared" si="16"/>
        <v/>
      </c>
      <c r="C150" s="408"/>
      <c r="D150" s="392"/>
      <c r="E150" s="180"/>
      <c r="G150" s="605" t="str">
        <f>IF(Schadensformular_BSP!G109="","",Schadensformular_BSP!G109)</f>
        <v/>
      </c>
      <c r="H150" s="606"/>
      <c r="I150" s="217" t="str">
        <f t="shared" si="19"/>
        <v/>
      </c>
      <c r="J150" s="223" t="str">
        <f t="shared" si="20"/>
        <v/>
      </c>
      <c r="K150" s="298" t="str">
        <f t="shared" si="21"/>
        <v/>
      </c>
      <c r="L150" s="298" t="str">
        <f t="shared" si="17"/>
        <v/>
      </c>
      <c r="M150" s="223" t="str">
        <f t="shared" si="22"/>
        <v/>
      </c>
      <c r="N150" s="298" t="str">
        <f t="shared" si="23"/>
        <v/>
      </c>
      <c r="O150" s="298" t="str">
        <f t="shared" si="18"/>
        <v/>
      </c>
      <c r="S150" s="362" t="s">
        <v>155</v>
      </c>
      <c r="T150" s="361" t="s">
        <v>321</v>
      </c>
      <c r="U150" s="435" t="s">
        <v>991</v>
      </c>
    </row>
    <row r="151" spans="1:31" ht="15" customHeight="1" outlineLevel="1" x14ac:dyDescent="0.25">
      <c r="A151" s="337" t="str">
        <f t="shared" si="16"/>
        <v/>
      </c>
      <c r="C151" s="408"/>
      <c r="D151" s="392"/>
      <c r="E151" s="180"/>
      <c r="G151" s="27"/>
      <c r="H151" s="59"/>
      <c r="I151" s="224"/>
      <c r="J151" s="251">
        <f ca="1">IF(COUNTA($G$104:$G$109)=COUNTIF(J145:J150,"&gt;=0"),SUM(J145:J150),"")</f>
        <v>1620</v>
      </c>
      <c r="K151" s="225">
        <f ca="1">IF(COUNTA($G$104:$G$109)=COUNTIF(K145:K150,"&gt;=0"),SUM(K145:K150),"")</f>
        <v>356.8</v>
      </c>
      <c r="L151" s="225"/>
      <c r="M151" s="251">
        <f ca="1">IF(COUNTA($G$104:$G$109)=COUNTIF(M145:M150,"&gt;=0"),SUM(M145:M150),"")</f>
        <v>112</v>
      </c>
      <c r="N151" s="225">
        <f ca="1">IF(COUNTA($G$104:$G$109)=COUNTIF(N145:N150,"&gt;=0"),SUM(N145:N150),"")</f>
        <v>24.799999999999997</v>
      </c>
      <c r="O151" s="225"/>
      <c r="S151" s="362" t="s">
        <v>427</v>
      </c>
      <c r="T151" s="361" t="s">
        <v>322</v>
      </c>
      <c r="U151" s="435" t="s">
        <v>992</v>
      </c>
    </row>
    <row r="152" spans="1:31" ht="15" customHeight="1" x14ac:dyDescent="0.25">
      <c r="A152" s="340" t="str">
        <f>IF(B152="","",IF($O$1="FR",C152,IF($O$1="IT",D152,B152)))</f>
        <v>←[+/-] Afficher ou masquer les calculs intermédiaires</v>
      </c>
      <c r="B152" s="405" t="s">
        <v>483</v>
      </c>
      <c r="C152" s="408" t="s">
        <v>687</v>
      </c>
      <c r="D152" s="392" t="s">
        <v>943</v>
      </c>
      <c r="E152" s="180"/>
      <c r="G152" s="1"/>
      <c r="H152" s="1"/>
      <c r="I152" s="1"/>
      <c r="J152" s="1"/>
      <c r="K152" s="1"/>
      <c r="L152" s="262"/>
      <c r="M152" s="262"/>
      <c r="N152" s="262"/>
      <c r="O152" s="262"/>
      <c r="T152" s="361"/>
      <c r="U152" s="435"/>
    </row>
    <row r="153" spans="1:31" ht="15" customHeight="1" x14ac:dyDescent="0.25">
      <c r="A153" s="337" t="str">
        <f t="shared" ref="A153:A194" si="24">IF(B153="","",IF($O$1="FR",C153,IF($O$1="IT",D153,B153)))</f>
        <v/>
      </c>
      <c r="C153" s="408"/>
      <c r="D153" s="392"/>
      <c r="E153" s="180"/>
      <c r="G153" s="50"/>
      <c r="H153" s="50"/>
      <c r="I153" s="50"/>
      <c r="J153" s="262"/>
      <c r="K153" s="262"/>
      <c r="L153" s="262"/>
      <c r="M153" s="21"/>
      <c r="N153" s="262"/>
      <c r="O153" s="262"/>
      <c r="T153" s="361"/>
      <c r="U153" s="435"/>
    </row>
    <row r="154" spans="1:31" ht="15" customHeight="1" x14ac:dyDescent="0.25">
      <c r="A154" s="337" t="str">
        <f t="shared" si="24"/>
        <v>Estimation basée sur les relevés par pêche électrique ou rétrocalcul sur la base de la capacité de rendement (cf. formulaire Peuplement piscicole)</v>
      </c>
      <c r="B154" s="405" t="s">
        <v>226</v>
      </c>
      <c r="C154" s="408" t="s">
        <v>688</v>
      </c>
      <c r="D154" s="392" t="s">
        <v>944</v>
      </c>
      <c r="E154" s="180"/>
      <c r="F154" s="179" t="s">
        <v>129</v>
      </c>
      <c r="G154" s="596" t="str">
        <f>IF($O$1="FR",T154,IF($O$1="IT",U154,S154))</f>
        <v>Peuplement avant la mortalité</v>
      </c>
      <c r="H154" s="596"/>
      <c r="I154" s="596"/>
      <c r="J154" s="597">
        <f ca="1">IF(J151="","",J151)</f>
        <v>1620</v>
      </c>
      <c r="K154" s="597"/>
      <c r="L154" s="598">
        <f>IF(AND(COUNT($J$104:$J$109)&gt;0,COUNT($J$104:$J$109)=COUNT($K$132:$K$137)),SUMPRODUCT($J$104:$J$109,K132:K137)/100,"")</f>
        <v>356.8</v>
      </c>
      <c r="M154" s="598"/>
      <c r="N154" s="262"/>
      <c r="O154" s="262"/>
      <c r="S154" s="362" t="s">
        <v>428</v>
      </c>
      <c r="T154" s="361" t="s">
        <v>324</v>
      </c>
      <c r="U154" s="435" t="s">
        <v>993</v>
      </c>
      <c r="AE154" s="137"/>
    </row>
    <row r="155" spans="1:31" ht="15" customHeight="1" x14ac:dyDescent="0.25">
      <c r="A155" s="337" t="str">
        <f t="shared" si="24"/>
        <v>(voir "HIFO-Fischbestand")</v>
      </c>
      <c r="B155" s="405" t="s">
        <v>227</v>
      </c>
      <c r="C155" s="408" t="s">
        <v>716</v>
      </c>
      <c r="D155" s="392" t="s">
        <v>945</v>
      </c>
      <c r="E155" s="180"/>
      <c r="F155" s="179" t="s">
        <v>129</v>
      </c>
      <c r="G155" s="599" t="str">
        <f>IF($O$1="FR",T155,IF($O$1="IT",U155,S155))</f>
        <v>Peuplement après la mortalité</v>
      </c>
      <c r="H155" s="600"/>
      <c r="I155" s="600"/>
      <c r="J155" s="601">
        <f ca="1">IF(M151="","",M151)</f>
        <v>112</v>
      </c>
      <c r="K155" s="601"/>
      <c r="L155" s="602">
        <f>IF(AND(COUNT($J$104:$J$109)&gt;0,COUNT($J$104:$J$109)=COUNT($M$132:$M$137)),SUMPRODUCT($J$104:$J$109,M132:M137)/100,"")</f>
        <v>24.8</v>
      </c>
      <c r="M155" s="602"/>
      <c r="N155" s="262"/>
      <c r="O155" s="262"/>
      <c r="S155" s="362" t="s">
        <v>429</v>
      </c>
      <c r="T155" s="361" t="s">
        <v>325</v>
      </c>
      <c r="U155" s="435" t="s">
        <v>994</v>
      </c>
    </row>
    <row r="156" spans="1:31" ht="15" customHeight="1" x14ac:dyDescent="0.25">
      <c r="A156" s="337" t="str">
        <f t="shared" si="24"/>
        <v/>
      </c>
      <c r="C156" s="408"/>
      <c r="D156" s="392"/>
      <c r="E156" s="180" t="s">
        <v>520</v>
      </c>
      <c r="G156" s="591" t="str">
        <f>IF($O$1="FR",T157,IF($O$1="IT",U157,S157))</f>
        <v>Perte de peuplement en poissons et écrevisses</v>
      </c>
      <c r="H156" s="591"/>
      <c r="I156" s="591"/>
      <c r="J156" s="592">
        <f ca="1">IF(OR(J154="",J155=""),"",J155-J154)</f>
        <v>-1508</v>
      </c>
      <c r="K156" s="592"/>
      <c r="L156" s="593">
        <f>IF(OR(L154="",L155=""),"",L155-L154)</f>
        <v>-332</v>
      </c>
      <c r="M156" s="593"/>
      <c r="N156" s="262"/>
      <c r="O156" s="262"/>
      <c r="T156" s="361"/>
      <c r="U156" s="435"/>
    </row>
    <row r="157" spans="1:31" ht="15" customHeight="1" x14ac:dyDescent="0.25">
      <c r="A157" s="337" t="str">
        <f t="shared" si="24"/>
        <v/>
      </c>
      <c r="C157" s="408"/>
      <c r="D157" s="392"/>
      <c r="E157" s="180"/>
      <c r="G157" s="165"/>
      <c r="H157" s="165"/>
      <c r="I157" s="166"/>
      <c r="J157" s="85"/>
      <c r="K157" s="145"/>
      <c r="L157" s="262"/>
      <c r="M157" s="257"/>
      <c r="N157" s="262"/>
      <c r="O157" s="262"/>
      <c r="S157" s="362" t="s">
        <v>225</v>
      </c>
      <c r="T157" s="361" t="s">
        <v>326</v>
      </c>
      <c r="U157" s="435" t="s">
        <v>995</v>
      </c>
    </row>
    <row r="158" spans="1:31" ht="15" customHeight="1" x14ac:dyDescent="0.25">
      <c r="A158" s="337" t="str">
        <f t="shared" si="24"/>
        <v>Mortalité = diminution du nombre d'individus (pas de la biomasse), estimée ou mesurée pour toutes les espèces</v>
      </c>
      <c r="B158" s="405" t="s">
        <v>204</v>
      </c>
      <c r="C158" s="408" t="s">
        <v>689</v>
      </c>
      <c r="D158" s="392" t="s">
        <v>946</v>
      </c>
      <c r="E158" s="180" t="s">
        <v>465</v>
      </c>
      <c r="F158" s="179" t="s">
        <v>129</v>
      </c>
      <c r="G158" s="307" t="str">
        <f>IF($O$1="FR",T158,IF($O$1="IT",U158,S158))</f>
        <v>Mortalité</v>
      </c>
      <c r="H158" s="325"/>
      <c r="I158" s="326"/>
      <c r="J158" s="63"/>
      <c r="K158" s="327">
        <f ca="1">IF(J156&gt;=0,"",-J156/J154)</f>
        <v>0.93086419753086425</v>
      </c>
      <c r="L158" s="594" t="str">
        <f ca="1">IF(K158&lt;0,"Ausgangszustand &lt; Zustand nach Fischsterben","")</f>
        <v/>
      </c>
      <c r="M158" s="594"/>
      <c r="N158" s="594"/>
      <c r="O158" s="594"/>
      <c r="S158" s="362" t="s">
        <v>136</v>
      </c>
      <c r="T158" s="361" t="s">
        <v>327</v>
      </c>
      <c r="U158" s="435" t="s">
        <v>385</v>
      </c>
    </row>
    <row r="159" spans="1:31" ht="15" customHeight="1" x14ac:dyDescent="0.25">
      <c r="A159" s="337" t="str">
        <f t="shared" si="24"/>
        <v/>
      </c>
      <c r="C159" s="408"/>
      <c r="D159" s="392"/>
      <c r="E159" s="180"/>
      <c r="G159" s="266"/>
      <c r="H159" s="254"/>
      <c r="I159" s="162"/>
      <c r="J159" s="21"/>
      <c r="K159" s="68"/>
      <c r="L159" s="265"/>
      <c r="M159" s="265"/>
      <c r="N159" s="265"/>
      <c r="O159" s="265"/>
      <c r="T159" s="361"/>
      <c r="U159" s="435"/>
    </row>
    <row r="160" spans="1:31" ht="15" customHeight="1" x14ac:dyDescent="0.25">
      <c r="A160" s="337" t="str">
        <f t="shared" si="24"/>
        <v/>
      </c>
      <c r="C160" s="408"/>
      <c r="D160" s="392"/>
      <c r="E160" s="180"/>
      <c r="G160" s="266"/>
      <c r="H160" s="254"/>
      <c r="I160" s="162"/>
      <c r="J160" s="21"/>
      <c r="K160" s="68"/>
      <c r="L160" s="265"/>
      <c r="M160" s="265"/>
      <c r="N160" s="265"/>
      <c r="O160" s="265"/>
      <c r="T160" s="361"/>
      <c r="U160" s="435"/>
    </row>
    <row r="161" spans="1:21" ht="15" customHeight="1" x14ac:dyDescent="0.25">
      <c r="A161" s="337" t="str">
        <f t="shared" si="24"/>
        <v/>
      </c>
      <c r="C161" s="408"/>
      <c r="D161" s="392"/>
      <c r="E161" s="180"/>
      <c r="G161" s="266"/>
      <c r="H161" s="254"/>
      <c r="I161" s="162"/>
      <c r="J161" s="21"/>
      <c r="K161" s="68"/>
      <c r="L161" s="265"/>
      <c r="M161" s="265"/>
      <c r="N161" s="265"/>
      <c r="O161" s="265"/>
      <c r="T161" s="361"/>
      <c r="U161" s="435"/>
    </row>
    <row r="162" spans="1:21" ht="15" customHeight="1" x14ac:dyDescent="0.25">
      <c r="A162" s="355"/>
      <c r="C162" s="408"/>
      <c r="D162" s="392"/>
      <c r="E162" s="180"/>
      <c r="G162" s="358"/>
      <c r="H162" s="254"/>
      <c r="I162" s="162"/>
      <c r="J162" s="21"/>
      <c r="K162" s="68"/>
      <c r="L162" s="357"/>
      <c r="M162" s="357"/>
      <c r="N162" s="357"/>
      <c r="O162" s="357"/>
      <c r="T162" s="361"/>
      <c r="U162" s="435"/>
    </row>
    <row r="163" spans="1:21" ht="15" customHeight="1" x14ac:dyDescent="0.25">
      <c r="A163" s="355"/>
      <c r="C163" s="408"/>
      <c r="D163" s="392"/>
      <c r="E163" s="180"/>
      <c r="G163" s="358"/>
      <c r="H163" s="254"/>
      <c r="I163" s="162"/>
      <c r="J163" s="21"/>
      <c r="K163" s="68"/>
      <c r="L163" s="357"/>
      <c r="M163" s="357"/>
      <c r="N163" s="357"/>
      <c r="O163" s="357"/>
      <c r="T163" s="361"/>
      <c r="U163" s="435"/>
    </row>
    <row r="164" spans="1:21" ht="15" customHeight="1" x14ac:dyDescent="0.25">
      <c r="A164" s="337" t="str">
        <f t="shared" si="24"/>
        <v/>
      </c>
      <c r="C164" s="408"/>
      <c r="D164" s="392"/>
      <c r="E164" s="180"/>
      <c r="G164" s="266"/>
      <c r="H164" s="254"/>
      <c r="I164" s="162"/>
      <c r="J164" s="21"/>
      <c r="K164" s="68"/>
      <c r="L164" s="265"/>
      <c r="M164" s="265"/>
      <c r="N164" s="265"/>
      <c r="O164" s="265"/>
      <c r="T164" s="361"/>
      <c r="U164" s="435"/>
    </row>
    <row r="165" spans="1:21" ht="15" customHeight="1" x14ac:dyDescent="0.25">
      <c r="A165" s="355"/>
      <c r="C165" s="408"/>
      <c r="D165" s="392"/>
      <c r="E165" s="180"/>
      <c r="G165" s="358"/>
      <c r="H165" s="254"/>
      <c r="I165" s="162"/>
      <c r="J165" s="21"/>
      <c r="K165" s="68"/>
      <c r="L165" s="357"/>
      <c r="M165" s="357"/>
      <c r="N165" s="357"/>
      <c r="O165" s="357"/>
      <c r="T165" s="361"/>
      <c r="U165" s="435"/>
    </row>
    <row r="166" spans="1:21" ht="15" customHeight="1" x14ac:dyDescent="0.25">
      <c r="A166" s="337" t="str">
        <f t="shared" si="24"/>
        <v/>
      </c>
      <c r="C166" s="408"/>
      <c r="D166" s="392"/>
      <c r="E166" s="180"/>
      <c r="G166" s="266"/>
      <c r="H166" s="254"/>
      <c r="I166" s="162"/>
      <c r="J166" s="21"/>
      <c r="K166" s="68"/>
      <c r="L166" s="265"/>
      <c r="M166" s="265"/>
      <c r="N166" s="265"/>
      <c r="O166" s="265"/>
      <c r="T166" s="361"/>
      <c r="U166" s="435"/>
    </row>
    <row r="167" spans="1:21" ht="15" customHeight="1" x14ac:dyDescent="0.25">
      <c r="A167" s="337" t="str">
        <f t="shared" si="24"/>
        <v/>
      </c>
      <c r="C167" s="408"/>
      <c r="D167" s="392"/>
      <c r="E167" s="180"/>
      <c r="G167" s="266"/>
      <c r="H167" s="254"/>
      <c r="I167" s="162"/>
      <c r="J167" s="21"/>
      <c r="K167" s="68"/>
      <c r="L167" s="265"/>
      <c r="M167" s="265"/>
      <c r="N167" s="265"/>
      <c r="O167" s="265"/>
      <c r="T167" s="361"/>
      <c r="U167" s="435"/>
    </row>
    <row r="168" spans="1:21" ht="15" customHeight="1" x14ac:dyDescent="0.25">
      <c r="A168" s="337" t="str">
        <f t="shared" si="24"/>
        <v/>
      </c>
      <c r="C168" s="408"/>
      <c r="D168" s="392"/>
      <c r="E168" s="180"/>
      <c r="G168" s="266"/>
      <c r="H168" s="254"/>
      <c r="I168" s="162"/>
      <c r="J168" s="21"/>
      <c r="K168" s="68"/>
      <c r="L168" s="265"/>
      <c r="M168" s="265"/>
      <c r="N168" s="265"/>
      <c r="O168" s="265"/>
      <c r="T168" s="361"/>
      <c r="U168" s="435"/>
    </row>
    <row r="169" spans="1:21" ht="15" customHeight="1" x14ac:dyDescent="0.25">
      <c r="A169" s="337" t="str">
        <f t="shared" si="24"/>
        <v/>
      </c>
      <c r="C169" s="408"/>
      <c r="D169" s="392"/>
      <c r="E169" s="180"/>
      <c r="G169" s="266"/>
      <c r="H169" s="254"/>
      <c r="I169" s="162"/>
      <c r="J169" s="21"/>
      <c r="K169" s="68"/>
      <c r="L169" s="265"/>
      <c r="M169" s="265"/>
      <c r="N169" s="265"/>
      <c r="O169" s="265"/>
      <c r="T169" s="361"/>
      <c r="U169" s="435"/>
    </row>
    <row r="170" spans="1:21" ht="15" customHeight="1" x14ac:dyDescent="0.25">
      <c r="A170" s="337" t="str">
        <f t="shared" si="24"/>
        <v/>
      </c>
      <c r="C170" s="408"/>
      <c r="D170" s="392"/>
      <c r="E170" s="180"/>
      <c r="G170" s="266"/>
      <c r="H170" s="254"/>
      <c r="I170" s="162"/>
      <c r="J170" s="21"/>
      <c r="K170" s="68"/>
      <c r="L170" s="265"/>
      <c r="M170" s="265"/>
      <c r="N170" s="265"/>
      <c r="O170" s="265"/>
      <c r="T170" s="361"/>
      <c r="U170" s="435"/>
    </row>
    <row r="171" spans="1:21" ht="15" customHeight="1" x14ac:dyDescent="0.25">
      <c r="A171" s="337" t="str">
        <f t="shared" si="24"/>
        <v/>
      </c>
      <c r="C171" s="408"/>
      <c r="D171" s="392"/>
      <c r="E171" s="180"/>
      <c r="G171" s="266"/>
      <c r="H171" s="254"/>
      <c r="I171" s="162"/>
      <c r="J171" s="21"/>
      <c r="K171" s="68"/>
      <c r="L171" s="265"/>
      <c r="M171" s="265"/>
      <c r="N171" s="265"/>
      <c r="O171" s="265"/>
      <c r="T171" s="361"/>
      <c r="U171" s="435"/>
    </row>
    <row r="172" spans="1:21" ht="15" customHeight="1" x14ac:dyDescent="0.25">
      <c r="A172" s="337" t="str">
        <f t="shared" si="24"/>
        <v/>
      </c>
      <c r="C172" s="408"/>
      <c r="D172" s="392"/>
      <c r="E172" s="180"/>
      <c r="G172" s="266"/>
      <c r="H172" s="254"/>
      <c r="I172" s="162"/>
      <c r="J172" s="21"/>
      <c r="K172" s="68"/>
      <c r="L172" s="265"/>
      <c r="M172" s="265"/>
      <c r="N172" s="265"/>
      <c r="O172" s="265"/>
      <c r="T172" s="361"/>
      <c r="U172" s="435"/>
    </row>
    <row r="173" spans="1:21" ht="15" customHeight="1" x14ac:dyDescent="0.25">
      <c r="A173" s="337" t="str">
        <f t="shared" si="24"/>
        <v/>
      </c>
      <c r="C173" s="408"/>
      <c r="D173" s="392"/>
      <c r="E173" s="180"/>
      <c r="G173" s="266"/>
      <c r="H173" s="254"/>
      <c r="I173" s="162"/>
      <c r="J173" s="21"/>
      <c r="K173" s="68"/>
      <c r="L173" s="265"/>
      <c r="M173" s="265"/>
      <c r="N173" s="265"/>
      <c r="O173" s="265"/>
      <c r="T173" s="361"/>
      <c r="U173" s="435"/>
    </row>
    <row r="174" spans="1:21" ht="15" customHeight="1" x14ac:dyDescent="0.25">
      <c r="A174" s="337" t="str">
        <f t="shared" si="24"/>
        <v/>
      </c>
      <c r="C174" s="408"/>
      <c r="D174" s="392"/>
      <c r="E174" s="180"/>
      <c r="G174" s="266"/>
      <c r="H174" s="254"/>
      <c r="I174" s="162"/>
      <c r="J174" s="21"/>
      <c r="K174" s="68"/>
      <c r="L174" s="265"/>
      <c r="M174" s="265"/>
      <c r="N174" s="265"/>
      <c r="O174" s="265"/>
      <c r="T174" s="361"/>
      <c r="U174" s="435"/>
    </row>
    <row r="175" spans="1:21" ht="15" customHeight="1" x14ac:dyDescent="0.25">
      <c r="A175" s="337" t="str">
        <f t="shared" si="24"/>
        <v/>
      </c>
      <c r="C175" s="408"/>
      <c r="D175" s="392"/>
      <c r="E175" s="180"/>
      <c r="G175" s="266"/>
      <c r="H175" s="254"/>
      <c r="I175" s="162"/>
      <c r="J175" s="21"/>
      <c r="K175" s="68"/>
      <c r="L175" s="265"/>
      <c r="M175" s="265"/>
      <c r="N175" s="265"/>
      <c r="O175" s="265"/>
      <c r="T175" s="361"/>
      <c r="U175" s="435"/>
    </row>
    <row r="176" spans="1:21" ht="15" customHeight="1" x14ac:dyDescent="0.25">
      <c r="A176" s="337" t="str">
        <f t="shared" si="24"/>
        <v/>
      </c>
      <c r="C176" s="408"/>
      <c r="D176" s="392"/>
      <c r="E176" s="180"/>
      <c r="G176" s="266"/>
      <c r="H176" s="254"/>
      <c r="I176" s="162"/>
      <c r="J176" s="21"/>
      <c r="K176" s="68"/>
      <c r="L176" s="265"/>
      <c r="M176" s="265"/>
      <c r="N176" s="265"/>
      <c r="O176" s="265"/>
      <c r="T176" s="361"/>
      <c r="U176" s="435"/>
    </row>
    <row r="177" spans="1:21" ht="15" customHeight="1" x14ac:dyDescent="0.25">
      <c r="A177" s="337" t="str">
        <f t="shared" si="24"/>
        <v/>
      </c>
      <c r="C177" s="408"/>
      <c r="D177" s="392"/>
      <c r="E177" s="180"/>
      <c r="G177" s="266"/>
      <c r="H177" s="254"/>
      <c r="I177" s="162"/>
      <c r="J177" s="21"/>
      <c r="K177" s="68"/>
      <c r="L177" s="265"/>
      <c r="M177" s="265"/>
      <c r="N177" s="265"/>
      <c r="O177" s="265"/>
      <c r="T177" s="361"/>
      <c r="U177" s="435"/>
    </row>
    <row r="178" spans="1:21" ht="15" customHeight="1" x14ac:dyDescent="0.25">
      <c r="A178" s="337" t="str">
        <f t="shared" si="24"/>
        <v/>
      </c>
      <c r="C178" s="408"/>
      <c r="D178" s="392"/>
      <c r="E178" s="180"/>
      <c r="G178" s="266"/>
      <c r="H178" s="254"/>
      <c r="I178" s="162"/>
      <c r="J178" s="21"/>
      <c r="K178" s="68"/>
      <c r="L178" s="265"/>
      <c r="M178" s="265"/>
      <c r="N178" s="265"/>
      <c r="O178" s="265"/>
      <c r="T178" s="361"/>
      <c r="U178" s="435"/>
    </row>
    <row r="179" spans="1:21" ht="15" customHeight="1" x14ac:dyDescent="0.25">
      <c r="A179" s="337" t="str">
        <f t="shared" si="24"/>
        <v/>
      </c>
      <c r="C179" s="408"/>
      <c r="D179" s="392"/>
      <c r="E179" s="180"/>
      <c r="G179" s="266"/>
      <c r="H179" s="254"/>
      <c r="I179" s="162"/>
      <c r="J179" s="21"/>
      <c r="K179" s="68"/>
      <c r="L179" s="265"/>
      <c r="M179" s="265"/>
      <c r="N179" s="265"/>
      <c r="O179" s="265"/>
      <c r="T179" s="361"/>
      <c r="U179" s="435"/>
    </row>
    <row r="180" spans="1:21" ht="15" customHeight="1" x14ac:dyDescent="0.25">
      <c r="A180" s="337" t="str">
        <f t="shared" si="24"/>
        <v/>
      </c>
      <c r="C180" s="408"/>
      <c r="D180" s="392"/>
      <c r="T180" s="361"/>
      <c r="U180" s="435"/>
    </row>
    <row r="181" spans="1:21" ht="15" customHeight="1" x14ac:dyDescent="0.25">
      <c r="A181" s="337" t="str">
        <f t="shared" si="24"/>
        <v/>
      </c>
      <c r="C181" s="408"/>
      <c r="D181" s="392"/>
      <c r="T181" s="361"/>
      <c r="U181" s="435"/>
    </row>
    <row r="182" spans="1:21" ht="15" customHeight="1" x14ac:dyDescent="0.25">
      <c r="A182" s="337" t="str">
        <f t="shared" si="24"/>
        <v/>
      </c>
      <c r="C182" s="408"/>
      <c r="D182" s="392"/>
      <c r="G182" s="58"/>
      <c r="H182" s="58"/>
      <c r="I182" s="58"/>
      <c r="J182" s="62"/>
      <c r="K182" s="62"/>
      <c r="L182" s="62"/>
      <c r="M182" s="62"/>
      <c r="N182" s="58"/>
      <c r="O182" s="58"/>
      <c r="T182" s="361"/>
      <c r="U182" s="435"/>
    </row>
    <row r="183" spans="1:21" ht="15" customHeight="1" x14ac:dyDescent="0.25">
      <c r="A183" s="337" t="str">
        <f t="shared" si="24"/>
        <v/>
      </c>
      <c r="C183" s="408"/>
      <c r="D183" s="392"/>
      <c r="G183" s="58"/>
      <c r="H183" s="58"/>
      <c r="I183" s="58"/>
      <c r="J183" s="62"/>
      <c r="K183" s="62"/>
      <c r="L183" s="62"/>
      <c r="M183" s="62"/>
      <c r="N183" s="58"/>
      <c r="O183" s="58"/>
      <c r="T183" s="361"/>
      <c r="U183" s="435"/>
    </row>
    <row r="184" spans="1:21" ht="24.95" customHeight="1" x14ac:dyDescent="0.25">
      <c r="A184" s="337" t="str">
        <f t="shared" si="24"/>
        <v/>
      </c>
      <c r="C184" s="408"/>
      <c r="D184" s="392"/>
      <c r="G184" s="156" t="str">
        <f>IF($O$1="FR",T186,IF($O$1="IT",U186,S186))</f>
        <v xml:space="preserve">Formulaire B (suite) - Cours et plan d'eau, mesures et pêche </v>
      </c>
      <c r="H184" s="12"/>
      <c r="I184" s="12"/>
      <c r="J184" s="13"/>
      <c r="K184" s="13"/>
      <c r="L184" s="13"/>
      <c r="M184" s="13"/>
      <c r="N184" s="12"/>
      <c r="O184" s="12"/>
      <c r="T184" s="361"/>
      <c r="U184" s="435"/>
    </row>
    <row r="185" spans="1:21" ht="15" customHeight="1" x14ac:dyDescent="0.25">
      <c r="A185" s="337" t="str">
        <f t="shared" si="24"/>
        <v/>
      </c>
      <c r="C185" s="408"/>
      <c r="D185" s="392"/>
      <c r="E185" s="228"/>
      <c r="G185" s="14"/>
      <c r="H185" s="14"/>
      <c r="I185" s="14"/>
      <c r="J185" s="15"/>
      <c r="K185" s="15"/>
      <c r="L185" s="15"/>
      <c r="M185" s="15"/>
      <c r="N185" s="14"/>
      <c r="O185" s="14"/>
      <c r="T185" s="361"/>
      <c r="U185" s="435"/>
    </row>
    <row r="186" spans="1:21" ht="15" customHeight="1" x14ac:dyDescent="0.25">
      <c r="A186" s="337" t="str">
        <f t="shared" si="24"/>
        <v/>
      </c>
      <c r="C186" s="408"/>
      <c r="D186" s="392"/>
      <c r="E186" s="180"/>
      <c r="G186" s="158" t="str">
        <f>IF($O$1="FR",T188,IF($O$1="IT",U188,S188))</f>
        <v>Capacité de régénération et nécessité de mesures de rétablissement (MDR)</v>
      </c>
      <c r="H186" s="25"/>
      <c r="I186" s="25"/>
      <c r="J186" s="25"/>
      <c r="K186" s="25"/>
      <c r="L186" s="25"/>
      <c r="M186" s="25"/>
      <c r="N186" s="25"/>
      <c r="O186" s="25"/>
      <c r="S186" s="362" t="s">
        <v>176</v>
      </c>
      <c r="T186" s="361" t="s">
        <v>328</v>
      </c>
      <c r="U186" s="435" t="s">
        <v>985</v>
      </c>
    </row>
    <row r="187" spans="1:21" ht="15" customHeight="1" x14ac:dyDescent="0.25">
      <c r="A187" s="337" t="str">
        <f t="shared" si="24"/>
        <v/>
      </c>
      <c r="C187" s="408"/>
      <c r="D187" s="392"/>
      <c r="E187" s="180"/>
      <c r="G187" s="50"/>
      <c r="H187" s="50"/>
      <c r="I187" s="21"/>
      <c r="J187" s="53"/>
      <c r="K187" s="257"/>
      <c r="L187" s="21"/>
      <c r="M187" s="21"/>
      <c r="N187" s="21"/>
      <c r="O187" s="21"/>
      <c r="T187" s="361"/>
      <c r="U187" s="435"/>
    </row>
    <row r="188" spans="1:21" ht="15" customHeight="1" x14ac:dyDescent="0.25">
      <c r="A188" s="337" t="str">
        <f>IF(B188="","",IF($O$1="FR",C188,IF($O$1="IT",D188,B188)))</f>
        <v xml:space="preserve">Description succincte des dommages à la faune et à l'habitat aquatiques constatés </v>
      </c>
      <c r="B188" s="405" t="s">
        <v>184</v>
      </c>
      <c r="C188" s="408" t="s">
        <v>709</v>
      </c>
      <c r="D188" s="392" t="s">
        <v>947</v>
      </c>
      <c r="E188" s="180" t="s">
        <v>213</v>
      </c>
      <c r="G188" s="595" t="str">
        <f>IF($O$1="FR",T190,IF($O$1="IT",U190,S190))</f>
        <v>Dommages à l'habitat et aux organismes aquatiques (résumé)</v>
      </c>
      <c r="H188" s="595"/>
      <c r="I188" s="595"/>
      <c r="J188" s="510" t="s">
        <v>759</v>
      </c>
      <c r="K188" s="510"/>
      <c r="L188" s="510"/>
      <c r="M188" s="510"/>
      <c r="N188" s="510"/>
      <c r="O188" s="510"/>
      <c r="S188" s="362" t="s">
        <v>203</v>
      </c>
      <c r="T188" s="361" t="s">
        <v>329</v>
      </c>
      <c r="U188" s="435" t="s">
        <v>996</v>
      </c>
    </row>
    <row r="189" spans="1:21" ht="15" customHeight="1" x14ac:dyDescent="0.25">
      <c r="A189" s="337" t="str">
        <f t="shared" si="24"/>
        <v>(le cas échéant, renvoi au rapport détaillé)</v>
      </c>
      <c r="B189" s="405" t="s">
        <v>185</v>
      </c>
      <c r="C189" s="408" t="s">
        <v>677</v>
      </c>
      <c r="D189" s="392" t="s">
        <v>917</v>
      </c>
      <c r="E189" s="180"/>
      <c r="G189" s="595"/>
      <c r="H189" s="595"/>
      <c r="I189" s="595"/>
      <c r="J189" s="510"/>
      <c r="K189" s="510"/>
      <c r="L189" s="510"/>
      <c r="M189" s="510"/>
      <c r="N189" s="510"/>
      <c r="O189" s="510"/>
      <c r="T189" s="361"/>
      <c r="U189" s="435"/>
    </row>
    <row r="190" spans="1:21" ht="15" customHeight="1" x14ac:dyDescent="0.25">
      <c r="A190" s="337" t="str">
        <f>IF(B190="","",IF($O$1="FR","",IF($O$1="IT","",B190)))</f>
        <v/>
      </c>
      <c r="B190" s="405" t="s">
        <v>166</v>
      </c>
      <c r="C190" s="408"/>
      <c r="D190" s="392"/>
      <c r="E190" s="180"/>
      <c r="G190" s="595"/>
      <c r="H190" s="595"/>
      <c r="I190" s="595"/>
      <c r="J190" s="510"/>
      <c r="K190" s="510"/>
      <c r="L190" s="510"/>
      <c r="M190" s="510"/>
      <c r="N190" s="510"/>
      <c r="O190" s="510"/>
      <c r="S190" s="362" t="s">
        <v>180</v>
      </c>
      <c r="T190" s="361" t="s">
        <v>330</v>
      </c>
      <c r="U190" s="435" t="s">
        <v>997</v>
      </c>
    </row>
    <row r="191" spans="1:21" ht="15" customHeight="1" x14ac:dyDescent="0.25">
      <c r="A191" s="337" t="str">
        <f t="shared" si="24"/>
        <v/>
      </c>
      <c r="C191" s="408"/>
      <c r="D191" s="392"/>
      <c r="E191" s="180"/>
      <c r="G191" s="595"/>
      <c r="H191" s="595"/>
      <c r="I191" s="595"/>
      <c r="J191" s="510"/>
      <c r="K191" s="510"/>
      <c r="L191" s="510"/>
      <c r="M191" s="510"/>
      <c r="N191" s="510"/>
      <c r="O191" s="510"/>
      <c r="T191" s="361"/>
      <c r="U191" s="435"/>
    </row>
    <row r="192" spans="1:21" ht="15" customHeight="1" x14ac:dyDescent="0.25">
      <c r="A192" s="337" t="str">
        <f t="shared" si="24"/>
        <v/>
      </c>
      <c r="C192" s="408"/>
      <c r="D192" s="392"/>
      <c r="E192" s="180"/>
      <c r="G192" s="595"/>
      <c r="H192" s="595"/>
      <c r="I192" s="595"/>
      <c r="J192" s="510"/>
      <c r="K192" s="510"/>
      <c r="L192" s="510"/>
      <c r="M192" s="510"/>
      <c r="N192" s="510"/>
      <c r="O192" s="510"/>
      <c r="T192" s="361"/>
      <c r="U192" s="435"/>
    </row>
    <row r="193" spans="1:21" ht="15" customHeight="1" x14ac:dyDescent="0.25">
      <c r="C193" s="408"/>
      <c r="D193" s="392"/>
      <c r="E193" s="180"/>
      <c r="G193" s="293"/>
      <c r="H193" s="293"/>
      <c r="I193" s="293"/>
      <c r="J193" s="292"/>
      <c r="K193" s="292"/>
      <c r="L193" s="292"/>
      <c r="M193" s="292"/>
      <c r="N193" s="292"/>
      <c r="O193" s="292"/>
      <c r="T193" s="361"/>
      <c r="U193" s="435"/>
    </row>
    <row r="194" spans="1:21" ht="15" customHeight="1" thickBot="1" x14ac:dyDescent="0.3">
      <c r="A194" s="337" t="str">
        <f t="shared" si="24"/>
        <v/>
      </c>
      <c r="C194" s="408"/>
      <c r="D194" s="392"/>
      <c r="E194" s="180"/>
      <c r="G194" s="167"/>
      <c r="H194" s="167"/>
      <c r="I194" s="168"/>
      <c r="J194" s="132"/>
      <c r="K194" s="133"/>
      <c r="L194" s="131"/>
      <c r="M194" s="131"/>
      <c r="N194" s="131"/>
      <c r="O194" s="131"/>
      <c r="T194" s="361"/>
      <c r="U194" s="435"/>
    </row>
    <row r="195" spans="1:21" ht="15" customHeight="1" x14ac:dyDescent="0.25">
      <c r="A195" s="337" t="str">
        <f>IF(B195="","",IF($O$1="FR",C195,IF($O$1="IT",D195,B195)))</f>
        <v xml:space="preserve">Description succincte des mesures réalisées ou planifiées </v>
      </c>
      <c r="B195" s="405" t="s">
        <v>169</v>
      </c>
      <c r="C195" s="408" t="s">
        <v>690</v>
      </c>
      <c r="D195" s="392" t="s">
        <v>948</v>
      </c>
      <c r="E195" s="180" t="s">
        <v>214</v>
      </c>
      <c r="G195" s="508" t="str">
        <f>IF($O$1="FR",T197,IF($O$1="IT",U197,S197))</f>
        <v>MDR Habitat</v>
      </c>
      <c r="H195" s="508"/>
      <c r="I195" s="508"/>
      <c r="J195" s="510" t="s">
        <v>760</v>
      </c>
      <c r="K195" s="510"/>
      <c r="L195" s="510"/>
      <c r="M195" s="510"/>
      <c r="N195" s="510"/>
      <c r="O195" s="510"/>
      <c r="T195" s="361"/>
      <c r="U195" s="435"/>
    </row>
    <row r="196" spans="1:21" ht="15" customHeight="1" x14ac:dyDescent="0.25">
      <c r="A196" s="337" t="str">
        <f>IF(B196="","",IF($O$1="FR",C196,IF($O$1="IT",D196,B196)))</f>
        <v>en vue de rétablir l'habitat</v>
      </c>
      <c r="B196" s="405" t="s">
        <v>170</v>
      </c>
      <c r="C196" s="408" t="s">
        <v>691</v>
      </c>
      <c r="D196" s="392" t="s">
        <v>949</v>
      </c>
      <c r="E196" s="180"/>
      <c r="G196" s="509"/>
      <c r="H196" s="509"/>
      <c r="I196" s="509"/>
      <c r="J196" s="510"/>
      <c r="K196" s="510"/>
      <c r="L196" s="510"/>
      <c r="M196" s="510"/>
      <c r="N196" s="510"/>
      <c r="O196" s="510"/>
      <c r="T196" s="361"/>
      <c r="U196" s="435"/>
    </row>
    <row r="197" spans="1:21" ht="15" customHeight="1" x14ac:dyDescent="0.25">
      <c r="A197" s="337" t="str">
        <f>IF(B197="","",IF($O$1="FR",C197,IF($O$1="IT",D197,B197)))</f>
        <v>(le cas échéant, renvoi au rapport détaillé)</v>
      </c>
      <c r="B197" s="405" t="s">
        <v>166</v>
      </c>
      <c r="C197" s="408" t="s">
        <v>677</v>
      </c>
      <c r="D197" s="392" t="s">
        <v>917</v>
      </c>
      <c r="E197" s="180"/>
      <c r="G197" s="509"/>
      <c r="H197" s="509"/>
      <c r="I197" s="509"/>
      <c r="J197" s="510"/>
      <c r="K197" s="510"/>
      <c r="L197" s="510"/>
      <c r="M197" s="510"/>
      <c r="N197" s="510"/>
      <c r="O197" s="510"/>
      <c r="S197" s="362" t="s">
        <v>251</v>
      </c>
      <c r="T197" s="361" t="s">
        <v>331</v>
      </c>
      <c r="U197" s="435" t="s">
        <v>862</v>
      </c>
    </row>
    <row r="198" spans="1:21" ht="15" customHeight="1" x14ac:dyDescent="0.25">
      <c r="A198" s="337" t="str">
        <f t="shared" ref="A198:A258" si="25">IF(B198="","",IF($O$1="FR",C198,IF($O$1="IT",D198,B198)))</f>
        <v/>
      </c>
      <c r="C198" s="408"/>
      <c r="D198" s="392"/>
      <c r="E198" s="180"/>
      <c r="G198" s="509"/>
      <c r="H198" s="509"/>
      <c r="I198" s="509"/>
      <c r="J198" s="510"/>
      <c r="K198" s="510"/>
      <c r="L198" s="510"/>
      <c r="M198" s="510"/>
      <c r="N198" s="510"/>
      <c r="O198" s="510"/>
      <c r="T198" s="361"/>
      <c r="U198" s="435"/>
    </row>
    <row r="199" spans="1:21" ht="15" customHeight="1" x14ac:dyDescent="0.25">
      <c r="A199" s="337" t="str">
        <f t="shared" si="25"/>
        <v/>
      </c>
      <c r="C199" s="408"/>
      <c r="D199" s="392"/>
      <c r="E199" s="180"/>
      <c r="G199" s="509"/>
      <c r="H199" s="509"/>
      <c r="I199" s="509"/>
      <c r="J199" s="510"/>
      <c r="K199" s="510"/>
      <c r="L199" s="510"/>
      <c r="M199" s="510"/>
      <c r="N199" s="510"/>
      <c r="O199" s="510"/>
      <c r="T199" s="361"/>
      <c r="U199" s="435"/>
    </row>
    <row r="200" spans="1:21" ht="15" customHeight="1" x14ac:dyDescent="0.25">
      <c r="A200" s="337" t="str">
        <f t="shared" si="25"/>
        <v/>
      </c>
      <c r="C200" s="408"/>
      <c r="D200" s="392"/>
      <c r="E200" s="180"/>
      <c r="G200" s="146"/>
      <c r="H200" s="146"/>
      <c r="I200" s="146"/>
      <c r="J200" s="258"/>
      <c r="K200" s="258"/>
      <c r="L200" s="258"/>
      <c r="M200" s="258"/>
      <c r="N200" s="258"/>
      <c r="O200" s="258"/>
      <c r="T200" s="361"/>
      <c r="U200" s="435"/>
    </row>
    <row r="201" spans="1:21" ht="15" customHeight="1" x14ac:dyDescent="0.25">
      <c r="A201" s="337" t="str">
        <f t="shared" si="25"/>
        <v/>
      </c>
      <c r="C201" s="408"/>
      <c r="D201" s="392"/>
      <c r="G201" s="310" t="str">
        <f>IF($O$1="FR",T201,IF($O$1="IT",U201,S201))</f>
        <v>Effort MDR Habitat</v>
      </c>
      <c r="H201" s="311"/>
      <c r="I201" s="311"/>
      <c r="J201" s="312" t="str">
        <f>IF($O$1="FR",T79,IF($O$1="IT",U79,S79))</f>
        <v>Effort (heures resp. km)</v>
      </c>
      <c r="K201" s="312"/>
      <c r="L201" s="312" t="str">
        <f>IF($O$1="FR",T78,IF($O$1="IT",U78,S78))</f>
        <v>Frais / heures (resp. km)</v>
      </c>
      <c r="M201" s="312"/>
      <c r="N201" s="313" t="str">
        <f>IF($O$1="FR",T77,IF($O$1="IT",U77,S77))</f>
        <v>Frais totaux</v>
      </c>
      <c r="O201" s="311"/>
      <c r="S201" s="362" t="s">
        <v>405</v>
      </c>
      <c r="T201" s="361" t="s">
        <v>332</v>
      </c>
      <c r="U201" s="435" t="s">
        <v>867</v>
      </c>
    </row>
    <row r="202" spans="1:21" ht="15" customHeight="1" x14ac:dyDescent="0.25">
      <c r="A202" s="337" t="str">
        <f t="shared" si="25"/>
        <v/>
      </c>
      <c r="C202" s="408"/>
      <c r="D202" s="392"/>
      <c r="E202" s="180" t="s">
        <v>472</v>
      </c>
      <c r="G202" s="499" t="str">
        <f>IF($O$1="FR",T202,IF($O$1="IT",U202,S202))</f>
        <v>Effort en personnel</v>
      </c>
      <c r="H202" s="499"/>
      <c r="I202" s="499"/>
      <c r="J202" s="500"/>
      <c r="K202" s="501"/>
      <c r="L202" s="502"/>
      <c r="M202" s="503"/>
      <c r="N202" s="504" t="str">
        <f t="shared" ref="N202:N204" si="26">IF(OR(ISBLANK(J202),ISBLANK(L202)),"",J202*L202)</f>
        <v/>
      </c>
      <c r="O202" s="505"/>
      <c r="S202" s="362" t="s">
        <v>236</v>
      </c>
      <c r="T202" s="361" t="s">
        <v>308</v>
      </c>
      <c r="U202" s="435" t="s">
        <v>863</v>
      </c>
    </row>
    <row r="203" spans="1:21" ht="15" customHeight="1" x14ac:dyDescent="0.25">
      <c r="C203" s="408"/>
      <c r="D203" s="392"/>
      <c r="E203" s="180"/>
      <c r="G203" s="499" t="str">
        <f>IF($O$1="FR",T203,IF($O$1="IT",U203,S203))</f>
        <v>Personnel auxiliaire</v>
      </c>
      <c r="H203" s="499"/>
      <c r="I203" s="499"/>
      <c r="J203" s="500"/>
      <c r="K203" s="501"/>
      <c r="L203" s="502"/>
      <c r="M203" s="503"/>
      <c r="N203" s="504" t="str">
        <f t="shared" si="26"/>
        <v/>
      </c>
      <c r="O203" s="505"/>
      <c r="S203" s="362" t="s">
        <v>725</v>
      </c>
      <c r="T203" s="361" t="s">
        <v>780</v>
      </c>
      <c r="U203" s="435" t="s">
        <v>998</v>
      </c>
    </row>
    <row r="204" spans="1:21" ht="15" customHeight="1" x14ac:dyDescent="0.25">
      <c r="A204" s="337" t="str">
        <f t="shared" si="25"/>
        <v/>
      </c>
      <c r="C204" s="408"/>
      <c r="D204" s="392"/>
      <c r="G204" s="499" t="str">
        <f>IF($O$1="FR",T206,IF($O$1="IT",U206,S206))</f>
        <v>Véhicule</v>
      </c>
      <c r="H204" s="499"/>
      <c r="I204" s="499"/>
      <c r="J204" s="587"/>
      <c r="K204" s="588"/>
      <c r="L204" s="589"/>
      <c r="M204" s="590"/>
      <c r="N204" s="504" t="str">
        <f t="shared" si="26"/>
        <v/>
      </c>
      <c r="O204" s="505"/>
      <c r="T204" s="361"/>
      <c r="U204" s="435"/>
    </row>
    <row r="205" spans="1:21" ht="15" customHeight="1" x14ac:dyDescent="0.25">
      <c r="A205" s="337" t="str">
        <f t="shared" si="25"/>
        <v/>
      </c>
      <c r="C205" s="408"/>
      <c r="D205" s="392"/>
      <c r="G205" s="586" t="str">
        <f>IF($O$1="FR",T207,IF($O$1="IT",U207,S207))</f>
        <v>Appareils</v>
      </c>
      <c r="H205" s="586"/>
      <c r="I205" s="586"/>
      <c r="J205" s="500"/>
      <c r="K205" s="501"/>
      <c r="L205" s="502"/>
      <c r="M205" s="503"/>
      <c r="N205" s="504" t="str">
        <f>IF(OR(ISBLANK(J205),ISBLANK(L205)),"",J205*L205)</f>
        <v/>
      </c>
      <c r="O205" s="505"/>
      <c r="T205" s="361"/>
      <c r="U205" s="435"/>
    </row>
    <row r="206" spans="1:21" ht="15" customHeight="1" x14ac:dyDescent="0.25">
      <c r="A206" s="337" t="str">
        <f t="shared" si="25"/>
        <v/>
      </c>
      <c r="C206" s="408"/>
      <c r="D206" s="392"/>
      <c r="E206" s="180"/>
      <c r="G206" s="518" t="s">
        <v>761</v>
      </c>
      <c r="H206" s="519"/>
      <c r="I206" s="520"/>
      <c r="J206" s="521"/>
      <c r="K206" s="519"/>
      <c r="L206" s="519"/>
      <c r="M206" s="520"/>
      <c r="N206" s="522"/>
      <c r="O206" s="523"/>
      <c r="S206" s="362" t="s">
        <v>256</v>
      </c>
      <c r="T206" s="361" t="s">
        <v>309</v>
      </c>
      <c r="U206" s="435" t="s">
        <v>380</v>
      </c>
    </row>
    <row r="207" spans="1:21" ht="15" customHeight="1" x14ac:dyDescent="0.25">
      <c r="A207" s="337" t="str">
        <f t="shared" si="25"/>
        <v/>
      </c>
      <c r="C207" s="408"/>
      <c r="D207" s="392"/>
      <c r="E207" s="180"/>
      <c r="G207" s="524" t="s">
        <v>762</v>
      </c>
      <c r="H207" s="525"/>
      <c r="I207" s="526"/>
      <c r="J207" s="527"/>
      <c r="K207" s="525"/>
      <c r="L207" s="525"/>
      <c r="M207" s="526"/>
      <c r="N207" s="528">
        <v>1500</v>
      </c>
      <c r="O207" s="529"/>
      <c r="S207" s="362" t="s">
        <v>732</v>
      </c>
      <c r="T207" s="361" t="s">
        <v>733</v>
      </c>
      <c r="U207" s="435" t="s">
        <v>734</v>
      </c>
    </row>
    <row r="208" spans="1:21" ht="15" customHeight="1" x14ac:dyDescent="0.25">
      <c r="A208" s="337" t="str">
        <f t="shared" si="25"/>
        <v/>
      </c>
      <c r="C208" s="408"/>
      <c r="D208" s="392"/>
      <c r="E208" s="180" t="s">
        <v>473</v>
      </c>
      <c r="F208" s="179" t="s">
        <v>129</v>
      </c>
      <c r="G208" s="307" t="str">
        <f>IF($O$1="FR",T211,IF($O$1="IT",U211,S211))</f>
        <v>Coûts MDR Habitat</v>
      </c>
      <c r="H208" s="308"/>
      <c r="I208" s="63"/>
      <c r="J208" s="309"/>
      <c r="K208" s="309"/>
      <c r="L208" s="309"/>
      <c r="M208" s="309"/>
      <c r="N208" s="506">
        <f>SUM(N202:O207)</f>
        <v>1500</v>
      </c>
      <c r="O208" s="507"/>
      <c r="T208" s="361"/>
      <c r="U208" s="435"/>
    </row>
    <row r="209" spans="1:21" ht="15" customHeight="1" x14ac:dyDescent="0.25">
      <c r="C209" s="408"/>
      <c r="D209" s="392"/>
      <c r="E209" s="180"/>
      <c r="G209" s="307"/>
      <c r="H209" s="308"/>
      <c r="I209" s="63"/>
      <c r="J209" s="309"/>
      <c r="K209" s="309"/>
      <c r="L209" s="309"/>
      <c r="M209" s="309"/>
      <c r="N209" s="314"/>
      <c r="O209" s="314"/>
      <c r="T209" s="361"/>
      <c r="U209" s="435"/>
    </row>
    <row r="210" spans="1:21" ht="15" customHeight="1" thickBot="1" x14ac:dyDescent="0.3">
      <c r="A210" s="337" t="str">
        <f t="shared" si="25"/>
        <v/>
      </c>
      <c r="C210" s="408"/>
      <c r="D210" s="392"/>
      <c r="E210" s="180"/>
      <c r="G210" s="130"/>
      <c r="H210" s="130"/>
      <c r="I210" s="131"/>
      <c r="J210" s="132"/>
      <c r="K210" s="133"/>
      <c r="L210" s="131"/>
      <c r="M210" s="131"/>
      <c r="N210" s="131"/>
      <c r="O210" s="131"/>
      <c r="T210" s="361"/>
      <c r="U210" s="435"/>
    </row>
    <row r="211" spans="1:21" ht="15" customHeight="1" x14ac:dyDescent="0.25">
      <c r="A211" s="337" t="str">
        <f t="shared" si="25"/>
        <v xml:space="preserve">Description succincte des mesures réalisées ou planifiées </v>
      </c>
      <c r="B211" s="405" t="s">
        <v>169</v>
      </c>
      <c r="C211" s="408" t="s">
        <v>690</v>
      </c>
      <c r="D211" s="392" t="s">
        <v>950</v>
      </c>
      <c r="E211" s="180" t="s">
        <v>466</v>
      </c>
      <c r="G211" s="508" t="str">
        <f>IF($O$1="FR",T213,IF($O$1="IT",U213,S213))</f>
        <v>MDR Peuplement de poissons et écrevisses</v>
      </c>
      <c r="H211" s="508"/>
      <c r="I211" s="508"/>
      <c r="J211" s="510" t="s">
        <v>763</v>
      </c>
      <c r="K211" s="510"/>
      <c r="L211" s="510"/>
      <c r="M211" s="510"/>
      <c r="N211" s="510"/>
      <c r="O211" s="510"/>
      <c r="S211" s="362" t="s">
        <v>237</v>
      </c>
      <c r="T211" s="361" t="s">
        <v>333</v>
      </c>
      <c r="U211" s="435" t="s">
        <v>999</v>
      </c>
    </row>
    <row r="212" spans="1:21" ht="15" customHeight="1" x14ac:dyDescent="0.25">
      <c r="A212" s="337" t="str">
        <f t="shared" si="25"/>
        <v>en vue de rétablir la faune (repeuplement piscicole, p. ex.)</v>
      </c>
      <c r="B212" s="405" t="s">
        <v>171</v>
      </c>
      <c r="C212" s="408" t="s">
        <v>692</v>
      </c>
      <c r="D212" s="392" t="s">
        <v>951</v>
      </c>
      <c r="E212" s="180"/>
      <c r="G212" s="509"/>
      <c r="H212" s="509"/>
      <c r="I212" s="509"/>
      <c r="J212" s="510"/>
      <c r="K212" s="510"/>
      <c r="L212" s="510"/>
      <c r="M212" s="510"/>
      <c r="N212" s="510"/>
      <c r="O212" s="510"/>
      <c r="T212" s="361"/>
      <c r="U212" s="435"/>
    </row>
    <row r="213" spans="1:21" ht="15" customHeight="1" x14ac:dyDescent="0.25">
      <c r="A213" s="337" t="str">
        <f t="shared" si="25"/>
        <v>(le cas échéant, renvoi au rapport détaillé)</v>
      </c>
      <c r="B213" s="405" t="s">
        <v>166</v>
      </c>
      <c r="C213" s="408" t="s">
        <v>677</v>
      </c>
      <c r="D213" s="392" t="s">
        <v>917</v>
      </c>
      <c r="E213" s="180"/>
      <c r="G213" s="509"/>
      <c r="H213" s="509"/>
      <c r="I213" s="509"/>
      <c r="J213" s="510"/>
      <c r="K213" s="510"/>
      <c r="L213" s="510"/>
      <c r="M213" s="510"/>
      <c r="N213" s="510"/>
      <c r="O213" s="510"/>
      <c r="S213" s="362" t="s">
        <v>252</v>
      </c>
      <c r="T213" s="361" t="s">
        <v>334</v>
      </c>
      <c r="U213" s="435" t="s">
        <v>1000</v>
      </c>
    </row>
    <row r="214" spans="1:21" ht="15" customHeight="1" x14ac:dyDescent="0.25">
      <c r="A214" s="337" t="str">
        <f t="shared" si="25"/>
        <v/>
      </c>
      <c r="C214" s="408"/>
      <c r="D214" s="392"/>
      <c r="E214" s="180"/>
      <c r="G214" s="509"/>
      <c r="H214" s="509"/>
      <c r="I214" s="509"/>
      <c r="J214" s="510"/>
      <c r="K214" s="510"/>
      <c r="L214" s="510"/>
      <c r="M214" s="510"/>
      <c r="N214" s="510"/>
      <c r="O214" s="510"/>
      <c r="T214" s="361"/>
      <c r="U214" s="435"/>
    </row>
    <row r="215" spans="1:21" ht="15" customHeight="1" x14ac:dyDescent="0.25">
      <c r="A215" s="337" t="str">
        <f t="shared" si="25"/>
        <v/>
      </c>
      <c r="C215" s="408"/>
      <c r="D215" s="392"/>
      <c r="E215" s="180"/>
      <c r="G215" s="509"/>
      <c r="H215" s="509"/>
      <c r="I215" s="509"/>
      <c r="J215" s="510"/>
      <c r="K215" s="510"/>
      <c r="L215" s="510"/>
      <c r="M215" s="510"/>
      <c r="N215" s="510"/>
      <c r="O215" s="510"/>
      <c r="T215" s="361"/>
      <c r="U215" s="435"/>
    </row>
    <row r="216" spans="1:21" ht="15" customHeight="1" x14ac:dyDescent="0.25">
      <c r="A216" s="337" t="str">
        <f t="shared" si="25"/>
        <v/>
      </c>
      <c r="C216" s="408"/>
      <c r="D216" s="392"/>
      <c r="E216" s="180"/>
      <c r="G216" s="50"/>
      <c r="H216" s="50"/>
      <c r="I216" s="21"/>
      <c r="J216" s="256"/>
      <c r="K216" s="256"/>
      <c r="L216" s="256"/>
      <c r="M216" s="256"/>
      <c r="N216" s="256"/>
      <c r="O216" s="256"/>
      <c r="S216" s="362" t="s">
        <v>864</v>
      </c>
      <c r="T216" s="361" t="s">
        <v>335</v>
      </c>
      <c r="U216" s="435" t="s">
        <v>868</v>
      </c>
    </row>
    <row r="217" spans="1:21" ht="15" customHeight="1" x14ac:dyDescent="0.25">
      <c r="A217" s="337" t="str">
        <f t="shared" si="25"/>
        <v/>
      </c>
      <c r="C217" s="408"/>
      <c r="D217" s="392"/>
      <c r="G217" s="310" t="str">
        <f>IF($O$1="FR",T216,IF($O$1="IT",U216,S216))</f>
        <v>Effort MDR peuplement de poissons</v>
      </c>
      <c r="H217" s="311"/>
      <c r="I217" s="311"/>
      <c r="J217" s="312" t="str">
        <f>IF($O$1="FR",T79,IF($O$1="IT",U79,S79))</f>
        <v>Effort (heures resp. km)</v>
      </c>
      <c r="K217" s="312"/>
      <c r="L217" s="312" t="str">
        <f>IF($O$1="FR",T78,IF($O$1="IT",U78,S78))</f>
        <v>Frais / heures (resp. km)</v>
      </c>
      <c r="M217" s="312"/>
      <c r="N217" s="313" t="str">
        <f>IF($O$1="FR",T77,IF($O$1="IT",U77,S77))</f>
        <v>Frais totaux</v>
      </c>
      <c r="O217" s="311"/>
      <c r="S217" s="362" t="s">
        <v>236</v>
      </c>
      <c r="T217" s="361" t="s">
        <v>337</v>
      </c>
      <c r="U217" s="435" t="s">
        <v>863</v>
      </c>
    </row>
    <row r="218" spans="1:21" ht="15" customHeight="1" x14ac:dyDescent="0.25">
      <c r="A218" s="337" t="str">
        <f t="shared" si="25"/>
        <v/>
      </c>
      <c r="C218" s="408"/>
      <c r="D218" s="392"/>
      <c r="E218" s="227" t="s">
        <v>474</v>
      </c>
      <c r="G218" s="511" t="str">
        <f>IF($O$1="FR",T217,IF($O$1="IT",U217,S217))</f>
        <v xml:space="preserve">Effort en personnel </v>
      </c>
      <c r="H218" s="511"/>
      <c r="I218" s="511"/>
      <c r="J218" s="512">
        <v>5</v>
      </c>
      <c r="K218" s="513"/>
      <c r="L218" s="514">
        <v>100</v>
      </c>
      <c r="M218" s="515"/>
      <c r="N218" s="516">
        <f t="shared" ref="N218:N220" si="27">IF(OR(ISBLANK(J218),ISBLANK(L218)),"",J218*L218)</f>
        <v>500</v>
      </c>
      <c r="O218" s="517"/>
      <c r="S218" s="362" t="s">
        <v>725</v>
      </c>
      <c r="T218" s="361" t="s">
        <v>730</v>
      </c>
      <c r="U218" s="435" t="s">
        <v>998</v>
      </c>
    </row>
    <row r="219" spans="1:21" ht="15" customHeight="1" x14ac:dyDescent="0.25">
      <c r="C219" s="408"/>
      <c r="D219" s="392"/>
      <c r="G219" s="496" t="str">
        <f>IF($O$1="FR",T218,IF($O$1="IT",U218,S218))</f>
        <v xml:space="preserve"> Personnel auxiliaire</v>
      </c>
      <c r="H219" s="496"/>
      <c r="I219" s="496"/>
      <c r="J219" s="473">
        <v>15</v>
      </c>
      <c r="K219" s="474"/>
      <c r="L219" s="475">
        <v>80</v>
      </c>
      <c r="M219" s="476"/>
      <c r="N219" s="497">
        <f t="shared" si="27"/>
        <v>1200</v>
      </c>
      <c r="O219" s="498"/>
      <c r="T219" s="361"/>
      <c r="U219" s="435"/>
    </row>
    <row r="220" spans="1:21" ht="15" customHeight="1" x14ac:dyDescent="0.25">
      <c r="A220" s="337" t="str">
        <f t="shared" si="25"/>
        <v/>
      </c>
      <c r="C220" s="408"/>
      <c r="D220" s="392"/>
      <c r="E220" s="180"/>
      <c r="G220" s="496" t="str">
        <f>IF($O$1="FR",T222,IF($O$1="IT",U222,S222))</f>
        <v>Véhicule</v>
      </c>
      <c r="H220" s="496"/>
      <c r="I220" s="496"/>
      <c r="J220" s="575">
        <v>50</v>
      </c>
      <c r="K220" s="576"/>
      <c r="L220" s="577">
        <v>0.7</v>
      </c>
      <c r="M220" s="578"/>
      <c r="N220" s="579">
        <f t="shared" si="27"/>
        <v>35</v>
      </c>
      <c r="O220" s="580"/>
      <c r="T220" s="361"/>
      <c r="U220" s="435"/>
    </row>
    <row r="221" spans="1:21" ht="15" customHeight="1" x14ac:dyDescent="0.25">
      <c r="A221" s="337" t="str">
        <f t="shared" si="25"/>
        <v/>
      </c>
      <c r="C221" s="408"/>
      <c r="D221" s="392"/>
      <c r="E221" s="180"/>
      <c r="G221" s="581" t="str">
        <f>IF($O$1="FR",T223,IF($O$1="IT",U223,S223))</f>
        <v>Appareils</v>
      </c>
      <c r="H221" s="581"/>
      <c r="I221" s="581"/>
      <c r="J221" s="582">
        <v>4</v>
      </c>
      <c r="K221" s="583"/>
      <c r="L221" s="584">
        <v>30</v>
      </c>
      <c r="M221" s="585"/>
      <c r="N221" s="497">
        <f>IF(OR(ISBLANK(J221),ISBLANK(L221)),"",J221*L221)</f>
        <v>120</v>
      </c>
      <c r="O221" s="498"/>
      <c r="T221" s="361"/>
      <c r="U221" s="435"/>
    </row>
    <row r="222" spans="1:21" ht="15" customHeight="1" x14ac:dyDescent="0.25">
      <c r="A222" s="337" t="str">
        <f t="shared" si="25"/>
        <v/>
      </c>
      <c r="C222" s="408"/>
      <c r="D222" s="392"/>
      <c r="G222" s="564"/>
      <c r="H222" s="565"/>
      <c r="I222" s="565"/>
      <c r="J222" s="566"/>
      <c r="K222" s="567"/>
      <c r="L222" s="567"/>
      <c r="M222" s="564"/>
      <c r="N222" s="530"/>
      <c r="O222" s="531"/>
      <c r="S222" s="362" t="s">
        <v>256</v>
      </c>
      <c r="T222" s="361" t="s">
        <v>309</v>
      </c>
      <c r="U222" s="435" t="s">
        <v>380</v>
      </c>
    </row>
    <row r="223" spans="1:21" ht="15" customHeight="1" x14ac:dyDescent="0.25">
      <c r="A223" s="337" t="str">
        <f t="shared" si="25"/>
        <v xml:space="preserve">Dans les cours d'eau repeuplés, les coûts de repeuplement prévus par le plan cantonal doivent être </v>
      </c>
      <c r="B223" s="405" t="s">
        <v>275</v>
      </c>
      <c r="C223" s="408" t="s">
        <v>710</v>
      </c>
      <c r="D223" s="392" t="s">
        <v>952</v>
      </c>
      <c r="G223" s="569"/>
      <c r="H223" s="570"/>
      <c r="I223" s="570"/>
      <c r="J223" s="571"/>
      <c r="K223" s="572"/>
      <c r="L223" s="572"/>
      <c r="M223" s="569"/>
      <c r="N223" s="573"/>
      <c r="O223" s="574"/>
      <c r="S223" s="362" t="s">
        <v>732</v>
      </c>
      <c r="T223" s="361" t="s">
        <v>733</v>
      </c>
      <c r="U223" s="435" t="s">
        <v>734</v>
      </c>
    </row>
    <row r="224" spans="1:21" ht="15" customHeight="1" x14ac:dyDescent="0.25">
      <c r="A224" s="337" t="str">
        <f t="shared" si="25"/>
        <v>déduits. Somme totale des coûts occasionnés par les mesures faunistiques réalisées ou planifiées</v>
      </c>
      <c r="B224" s="405" t="s">
        <v>172</v>
      </c>
      <c r="C224" s="408" t="s">
        <v>711</v>
      </c>
      <c r="D224" s="392" t="s">
        <v>953</v>
      </c>
      <c r="E224" s="180"/>
      <c r="G224" s="315" t="str">
        <f>IF($O$1="FR",T226,IF($O$1="IT",U226,S226))</f>
        <v>Déduction des coûts / coûts des mesures du repeuplement annuelles</v>
      </c>
      <c r="H224" s="170"/>
      <c r="I224" s="170"/>
      <c r="J224" s="171"/>
      <c r="K224" s="171"/>
      <c r="L224" s="171"/>
      <c r="M224" s="171"/>
      <c r="N224" s="234"/>
      <c r="O224" s="235"/>
      <c r="S224" s="362" t="s">
        <v>273</v>
      </c>
      <c r="T224" s="361" t="s">
        <v>336</v>
      </c>
      <c r="U224" s="435" t="s">
        <v>1001</v>
      </c>
    </row>
    <row r="225" spans="1:21" ht="15" customHeight="1" x14ac:dyDescent="0.25">
      <c r="A225" s="337" t="str">
        <f t="shared" si="25"/>
        <v/>
      </c>
      <c r="C225" s="408"/>
      <c r="D225" s="392"/>
      <c r="E225" s="180" t="s">
        <v>475</v>
      </c>
      <c r="G225" s="490" t="s">
        <v>752</v>
      </c>
      <c r="H225" s="490"/>
      <c r="I225" s="491"/>
      <c r="J225" s="568"/>
      <c r="K225" s="490"/>
      <c r="L225" s="490"/>
      <c r="M225" s="491"/>
      <c r="N225" s="492">
        <v>0</v>
      </c>
      <c r="O225" s="493"/>
      <c r="T225" s="361"/>
      <c r="U225" s="435"/>
    </row>
    <row r="226" spans="1:21" ht="15" customHeight="1" x14ac:dyDescent="0.25">
      <c r="A226" s="337" t="str">
        <f t="shared" si="25"/>
        <v/>
      </c>
      <c r="C226" s="408"/>
      <c r="D226" s="392"/>
      <c r="E226" s="180" t="s">
        <v>476</v>
      </c>
      <c r="F226" s="179" t="s">
        <v>129</v>
      </c>
      <c r="G226" s="307" t="str">
        <f>IF($O$1="FR",T228,IF($O$1="IT",U228,S228))</f>
        <v>Coûts MDR peuplement de poissons</v>
      </c>
      <c r="H226" s="308"/>
      <c r="I226" s="63"/>
      <c r="J226" s="309"/>
      <c r="K226" s="309"/>
      <c r="L226" s="309"/>
      <c r="M226" s="309"/>
      <c r="N226" s="494">
        <f>(SUM(N218:O223))-N225</f>
        <v>1855</v>
      </c>
      <c r="O226" s="495"/>
      <c r="S226" s="362" t="s">
        <v>274</v>
      </c>
      <c r="T226" s="361" t="s">
        <v>338</v>
      </c>
      <c r="U226" s="435" t="s">
        <v>1002</v>
      </c>
    </row>
    <row r="227" spans="1:21" ht="15" customHeight="1" x14ac:dyDescent="0.25">
      <c r="A227" s="337" t="str">
        <f t="shared" si="25"/>
        <v/>
      </c>
      <c r="C227" s="408"/>
      <c r="D227" s="392"/>
      <c r="E227" s="180"/>
      <c r="G227" s="96"/>
      <c r="H227" s="97"/>
      <c r="I227" s="98"/>
      <c r="J227" s="99"/>
      <c r="K227" s="100"/>
      <c r="L227" s="98"/>
      <c r="M227" s="101"/>
      <c r="N227" s="101"/>
      <c r="O227" s="101"/>
      <c r="T227" s="361"/>
      <c r="U227" s="435"/>
    </row>
    <row r="228" spans="1:21" ht="15" customHeight="1" x14ac:dyDescent="0.25">
      <c r="A228" s="337" t="str">
        <f t="shared" si="25"/>
        <v/>
      </c>
      <c r="C228" s="408"/>
      <c r="D228" s="392"/>
      <c r="E228" s="180"/>
      <c r="G228" s="230"/>
      <c r="H228" s="230"/>
      <c r="I228" s="57"/>
      <c r="J228" s="231"/>
      <c r="K228" s="232"/>
      <c r="L228" s="57"/>
      <c r="M228" s="233"/>
      <c r="N228" s="233"/>
      <c r="O228" s="233"/>
      <c r="S228" s="362" t="s">
        <v>216</v>
      </c>
      <c r="T228" s="361" t="s">
        <v>339</v>
      </c>
      <c r="U228" s="435" t="s">
        <v>1003</v>
      </c>
    </row>
    <row r="229" spans="1:21" ht="15" customHeight="1" x14ac:dyDescent="0.25">
      <c r="A229" s="337" t="str">
        <f t="shared" si="25"/>
        <v/>
      </c>
      <c r="C229" s="408"/>
      <c r="D229" s="392"/>
      <c r="E229" s="180"/>
      <c r="G229" s="230"/>
      <c r="H229" s="230"/>
      <c r="I229" s="57"/>
      <c r="J229" s="231"/>
      <c r="K229" s="232"/>
      <c r="L229" s="57"/>
      <c r="M229" s="233"/>
      <c r="N229" s="233"/>
      <c r="O229" s="233"/>
      <c r="T229" s="361"/>
      <c r="U229" s="435"/>
    </row>
    <row r="230" spans="1:21" ht="15" customHeight="1" x14ac:dyDescent="0.25">
      <c r="A230" s="337" t="str">
        <f t="shared" si="25"/>
        <v/>
      </c>
      <c r="C230" s="408"/>
      <c r="D230" s="392"/>
      <c r="E230" s="180"/>
      <c r="G230" s="230"/>
      <c r="H230" s="230"/>
      <c r="I230" s="57"/>
      <c r="J230" s="231"/>
      <c r="K230" s="232"/>
      <c r="L230" s="57"/>
      <c r="M230" s="233"/>
      <c r="N230" s="233"/>
      <c r="O230" s="233"/>
      <c r="T230" s="361"/>
      <c r="U230" s="435"/>
    </row>
    <row r="231" spans="1:21" ht="15" customHeight="1" x14ac:dyDescent="0.25">
      <c r="A231" s="337" t="str">
        <f t="shared" si="25"/>
        <v/>
      </c>
      <c r="C231" s="408"/>
      <c r="D231" s="392"/>
      <c r="E231" s="180"/>
      <c r="G231" s="230"/>
      <c r="H231" s="230"/>
      <c r="I231" s="57"/>
      <c r="J231" s="231"/>
      <c r="K231" s="232"/>
      <c r="L231" s="57"/>
      <c r="M231" s="233"/>
      <c r="N231" s="233"/>
      <c r="O231" s="233"/>
      <c r="T231" s="361"/>
      <c r="U231" s="435"/>
    </row>
    <row r="232" spans="1:21" ht="15" customHeight="1" x14ac:dyDescent="0.25">
      <c r="A232" s="337" t="str">
        <f t="shared" si="25"/>
        <v/>
      </c>
      <c r="C232" s="408"/>
      <c r="D232" s="392"/>
      <c r="E232" s="180"/>
      <c r="G232" s="230"/>
      <c r="H232" s="230"/>
      <c r="I232" s="57"/>
      <c r="J232" s="231"/>
      <c r="K232" s="232"/>
      <c r="L232" s="57"/>
      <c r="M232" s="233"/>
      <c r="N232" s="233"/>
      <c r="O232" s="233"/>
      <c r="T232" s="361"/>
      <c r="U232" s="435"/>
    </row>
    <row r="233" spans="1:21" ht="15" customHeight="1" x14ac:dyDescent="0.25">
      <c r="A233" s="337" t="str">
        <f t="shared" si="25"/>
        <v/>
      </c>
      <c r="C233" s="408"/>
      <c r="D233" s="392"/>
      <c r="E233" s="180"/>
      <c r="G233" s="230"/>
      <c r="H233" s="230"/>
      <c r="I233" s="57"/>
      <c r="J233" s="231"/>
      <c r="K233" s="232"/>
      <c r="L233" s="57"/>
      <c r="M233" s="233"/>
      <c r="N233" s="233"/>
      <c r="O233" s="233"/>
      <c r="T233" s="361"/>
      <c r="U233" s="435"/>
    </row>
    <row r="234" spans="1:21" ht="15" customHeight="1" x14ac:dyDescent="0.25">
      <c r="A234" s="337" t="str">
        <f t="shared" si="25"/>
        <v/>
      </c>
      <c r="C234" s="408"/>
      <c r="D234" s="392"/>
      <c r="E234" s="180"/>
      <c r="G234" s="230"/>
      <c r="H234" s="230"/>
      <c r="I234" s="57"/>
      <c r="J234" s="231"/>
      <c r="K234" s="232"/>
      <c r="L234" s="57"/>
      <c r="M234" s="233"/>
      <c r="N234" s="233"/>
      <c r="O234" s="233"/>
      <c r="T234" s="361"/>
      <c r="U234" s="435"/>
    </row>
    <row r="235" spans="1:21" ht="15" customHeight="1" x14ac:dyDescent="0.25">
      <c r="A235" s="337" t="str">
        <f t="shared" si="25"/>
        <v/>
      </c>
      <c r="C235" s="408"/>
      <c r="D235" s="392"/>
      <c r="E235" s="180"/>
      <c r="G235" s="230"/>
      <c r="H235" s="230"/>
      <c r="I235" s="57"/>
      <c r="J235" s="231"/>
      <c r="K235" s="232"/>
      <c r="L235" s="57"/>
      <c r="M235" s="233"/>
      <c r="N235" s="233"/>
      <c r="O235" s="233"/>
      <c r="T235" s="361"/>
      <c r="U235" s="435"/>
    </row>
    <row r="236" spans="1:21" ht="15" customHeight="1" x14ac:dyDescent="0.25">
      <c r="A236" s="337" t="str">
        <f t="shared" si="25"/>
        <v/>
      </c>
      <c r="C236" s="408"/>
      <c r="D236" s="392"/>
      <c r="E236" s="180"/>
      <c r="G236" s="230"/>
      <c r="H236" s="230"/>
      <c r="I236" s="57"/>
      <c r="J236" s="231"/>
      <c r="K236" s="232"/>
      <c r="L236" s="57"/>
      <c r="M236" s="233"/>
      <c r="N236" s="233"/>
      <c r="O236" s="233"/>
      <c r="T236" s="361"/>
      <c r="U236" s="435"/>
    </row>
    <row r="237" spans="1:21" ht="15" customHeight="1" x14ac:dyDescent="0.25">
      <c r="A237" s="337" t="str">
        <f t="shared" si="25"/>
        <v/>
      </c>
      <c r="C237" s="408"/>
      <c r="D237" s="392"/>
      <c r="E237" s="180"/>
      <c r="G237" s="230"/>
      <c r="H237" s="230"/>
      <c r="I237" s="57"/>
      <c r="J237" s="231"/>
      <c r="K237" s="232"/>
      <c r="L237" s="57"/>
      <c r="M237" s="233"/>
      <c r="N237" s="233"/>
      <c r="O237" s="233"/>
      <c r="T237" s="361"/>
      <c r="U237" s="435"/>
    </row>
    <row r="238" spans="1:21" ht="15" customHeight="1" x14ac:dyDescent="0.25">
      <c r="A238" s="337" t="str">
        <f t="shared" si="25"/>
        <v/>
      </c>
      <c r="C238" s="408"/>
      <c r="D238" s="392"/>
      <c r="E238" s="180"/>
      <c r="G238" s="50"/>
      <c r="H238" s="50"/>
      <c r="I238" s="21"/>
      <c r="J238" s="256"/>
      <c r="K238" s="144"/>
      <c r="L238" s="21"/>
      <c r="M238" s="256"/>
      <c r="N238" s="21"/>
      <c r="O238" s="21"/>
      <c r="T238" s="361"/>
      <c r="U238" s="435"/>
    </row>
    <row r="239" spans="1:21" ht="15" customHeight="1" x14ac:dyDescent="0.25">
      <c r="A239" s="337" t="str">
        <f t="shared" si="25"/>
        <v/>
      </c>
      <c r="C239" s="408"/>
      <c r="D239" s="392"/>
      <c r="E239" s="180"/>
      <c r="G239" s="50"/>
      <c r="H239" s="50"/>
      <c r="I239" s="21"/>
      <c r="J239" s="256"/>
      <c r="K239" s="256"/>
      <c r="L239" s="21"/>
      <c r="M239" s="256"/>
      <c r="N239" s="21"/>
      <c r="O239" s="21"/>
      <c r="T239" s="361"/>
      <c r="U239" s="435"/>
    </row>
    <row r="240" spans="1:21" ht="15" customHeight="1" x14ac:dyDescent="0.25">
      <c r="A240" s="337" t="str">
        <f t="shared" si="25"/>
        <v/>
      </c>
      <c r="C240" s="408"/>
      <c r="D240" s="392"/>
      <c r="E240" s="180"/>
      <c r="G240" s="58"/>
      <c r="H240" s="58"/>
      <c r="I240" s="58"/>
      <c r="J240" s="62"/>
      <c r="K240" s="62"/>
      <c r="L240" s="62"/>
      <c r="M240" s="62"/>
      <c r="N240" s="58"/>
      <c r="O240" s="58"/>
      <c r="T240" s="361"/>
      <c r="U240" s="435"/>
    </row>
    <row r="241" spans="1:21" ht="15" customHeight="1" x14ac:dyDescent="0.25">
      <c r="A241" s="337" t="str">
        <f t="shared" si="25"/>
        <v/>
      </c>
      <c r="C241" s="408"/>
      <c r="D241" s="392"/>
      <c r="E241" s="180"/>
      <c r="G241" s="58"/>
      <c r="H241" s="58"/>
      <c r="I241" s="58"/>
      <c r="J241" s="62"/>
      <c r="K241" s="62"/>
      <c r="L241" s="62"/>
      <c r="M241" s="62"/>
      <c r="N241" s="58"/>
      <c r="O241" s="58"/>
      <c r="T241" s="361"/>
      <c r="U241" s="435"/>
    </row>
    <row r="242" spans="1:21" ht="15" customHeight="1" x14ac:dyDescent="0.25">
      <c r="A242" s="337" t="str">
        <f t="shared" si="25"/>
        <v/>
      </c>
      <c r="C242" s="408"/>
      <c r="D242" s="392"/>
      <c r="E242" s="180"/>
      <c r="G242" s="58"/>
      <c r="H242" s="58"/>
      <c r="I242" s="58"/>
      <c r="J242" s="62"/>
      <c r="K242" s="62"/>
      <c r="L242" s="62"/>
      <c r="M242" s="62"/>
      <c r="N242" s="58"/>
      <c r="O242" s="58"/>
      <c r="T242" s="361"/>
      <c r="U242" s="435"/>
    </row>
    <row r="243" spans="1:21" ht="15" customHeight="1" x14ac:dyDescent="0.25">
      <c r="A243" s="337" t="str">
        <f t="shared" si="25"/>
        <v/>
      </c>
      <c r="C243" s="408"/>
      <c r="D243" s="392"/>
      <c r="E243" s="180"/>
      <c r="G243" s="58"/>
      <c r="H243" s="58"/>
      <c r="I243" s="58"/>
      <c r="J243" s="62"/>
      <c r="K243" s="62"/>
      <c r="L243" s="62"/>
      <c r="M243" s="62"/>
      <c r="N243" s="58"/>
      <c r="O243" s="58"/>
      <c r="T243" s="361"/>
      <c r="U243" s="435"/>
    </row>
    <row r="244" spans="1:21" ht="24.95" customHeight="1" x14ac:dyDescent="0.25">
      <c r="A244" s="337" t="str">
        <f t="shared" si="25"/>
        <v/>
      </c>
      <c r="C244" s="408"/>
      <c r="D244" s="392"/>
      <c r="E244" s="180"/>
      <c r="G244" s="156" t="str">
        <f>IF($O$1="FR",T244,IF($O$1="IT",U244,S244))</f>
        <v xml:space="preserve">Formulaire B (suite) - Cours ou plan d'eau, mesures de retablissement et pêche </v>
      </c>
      <c r="H244" s="12"/>
      <c r="I244" s="12"/>
      <c r="J244" s="13"/>
      <c r="K244" s="13"/>
      <c r="L244" s="13"/>
      <c r="M244" s="13"/>
      <c r="N244" s="12"/>
      <c r="O244" s="12"/>
      <c r="S244" s="362" t="s">
        <v>176</v>
      </c>
      <c r="T244" s="361" t="s">
        <v>598</v>
      </c>
      <c r="U244" s="435" t="s">
        <v>985</v>
      </c>
    </row>
    <row r="245" spans="1:21" ht="15" customHeight="1" x14ac:dyDescent="0.25">
      <c r="A245" s="337" t="str">
        <f t="shared" si="25"/>
        <v/>
      </c>
      <c r="C245" s="408"/>
      <c r="D245" s="392"/>
      <c r="E245" s="180"/>
      <c r="G245" s="28"/>
      <c r="H245" s="28"/>
      <c r="I245" s="21"/>
      <c r="J245" s="21"/>
      <c r="K245" s="21"/>
      <c r="L245" s="21"/>
      <c r="M245" s="21"/>
      <c r="N245" s="21"/>
      <c r="O245" s="21"/>
      <c r="T245" s="361"/>
      <c r="U245" s="435"/>
    </row>
    <row r="246" spans="1:21" ht="15" customHeight="1" x14ac:dyDescent="0.25">
      <c r="A246" s="337" t="str">
        <f t="shared" si="25"/>
        <v/>
      </c>
      <c r="C246" s="408"/>
      <c r="D246" s="392"/>
      <c r="E246" s="180"/>
      <c r="G246" s="159" t="str">
        <f>IF($O$1="FR",T246,IF($O$1="IT",U246,S246))</f>
        <v>Diminution de la capacité de rendement piscicole</v>
      </c>
      <c r="H246" s="129"/>
      <c r="I246" s="129"/>
      <c r="J246" s="129"/>
      <c r="K246" s="129"/>
      <c r="L246" s="129"/>
      <c r="M246" s="129"/>
      <c r="N246" s="129"/>
      <c r="O246" s="129"/>
      <c r="S246" s="362" t="s">
        <v>250</v>
      </c>
      <c r="T246" s="361" t="s">
        <v>340</v>
      </c>
      <c r="U246" s="435" t="s">
        <v>1004</v>
      </c>
    </row>
    <row r="247" spans="1:21" ht="15" customHeight="1" x14ac:dyDescent="0.25">
      <c r="A247" s="337" t="str">
        <f t="shared" si="25"/>
        <v/>
      </c>
      <c r="C247" s="408"/>
      <c r="D247" s="392"/>
      <c r="E247" s="180"/>
      <c r="G247" s="50"/>
      <c r="H247" s="28"/>
      <c r="I247" s="50"/>
      <c r="J247" s="154"/>
      <c r="K247" s="196"/>
      <c r="L247" s="196"/>
      <c r="M247" s="196"/>
      <c r="N247" s="196"/>
      <c r="O247" s="178"/>
      <c r="T247" s="361"/>
      <c r="U247" s="435"/>
    </row>
    <row r="248" spans="1:21" ht="15" customHeight="1" x14ac:dyDescent="0.25">
      <c r="A248" s="337" t="str">
        <f>IF(B248="","",IF($O$1="FR",C248,IF($O$1="IT",D248,B248)))</f>
        <v>Généralement 33% (intensité de pêche selon Roth: forte --&gt; 33%; moyenne --&gt; 25%; faible --&gt; 20%)</v>
      </c>
      <c r="B248" s="405" t="s">
        <v>484</v>
      </c>
      <c r="C248" s="408" t="s">
        <v>693</v>
      </c>
      <c r="D248" s="392" t="s">
        <v>954</v>
      </c>
      <c r="E248" s="180" t="s">
        <v>234</v>
      </c>
      <c r="F248" s="181" t="s">
        <v>205</v>
      </c>
      <c r="G248" s="559" t="str">
        <f>IF($O$1="FR",T267,IF($O$1="IT",U267,S267))</f>
        <v>Rapport entre capacité de rendement/biomasse</v>
      </c>
      <c r="H248" s="559"/>
      <c r="I248" s="559"/>
      <c r="J248" s="250">
        <v>0.33</v>
      </c>
      <c r="K248" s="259" t="str">
        <f>IF($O$1="FR",T268,IF($O$1="IT",U268,S268))</f>
        <v>(selon Roth : 33%)</v>
      </c>
      <c r="L248" s="178"/>
      <c r="M248" s="178"/>
      <c r="N248" s="178"/>
      <c r="O248" s="178"/>
      <c r="T248" s="361"/>
      <c r="U248" s="435"/>
    </row>
    <row r="249" spans="1:21" ht="15" customHeight="1" x14ac:dyDescent="0.25">
      <c r="A249" s="337" t="str">
        <f t="shared" si="25"/>
        <v/>
      </c>
      <c r="C249" s="408"/>
      <c r="D249" s="392"/>
      <c r="E249" s="180"/>
      <c r="G249" s="146"/>
      <c r="H249" s="146"/>
      <c r="I249" s="146"/>
      <c r="J249" s="57"/>
      <c r="K249" s="163"/>
      <c r="L249" s="169"/>
      <c r="M249" s="169"/>
      <c r="N249" s="169"/>
      <c r="O249" s="169"/>
      <c r="S249" s="362" t="s">
        <v>151</v>
      </c>
      <c r="T249" s="361" t="s">
        <v>343</v>
      </c>
      <c r="U249" s="435" t="s">
        <v>386</v>
      </c>
    </row>
    <row r="250" spans="1:21" ht="15" customHeight="1" x14ac:dyDescent="0.25">
      <c r="A250" s="337" t="str">
        <f t="shared" si="25"/>
        <v/>
      </c>
      <c r="B250" s="414"/>
      <c r="C250" s="408"/>
      <c r="D250" s="392"/>
      <c r="E250" s="180"/>
      <c r="G250" s="23"/>
      <c r="H250" s="23"/>
      <c r="I250" s="480" t="str">
        <f>IF($O$1="FR",T252,IF($O$1="IT",U252,S252))</f>
        <v xml:space="preserve">Coût moyen sur le marché </v>
      </c>
      <c r="J250" s="482" t="str">
        <f>IF($O$1="FR",T253,IF($O$1="IT",U253,S253))</f>
        <v>Etat initial</v>
      </c>
      <c r="K250" s="482"/>
      <c r="L250" s="483"/>
      <c r="M250" s="484" t="str">
        <f>IF($O$1="FR",T255,IF($O$1="IT",U255,S255))</f>
        <v>Etat après la mortalité</v>
      </c>
      <c r="N250" s="485"/>
      <c r="O250" s="485"/>
      <c r="T250" s="361"/>
      <c r="U250" s="435"/>
    </row>
    <row r="251" spans="1:21" ht="15" customHeight="1" x14ac:dyDescent="0.25">
      <c r="A251" s="337" t="str">
        <f t="shared" si="25"/>
        <v/>
      </c>
      <c r="C251" s="408"/>
      <c r="D251" s="392"/>
      <c r="E251" s="180"/>
      <c r="G251" s="20"/>
      <c r="H251" s="23"/>
      <c r="I251" s="481"/>
      <c r="J251" s="218" t="str">
        <f>IF($O$1="FR",T285,IF($O$1="IT",U285,S285))</f>
        <v>Peuplement piscicole</v>
      </c>
      <c r="K251" s="218" t="str">
        <f>IF($O$1="FR",T256,IF($O$1="IT",U256,S256))</f>
        <v>Rendement et valeur</v>
      </c>
      <c r="L251" s="219"/>
      <c r="M251" s="218" t="str">
        <f>IF($O$1="FR",T285,IF($O$1="IT",U285,S285))</f>
        <v>Peuplement piscicole</v>
      </c>
      <c r="N251" s="202" t="str">
        <f>IF($O$1="FR",T256,IF($O$1="IT",U256,S256))</f>
        <v>Rendement et valeur</v>
      </c>
      <c r="O251" s="203"/>
      <c r="T251" s="361"/>
      <c r="U251" s="435"/>
    </row>
    <row r="252" spans="1:21" ht="15" customHeight="1" x14ac:dyDescent="0.25">
      <c r="A252" s="337" t="str">
        <f t="shared" si="25"/>
        <v/>
      </c>
      <c r="C252" s="408"/>
      <c r="D252" s="392"/>
      <c r="E252" s="180"/>
      <c r="G252" s="174" t="str">
        <f>IF($O$1="FR",T254,IF($O$1="IT",U254,S254))</f>
        <v>Secteur</v>
      </c>
      <c r="H252" s="26"/>
      <c r="I252" s="204" t="s">
        <v>443</v>
      </c>
      <c r="J252" s="204" t="s">
        <v>406</v>
      </c>
      <c r="K252" s="204" t="s">
        <v>444</v>
      </c>
      <c r="L252" s="204" t="s">
        <v>722</v>
      </c>
      <c r="M252" s="204" t="s">
        <v>406</v>
      </c>
      <c r="N252" s="204" t="s">
        <v>444</v>
      </c>
      <c r="O252" s="204" t="s">
        <v>722</v>
      </c>
      <c r="S252" s="362" t="s">
        <v>286</v>
      </c>
      <c r="T252" s="361" t="s">
        <v>344</v>
      </c>
      <c r="U252" s="435" t="s">
        <v>1005</v>
      </c>
    </row>
    <row r="253" spans="1:21" ht="15" customHeight="1" x14ac:dyDescent="0.25">
      <c r="A253" s="337" t="str">
        <f t="shared" si="25"/>
        <v/>
      </c>
      <c r="C253" s="408"/>
      <c r="D253" s="392"/>
      <c r="E253" s="180" t="s">
        <v>217</v>
      </c>
      <c r="G253" s="486" t="str">
        <f>IF(Schadensformular_BSP!G104="","",Schadensformular_BSP!G104)</f>
        <v>A: Dorf bis Zufluss Seitenbach</v>
      </c>
      <c r="H253" s="487"/>
      <c r="I253" s="214">
        <f t="shared" ref="I253:I258" ca="1" si="28">IF($G253="","",I145)</f>
        <v>27.18</v>
      </c>
      <c r="J253" s="304">
        <f t="shared" ref="J253:J258" ca="1" si="29">IF($G253="","",K145)</f>
        <v>100.8</v>
      </c>
      <c r="K253" s="304">
        <f t="shared" ref="K253:K258" ca="1" si="30">IF(OR(G253="",$K$132=""),"",$J$248*J253)</f>
        <v>33.264000000000003</v>
      </c>
      <c r="L253" s="329">
        <f t="shared" ref="L253:L258" ca="1" si="31">IF(I253="","",K253*I253)</f>
        <v>904.11552000000006</v>
      </c>
      <c r="M253" s="300">
        <f t="shared" ref="M253:M258" ca="1" si="32">IF($G253="","",N145)</f>
        <v>18.399999999999999</v>
      </c>
      <c r="N253" s="304">
        <f t="shared" ref="N253:N258" ca="1" si="33">IF(OR(J253="",$K$132=""),"",$J$248*M253)</f>
        <v>6.0720000000000001</v>
      </c>
      <c r="O253" s="329">
        <f t="shared" ref="O253:O258" ca="1" si="34">IF(I253="","",N253*I253)</f>
        <v>165.03695999999999</v>
      </c>
      <c r="S253" s="362" t="s">
        <v>143</v>
      </c>
      <c r="T253" s="361" t="s">
        <v>318</v>
      </c>
      <c r="U253" s="435" t="s">
        <v>988</v>
      </c>
    </row>
    <row r="254" spans="1:21" ht="15" customHeight="1" x14ac:dyDescent="0.25">
      <c r="A254" s="337" t="str">
        <f t="shared" si="25"/>
        <v/>
      </c>
      <c r="C254" s="408"/>
      <c r="D254" s="392"/>
      <c r="E254" s="180"/>
      <c r="G254" s="488" t="str">
        <f>IF(Schadensformular_BSP!G105="","",Schadensformular_BSP!G105)</f>
        <v>B: Zufluss Seitenbach bis Brücke</v>
      </c>
      <c r="H254" s="489"/>
      <c r="I254" s="215">
        <f t="shared" ca="1" si="28"/>
        <v>32</v>
      </c>
      <c r="J254" s="297">
        <f t="shared" ca="1" si="29"/>
        <v>256</v>
      </c>
      <c r="K254" s="297">
        <f t="shared" ca="1" si="30"/>
        <v>84.48</v>
      </c>
      <c r="L254" s="330">
        <f t="shared" ca="1" si="31"/>
        <v>2703.36</v>
      </c>
      <c r="M254" s="301">
        <f t="shared" ca="1" si="32"/>
        <v>6.4</v>
      </c>
      <c r="N254" s="297">
        <f t="shared" ca="1" si="33"/>
        <v>2.1120000000000001</v>
      </c>
      <c r="O254" s="330">
        <f t="shared" ca="1" si="34"/>
        <v>67.584000000000003</v>
      </c>
      <c r="S254" s="362" t="s">
        <v>137</v>
      </c>
      <c r="T254" s="361" t="s">
        <v>736</v>
      </c>
      <c r="U254" s="435" t="s">
        <v>860</v>
      </c>
    </row>
    <row r="255" spans="1:21" ht="15" customHeight="1" x14ac:dyDescent="0.25">
      <c r="A255" s="337" t="str">
        <f t="shared" si="25"/>
        <v/>
      </c>
      <c r="C255" s="408"/>
      <c r="D255" s="392"/>
      <c r="E255" s="180"/>
      <c r="G255" s="488" t="str">
        <f>IF(Schadensformular_BSP!G106="","",Schadensformular_BSP!G106)</f>
        <v/>
      </c>
      <c r="H255" s="489"/>
      <c r="I255" s="215" t="str">
        <f t="shared" si="28"/>
        <v/>
      </c>
      <c r="J255" s="297" t="str">
        <f t="shared" si="29"/>
        <v/>
      </c>
      <c r="K255" s="297" t="str">
        <f t="shared" si="30"/>
        <v/>
      </c>
      <c r="L255" s="330" t="str">
        <f t="shared" si="31"/>
        <v/>
      </c>
      <c r="M255" s="301" t="str">
        <f t="shared" si="32"/>
        <v/>
      </c>
      <c r="N255" s="297" t="str">
        <f t="shared" si="33"/>
        <v/>
      </c>
      <c r="O255" s="330" t="str">
        <f t="shared" si="34"/>
        <v/>
      </c>
      <c r="S255" s="362" t="s">
        <v>144</v>
      </c>
      <c r="T255" s="361" t="s">
        <v>319</v>
      </c>
      <c r="U255" s="435" t="s">
        <v>989</v>
      </c>
    </row>
    <row r="256" spans="1:21" ht="15" customHeight="1" outlineLevel="2" x14ac:dyDescent="0.25">
      <c r="A256" s="337" t="str">
        <f t="shared" si="25"/>
        <v/>
      </c>
      <c r="C256" s="408"/>
      <c r="D256" s="392"/>
      <c r="E256" s="180"/>
      <c r="G256" s="488" t="str">
        <f>IF(Schadensformular_BSP!G107="","",Schadensformular_BSP!G107)</f>
        <v/>
      </c>
      <c r="H256" s="489"/>
      <c r="I256" s="216" t="str">
        <f t="shared" si="28"/>
        <v/>
      </c>
      <c r="J256" s="297" t="str">
        <f t="shared" si="29"/>
        <v/>
      </c>
      <c r="K256" s="297" t="str">
        <f t="shared" si="30"/>
        <v/>
      </c>
      <c r="L256" s="330" t="str">
        <f t="shared" si="31"/>
        <v/>
      </c>
      <c r="M256" s="302" t="str">
        <f t="shared" si="32"/>
        <v/>
      </c>
      <c r="N256" s="297" t="str">
        <f t="shared" si="33"/>
        <v/>
      </c>
      <c r="O256" s="330" t="str">
        <f t="shared" si="34"/>
        <v/>
      </c>
      <c r="S256" s="362" t="s">
        <v>145</v>
      </c>
      <c r="T256" s="361" t="s">
        <v>345</v>
      </c>
      <c r="U256" s="435" t="s">
        <v>970</v>
      </c>
    </row>
    <row r="257" spans="1:21" ht="15" customHeight="1" outlineLevel="2" x14ac:dyDescent="0.25">
      <c r="A257" s="337" t="str">
        <f t="shared" si="25"/>
        <v/>
      </c>
      <c r="C257" s="408"/>
      <c r="D257" s="392"/>
      <c r="E257" s="180"/>
      <c r="G257" s="488" t="str">
        <f>IF(Schadensformular_BSP!G108="","",Schadensformular_BSP!G108)</f>
        <v/>
      </c>
      <c r="H257" s="489"/>
      <c r="I257" s="216" t="str">
        <f t="shared" si="28"/>
        <v/>
      </c>
      <c r="J257" s="297" t="str">
        <f t="shared" si="29"/>
        <v/>
      </c>
      <c r="K257" s="297" t="str">
        <f t="shared" si="30"/>
        <v/>
      </c>
      <c r="L257" s="330" t="str">
        <f t="shared" si="31"/>
        <v/>
      </c>
      <c r="M257" s="302" t="str">
        <f t="shared" si="32"/>
        <v/>
      </c>
      <c r="N257" s="297" t="str">
        <f t="shared" si="33"/>
        <v/>
      </c>
      <c r="O257" s="330" t="str">
        <f t="shared" si="34"/>
        <v/>
      </c>
      <c r="S257" s="362" t="s">
        <v>270</v>
      </c>
      <c r="T257" s="361"/>
      <c r="U257" s="435"/>
    </row>
    <row r="258" spans="1:21" ht="15" customHeight="1" outlineLevel="2" x14ac:dyDescent="0.25">
      <c r="A258" s="337" t="str">
        <f t="shared" si="25"/>
        <v/>
      </c>
      <c r="C258" s="408"/>
      <c r="D258" s="392"/>
      <c r="F258" s="179" t="s">
        <v>205</v>
      </c>
      <c r="G258" s="562"/>
      <c r="H258" s="563"/>
      <c r="I258" s="217" t="str">
        <f t="shared" si="28"/>
        <v/>
      </c>
      <c r="J258" s="298" t="str">
        <f t="shared" si="29"/>
        <v/>
      </c>
      <c r="K258" s="298" t="str">
        <f t="shared" si="30"/>
        <v/>
      </c>
      <c r="L258" s="331" t="str">
        <f t="shared" si="31"/>
        <v/>
      </c>
      <c r="M258" s="303" t="str">
        <f t="shared" si="32"/>
        <v/>
      </c>
      <c r="N258" s="298" t="str">
        <f t="shared" si="33"/>
        <v/>
      </c>
      <c r="O258" s="331" t="str">
        <f t="shared" si="34"/>
        <v/>
      </c>
      <c r="S258" s="362" t="s">
        <v>270</v>
      </c>
      <c r="T258" s="361"/>
      <c r="U258" s="435"/>
    </row>
    <row r="259" spans="1:21" ht="15" customHeight="1" x14ac:dyDescent="0.25">
      <c r="A259" s="339" t="str">
        <f>IF(B259="","",IF($O$1="FR",C259,IF($O$1="IT",D259,B259)))</f>
        <v>←[+/-] Agrandir ou réduire le tableau</v>
      </c>
      <c r="B259" s="405" t="s">
        <v>238</v>
      </c>
      <c r="C259" s="415" t="s">
        <v>681</v>
      </c>
      <c r="D259" s="392" t="s">
        <v>933</v>
      </c>
      <c r="E259" s="180" t="s">
        <v>521</v>
      </c>
      <c r="G259" s="239" t="str">
        <f>IF($O$1="FR",T149,IF($O$1="IT",U149,S149))</f>
        <v>Total resp. moyenne pondérée</v>
      </c>
      <c r="H259" s="240"/>
      <c r="I259" s="187">
        <f ca="1">IF(OR(K259="",L259="",K259=0),"",L259/K259)</f>
        <v>30.638295964125561</v>
      </c>
      <c r="J259" s="225">
        <f ca="1">SUM(J253:J258)</f>
        <v>356.8</v>
      </c>
      <c r="K259" s="225">
        <f ca="1">SUM(K253:K258)</f>
        <v>117.744</v>
      </c>
      <c r="L259" s="332">
        <f ca="1">IF(COUNT(I253:I258)=COUNT(K253:K258),SUM(L253:L258),"")</f>
        <v>3607.47552</v>
      </c>
      <c r="M259" s="305">
        <f ca="1">SUM(M253:M258)</f>
        <v>24.799999999999997</v>
      </c>
      <c r="N259" s="225">
        <f ca="1">SUM(N253:N258)</f>
        <v>8.1840000000000011</v>
      </c>
      <c r="O259" s="332">
        <f ca="1">IF(COUNT(I253:I258)=COUNT(K253:K258),SUM(O253:O258),"")</f>
        <v>232.62096</v>
      </c>
      <c r="S259" s="362" t="s">
        <v>270</v>
      </c>
      <c r="T259" s="361"/>
      <c r="U259" s="435"/>
    </row>
    <row r="260" spans="1:21" ht="15" customHeight="1" x14ac:dyDescent="0.25">
      <c r="A260" s="337" t="str">
        <f>IF(B260="","",IF($O$1="FR",C260,IF($O$1="IT",D260,B260)))</f>
        <v/>
      </c>
      <c r="C260" s="408"/>
      <c r="D260" s="392"/>
      <c r="E260" s="229"/>
      <c r="G260" s="29"/>
      <c r="H260" s="30"/>
      <c r="I260" s="30"/>
      <c r="J260" s="117"/>
      <c r="K260" s="118"/>
      <c r="L260" s="118"/>
      <c r="M260" s="118"/>
      <c r="N260" s="118"/>
      <c r="O260" s="49"/>
      <c r="S260" s="362" t="s">
        <v>270</v>
      </c>
      <c r="T260" s="361"/>
      <c r="U260" s="435"/>
    </row>
    <row r="261" spans="1:21" ht="15.75" customHeight="1" x14ac:dyDescent="0.25">
      <c r="A261" s="337" t="str">
        <f>IF(B261="","",IF($O$1="FR",C261,IF($O$1="IT",D261,B261)))</f>
        <v>Données concernant la capacité de rendement (si nécessaire, estimation à l'aide du formulaire Excel ad hoc)</v>
      </c>
      <c r="B261" s="405" t="s">
        <v>201</v>
      </c>
      <c r="C261" s="408" t="s">
        <v>694</v>
      </c>
      <c r="D261" s="392" t="s">
        <v>955</v>
      </c>
      <c r="E261" s="180" t="s">
        <v>522</v>
      </c>
      <c r="F261" s="179" t="s">
        <v>129</v>
      </c>
      <c r="G261" s="544" t="str">
        <f>IF($O$1="FR",T261,IF($O$1="IT",U261,S261))</f>
        <v>Capacité de rendement piscicole avant la mortalité</v>
      </c>
      <c r="H261" s="544"/>
      <c r="I261" s="544"/>
      <c r="J261" s="544"/>
      <c r="K261" s="558">
        <f ca="1">IF(AND(COUNT($K$253:$K$258)&gt;0,COUNT($K$253:$K$258)=COUNT($N$253:$N$258)),K259,"")</f>
        <v>117.744</v>
      </c>
      <c r="L261" s="558"/>
      <c r="M261" s="126"/>
      <c r="N261" s="550">
        <f ca="1">IF(K261="","",L259)</f>
        <v>3607.47552</v>
      </c>
      <c r="O261" s="550"/>
      <c r="S261" s="362" t="s">
        <v>253</v>
      </c>
      <c r="T261" s="361" t="s">
        <v>346</v>
      </c>
      <c r="U261" s="435" t="s">
        <v>1006</v>
      </c>
    </row>
    <row r="262" spans="1:21" ht="15" customHeight="1" x14ac:dyDescent="0.25">
      <c r="A262" s="337" t="str">
        <f t="shared" ref="A262:A267" si="35">IF(B262="","",IF($O$1="FR",C262,IF($O$1="IT",D262,B262)))</f>
        <v/>
      </c>
      <c r="C262" s="408"/>
      <c r="D262" s="392"/>
      <c r="E262" s="180" t="s">
        <v>467</v>
      </c>
      <c r="F262" s="179" t="s">
        <v>129</v>
      </c>
      <c r="G262" s="553" t="str">
        <f>IF($O$1="FR",T262,IF($O$1="IT",U262,S262))</f>
        <v>Capacité de rendement piscicole après la mortalité</v>
      </c>
      <c r="H262" s="554"/>
      <c r="I262" s="554"/>
      <c r="J262" s="554"/>
      <c r="K262" s="555">
        <f ca="1">IF(AND(COUNT($K$253:$K$258)&gt;0,COUNT($K$253:$K$258)=COUNT($N$253:$N$258)),N259,"")</f>
        <v>8.1840000000000011</v>
      </c>
      <c r="L262" s="555"/>
      <c r="M262" s="128"/>
      <c r="N262" s="556">
        <f ca="1">IF(K262="","",O259)</f>
        <v>232.62096</v>
      </c>
      <c r="O262" s="556"/>
      <c r="S262" s="366" t="s">
        <v>753</v>
      </c>
      <c r="T262" s="361" t="s">
        <v>347</v>
      </c>
      <c r="U262" s="435" t="s">
        <v>1007</v>
      </c>
    </row>
    <row r="263" spans="1:21" ht="15" customHeight="1" x14ac:dyDescent="0.25">
      <c r="A263" s="337" t="str">
        <f t="shared" si="35"/>
        <v>Diminution du rendement en biomasse</v>
      </c>
      <c r="B263" s="405" t="s">
        <v>200</v>
      </c>
      <c r="C263" s="408" t="s">
        <v>800</v>
      </c>
      <c r="D263" s="392" t="s">
        <v>956</v>
      </c>
      <c r="E263" s="180" t="s">
        <v>468</v>
      </c>
      <c r="G263" s="557" t="str">
        <f>IF($O$1="FR",T263,IF($O$1="IT",U263,S263))</f>
        <v>Diminution du rendement piscicole dûe à la mortalité</v>
      </c>
      <c r="H263" s="557"/>
      <c r="I263" s="557"/>
      <c r="J263" s="557"/>
      <c r="K263" s="558">
        <f ca="1">IF(OR(K261="",K262=""),"",K262-K261)</f>
        <v>-109.56</v>
      </c>
      <c r="L263" s="558"/>
      <c r="M263" s="328">
        <f ca="1">IF(K263="","",K263/K261)</f>
        <v>-0.93049327354260092</v>
      </c>
      <c r="N263" s="550">
        <f ca="1">IF(OR(N261="",N262=""),"",N262-N261)</f>
        <v>-3374.8545599999998</v>
      </c>
      <c r="O263" s="550"/>
      <c r="Q263" s="354"/>
      <c r="S263" s="362" t="s">
        <v>259</v>
      </c>
      <c r="T263" s="361" t="s">
        <v>348</v>
      </c>
      <c r="U263" s="435" t="s">
        <v>1008</v>
      </c>
    </row>
    <row r="264" spans="1:21" ht="15" customHeight="1" x14ac:dyDescent="0.25">
      <c r="A264" s="337" t="str">
        <f t="shared" si="35"/>
        <v/>
      </c>
      <c r="C264" s="408"/>
      <c r="D264" s="392"/>
      <c r="E264" s="180"/>
      <c r="G264" s="264"/>
      <c r="H264" s="264"/>
      <c r="I264" s="264"/>
      <c r="J264" s="264"/>
      <c r="K264" s="267"/>
      <c r="L264" s="267"/>
      <c r="M264" s="127"/>
      <c r="N264" s="268"/>
      <c r="O264" s="268"/>
      <c r="T264" s="361"/>
      <c r="U264" s="435"/>
    </row>
    <row r="265" spans="1:21" ht="15" customHeight="1" x14ac:dyDescent="0.25">
      <c r="A265" s="337" t="str">
        <f t="shared" si="35"/>
        <v/>
      </c>
      <c r="C265" s="408"/>
      <c r="D265" s="392"/>
      <c r="E265" s="180"/>
      <c r="G265" s="159" t="str">
        <f>IF($O$1="FR",T265,IF($O$1="IT",U265,S265))</f>
        <v>Recuperation de la capacité de rendemment</v>
      </c>
      <c r="H265" s="129"/>
      <c r="I265" s="129"/>
      <c r="J265" s="129"/>
      <c r="K265" s="129"/>
      <c r="L265" s="129"/>
      <c r="M265" s="129"/>
      <c r="N265" s="129"/>
      <c r="O265" s="129"/>
      <c r="S265" s="362" t="s">
        <v>516</v>
      </c>
      <c r="T265" s="371" t="s">
        <v>793</v>
      </c>
      <c r="U265" s="435" t="s">
        <v>792</v>
      </c>
    </row>
    <row r="266" spans="1:21" ht="15" customHeight="1" x14ac:dyDescent="0.25">
      <c r="A266" s="337" t="str">
        <f t="shared" si="35"/>
        <v/>
      </c>
      <c r="C266" s="408"/>
      <c r="D266" s="392"/>
      <c r="E266" s="180"/>
      <c r="G266" s="264"/>
      <c r="H266" s="264"/>
      <c r="I266" s="264"/>
      <c r="J266" s="264"/>
      <c r="K266" s="267"/>
      <c r="L266" s="267"/>
      <c r="M266" s="127"/>
      <c r="N266" s="268"/>
      <c r="O266" s="268"/>
      <c r="T266" s="361"/>
      <c r="U266" s="435"/>
    </row>
    <row r="267" spans="1:21" ht="15" customHeight="1" x14ac:dyDescent="0.25">
      <c r="A267" s="337" t="str">
        <f t="shared" si="35"/>
        <v>Temps de régénération moyen des populations piscicoles; voir chapitre 5.3.2 de l'aide à l'exécution</v>
      </c>
      <c r="B267" s="405" t="s">
        <v>619</v>
      </c>
      <c r="C267" s="408" t="s">
        <v>695</v>
      </c>
      <c r="D267" s="392" t="s">
        <v>957</v>
      </c>
      <c r="E267" s="180" t="s">
        <v>523</v>
      </c>
      <c r="F267" s="179" t="s">
        <v>205</v>
      </c>
      <c r="G267" s="560" t="str">
        <f>IF($O$1="FR",T269,IF($O$1="IT",U269,S269))</f>
        <v>Temps de régénération du peuplement piscicole</v>
      </c>
      <c r="H267" s="561"/>
      <c r="I267" s="561"/>
      <c r="J267" s="200">
        <v>3</v>
      </c>
      <c r="K267" s="259" t="str">
        <f>IF($O$1="FR",$T$270,IF($O$1="IT",$U$270,$S$270))</f>
        <v>années</v>
      </c>
      <c r="L267" s="477" t="str">
        <f>IF($O$1="FR",T275,IF($O$1="IT",U275,S275))</f>
        <v>Date de la mortalité</v>
      </c>
      <c r="M267" s="477"/>
      <c r="N267" s="477"/>
      <c r="O267" s="284">
        <f>IF(J10="","",J10)</f>
        <v>43050</v>
      </c>
      <c r="S267" s="362" t="s">
        <v>235</v>
      </c>
      <c r="T267" s="361" t="s">
        <v>341</v>
      </c>
      <c r="U267" s="435" t="s">
        <v>1009</v>
      </c>
    </row>
    <row r="268" spans="1:21" ht="15" customHeight="1" x14ac:dyDescent="0.25">
      <c r="A268" s="337" t="str">
        <f>IF(B268="","",IF($O$1="FR",C268,IF($O$1="IT",D268,B268)))</f>
        <v/>
      </c>
      <c r="C268" s="408"/>
      <c r="D268" s="392"/>
      <c r="E268" s="229"/>
      <c r="G268" s="172"/>
      <c r="H268" s="173"/>
      <c r="I268" s="173"/>
      <c r="J268" s="257"/>
      <c r="K268" s="162"/>
      <c r="L268" s="162"/>
      <c r="M268" s="162"/>
      <c r="N268" s="162"/>
      <c r="O268" s="178"/>
      <c r="S268" s="362" t="s">
        <v>254</v>
      </c>
      <c r="T268" s="372" t="s">
        <v>794</v>
      </c>
      <c r="U268" s="435" t="s">
        <v>1010</v>
      </c>
    </row>
    <row r="269" spans="1:21" ht="15" customHeight="1" x14ac:dyDescent="0.25">
      <c r="A269" s="466" t="str">
        <f>IF(B269="","",IF($O$1="FR",C269,IF($O$1="IT",D269,B269)))</f>
        <v>La régénération commence souvent la même année que le cas de mortalité; elle peut aussi être retardée (régénération lente du milieu naturel, cas de mortalité peu avant la période de frai, p. ex.).</v>
      </c>
      <c r="B269" s="463" t="s">
        <v>518</v>
      </c>
      <c r="C269" s="464" t="s">
        <v>696</v>
      </c>
      <c r="D269" s="465" t="s">
        <v>958</v>
      </c>
      <c r="E269" s="180" t="s">
        <v>524</v>
      </c>
      <c r="F269" s="179" t="s">
        <v>205</v>
      </c>
      <c r="G269" s="479" t="str">
        <f>IF($O$1="FR",T249,IF($O$1="IT",U249,S249))</f>
        <v>Début de la régénération (année)</v>
      </c>
      <c r="H269" s="479"/>
      <c r="I269" s="479"/>
      <c r="J269" s="201">
        <v>2018</v>
      </c>
      <c r="K269" s="197"/>
      <c r="L269" s="259" t="str">
        <f>IF($O$1="FR",T276,IF($O$1="IT",U276,S276))</f>
        <v>Temps de régénération (année)</v>
      </c>
      <c r="M269" s="21"/>
      <c r="N269" s="21"/>
      <c r="O269" s="51" t="str">
        <f>IF(OR(J269="",J267=""),"",J269&amp;"-"&amp;(J269+J267))</f>
        <v>2018-2021</v>
      </c>
      <c r="S269" s="362" t="s">
        <v>215</v>
      </c>
      <c r="T269" s="361" t="s">
        <v>342</v>
      </c>
      <c r="U269" s="435" t="s">
        <v>1011</v>
      </c>
    </row>
    <row r="270" spans="1:21" ht="15" customHeight="1" x14ac:dyDescent="0.25">
      <c r="A270" s="466"/>
      <c r="B270" s="463"/>
      <c r="C270" s="464"/>
      <c r="D270" s="465"/>
      <c r="E270" s="180"/>
      <c r="G270" s="479"/>
      <c r="H270" s="479"/>
      <c r="I270" s="479"/>
      <c r="J270" s="57"/>
      <c r="K270" s="163"/>
      <c r="L270" s="169"/>
      <c r="M270" s="169"/>
      <c r="N270" s="169"/>
      <c r="O270" s="169"/>
      <c r="S270" s="362" t="s">
        <v>440</v>
      </c>
      <c r="T270" s="361" t="s">
        <v>441</v>
      </c>
      <c r="U270" s="435" t="s">
        <v>442</v>
      </c>
    </row>
    <row r="271" spans="1:21" ht="15" customHeight="1" x14ac:dyDescent="0.25">
      <c r="A271" s="466"/>
      <c r="B271" s="463"/>
      <c r="C271" s="464"/>
      <c r="D271" s="465"/>
      <c r="E271" s="180"/>
      <c r="G271" s="264"/>
      <c r="H271" s="264"/>
      <c r="I271" s="264"/>
      <c r="J271" s="264"/>
      <c r="K271" s="267"/>
      <c r="L271" s="267"/>
      <c r="M271" s="127"/>
      <c r="N271" s="268"/>
      <c r="O271" s="268"/>
      <c r="T271" s="361"/>
      <c r="U271" s="435"/>
    </row>
    <row r="272" spans="1:21" ht="15" customHeight="1" x14ac:dyDescent="0.25">
      <c r="A272" s="337" t="str">
        <f>IF(B272="","",IF($O$1="FR",C272,IF($O$1="IT",D272,B272)))</f>
        <v xml:space="preserve">Première année concernée par la diminution des captures. En général, elle correspond à l'année </v>
      </c>
      <c r="B272" s="405" t="s">
        <v>147</v>
      </c>
      <c r="C272" s="408" t="s">
        <v>712</v>
      </c>
      <c r="D272" s="392" t="s">
        <v>959</v>
      </c>
      <c r="E272" s="180" t="s">
        <v>525</v>
      </c>
      <c r="F272" s="179" t="s">
        <v>205</v>
      </c>
      <c r="G272" s="477" t="str">
        <f>IF($O$1="FR",T277,IF($O$1="IT",U277,S277))</f>
        <v>Première année de pêche affectée par la mortalité</v>
      </c>
      <c r="H272" s="477"/>
      <c r="I272" s="477"/>
      <c r="J272" s="176">
        <v>2018</v>
      </c>
      <c r="K272" s="551" t="str">
        <f>IF($O$1="FR",T279,IF($O$1="IT",U279,S279))</f>
        <v xml:space="preserve">Temps d'attente avant la pêche/mise en protection </v>
      </c>
      <c r="L272" s="551"/>
      <c r="M272" s="551"/>
      <c r="N272" s="200">
        <v>1</v>
      </c>
      <c r="O272" s="259" t="str">
        <f>IF($O$1="FR",$T$270,IF($O$1="IT",$U$270,$S$270))</f>
        <v>années</v>
      </c>
      <c r="T272" s="361"/>
      <c r="U272" s="435"/>
    </row>
    <row r="273" spans="1:21" ht="15" customHeight="1" x14ac:dyDescent="0.25">
      <c r="A273" s="337" t="str">
        <f t="shared" ref="A273:A281" si="36">IF(B273="","",IF($O$1="FR",C273,IF($O$1="IT",D273,B273)))</f>
        <v>du cas de mortalité, ou à l'année suivante si la saison de la pêche est terminée.</v>
      </c>
      <c r="B273" s="405" t="s">
        <v>517</v>
      </c>
      <c r="C273" s="408" t="s">
        <v>713</v>
      </c>
      <c r="D273" s="392" t="s">
        <v>853</v>
      </c>
      <c r="E273" s="180"/>
      <c r="G273" s="259"/>
      <c r="H273" s="164"/>
      <c r="I273" s="259"/>
      <c r="J273" s="259"/>
      <c r="K273" s="54"/>
      <c r="L273" s="257"/>
      <c r="M273" s="21"/>
      <c r="N273" s="21"/>
      <c r="O273" s="21"/>
      <c r="T273" s="361"/>
      <c r="U273" s="435"/>
    </row>
    <row r="274" spans="1:21" ht="15" customHeight="1" x14ac:dyDescent="0.25">
      <c r="A274" s="337" t="str">
        <f t="shared" si="36"/>
        <v>Période d'attente avant la régénération (période de protection ou de croissance des poissons adultes, p. ex.)</v>
      </c>
      <c r="B274" s="405" t="s">
        <v>233</v>
      </c>
      <c r="C274" s="408" t="s">
        <v>697</v>
      </c>
      <c r="D274" s="392" t="s">
        <v>960</v>
      </c>
      <c r="E274" s="180"/>
      <c r="G274" s="50"/>
      <c r="H274" s="28"/>
      <c r="I274" s="50"/>
      <c r="J274" s="154"/>
      <c r="K274" s="154"/>
      <c r="L274" s="257"/>
      <c r="M274" s="49"/>
      <c r="N274" s="49"/>
      <c r="O274" s="49"/>
      <c r="T274" s="361"/>
      <c r="U274" s="435"/>
    </row>
    <row r="275" spans="1:21" ht="15" customHeight="1" x14ac:dyDescent="0.25">
      <c r="A275" s="337" t="str">
        <f t="shared" si="36"/>
        <v/>
      </c>
      <c r="C275" s="408"/>
      <c r="D275" s="392"/>
      <c r="E275" s="180"/>
      <c r="G275" s="102" t="str">
        <f t="shared" ref="G275:G280" si="37">IF($O$1="FR",T282,IF($O$1="IT",U282,S282))</f>
        <v>Année</v>
      </c>
      <c r="H275" s="136">
        <f>IF(O267="","",YEAR(O267))</f>
        <v>2017</v>
      </c>
      <c r="I275" s="107">
        <f>IF(AND(J269&gt;0,J272&gt;0),MIN(J272,J269),"")</f>
        <v>2018</v>
      </c>
      <c r="J275" s="104">
        <f>IF(I275="","",IF(I275=$J$269+$J$267,"",I275+1))</f>
        <v>2019</v>
      </c>
      <c r="K275" s="104">
        <f t="shared" ref="K275:O275" si="38">IF(J275="","",IF(J275=$J$269+$J$267,"",J275+1))</f>
        <v>2020</v>
      </c>
      <c r="L275" s="104">
        <f t="shared" si="38"/>
        <v>2021</v>
      </c>
      <c r="M275" s="104" t="str">
        <f t="shared" si="38"/>
        <v/>
      </c>
      <c r="N275" s="104" t="str">
        <f t="shared" si="38"/>
        <v/>
      </c>
      <c r="O275" s="104" t="str">
        <f t="shared" si="38"/>
        <v/>
      </c>
      <c r="S275" s="362" t="s">
        <v>519</v>
      </c>
      <c r="T275" s="361" t="s">
        <v>296</v>
      </c>
      <c r="U275" s="435" t="s">
        <v>972</v>
      </c>
    </row>
    <row r="276" spans="1:21" ht="15" customHeight="1" x14ac:dyDescent="0.25">
      <c r="A276" s="337" t="str">
        <f t="shared" si="36"/>
        <v>R1 = 1re année de régénération, R2 = 2e année, …</v>
      </c>
      <c r="B276" s="405" t="s">
        <v>455</v>
      </c>
      <c r="C276" s="408" t="s">
        <v>698</v>
      </c>
      <c r="D276" s="392" t="s">
        <v>961</v>
      </c>
      <c r="E276" s="180" t="s">
        <v>218</v>
      </c>
      <c r="G276" s="102" t="str">
        <f t="shared" si="37"/>
        <v>Moment</v>
      </c>
      <c r="H276" s="103" t="str">
        <f>IF($O$1="FR",T281,IF($O$1="IT",U281,S281))</f>
        <v>Après le dommage</v>
      </c>
      <c r="I276" s="134" t="str">
        <f>IF(I275&lt;&gt;"",IF(I275&lt;$J$269,"R 0",CONCATENATE("R ",I275-$J$269)),"")</f>
        <v>R 0</v>
      </c>
      <c r="J276" s="135" t="str">
        <f t="shared" ref="J276:O276" si="39">IF(J275&lt;&gt;"",IF(J275&lt;$J$269,"R 0",CONCATENATE("R ",J275-$J$269)),"")</f>
        <v>R 1</v>
      </c>
      <c r="K276" s="135" t="str">
        <f t="shared" si="39"/>
        <v>R 2</v>
      </c>
      <c r="L276" s="135" t="str">
        <f t="shared" si="39"/>
        <v>R 3</v>
      </c>
      <c r="M276" s="135" t="str">
        <f t="shared" si="39"/>
        <v/>
      </c>
      <c r="N276" s="135" t="str">
        <f t="shared" si="39"/>
        <v/>
      </c>
      <c r="O276" s="135" t="str">
        <f t="shared" si="39"/>
        <v/>
      </c>
      <c r="S276" s="362" t="s">
        <v>202</v>
      </c>
      <c r="T276" s="361" t="s">
        <v>349</v>
      </c>
      <c r="U276" s="435" t="s">
        <v>1012</v>
      </c>
    </row>
    <row r="277" spans="1:21" ht="15" customHeight="1" x14ac:dyDescent="0.25">
      <c r="A277" s="337" t="str">
        <f>IF(B277="","",IF($O$1="FR",C277,IF($O$1="IT",D277,B277)))</f>
        <v>Régénération exprimée en % selon le modèle décrit dans le chapitre 5.3.2 de l'aide à l'exécution</v>
      </c>
      <c r="B277" s="405" t="s">
        <v>620</v>
      </c>
      <c r="C277" s="408" t="s">
        <v>699</v>
      </c>
      <c r="D277" s="392" t="s">
        <v>962</v>
      </c>
      <c r="E277" s="180"/>
      <c r="G277" s="102" t="str">
        <f t="shared" si="37"/>
        <v>Régénération</v>
      </c>
      <c r="H277" s="108"/>
      <c r="I277" s="109">
        <f>IF(I276="","",INDEX(Lookups!$J$9:$X$22,MATCH($J$267,Lookups!$I$9:$I$22,0),MATCH(I276,Lookups!$J$8:$X$8,0)))</f>
        <v>0</v>
      </c>
      <c r="J277" s="105">
        <f>IF(J276="","",INDEX(Lookups!$J$9:$X$22,MATCH($J$267,Lookups!$I$9:$I$22,0),MATCH(J276,Lookups!$J$8:$X$8,0)))</f>
        <v>0.33333333333333331</v>
      </c>
      <c r="K277" s="105">
        <f>IF(K276="","",INDEX(Lookups!$J$9:$X$22,MATCH($J$267,Lookups!$I$9:$I$22,0),MATCH(K276,Lookups!$J$8:$X$8,0)))</f>
        <v>0.66666666666666663</v>
      </c>
      <c r="L277" s="105">
        <f>IF(L276="","",INDEX(Lookups!$J$9:$X$22,MATCH($J$267,Lookups!$I$9:$I$22,0),MATCH(L276,Lookups!$J$8:$X$8,0)))</f>
        <v>1</v>
      </c>
      <c r="M277" s="105" t="str">
        <f>IF(M276="","",INDEX(Lookups!$J$9:$X$22,MATCH($J$267,Lookups!$I$9:$I$22,0),MATCH(M276,Lookups!$J$8:$X$8,0)))</f>
        <v/>
      </c>
      <c r="N277" s="105" t="str">
        <f>IF(N276="","",INDEX(Lookups!$J$9:$X$22,MATCH($J$267,Lookups!$I$9:$I$22,0),MATCH(N276,Lookups!$J$8:$X$8,0)))</f>
        <v/>
      </c>
      <c r="O277" s="105" t="str">
        <f>IF(O276="","",INDEX(Lookups!$J$9:$X$22,MATCH($J$267,Lookups!$I$9:$I$22,0),MATCH(O276,Lookups!$J$8:$X$8,0)))</f>
        <v/>
      </c>
      <c r="S277" s="362" t="s">
        <v>146</v>
      </c>
      <c r="T277" s="361" t="s">
        <v>350</v>
      </c>
      <c r="U277" s="435" t="s">
        <v>1013</v>
      </c>
    </row>
    <row r="278" spans="1:21" ht="15" customHeight="1" x14ac:dyDescent="0.25">
      <c r="A278" s="337" t="str">
        <f t="shared" si="36"/>
        <v/>
      </c>
      <c r="C278" s="408"/>
      <c r="D278" s="392"/>
      <c r="E278" s="180"/>
      <c r="G278" s="102" t="str">
        <f t="shared" si="37"/>
        <v>Peuplement piscicole</v>
      </c>
      <c r="H278" s="112">
        <f ca="1">IF(K262="","",K262*(1/$J$248))</f>
        <v>24.800000000000004</v>
      </c>
      <c r="I278" s="111">
        <f t="shared" ref="I278:O278" ca="1" si="40">IF(I275="","",$H$278+((1/$J$248)*$K$261-$H$278)*I277)</f>
        <v>24.800000000000004</v>
      </c>
      <c r="J278" s="106">
        <f t="shared" ca="1" si="40"/>
        <v>135.46666666666667</v>
      </c>
      <c r="K278" s="106">
        <f t="shared" ca="1" si="40"/>
        <v>246.13333333333333</v>
      </c>
      <c r="L278" s="106">
        <f t="shared" ca="1" si="40"/>
        <v>356.8</v>
      </c>
      <c r="M278" s="106" t="str">
        <f t="shared" si="40"/>
        <v/>
      </c>
      <c r="N278" s="106" t="str">
        <f t="shared" si="40"/>
        <v/>
      </c>
      <c r="O278" s="106" t="str">
        <f t="shared" si="40"/>
        <v/>
      </c>
      <c r="T278" s="361"/>
      <c r="U278" s="435"/>
    </row>
    <row r="279" spans="1:21" ht="15" customHeight="1" x14ac:dyDescent="0.25">
      <c r="A279" s="337" t="str">
        <f t="shared" si="36"/>
        <v>Capacité de rendement = biomasse exploitable de façon durable par les pêcheurs à  la ligne, prélèvement annuel</v>
      </c>
      <c r="B279" s="405" t="s">
        <v>189</v>
      </c>
      <c r="C279" s="408" t="s">
        <v>700</v>
      </c>
      <c r="D279" s="392" t="s">
        <v>963</v>
      </c>
      <c r="E279" s="180"/>
      <c r="G279" s="102" t="str">
        <f t="shared" si="37"/>
        <v>Rendement piscicole</v>
      </c>
      <c r="H279" s="112">
        <f ca="1">IF($H$275="","",K262)</f>
        <v>8.1840000000000011</v>
      </c>
      <c r="I279" s="111">
        <f t="shared" ref="I279:O279" si="41">IF(I275="","",IF(I275&lt;($J$272+$N$272),0,$H$279+($K$261-$H$279)*I277))</f>
        <v>0</v>
      </c>
      <c r="J279" s="106">
        <f t="shared" ca="1" si="41"/>
        <v>44.703999999999994</v>
      </c>
      <c r="K279" s="106">
        <f t="shared" ca="1" si="41"/>
        <v>81.22399999999999</v>
      </c>
      <c r="L279" s="106">
        <f t="shared" ca="1" si="41"/>
        <v>117.744</v>
      </c>
      <c r="M279" s="106" t="str">
        <f t="shared" si="41"/>
        <v/>
      </c>
      <c r="N279" s="106" t="str">
        <f t="shared" si="41"/>
        <v/>
      </c>
      <c r="O279" s="106" t="str">
        <f t="shared" si="41"/>
        <v/>
      </c>
      <c r="S279" s="362" t="s">
        <v>195</v>
      </c>
      <c r="T279" s="361" t="s">
        <v>351</v>
      </c>
      <c r="U279" s="435" t="s">
        <v>583</v>
      </c>
    </row>
    <row r="280" spans="1:21" ht="15" customHeight="1" x14ac:dyDescent="0.25">
      <c r="A280" s="337" t="str">
        <f t="shared" si="36"/>
        <v>Perte de rendement = différence entre la capacité de rendement avant et après le cas de mortalité</v>
      </c>
      <c r="B280" s="405" t="s">
        <v>190</v>
      </c>
      <c r="C280" s="408" t="s">
        <v>701</v>
      </c>
      <c r="D280" s="392" t="s">
        <v>964</v>
      </c>
      <c r="E280" s="180"/>
      <c r="G280" s="102" t="str">
        <f t="shared" si="37"/>
        <v>Perte de rendement</v>
      </c>
      <c r="H280" s="112">
        <f ca="1">IF($H$275="","",K263)</f>
        <v>-109.56</v>
      </c>
      <c r="I280" s="111">
        <f t="shared" ref="I280:O280" ca="1" si="42">IF(OR(I275="",I275&lt;$J$272),"",I279-$K$261)</f>
        <v>-117.744</v>
      </c>
      <c r="J280" s="106">
        <f t="shared" ca="1" si="42"/>
        <v>-73.040000000000006</v>
      </c>
      <c r="K280" s="106">
        <f t="shared" ca="1" si="42"/>
        <v>-36.52000000000001</v>
      </c>
      <c r="L280" s="106">
        <f t="shared" ca="1" si="42"/>
        <v>0</v>
      </c>
      <c r="M280" s="106" t="str">
        <f t="shared" si="42"/>
        <v/>
      </c>
      <c r="N280" s="106" t="str">
        <f t="shared" si="42"/>
        <v/>
      </c>
      <c r="O280" s="106" t="str">
        <f t="shared" si="42"/>
        <v/>
      </c>
      <c r="T280" s="361"/>
      <c r="U280" s="435"/>
    </row>
    <row r="281" spans="1:21" ht="15" customHeight="1" x14ac:dyDescent="0.25">
      <c r="A281" s="337" t="str">
        <f t="shared" si="36"/>
        <v>Monétarisation de la perte de rendement  = perte de biomasse multipliée pas la valeur marchande (CHF)</v>
      </c>
      <c r="B281" s="405" t="s">
        <v>621</v>
      </c>
      <c r="C281" s="408" t="s">
        <v>702</v>
      </c>
      <c r="D281" s="392" t="s">
        <v>965</v>
      </c>
      <c r="E281" s="180"/>
      <c r="G281" s="102" t="str">
        <f>IF($O$1="FR",T288,IF($O$1="IT",U288,S288))</f>
        <v>Perte en CHF</v>
      </c>
      <c r="H281" s="110" t="s">
        <v>109</v>
      </c>
      <c r="I281" s="205">
        <f t="shared" ref="I281:O281" ca="1" si="43">IF(OR(I280="",$L$259="",$K$259=""),"",I280*($L$259/$K$259))</f>
        <v>-3607.47552</v>
      </c>
      <c r="J281" s="206">
        <f t="shared" ca="1" si="43"/>
        <v>-2237.8211372197311</v>
      </c>
      <c r="K281" s="206">
        <f t="shared" ca="1" si="43"/>
        <v>-1118.9105686098658</v>
      </c>
      <c r="L281" s="206">
        <f t="shared" ca="1" si="43"/>
        <v>0</v>
      </c>
      <c r="M281" s="206" t="str">
        <f t="shared" ca="1" si="43"/>
        <v/>
      </c>
      <c r="N281" s="206" t="str">
        <f t="shared" ca="1" si="43"/>
        <v/>
      </c>
      <c r="O281" s="206" t="str">
        <f t="shared" ca="1" si="43"/>
        <v/>
      </c>
      <c r="S281" s="362" t="s">
        <v>727</v>
      </c>
      <c r="T281" s="361" t="s">
        <v>741</v>
      </c>
      <c r="U281" s="435" t="s">
        <v>1014</v>
      </c>
    </row>
    <row r="282" spans="1:21" ht="15" customHeight="1" x14ac:dyDescent="0.25">
      <c r="A282" s="337" t="str">
        <f>IF(B282="","",IF($O$1="FR",C282,IF($O$1="IT",D282,B282)))</f>
        <v/>
      </c>
      <c r="C282" s="408"/>
      <c r="D282" s="392"/>
      <c r="E282" s="180"/>
      <c r="G282" s="64"/>
      <c r="H282" s="65"/>
      <c r="I282" s="66"/>
      <c r="J282" s="66"/>
      <c r="K282" s="66"/>
      <c r="L282" s="66"/>
      <c r="M282" s="207"/>
      <c r="N282" s="66"/>
      <c r="O282" s="66"/>
      <c r="S282" s="362" t="s">
        <v>8</v>
      </c>
      <c r="T282" s="361" t="s">
        <v>352</v>
      </c>
      <c r="U282" s="435" t="s">
        <v>387</v>
      </c>
    </row>
    <row r="283" spans="1:21" ht="15" customHeight="1" outlineLevel="1" x14ac:dyDescent="0.25">
      <c r="A283" s="337" t="str">
        <f t="shared" ref="A283" si="44">IF(B283="","",IF($M$1="FR",C283,IF($M$1="IT",D283,B283)))</f>
        <v/>
      </c>
      <c r="C283" s="408"/>
      <c r="D283" s="392"/>
      <c r="E283" s="180"/>
      <c r="G283" s="102" t="str">
        <f>IF($O$1="FR",T282,IF($O$1="IT",U282,S282))</f>
        <v>Année</v>
      </c>
      <c r="H283" s="107" t="str">
        <f>IF(O275="","",IF(O275=$J$269+$J$267,"",O275+1))</f>
        <v/>
      </c>
      <c r="I283" s="104" t="str">
        <f>IF(H283="","",IF(H283=$J$269+$J$267,"",H283+1))</f>
        <v/>
      </c>
      <c r="J283" s="104" t="str">
        <f t="shared" ref="J283:O283" si="45">IF(I283="","",IF(I283=$J$269+$J$267,"",I283+1))</f>
        <v/>
      </c>
      <c r="K283" s="104" t="str">
        <f t="shared" si="45"/>
        <v/>
      </c>
      <c r="L283" s="104" t="str">
        <f t="shared" si="45"/>
        <v/>
      </c>
      <c r="M283" s="104" t="str">
        <f t="shared" si="45"/>
        <v/>
      </c>
      <c r="N283" s="104" t="str">
        <f t="shared" si="45"/>
        <v/>
      </c>
      <c r="O283" s="104" t="str">
        <f t="shared" si="45"/>
        <v/>
      </c>
      <c r="S283" s="362" t="s">
        <v>148</v>
      </c>
      <c r="T283" s="361" t="s">
        <v>353</v>
      </c>
      <c r="U283" s="435" t="s">
        <v>791</v>
      </c>
    </row>
    <row r="284" spans="1:21" ht="15" customHeight="1" outlineLevel="1" x14ac:dyDescent="0.25">
      <c r="A284" s="337" t="str">
        <f t="shared" ref="A284:A289" si="46">IF(B284="","",IF($M$1="FR",C284,IF($M$1="IT",D284,B284)))</f>
        <v/>
      </c>
      <c r="C284" s="408"/>
      <c r="D284" s="392"/>
      <c r="E284" s="180"/>
      <c r="G284" s="102" t="str">
        <f>IF($O$1="FR",T283,IF($O$1="IT",U283,S283))</f>
        <v>Moment</v>
      </c>
      <c r="H284" s="134" t="str">
        <f>IF(H283&lt;&gt;"",IF(H283&lt;$J$269,"R 0",CONCATENATE("R ",H283-$J$269)),"")</f>
        <v/>
      </c>
      <c r="I284" s="135" t="str">
        <f t="shared" ref="I284" si="47">IF(I283&lt;&gt;"",IF(I283&lt;$J$269,"R 0",CONCATENATE("R ",I283-$J$269)),"")</f>
        <v/>
      </c>
      <c r="J284" s="135" t="str">
        <f t="shared" ref="J284" si="48">IF(J283&lt;&gt;"",IF(J283&lt;$J$269,"R 0",CONCATENATE("R ",J283-$J$269)),"")</f>
        <v/>
      </c>
      <c r="K284" s="135" t="str">
        <f t="shared" ref="K284" si="49">IF(K283&lt;&gt;"",IF(K283&lt;$J$269,"R 0",CONCATENATE("R ",K283-$J$269)),"")</f>
        <v/>
      </c>
      <c r="L284" s="135" t="str">
        <f t="shared" ref="L284" si="50">IF(L283&lt;&gt;"",IF(L283&lt;$J$269,"R 0",CONCATENATE("R ",L283-$J$269)),"")</f>
        <v/>
      </c>
      <c r="M284" s="135" t="str">
        <f t="shared" ref="M284" si="51">IF(M283&lt;&gt;"",IF(M283&lt;$J$269,"R 0",CONCATENATE("R ",M283-$J$269)),"")</f>
        <v/>
      </c>
      <c r="N284" s="135" t="str">
        <f t="shared" ref="N284" si="52">IF(N283&lt;&gt;"",IF(N283&lt;$J$269,"R 0",CONCATENATE("R ",N283-$J$269)),"")</f>
        <v/>
      </c>
      <c r="O284" s="135" t="str">
        <f t="shared" ref="O284" si="53">IF(O283&lt;&gt;"",IF(O283&lt;$J$269,"R 0",CONCATENATE("R ",O283-$J$269)),"")</f>
        <v/>
      </c>
      <c r="S284" s="362" t="s">
        <v>4</v>
      </c>
      <c r="T284" s="361" t="s">
        <v>354</v>
      </c>
      <c r="U284" s="435" t="s">
        <v>388</v>
      </c>
    </row>
    <row r="285" spans="1:21" ht="15" customHeight="1" outlineLevel="1" x14ac:dyDescent="0.25">
      <c r="A285" s="337" t="str">
        <f t="shared" si="46"/>
        <v/>
      </c>
      <c r="C285" s="408"/>
      <c r="D285" s="392"/>
      <c r="E285" s="180"/>
      <c r="G285" s="102" t="str">
        <f>IF($O$1="FR",T284,IF($O$1="IT",U284,S284))</f>
        <v>Régénération</v>
      </c>
      <c r="H285" s="109" t="str">
        <f>IF(H284="","",INDEX(Lookups!$J$9:$X$22,MATCH($J$267,Lookups!$I$9:$I$22,0),MATCH(H284,Lookups!$J$8:$X$8,0)))</f>
        <v/>
      </c>
      <c r="I285" s="105" t="str">
        <f>IF(I284="","",INDEX(Lookups!$J$9:$X$22,MATCH($J$267,Lookups!$I$9:$I$22,0),MATCH(I284,Lookups!$J$8:$X$8,0)))</f>
        <v/>
      </c>
      <c r="J285" s="105" t="str">
        <f>IF(J284="","",INDEX(Lookups!$J$9:$X$22,MATCH($J$267,Lookups!$I$9:$I$22,0),MATCH(J284,Lookups!$J$8:$X$8,0)))</f>
        <v/>
      </c>
      <c r="K285" s="105" t="str">
        <f>IF(K284="","",INDEX(Lookups!$J$9:$X$22,MATCH($J$267,Lookups!$I$9:$I$22,0),MATCH(K284,Lookups!$J$8:$X$8,0)))</f>
        <v/>
      </c>
      <c r="L285" s="105" t="str">
        <f>IF(L284="","",INDEX(Lookups!$J$9:$X$22,MATCH($J$267,Lookups!$I$9:$I$22,0),MATCH(L284,Lookups!$J$8:$X$8,0)))</f>
        <v/>
      </c>
      <c r="M285" s="105" t="str">
        <f>IF(M284="","",INDEX(Lookups!$J$9:$X$22,MATCH($J$267,Lookups!$I$9:$I$22,0),MATCH(M284,Lookups!$J$8:$X$8,0)))</f>
        <v/>
      </c>
      <c r="N285" s="105" t="str">
        <f>IF(N284="","",INDEX(Lookups!$J$9:$X$22,MATCH($J$267,Lookups!$I$9:$I$22,0),MATCH(N284,Lookups!$J$8:$X$8,0)))</f>
        <v/>
      </c>
      <c r="O285" s="105" t="str">
        <f>IF(O284="","",INDEX(Lookups!$J$9:$X$22,MATCH($J$267,Lookups!$I$9:$I$22,0),MATCH(O284,Lookups!$J$8:$X$8,0)))</f>
        <v/>
      </c>
      <c r="S285" s="362" t="s">
        <v>194</v>
      </c>
      <c r="T285" s="361" t="s">
        <v>355</v>
      </c>
      <c r="U285" s="435" t="s">
        <v>869</v>
      </c>
    </row>
    <row r="286" spans="1:21" ht="15" customHeight="1" outlineLevel="1" x14ac:dyDescent="0.25">
      <c r="A286" s="337" t="str">
        <f t="shared" si="46"/>
        <v/>
      </c>
      <c r="C286" s="408"/>
      <c r="D286" s="392"/>
      <c r="E286" s="180"/>
      <c r="G286" s="102" t="str">
        <f t="shared" ref="G286:G289" si="54">IF($O$1="FR",T285,IF($O$1="IT",U285,S285))</f>
        <v>Peuplement piscicole</v>
      </c>
      <c r="H286" s="111" t="str">
        <f t="shared" ref="H286:I286" si="55">IF(H283="","",$H$278+((1/$J$248)*$K$261-$H$278)*H285)</f>
        <v/>
      </c>
      <c r="I286" s="106" t="str">
        <f t="shared" si="55"/>
        <v/>
      </c>
      <c r="J286" s="106" t="str">
        <f t="shared" ref="J286:O286" si="56">IF(J283="","",$H$278+((1/$J$248)*$K$261-$H$278)*J285)</f>
        <v/>
      </c>
      <c r="K286" s="106" t="str">
        <f t="shared" si="56"/>
        <v/>
      </c>
      <c r="L286" s="106" t="str">
        <f t="shared" si="56"/>
        <v/>
      </c>
      <c r="M286" s="106" t="str">
        <f t="shared" si="56"/>
        <v/>
      </c>
      <c r="N286" s="106" t="str">
        <f t="shared" si="56"/>
        <v/>
      </c>
      <c r="O286" s="106" t="str">
        <f t="shared" si="56"/>
        <v/>
      </c>
      <c r="S286" s="362" t="s">
        <v>726</v>
      </c>
      <c r="T286" s="361" t="s">
        <v>356</v>
      </c>
      <c r="U286" s="435" t="s">
        <v>389</v>
      </c>
    </row>
    <row r="287" spans="1:21" ht="15" customHeight="1" outlineLevel="1" x14ac:dyDescent="0.25">
      <c r="A287" s="337" t="str">
        <f t="shared" si="46"/>
        <v/>
      </c>
      <c r="C287" s="408"/>
      <c r="D287" s="392"/>
      <c r="E287" s="180"/>
      <c r="G287" s="102" t="str">
        <f t="shared" si="54"/>
        <v>Rendement piscicole</v>
      </c>
      <c r="H287" s="111" t="str">
        <f t="shared" ref="H287:I287" si="57">IF(H283="","",IF(H283&lt;($J$272+$N$272),0,$H$279+($K$261-$H$279)*H285))</f>
        <v/>
      </c>
      <c r="I287" s="106" t="str">
        <f t="shared" si="57"/>
        <v/>
      </c>
      <c r="J287" s="106" t="str">
        <f t="shared" ref="J287:O287" si="58">IF(J283="","",IF(J283&lt;($J$272+$N$272),0,$H$279+($K$261-$H$279)*J285))</f>
        <v/>
      </c>
      <c r="K287" s="106" t="str">
        <f t="shared" si="58"/>
        <v/>
      </c>
      <c r="L287" s="106" t="str">
        <f t="shared" si="58"/>
        <v/>
      </c>
      <c r="M287" s="106" t="str">
        <f t="shared" si="58"/>
        <v/>
      </c>
      <c r="N287" s="106" t="str">
        <f t="shared" si="58"/>
        <v/>
      </c>
      <c r="O287" s="106" t="str">
        <f t="shared" si="58"/>
        <v/>
      </c>
      <c r="S287" s="362" t="s">
        <v>135</v>
      </c>
      <c r="T287" s="361" t="s">
        <v>357</v>
      </c>
      <c r="U287" s="435" t="s">
        <v>1015</v>
      </c>
    </row>
    <row r="288" spans="1:21" ht="15" customHeight="1" outlineLevel="1" x14ac:dyDescent="0.25">
      <c r="A288" s="337" t="str">
        <f t="shared" si="46"/>
        <v/>
      </c>
      <c r="C288" s="408"/>
      <c r="D288" s="392"/>
      <c r="E288" s="180"/>
      <c r="G288" s="102" t="str">
        <f t="shared" si="54"/>
        <v>Perte de rendement</v>
      </c>
      <c r="H288" s="111" t="str">
        <f t="shared" ref="H288:I288" si="59">IF(OR(H283="",H283&lt;$J$272),"",H287-$K$261)</f>
        <v/>
      </c>
      <c r="I288" s="106" t="str">
        <f t="shared" si="59"/>
        <v/>
      </c>
      <c r="J288" s="106" t="str">
        <f t="shared" ref="J288:O288" si="60">IF(OR(J283="",J283&lt;$J$272),"",J287-$K$261)</f>
        <v/>
      </c>
      <c r="K288" s="106" t="str">
        <f t="shared" si="60"/>
        <v/>
      </c>
      <c r="L288" s="106" t="str">
        <f t="shared" si="60"/>
        <v/>
      </c>
      <c r="M288" s="106" t="str">
        <f t="shared" si="60"/>
        <v/>
      </c>
      <c r="N288" s="106" t="str">
        <f t="shared" si="60"/>
        <v/>
      </c>
      <c r="O288" s="106" t="str">
        <f t="shared" si="60"/>
        <v/>
      </c>
      <c r="S288" s="362" t="s">
        <v>156</v>
      </c>
      <c r="T288" s="361" t="s">
        <v>358</v>
      </c>
      <c r="U288" s="435" t="s">
        <v>1016</v>
      </c>
    </row>
    <row r="289" spans="1:21" ht="15" customHeight="1" outlineLevel="1" x14ac:dyDescent="0.25">
      <c r="A289" s="337" t="str">
        <f t="shared" si="46"/>
        <v/>
      </c>
      <c r="C289" s="408"/>
      <c r="D289" s="392"/>
      <c r="E289" s="180"/>
      <c r="G289" s="102" t="str">
        <f t="shared" si="54"/>
        <v>Perte en CHF</v>
      </c>
      <c r="H289" s="205" t="str">
        <f t="shared" ref="H289:I289" ca="1" si="61">IF(OR(H288="",$L$259="",$K$259=""),"",H288*($N$261/$K$261))</f>
        <v/>
      </c>
      <c r="I289" s="206" t="str">
        <f t="shared" ca="1" si="61"/>
        <v/>
      </c>
      <c r="J289" s="206" t="str">
        <f t="shared" ref="J289:O289" ca="1" si="62">IF(OR(J288="",$L$259="",$K$259=""),"",J288*($N$261/$K$261))</f>
        <v/>
      </c>
      <c r="K289" s="206" t="str">
        <f t="shared" ca="1" si="62"/>
        <v/>
      </c>
      <c r="L289" s="206" t="str">
        <f t="shared" ca="1" si="62"/>
        <v/>
      </c>
      <c r="M289" s="206" t="str">
        <f t="shared" ca="1" si="62"/>
        <v/>
      </c>
      <c r="N289" s="206" t="str">
        <f t="shared" ca="1" si="62"/>
        <v/>
      </c>
      <c r="O289" s="206" t="str">
        <f t="shared" ca="1" si="62"/>
        <v/>
      </c>
      <c r="T289" s="361"/>
      <c r="U289" s="435"/>
    </row>
    <row r="290" spans="1:21" ht="15" customHeight="1" x14ac:dyDescent="0.25">
      <c r="A290" s="339" t="str">
        <f t="shared" ref="A290:A295" si="63">IF(B290="","",IF($O$1="FR",C290,IF($O$1="IT",D290,B290)))</f>
        <v>←[+/-] Afficher ou masquer les années supplémentaires</v>
      </c>
      <c r="B290" s="405" t="s">
        <v>255</v>
      </c>
      <c r="C290" s="415" t="s">
        <v>703</v>
      </c>
      <c r="D290" s="392" t="s">
        <v>622</v>
      </c>
      <c r="E290" s="180"/>
      <c r="G290" s="1"/>
      <c r="H290" s="28"/>
      <c r="I290" s="21"/>
      <c r="J290" s="21"/>
      <c r="K290" s="21"/>
      <c r="L290" s="21"/>
      <c r="M290" s="21"/>
      <c r="N290" s="21"/>
      <c r="O290" s="21"/>
      <c r="T290" s="361"/>
      <c r="U290" s="435"/>
    </row>
    <row r="291" spans="1:21" ht="15" customHeight="1" x14ac:dyDescent="0.25">
      <c r="A291" s="337" t="str">
        <f t="shared" si="63"/>
        <v>Somme de [B40] jusqu'à la régénération totale</v>
      </c>
      <c r="B291" s="405" t="s">
        <v>294</v>
      </c>
      <c r="C291" s="408" t="s">
        <v>704</v>
      </c>
      <c r="D291" s="392" t="s">
        <v>581</v>
      </c>
      <c r="E291" s="180" t="s">
        <v>219</v>
      </c>
      <c r="F291" s="179" t="s">
        <v>129</v>
      </c>
      <c r="G291" s="477" t="str">
        <f>IF($O$1="FR",T298,IF($O$1="IT",U298,S298))</f>
        <v>Perte de rendement piscicole en biomasse [kg] total</v>
      </c>
      <c r="H291" s="477"/>
      <c r="I291" s="477"/>
      <c r="J291" s="552">
        <f ca="1">-1*(SUM(I280:O280)+SUM(H288:O288))</f>
        <v>227.304</v>
      </c>
      <c r="K291" s="552"/>
      <c r="L291" s="50" t="str">
        <f>IF($O$1="FR",$T$297,IF($O$1="IT",$U$297,$S$297))</f>
        <v>Total de toutes les années</v>
      </c>
      <c r="M291" s="154"/>
      <c r="N291" s="154"/>
      <c r="O291" s="154"/>
      <c r="T291" s="361"/>
      <c r="U291" s="435"/>
    </row>
    <row r="292" spans="1:21" ht="15" customHeight="1" x14ac:dyDescent="0.25">
      <c r="A292" s="337" t="str">
        <f t="shared" si="63"/>
        <v>Somme de [B40] jusqu'à la régénération totale</v>
      </c>
      <c r="B292" s="405" t="s">
        <v>294</v>
      </c>
      <c r="C292" s="408" t="s">
        <v>704</v>
      </c>
      <c r="D292" s="392" t="s">
        <v>581</v>
      </c>
      <c r="E292" s="180" t="s">
        <v>282</v>
      </c>
      <c r="F292" s="179" t="s">
        <v>129</v>
      </c>
      <c r="G292" s="477" t="str">
        <f>IF($O$1="FR",T299,IF($O$1="IT",U299,S299))</f>
        <v>Valeur de la perte de rendement piscicole (CHF)</v>
      </c>
      <c r="H292" s="477"/>
      <c r="I292" s="477"/>
      <c r="J292" s="478">
        <f ca="1">IF(L259="","",-1*(SUM(I281:O281)+SUM(H289:O289)))</f>
        <v>6964.2072258295966</v>
      </c>
      <c r="K292" s="478" t="s">
        <v>239</v>
      </c>
      <c r="L292" s="50" t="str">
        <f>IF($O$1="FR",$T$297,IF($O$1="IT",$U$297,$S$297))</f>
        <v>Total de toutes les années</v>
      </c>
      <c r="M292" s="1"/>
      <c r="N292" s="21"/>
      <c r="O292" s="21"/>
      <c r="T292" s="361"/>
      <c r="U292" s="435"/>
    </row>
    <row r="293" spans="1:21" ht="15" customHeight="1" x14ac:dyDescent="0.25">
      <c r="A293" s="337" t="str">
        <f t="shared" si="63"/>
        <v/>
      </c>
      <c r="C293" s="408"/>
      <c r="D293" s="392"/>
      <c r="E293" s="180"/>
      <c r="G293" s="259"/>
      <c r="H293" s="175"/>
      <c r="I293" s="175"/>
      <c r="J293" s="1"/>
      <c r="K293" s="1"/>
      <c r="L293" s="1"/>
      <c r="M293" s="21"/>
      <c r="N293" s="21"/>
      <c r="O293" s="21"/>
      <c r="T293" s="361"/>
      <c r="U293" s="435"/>
    </row>
    <row r="294" spans="1:21" ht="15" customHeight="1" x14ac:dyDescent="0.25">
      <c r="A294" s="337" t="str">
        <f t="shared" si="63"/>
        <v>Menu déroulant: sélectionner l'autorité compétente</v>
      </c>
      <c r="B294" s="405" t="s">
        <v>485</v>
      </c>
      <c r="C294" s="408" t="s">
        <v>705</v>
      </c>
      <c r="D294" s="392" t="s">
        <v>966</v>
      </c>
      <c r="E294" s="180" t="s">
        <v>244</v>
      </c>
      <c r="G294" s="477" t="str">
        <f>IF($O$1="FR",T301,IF($O$1="IT",U301,S301))</f>
        <v>Rendement piscicole imputable</v>
      </c>
      <c r="H294" s="477"/>
      <c r="I294" s="477"/>
      <c r="J294" s="546" t="s">
        <v>280</v>
      </c>
      <c r="K294" s="547"/>
      <c r="L294" s="257"/>
      <c r="M294" s="21"/>
      <c r="N294" s="21"/>
      <c r="O294" s="21"/>
      <c r="T294" s="361"/>
      <c r="U294" s="435"/>
    </row>
    <row r="295" spans="1:21" ht="15" customHeight="1" x14ac:dyDescent="0.25">
      <c r="A295" s="337" t="str">
        <f t="shared" si="63"/>
        <v/>
      </c>
      <c r="C295" s="408"/>
      <c r="D295" s="392"/>
      <c r="E295" s="180" t="s">
        <v>283</v>
      </c>
      <c r="G295" s="477" t="str">
        <f>IF($O$1="FR",T302,IF($O$1="IT",U302,S302))</f>
        <v>Réduction de l'intérêt d'affermage</v>
      </c>
      <c r="H295" s="477"/>
      <c r="I295" s="477"/>
      <c r="J295" s="548"/>
      <c r="K295" s="549"/>
      <c r="L295" s="50" t="str">
        <f>IF($O$1="FR",$T$297,IF($O$1="IT",$U$297,$S$297))</f>
        <v>Total de toutes les années</v>
      </c>
      <c r="M295" s="21"/>
      <c r="N295" s="21"/>
      <c r="O295" s="21"/>
      <c r="T295" s="361"/>
      <c r="U295" s="435"/>
    </row>
    <row r="296" spans="1:21" ht="15" customHeight="1" x14ac:dyDescent="0.25">
      <c r="A296" s="466" t="str">
        <f>IF(B297="","",IF($O$1="FR",C297,IF($O$1="IT",D297,B297)))</f>
        <v xml:space="preserve">La contribution cantonale à la perte de rendement de la pêche correspond au maximum à la </v>
      </c>
      <c r="C296" s="408"/>
      <c r="D296" s="392"/>
      <c r="E296" s="180"/>
      <c r="G296" s="259"/>
      <c r="H296" s="164"/>
      <c r="I296" s="177"/>
      <c r="J296" s="55"/>
      <c r="K296" s="257"/>
      <c r="L296" s="257"/>
      <c r="M296" s="21"/>
      <c r="N296" s="21"/>
      <c r="O296" s="21"/>
      <c r="T296" s="361"/>
      <c r="U296" s="435"/>
    </row>
    <row r="297" spans="1:21" ht="15" customHeight="1" x14ac:dyDescent="0.25">
      <c r="A297" s="466"/>
      <c r="B297" s="405" t="s">
        <v>640</v>
      </c>
      <c r="C297" s="408" t="s">
        <v>714</v>
      </c>
      <c r="D297" s="392" t="s">
        <v>967</v>
      </c>
      <c r="E297" s="180" t="s">
        <v>245</v>
      </c>
      <c r="G297" s="477" t="str">
        <f>IF($O$1="FR",T305,IF($O$1="IT",U305,S305))</f>
        <v>Perte de rendement piscicole pour le canton</v>
      </c>
      <c r="H297" s="477"/>
      <c r="I297" s="477"/>
      <c r="J297" s="478">
        <f ca="1">IF(OR(J294="Kanton", J294="Canton", J294="Cantone"),J292,IF(OR(J294="Pächter",J294="Exploitant",J294="Gestore"),IF(J295&gt;J292,J292,J295),0))</f>
        <v>6964.2072258295966</v>
      </c>
      <c r="K297" s="478"/>
      <c r="L297" s="50"/>
      <c r="M297" s="21"/>
      <c r="N297" s="21"/>
      <c r="O297" s="21"/>
      <c r="S297" s="362" t="s">
        <v>432</v>
      </c>
      <c r="T297" s="361" t="s">
        <v>433</v>
      </c>
      <c r="U297" s="435" t="s">
        <v>1017</v>
      </c>
    </row>
    <row r="298" spans="1:21" ht="15" customHeight="1" x14ac:dyDescent="0.25">
      <c r="A298" s="337" t="str">
        <f>IF(B298="","",IF($O$1="FR",C298,IF($O$1="IT",D298,B298)))</f>
        <v>perte totale de rendement. (selon paramétrage en B43 et B44)</v>
      </c>
      <c r="B298" s="405" t="s">
        <v>641</v>
      </c>
      <c r="C298" s="408" t="s">
        <v>715</v>
      </c>
      <c r="D298" s="392" t="s">
        <v>852</v>
      </c>
      <c r="E298" s="180" t="s">
        <v>246</v>
      </c>
      <c r="G298" s="477" t="str">
        <f>IF($O$1="FR",T306,IF($O$1="IT",U306,S306))</f>
        <v>Perte de rendement piscicole pour tiers</v>
      </c>
      <c r="H298" s="477"/>
      <c r="I298" s="477"/>
      <c r="J298" s="543" t="str">
        <f ca="1">IF(J292="","",IF(OR(J294="Pächter", J294="Exploitant", J294="Gestore"),IF(J292&gt;=J295,J292-J295,0),IF(OR(J294="Kanton", J294="Canton", J294="Cantone"),"",J292)))</f>
        <v/>
      </c>
      <c r="K298" s="543"/>
      <c r="L298" s="257"/>
      <c r="M298" s="21"/>
      <c r="N298" s="21"/>
      <c r="O298" s="21"/>
      <c r="S298" s="362" t="s">
        <v>799</v>
      </c>
      <c r="T298" s="361" t="s">
        <v>798</v>
      </c>
      <c r="U298" s="435" t="s">
        <v>1018</v>
      </c>
    </row>
    <row r="299" spans="1:21" ht="15" customHeight="1" x14ac:dyDescent="0.25">
      <c r="D299" s="392"/>
      <c r="E299" s="180" t="s">
        <v>284</v>
      </c>
      <c r="G299" s="544" t="str">
        <f>IF($O$1="FR",T307,IF($O$1="IT",U307,S307))</f>
        <v>Perte de rendement piscicole total</v>
      </c>
      <c r="H299" s="544"/>
      <c r="I299" s="544"/>
      <c r="J299" s="545">
        <f ca="1">IF(J292="","",SUM(J297:J298))</f>
        <v>6964.2072258295966</v>
      </c>
      <c r="K299" s="545"/>
      <c r="L299" s="50" t="str">
        <f>IF($O$1="FR",$T$297,IF($O$1="IT",$U$297,$S$297))</f>
        <v>Total de toutes les années</v>
      </c>
      <c r="M299" s="21"/>
      <c r="N299" s="21"/>
      <c r="O299" s="21"/>
      <c r="S299" s="362" t="s">
        <v>796</v>
      </c>
      <c r="T299" s="361" t="s">
        <v>795</v>
      </c>
      <c r="U299" s="435" t="s">
        <v>905</v>
      </c>
    </row>
    <row r="300" spans="1:21" ht="15" customHeight="1" x14ac:dyDescent="0.25">
      <c r="D300" s="392"/>
      <c r="T300" s="361"/>
      <c r="U300" s="435"/>
    </row>
    <row r="301" spans="1:21" ht="15" customHeight="1" x14ac:dyDescent="0.25">
      <c r="A301" s="337" t="str">
        <f t="shared" ref="A301:A358" si="64">IF(B301="","",IF($O$1="FR",C301,IF($O$1="IT",D301,B301)))</f>
        <v/>
      </c>
      <c r="C301" s="408"/>
      <c r="D301" s="392"/>
      <c r="E301" s="180"/>
      <c r="G301" s="58"/>
      <c r="H301" s="60"/>
      <c r="I301" s="58"/>
      <c r="J301" s="58"/>
      <c r="K301" s="58"/>
      <c r="L301" s="58"/>
      <c r="M301" s="58"/>
      <c r="N301" s="58"/>
      <c r="O301" s="58"/>
      <c r="S301" s="362" t="s">
        <v>243</v>
      </c>
      <c r="T301" s="361" t="s">
        <v>359</v>
      </c>
      <c r="U301" s="435" t="s">
        <v>855</v>
      </c>
    </row>
    <row r="302" spans="1:21" ht="15" customHeight="1" x14ac:dyDescent="0.25">
      <c r="A302" s="337" t="str">
        <f t="shared" si="64"/>
        <v/>
      </c>
      <c r="C302" s="408"/>
      <c r="D302" s="392"/>
      <c r="E302" s="180"/>
      <c r="G302" s="58"/>
      <c r="H302" s="60"/>
      <c r="I302" s="58"/>
      <c r="J302" s="58"/>
      <c r="K302" s="58"/>
      <c r="L302" s="58"/>
      <c r="M302" s="58"/>
      <c r="N302" s="58"/>
      <c r="O302" s="58"/>
      <c r="S302" s="362" t="s">
        <v>240</v>
      </c>
      <c r="T302" s="361" t="s">
        <v>360</v>
      </c>
      <c r="U302" s="435" t="s">
        <v>1019</v>
      </c>
    </row>
    <row r="303" spans="1:21" ht="15" customHeight="1" x14ac:dyDescent="0.25">
      <c r="A303" s="337" t="str">
        <f t="shared" si="64"/>
        <v/>
      </c>
      <c r="C303" s="408"/>
      <c r="D303" s="392"/>
      <c r="E303" s="180"/>
      <c r="G303" s="58"/>
      <c r="H303" s="60"/>
      <c r="I303" s="58"/>
      <c r="J303" s="58"/>
      <c r="K303" s="58"/>
      <c r="L303" s="58"/>
      <c r="M303" s="58"/>
      <c r="N303" s="58"/>
      <c r="O303" s="58"/>
      <c r="T303" s="361"/>
      <c r="U303" s="435"/>
    </row>
    <row r="304" spans="1:21" ht="24.95" customHeight="1" x14ac:dyDescent="0.25">
      <c r="A304" s="337" t="str">
        <f t="shared" si="64"/>
        <v/>
      </c>
      <c r="C304" s="408"/>
      <c r="D304" s="392"/>
      <c r="E304" s="180"/>
      <c r="G304" s="156" t="str">
        <f>IF($O$1="FR",T311,IF($O$1="IT",U311,S311))</f>
        <v>Résumé</v>
      </c>
      <c r="H304" s="12"/>
      <c r="I304" s="12"/>
      <c r="J304" s="13"/>
      <c r="K304" s="13"/>
      <c r="L304" s="13"/>
      <c r="M304" s="13"/>
      <c r="N304" s="12"/>
      <c r="O304" s="12"/>
      <c r="T304" s="361"/>
      <c r="U304" s="435"/>
    </row>
    <row r="305" spans="1:21" ht="15" customHeight="1" x14ac:dyDescent="0.25">
      <c r="A305" s="337" t="str">
        <f t="shared" si="64"/>
        <v/>
      </c>
      <c r="C305" s="408"/>
      <c r="D305" s="392"/>
      <c r="E305" s="180"/>
      <c r="G305" s="21"/>
      <c r="H305" s="28"/>
      <c r="I305" s="21"/>
      <c r="J305" s="21"/>
      <c r="K305" s="21"/>
      <c r="L305" s="21"/>
      <c r="M305" s="21"/>
      <c r="N305" s="21"/>
      <c r="O305" s="21"/>
      <c r="S305" s="362" t="s">
        <v>241</v>
      </c>
      <c r="T305" s="361" t="s">
        <v>361</v>
      </c>
      <c r="U305" s="435" t="s">
        <v>1020</v>
      </c>
    </row>
    <row r="306" spans="1:21" ht="15" customHeight="1" x14ac:dyDescent="0.25">
      <c r="A306" s="337" t="str">
        <f t="shared" si="64"/>
        <v/>
      </c>
      <c r="C306" s="408"/>
      <c r="D306" s="392"/>
      <c r="E306" s="180"/>
      <c r="G306" s="32" t="str">
        <f>IF($O$1="FR",T313,IF($O$1="IT",U313,S313))</f>
        <v>Bases pour le calcul du dommage et pour l'enquête</v>
      </c>
      <c r="H306" s="31"/>
      <c r="I306" s="31"/>
      <c r="J306" s="32"/>
      <c r="K306" s="32"/>
      <c r="L306" s="32"/>
      <c r="M306" s="32"/>
      <c r="N306" s="31"/>
      <c r="O306" s="31"/>
      <c r="S306" s="362" t="s">
        <v>247</v>
      </c>
      <c r="T306" s="361" t="s">
        <v>362</v>
      </c>
      <c r="U306" s="435" t="s">
        <v>1021</v>
      </c>
    </row>
    <row r="307" spans="1:21" ht="15" customHeight="1" x14ac:dyDescent="0.25">
      <c r="A307" s="337" t="str">
        <f>IF(B307="","",IF($O$1="FR",C307,IF($O$1="IT",D307,B307)))</f>
        <v xml:space="preserve">Cette partie du formulaire est remplie automatiquement à partir des parties A et B. </v>
      </c>
      <c r="B307" s="405" t="s">
        <v>173</v>
      </c>
      <c r="C307" s="408" t="s">
        <v>623</v>
      </c>
      <c r="D307" s="392" t="s">
        <v>968</v>
      </c>
      <c r="E307" s="180" t="s">
        <v>186</v>
      </c>
      <c r="F307" s="179" t="s">
        <v>129</v>
      </c>
      <c r="G307" s="477" t="str">
        <f>IF($O$1="FR",T315,IF($O$1="IT",U315,S315))</f>
        <v>ID-Cas</v>
      </c>
      <c r="H307" s="477"/>
      <c r="I307" s="477"/>
      <c r="J307" s="21" t="str">
        <f ca="1">IF(J6="","",J6)</f>
        <v>Schadensformular_BSP</v>
      </c>
      <c r="K307" s="21"/>
      <c r="L307" s="21"/>
      <c r="M307" s="21"/>
      <c r="N307" s="21"/>
      <c r="O307" s="21"/>
      <c r="S307" s="362" t="s">
        <v>248</v>
      </c>
      <c r="T307" s="361" t="s">
        <v>363</v>
      </c>
      <c r="U307" s="435" t="s">
        <v>1022</v>
      </c>
    </row>
    <row r="308" spans="1:21" ht="15" customHeight="1" x14ac:dyDescent="0.25">
      <c r="D308" s="392"/>
      <c r="E308" s="180" t="s">
        <v>815</v>
      </c>
      <c r="F308" s="179" t="s">
        <v>129</v>
      </c>
      <c r="G308" s="477" t="str">
        <f>IF($O$1="FR",T316,IF($O$1="IT",U316,S316))</f>
        <v>Canton</v>
      </c>
      <c r="H308" s="477"/>
      <c r="I308" s="477"/>
      <c r="J308" s="21" t="str">
        <f>IF(J8="","",J8)</f>
        <v>AR</v>
      </c>
      <c r="K308" s="21"/>
      <c r="L308" s="21"/>
      <c r="M308" s="21"/>
      <c r="N308" s="21"/>
      <c r="O308" s="21"/>
      <c r="T308" s="361"/>
      <c r="U308" s="435"/>
    </row>
    <row r="309" spans="1:21" ht="15" customHeight="1" x14ac:dyDescent="0.25">
      <c r="A309" s="337" t="str">
        <f t="shared" si="64"/>
        <v/>
      </c>
      <c r="C309" s="408"/>
      <c r="D309" s="392"/>
      <c r="E309" s="180" t="s">
        <v>816</v>
      </c>
      <c r="G309" s="477" t="str">
        <f>IF($O$1="FR",T319,IF($O$1="IT",U319,S319))</f>
        <v>Service spécialisé</v>
      </c>
      <c r="H309" s="477"/>
      <c r="I309" s="477"/>
      <c r="J309" s="534" t="str">
        <f>IF(J68="","",J68)</f>
        <v>Abteilung für Schadensberechnungen</v>
      </c>
      <c r="K309" s="534"/>
      <c r="L309" s="534"/>
      <c r="M309" s="534"/>
      <c r="N309" s="534"/>
      <c r="O309" s="534"/>
      <c r="T309" s="361"/>
      <c r="U309" s="435"/>
    </row>
    <row r="310" spans="1:21" ht="15" customHeight="1" x14ac:dyDescent="0.25">
      <c r="A310" s="337" t="str">
        <f t="shared" si="64"/>
        <v/>
      </c>
      <c r="C310" s="408"/>
      <c r="D310" s="392"/>
      <c r="E310" s="180" t="s">
        <v>817</v>
      </c>
      <c r="G310" s="477" t="str">
        <f>IF($O$1="FR",T320,IF($O$1="IT",U320,S320))</f>
        <v>Responsable de l'enquête (canton)</v>
      </c>
      <c r="H310" s="477"/>
      <c r="I310" s="477"/>
      <c r="J310" s="534" t="str">
        <f>IF(J70="","",J70)</f>
        <v>Fritz Müller</v>
      </c>
      <c r="K310" s="534"/>
      <c r="L310" s="534"/>
      <c r="M310" s="534"/>
      <c r="N310" s="534"/>
      <c r="O310" s="534"/>
      <c r="T310" s="361"/>
      <c r="U310" s="435"/>
    </row>
    <row r="311" spans="1:21" ht="15" customHeight="1" x14ac:dyDescent="0.25">
      <c r="A311" s="337" t="str">
        <f t="shared" si="64"/>
        <v/>
      </c>
      <c r="C311" s="408"/>
      <c r="D311" s="392"/>
      <c r="E311" s="180"/>
      <c r="G311" s="477"/>
      <c r="H311" s="477"/>
      <c r="I311" s="477"/>
      <c r="J311" s="257"/>
      <c r="K311" s="257"/>
      <c r="L311" s="257"/>
      <c r="M311" s="257"/>
      <c r="N311" s="21"/>
      <c r="O311" s="21"/>
      <c r="S311" s="362" t="s">
        <v>140</v>
      </c>
      <c r="T311" s="361" t="s">
        <v>364</v>
      </c>
      <c r="U311" s="435" t="s">
        <v>856</v>
      </c>
    </row>
    <row r="312" spans="1:21" ht="15" customHeight="1" x14ac:dyDescent="0.25">
      <c r="A312" s="337" t="str">
        <f t="shared" si="64"/>
        <v/>
      </c>
      <c r="C312" s="408"/>
      <c r="D312" s="392"/>
      <c r="E312" s="180" t="s">
        <v>818</v>
      </c>
      <c r="F312" s="179" t="s">
        <v>129</v>
      </c>
      <c r="G312" s="477" t="str">
        <f t="shared" ref="G312:G317" si="65">IF($O$1="FR",T322,IF($O$1="IT",U322,S322))</f>
        <v>Date de la mortalité piscicole</v>
      </c>
      <c r="H312" s="477"/>
      <c r="I312" s="477"/>
      <c r="J312" s="22">
        <f>IF(J10="","",J10)</f>
        <v>43050</v>
      </c>
      <c r="K312" s="21"/>
      <c r="L312" s="21"/>
      <c r="M312" s="21"/>
      <c r="N312" s="21"/>
      <c r="O312" s="21"/>
      <c r="T312" s="361"/>
      <c r="U312" s="435"/>
    </row>
    <row r="313" spans="1:21" ht="15" customHeight="1" x14ac:dyDescent="0.25">
      <c r="A313" s="337" t="str">
        <f t="shared" si="64"/>
        <v/>
      </c>
      <c r="C313" s="408"/>
      <c r="D313" s="392"/>
      <c r="E313" s="180" t="s">
        <v>188</v>
      </c>
      <c r="F313" s="179" t="s">
        <v>129</v>
      </c>
      <c r="G313" s="477" t="str">
        <f t="shared" si="65"/>
        <v xml:space="preserve">Eau ou système aquatique concerné </v>
      </c>
      <c r="H313" s="477"/>
      <c r="I313" s="477"/>
      <c r="J313" s="534" t="str">
        <f>IF(J12="","",J12)</f>
        <v>Mühlbach</v>
      </c>
      <c r="K313" s="534"/>
      <c r="L313" s="534"/>
      <c r="M313" s="534"/>
      <c r="N313" s="534"/>
      <c r="O313" s="534"/>
      <c r="S313" s="362" t="s">
        <v>160</v>
      </c>
      <c r="T313" s="361" t="s">
        <v>629</v>
      </c>
      <c r="U313" s="435" t="s">
        <v>390</v>
      </c>
    </row>
    <row r="314" spans="1:21" ht="15" customHeight="1" x14ac:dyDescent="0.25">
      <c r="A314" s="373"/>
      <c r="C314" s="408"/>
      <c r="D314" s="392"/>
      <c r="E314" s="180" t="s">
        <v>809</v>
      </c>
      <c r="F314" s="179" t="s">
        <v>129</v>
      </c>
      <c r="G314" s="477" t="str">
        <f t="shared" si="65"/>
        <v>Tronçon/-s de pêche (statistiques de pêche)</v>
      </c>
      <c r="H314" s="477"/>
      <c r="I314" s="477"/>
      <c r="J314" s="534">
        <f>IF(J21="","",J21)</f>
        <v>15.1</v>
      </c>
      <c r="K314" s="534"/>
      <c r="L314" s="534"/>
      <c r="M314" s="534"/>
      <c r="N314" s="534"/>
      <c r="O314" s="534"/>
      <c r="S314" s="374"/>
      <c r="T314" s="375"/>
      <c r="U314" s="435"/>
    </row>
    <row r="315" spans="1:21" ht="15" customHeight="1" x14ac:dyDescent="0.25">
      <c r="A315" s="337" t="str">
        <f t="shared" si="64"/>
        <v/>
      </c>
      <c r="C315" s="408"/>
      <c r="D315" s="392"/>
      <c r="E315" s="180" t="s">
        <v>819</v>
      </c>
      <c r="F315" s="179" t="s">
        <v>129</v>
      </c>
      <c r="G315" s="477" t="str">
        <f t="shared" si="65"/>
        <v>Zonation piscicole</v>
      </c>
      <c r="H315" s="477"/>
      <c r="I315" s="477"/>
      <c r="J315" s="534" t="str">
        <f>IF(J94="","",J94)</f>
        <v>Zona della trota</v>
      </c>
      <c r="K315" s="534"/>
      <c r="L315" s="534"/>
      <c r="M315" s="534"/>
      <c r="N315" s="534"/>
      <c r="O315" s="534"/>
      <c r="S315" s="362" t="s">
        <v>779</v>
      </c>
      <c r="T315" s="361" t="s">
        <v>601</v>
      </c>
      <c r="U315" s="435" t="s">
        <v>895</v>
      </c>
    </row>
    <row r="316" spans="1:21" ht="15" customHeight="1" x14ac:dyDescent="0.25">
      <c r="A316" s="337" t="str">
        <f t="shared" si="64"/>
        <v/>
      </c>
      <c r="C316" s="408"/>
      <c r="D316" s="392"/>
      <c r="E316" s="180" t="s">
        <v>826</v>
      </c>
      <c r="F316" s="179" t="s">
        <v>129</v>
      </c>
      <c r="G316" s="477" t="str">
        <f t="shared" si="65"/>
        <v>Cause de mortalité (statistiques OFEV)</v>
      </c>
      <c r="H316" s="477"/>
      <c r="I316" s="477"/>
      <c r="J316" s="534" t="str">
        <f>IF(J29="","",J29)</f>
        <v>Pestizide</v>
      </c>
      <c r="K316" s="534"/>
      <c r="L316" s="534"/>
      <c r="M316" s="534"/>
      <c r="N316" s="333" t="s">
        <v>489</v>
      </c>
      <c r="O316" s="291">
        <f>IF(N29="","",N29)</f>
        <v>2</v>
      </c>
      <c r="S316" s="362" t="s">
        <v>6</v>
      </c>
      <c r="T316" s="361" t="s">
        <v>280</v>
      </c>
      <c r="U316" s="435" t="s">
        <v>291</v>
      </c>
    </row>
    <row r="317" spans="1:21" ht="14.25" customHeight="1" x14ac:dyDescent="0.25">
      <c r="A317" s="360" t="str">
        <f>IF(B317="","",IF($O$1="FR",C317,IF($O$1="IT",D317,B317)))</f>
        <v>Si la cause de mortalité corresponde à “Autres raisons”, il est nécessaire de remplir la case A8 « Description succincte des circonstances du dommage »</v>
      </c>
      <c r="B317" s="444" t="s">
        <v>1034</v>
      </c>
      <c r="C317" s="436" t="s">
        <v>1036</v>
      </c>
      <c r="D317" s="440" t="s">
        <v>1035</v>
      </c>
      <c r="E317" s="180" t="s">
        <v>769</v>
      </c>
      <c r="F317" s="179" t="s">
        <v>129</v>
      </c>
      <c r="G317" s="477" t="str">
        <f t="shared" si="65"/>
        <v xml:space="preserve">Description de la cause </v>
      </c>
      <c r="H317" s="477"/>
      <c r="I317" s="477"/>
      <c r="J317" s="532" t="str">
        <f>IF(J24="","",J24)</f>
        <v>Reinigung Spritzbehälter</v>
      </c>
      <c r="K317" s="532"/>
      <c r="L317" s="532"/>
      <c r="M317" s="532"/>
      <c r="N317" s="532"/>
      <c r="O317" s="532"/>
      <c r="T317" s="361"/>
      <c r="U317" s="435"/>
    </row>
    <row r="318" spans="1:21" ht="15" customHeight="1" x14ac:dyDescent="0.25">
      <c r="A318" s="360"/>
      <c r="C318" s="408"/>
      <c r="D318" s="392"/>
      <c r="E318" s="180"/>
      <c r="G318" s="359"/>
      <c r="H318" s="359"/>
      <c r="I318" s="359"/>
      <c r="J318" s="532"/>
      <c r="K318" s="532"/>
      <c r="L318" s="532"/>
      <c r="M318" s="532"/>
      <c r="N318" s="532"/>
      <c r="O318" s="532"/>
      <c r="T318" s="361"/>
      <c r="U318" s="435"/>
    </row>
    <row r="319" spans="1:21" ht="15" customHeight="1" x14ac:dyDescent="0.25">
      <c r="A319" s="360"/>
      <c r="C319" s="408"/>
      <c r="D319" s="392"/>
      <c r="E319" s="180"/>
      <c r="G319" s="359"/>
      <c r="H319" s="359"/>
      <c r="I319" s="359"/>
      <c r="J319" s="532"/>
      <c r="K319" s="532"/>
      <c r="L319" s="532"/>
      <c r="M319" s="532"/>
      <c r="N319" s="532"/>
      <c r="O319" s="532"/>
      <c r="S319" s="362" t="s">
        <v>7</v>
      </c>
      <c r="T319" s="361" t="s">
        <v>302</v>
      </c>
      <c r="U319" s="435" t="s">
        <v>378</v>
      </c>
    </row>
    <row r="320" spans="1:21" ht="15" customHeight="1" x14ac:dyDescent="0.25">
      <c r="A320" s="360"/>
      <c r="C320" s="408"/>
      <c r="D320" s="392"/>
      <c r="E320" s="180"/>
      <c r="G320" s="359"/>
      <c r="H320" s="359"/>
      <c r="I320" s="359"/>
      <c r="J320" s="532"/>
      <c r="K320" s="532"/>
      <c r="L320" s="532"/>
      <c r="M320" s="532"/>
      <c r="N320" s="532"/>
      <c r="O320" s="532"/>
      <c r="S320" s="362" t="s">
        <v>142</v>
      </c>
      <c r="T320" s="361" t="s">
        <v>303</v>
      </c>
      <c r="U320" s="435" t="s">
        <v>977</v>
      </c>
    </row>
    <row r="321" spans="1:29" ht="15" customHeight="1" x14ac:dyDescent="0.25">
      <c r="A321" s="337" t="str">
        <f t="shared" si="64"/>
        <v/>
      </c>
      <c r="C321" s="408"/>
      <c r="D321" s="392"/>
      <c r="E321" s="180" t="s">
        <v>820</v>
      </c>
      <c r="F321" s="179" t="s">
        <v>129</v>
      </c>
      <c r="G321" s="477" t="str">
        <f>IF($O$1="FR",T328,IF($O$1="IT",U328,S328))</f>
        <v>Espèces de poissons et d'écrevisses concernées</v>
      </c>
      <c r="H321" s="477"/>
      <c r="I321" s="477"/>
      <c r="J321" s="534" t="str">
        <f>IF(J96="","",J96)</f>
        <v>Bachforelle, Groppe, Nase, Alet, Bachsaibling</v>
      </c>
      <c r="K321" s="534"/>
      <c r="L321" s="534"/>
      <c r="M321" s="534"/>
      <c r="N321" s="534"/>
      <c r="O321" s="534"/>
      <c r="T321" s="361"/>
      <c r="U321" s="435"/>
    </row>
    <row r="322" spans="1:29" ht="15" customHeight="1" x14ac:dyDescent="0.25">
      <c r="A322" s="337" t="str">
        <f t="shared" si="64"/>
        <v/>
      </c>
      <c r="C322" s="408"/>
      <c r="D322" s="392"/>
      <c r="E322" s="180"/>
      <c r="G322" s="477"/>
      <c r="H322" s="477"/>
      <c r="I322" s="477"/>
      <c r="J322" s="534"/>
      <c r="K322" s="534"/>
      <c r="L322" s="534"/>
      <c r="M322" s="534"/>
      <c r="N322" s="534"/>
      <c r="O322" s="534"/>
      <c r="S322" s="362" t="s">
        <v>5</v>
      </c>
      <c r="T322" s="361" t="s">
        <v>365</v>
      </c>
      <c r="U322" s="435" t="s">
        <v>972</v>
      </c>
    </row>
    <row r="323" spans="1:29" ht="15" customHeight="1" x14ac:dyDescent="0.25">
      <c r="A323" s="337" t="str">
        <f t="shared" si="64"/>
        <v/>
      </c>
      <c r="C323" s="408"/>
      <c r="D323" s="392"/>
      <c r="E323" s="180" t="s">
        <v>821</v>
      </c>
      <c r="G323" s="477" t="str">
        <f>IF($O$1="FR",T329,IF($O$1="IT",U329,S329))</f>
        <v>Autres espèces concernées</v>
      </c>
      <c r="H323" s="477"/>
      <c r="I323" s="477"/>
      <c r="J323" s="534" t="str">
        <f>IF(J99="","",J99)</f>
        <v>Makrozoobenthos</v>
      </c>
      <c r="K323" s="534"/>
      <c r="L323" s="534"/>
      <c r="M323" s="534"/>
      <c r="N323" s="534"/>
      <c r="O323" s="534"/>
      <c r="S323" s="362" t="s">
        <v>162</v>
      </c>
      <c r="T323" s="361" t="s">
        <v>630</v>
      </c>
      <c r="U323" s="435" t="s">
        <v>973</v>
      </c>
    </row>
    <row r="324" spans="1:29" ht="15" customHeight="1" x14ac:dyDescent="0.25">
      <c r="A324" s="337" t="str">
        <f t="shared" si="64"/>
        <v/>
      </c>
      <c r="C324" s="408"/>
      <c r="D324" s="392"/>
      <c r="E324" s="180"/>
      <c r="G324" s="477"/>
      <c r="H324" s="477"/>
      <c r="I324" s="477"/>
      <c r="J324" s="534"/>
      <c r="K324" s="534"/>
      <c r="L324" s="534"/>
      <c r="M324" s="534"/>
      <c r="N324" s="534"/>
      <c r="O324" s="534"/>
      <c r="S324" s="374" t="s">
        <v>786</v>
      </c>
      <c r="T324" s="375" t="s">
        <v>787</v>
      </c>
      <c r="U324" s="435" t="s">
        <v>897</v>
      </c>
    </row>
    <row r="325" spans="1:29" ht="15" customHeight="1" x14ac:dyDescent="0.25">
      <c r="A325" s="337" t="str">
        <f t="shared" si="64"/>
        <v/>
      </c>
      <c r="C325" s="408"/>
      <c r="D325" s="392"/>
      <c r="E325" s="180" t="s">
        <v>501</v>
      </c>
      <c r="F325" s="179" t="s">
        <v>129</v>
      </c>
      <c r="G325" s="477" t="str">
        <f t="shared" ref="G325:G330" si="66">IF($O$1="FR",T331,IF($O$1="IT",U331,S331))</f>
        <v xml:space="preserve">Longueur du tronçon </v>
      </c>
      <c r="H325" s="477"/>
      <c r="I325" s="477"/>
      <c r="J325" s="194">
        <f>IF(J112=0,0,J112)</f>
        <v>1.2</v>
      </c>
      <c r="K325" s="151" t="s">
        <v>436</v>
      </c>
      <c r="L325" s="21"/>
      <c r="M325" s="21"/>
      <c r="N325" s="21"/>
      <c r="O325" s="21"/>
      <c r="S325" s="362" t="s">
        <v>10</v>
      </c>
      <c r="T325" s="361" t="s">
        <v>312</v>
      </c>
      <c r="U325" s="435" t="s">
        <v>381</v>
      </c>
    </row>
    <row r="326" spans="1:29" s="82" customFormat="1" ht="15" customHeight="1" x14ac:dyDescent="0.25">
      <c r="A326" s="337" t="str">
        <f>IF(B326="","",IF($O$1="FR",C326,IF($O$1="IT",D326,B326)))</f>
        <v/>
      </c>
      <c r="B326" s="405"/>
      <c r="C326" s="408"/>
      <c r="D326" s="392"/>
      <c r="E326" s="180" t="s">
        <v>159</v>
      </c>
      <c r="F326" s="179" t="s">
        <v>129</v>
      </c>
      <c r="G326" s="477" t="str">
        <f t="shared" si="66"/>
        <v>Surface du tronçon</v>
      </c>
      <c r="H326" s="477"/>
      <c r="I326" s="477"/>
      <c r="J326" s="194">
        <f>IF(J113=0,0,J113)</f>
        <v>0.76</v>
      </c>
      <c r="K326" s="152" t="s">
        <v>437</v>
      </c>
      <c r="L326" s="21"/>
      <c r="M326" s="21"/>
      <c r="N326" s="21"/>
      <c r="O326" s="21"/>
      <c r="P326" s="67"/>
      <c r="Q326" s="344"/>
      <c r="R326" s="67"/>
      <c r="S326" s="362" t="s">
        <v>797</v>
      </c>
      <c r="T326" s="361" t="s">
        <v>631</v>
      </c>
      <c r="U326" s="435" t="s">
        <v>898</v>
      </c>
      <c r="V326" s="236"/>
      <c r="W326" s="67"/>
      <c r="X326" s="67"/>
      <c r="Y326" s="67"/>
      <c r="Z326" s="67"/>
      <c r="AA326" s="67"/>
      <c r="AB326" s="67"/>
      <c r="AC326" s="67"/>
    </row>
    <row r="327" spans="1:29" s="82" customFormat="1" ht="15" customHeight="1" x14ac:dyDescent="0.25">
      <c r="A327" s="337" t="str">
        <f t="shared" si="64"/>
        <v/>
      </c>
      <c r="B327" s="405"/>
      <c r="C327" s="408"/>
      <c r="D327" s="392"/>
      <c r="E327" s="180" t="s">
        <v>520</v>
      </c>
      <c r="F327" s="179" t="s">
        <v>129</v>
      </c>
      <c r="G327" s="477" t="str">
        <f t="shared" si="66"/>
        <v>Perte de l'effectif de poisson et écrevisses</v>
      </c>
      <c r="H327" s="477"/>
      <c r="I327" s="477"/>
      <c r="J327" s="246">
        <f ca="1">-1*J156</f>
        <v>1508</v>
      </c>
      <c r="K327" s="153" t="s">
        <v>438</v>
      </c>
      <c r="O327" s="21"/>
      <c r="P327" s="67"/>
      <c r="Q327" s="344"/>
      <c r="R327" s="67"/>
      <c r="S327" s="362" t="s">
        <v>141</v>
      </c>
      <c r="T327" s="361" t="s">
        <v>740</v>
      </c>
      <c r="U327" s="435" t="s">
        <v>376</v>
      </c>
      <c r="V327" s="236"/>
      <c r="W327" s="67"/>
      <c r="X327" s="67"/>
      <c r="Y327" s="67"/>
      <c r="Z327" s="67"/>
      <c r="AA327" s="67"/>
      <c r="AB327" s="67"/>
      <c r="AC327" s="67"/>
    </row>
    <row r="328" spans="1:29" s="82" customFormat="1" ht="15" customHeight="1" x14ac:dyDescent="0.25">
      <c r="A328" s="337" t="str">
        <f t="shared" si="64"/>
        <v/>
      </c>
      <c r="B328" s="405"/>
      <c r="C328" s="408"/>
      <c r="D328" s="392"/>
      <c r="E328" s="180" t="s">
        <v>465</v>
      </c>
      <c r="F328" s="179" t="s">
        <v>129</v>
      </c>
      <c r="G328" s="477" t="str">
        <f t="shared" si="66"/>
        <v>Mortalité</v>
      </c>
      <c r="H328" s="477"/>
      <c r="I328" s="477"/>
      <c r="J328" s="195">
        <f ca="1">IF(K158="","",K158*100)</f>
        <v>93.086419753086432</v>
      </c>
      <c r="K328" s="193" t="s">
        <v>439</v>
      </c>
      <c r="L328" s="86"/>
      <c r="M328" s="68"/>
      <c r="O328" s="21"/>
      <c r="P328" s="67"/>
      <c r="Q328" s="344"/>
      <c r="R328" s="67"/>
      <c r="S328" s="362" t="s">
        <v>199</v>
      </c>
      <c r="T328" s="361" t="s">
        <v>313</v>
      </c>
      <c r="U328" s="435" t="s">
        <v>382</v>
      </c>
      <c r="V328" s="236"/>
      <c r="W328" s="67"/>
      <c r="X328" s="67"/>
      <c r="Y328" s="67"/>
      <c r="Z328" s="67"/>
      <c r="AA328" s="67"/>
      <c r="AB328" s="67"/>
      <c r="AC328" s="67"/>
    </row>
    <row r="329" spans="1:29" s="82" customFormat="1" ht="15" customHeight="1" x14ac:dyDescent="0.25">
      <c r="A329" s="337" t="str">
        <f t="shared" si="64"/>
        <v/>
      </c>
      <c r="B329" s="405"/>
      <c r="C329" s="408"/>
      <c r="D329" s="392"/>
      <c r="E329" s="180" t="s">
        <v>468</v>
      </c>
      <c r="F329" s="179" t="s">
        <v>129</v>
      </c>
      <c r="G329" s="477" t="str">
        <f t="shared" si="66"/>
        <v>Diminution du rendement piscicole dûe à la mortalité</v>
      </c>
      <c r="H329" s="477"/>
      <c r="I329" s="477"/>
      <c r="J329" s="334">
        <f ca="1">IF(K263="","",-1*K263)</f>
        <v>109.56</v>
      </c>
      <c r="K329" s="149" t="s">
        <v>406</v>
      </c>
      <c r="L329" s="192" t="str">
        <f>IF($O$1="FR",T337,IF($O$1="IT",U337,S337))</f>
        <v>au moment de la mortalité piscicole</v>
      </c>
      <c r="M329" s="21"/>
      <c r="N329" s="21"/>
      <c r="O329" s="21"/>
      <c r="P329" s="67"/>
      <c r="Q329" s="344"/>
      <c r="R329" s="67"/>
      <c r="S329" s="362" t="s">
        <v>174</v>
      </c>
      <c r="T329" s="361" t="s">
        <v>314</v>
      </c>
      <c r="U329" s="435" t="s">
        <v>391</v>
      </c>
      <c r="V329" s="236"/>
      <c r="W329" s="67"/>
      <c r="X329" s="67"/>
      <c r="Y329" s="67"/>
      <c r="Z329" s="67"/>
      <c r="AA329" s="67"/>
      <c r="AB329" s="67"/>
      <c r="AC329" s="67"/>
    </row>
    <row r="330" spans="1:29" s="82" customFormat="1" ht="15" customHeight="1" x14ac:dyDescent="0.25">
      <c r="A330" s="337" t="str">
        <f t="shared" si="64"/>
        <v/>
      </c>
      <c r="B330" s="405"/>
      <c r="C330" s="408"/>
      <c r="D330" s="392"/>
      <c r="E330" s="180" t="s">
        <v>219</v>
      </c>
      <c r="F330" s="179"/>
      <c r="G330" s="477" t="str">
        <f t="shared" si="66"/>
        <v>Perte de rendement piscicole en biomasse [kg] total</v>
      </c>
      <c r="H330" s="477"/>
      <c r="I330" s="477"/>
      <c r="J330" s="335">
        <f ca="1">IF(J291="","",J291)</f>
        <v>227.304</v>
      </c>
      <c r="K330" s="150" t="s">
        <v>406</v>
      </c>
      <c r="L330" s="192" t="str">
        <f>IF($O$1="FR",$T$297,IF($O$1="IT",$U$297,$S$297))</f>
        <v>Total de toutes les années</v>
      </c>
      <c r="M330" s="87"/>
      <c r="N330" s="84"/>
      <c r="O330" s="84"/>
      <c r="P330" s="67"/>
      <c r="Q330" s="344"/>
      <c r="R330" s="67"/>
      <c r="S330" s="362"/>
      <c r="T330" s="361"/>
      <c r="U330" s="435"/>
      <c r="V330" s="236"/>
      <c r="W330" s="67"/>
      <c r="X330" s="67"/>
      <c r="Y330" s="67"/>
      <c r="Z330" s="67"/>
      <c r="AA330" s="67"/>
      <c r="AB330" s="67"/>
      <c r="AC330" s="67"/>
    </row>
    <row r="331" spans="1:29" s="82" customFormat="1" ht="15" customHeight="1" x14ac:dyDescent="0.25">
      <c r="A331" s="337" t="str">
        <f t="shared" si="64"/>
        <v/>
      </c>
      <c r="B331" s="405"/>
      <c r="C331" s="408"/>
      <c r="D331" s="392"/>
      <c r="E331" s="180" t="s">
        <v>282</v>
      </c>
      <c r="F331" s="179"/>
      <c r="G331" s="477" t="str">
        <f>IF($O$1="FR",T338,IF($O$1="IT",U338,S338))</f>
        <v>Perte de rendement piscicole en CHF</v>
      </c>
      <c r="H331" s="477"/>
      <c r="I331" s="477"/>
      <c r="J331" s="343">
        <f ca="1">J299</f>
        <v>6964.2072258295966</v>
      </c>
      <c r="K331" s="257" t="s">
        <v>435</v>
      </c>
      <c r="L331" s="192" t="str">
        <f>IF($O$1="FR",$T$297,IF($O$1="IT",$U$297,$S$297))</f>
        <v>Total de toutes les années</v>
      </c>
      <c r="M331" s="257"/>
      <c r="N331" s="21"/>
      <c r="O331" s="21"/>
      <c r="P331" s="67"/>
      <c r="Q331" s="344"/>
      <c r="R331" s="67"/>
      <c r="S331" s="362" t="s">
        <v>155</v>
      </c>
      <c r="T331" s="361" t="s">
        <v>366</v>
      </c>
      <c r="U331" s="435" t="s">
        <v>1023</v>
      </c>
      <c r="V331" s="236"/>
      <c r="W331" s="67"/>
      <c r="X331" s="67"/>
      <c r="Y331" s="67"/>
      <c r="Z331" s="67"/>
      <c r="AA331" s="67"/>
      <c r="AB331" s="67"/>
      <c r="AC331" s="67"/>
    </row>
    <row r="332" spans="1:29" s="82" customFormat="1" ht="15" customHeight="1" x14ac:dyDescent="0.25">
      <c r="A332" s="337" t="str">
        <f t="shared" si="64"/>
        <v/>
      </c>
      <c r="B332" s="405"/>
      <c r="C332" s="408"/>
      <c r="D332" s="392"/>
      <c r="E332" s="180"/>
      <c r="F332" s="179"/>
      <c r="G332" s="255"/>
      <c r="H332" s="255"/>
      <c r="I332" s="255"/>
      <c r="J332" s="257"/>
      <c r="K332" s="257"/>
      <c r="L332" s="257"/>
      <c r="M332" s="257"/>
      <c r="N332" s="21"/>
      <c r="O332" s="21"/>
      <c r="P332" s="67"/>
      <c r="Q332" s="344"/>
      <c r="R332" s="67"/>
      <c r="S332" s="362" t="s">
        <v>477</v>
      </c>
      <c r="T332" s="361" t="s">
        <v>367</v>
      </c>
      <c r="U332" s="435" t="s">
        <v>992</v>
      </c>
      <c r="V332" s="236"/>
      <c r="W332" s="67"/>
      <c r="X332" s="67"/>
      <c r="Y332" s="67"/>
      <c r="Z332" s="67"/>
      <c r="AA332" s="67"/>
      <c r="AB332" s="67"/>
      <c r="AC332" s="67"/>
    </row>
    <row r="333" spans="1:29" s="82" customFormat="1" ht="15" customHeight="1" x14ac:dyDescent="0.25">
      <c r="A333" s="337" t="str">
        <f t="shared" si="64"/>
        <v/>
      </c>
      <c r="B333" s="405"/>
      <c r="C333" s="408"/>
      <c r="D333" s="392"/>
      <c r="E333" s="180" t="s">
        <v>822</v>
      </c>
      <c r="F333" s="179"/>
      <c r="G333" s="477" t="str">
        <f>IF($O$1="FR",T339,IF($O$1="IT",U339,S339))</f>
        <v>Responsable de la mortalité des poissons</v>
      </c>
      <c r="H333" s="477"/>
      <c r="I333" s="477"/>
      <c r="J333" s="534" t="str">
        <f>IF(J32="","",J32)&amp;IF(J33="","",", "&amp;J33)&amp;IF(J34="","",", "&amp;J34)</f>
        <v>Baumeister xy</v>
      </c>
      <c r="K333" s="534"/>
      <c r="L333" s="534"/>
      <c r="M333" s="534"/>
      <c r="N333" s="534"/>
      <c r="O333" s="534"/>
      <c r="P333" s="67"/>
      <c r="Q333" s="344"/>
      <c r="R333" s="67"/>
      <c r="S333" s="362" t="s">
        <v>225</v>
      </c>
      <c r="T333" s="361" t="s">
        <v>368</v>
      </c>
      <c r="U333" s="435" t="s">
        <v>1024</v>
      </c>
      <c r="V333" s="236"/>
      <c r="W333" s="67"/>
      <c r="X333" s="67"/>
      <c r="Y333" s="67"/>
      <c r="Z333" s="67"/>
      <c r="AA333" s="67"/>
      <c r="AB333" s="67"/>
      <c r="AC333" s="67"/>
    </row>
    <row r="334" spans="1:29" s="82" customFormat="1" ht="15" customHeight="1" x14ac:dyDescent="0.25">
      <c r="A334" s="337" t="str">
        <f t="shared" si="64"/>
        <v/>
      </c>
      <c r="B334" s="405"/>
      <c r="C334" s="408"/>
      <c r="D334" s="392"/>
      <c r="E334" s="180" t="s">
        <v>823</v>
      </c>
      <c r="F334" s="179"/>
      <c r="G334" s="477" t="str">
        <f>IF($O$1="FR",T340,IF($O$1="IT",U340,S340))</f>
        <v>Propriétaire de la régale de la pêche</v>
      </c>
      <c r="H334" s="477"/>
      <c r="I334" s="477"/>
      <c r="J334" s="534" t="str">
        <f>IF(J36="","",J36)</f>
        <v>Kanton</v>
      </c>
      <c r="K334" s="534"/>
      <c r="L334" s="534"/>
      <c r="M334" s="534"/>
      <c r="N334" s="534"/>
      <c r="O334" s="534"/>
      <c r="P334" s="67"/>
      <c r="Q334" s="344"/>
      <c r="R334" s="67"/>
      <c r="S334" s="362" t="s">
        <v>136</v>
      </c>
      <c r="T334" s="361" t="s">
        <v>327</v>
      </c>
      <c r="U334" s="435" t="s">
        <v>385</v>
      </c>
      <c r="V334" s="236"/>
      <c r="W334" s="67"/>
      <c r="X334" s="67"/>
      <c r="Y334" s="67"/>
      <c r="Z334" s="67"/>
      <c r="AA334" s="67"/>
      <c r="AB334" s="67"/>
      <c r="AC334" s="67"/>
    </row>
    <row r="335" spans="1:29" s="82" customFormat="1" ht="15" customHeight="1" x14ac:dyDescent="0.25">
      <c r="A335" s="337" t="str">
        <f t="shared" si="64"/>
        <v/>
      </c>
      <c r="B335" s="405"/>
      <c r="C335" s="408"/>
      <c r="D335" s="392"/>
      <c r="E335" s="180" t="s">
        <v>824</v>
      </c>
      <c r="F335" s="179"/>
      <c r="G335" s="477" t="str">
        <f>IF($O$1="FR",T341,IF($O$1="IT",U341,S341))</f>
        <v>Propriétaire des droits de pêche</v>
      </c>
      <c r="H335" s="477"/>
      <c r="I335" s="477"/>
      <c r="J335" s="534" t="str">
        <f>IF(J38="","",J38)&amp;IF(J39="","",", "&amp;J39)&amp;IF(J40="","",", "&amp;J40)</f>
        <v>Patente</v>
      </c>
      <c r="K335" s="534"/>
      <c r="L335" s="534"/>
      <c r="M335" s="534"/>
      <c r="N335" s="534"/>
      <c r="O335" s="534"/>
      <c r="P335" s="67"/>
      <c r="Q335" s="344"/>
      <c r="R335" s="67"/>
      <c r="S335" s="362" t="s">
        <v>258</v>
      </c>
      <c r="T335" s="361" t="s">
        <v>348</v>
      </c>
      <c r="U335" s="435" t="s">
        <v>1025</v>
      </c>
      <c r="V335" s="236"/>
      <c r="W335" s="67"/>
      <c r="X335" s="67"/>
      <c r="Y335" s="67"/>
      <c r="Z335" s="67"/>
      <c r="AA335" s="67"/>
      <c r="AB335" s="67"/>
      <c r="AC335" s="67"/>
    </row>
    <row r="336" spans="1:29" s="82" customFormat="1" ht="15" customHeight="1" x14ac:dyDescent="0.25">
      <c r="A336" s="337" t="str">
        <f t="shared" si="64"/>
        <v/>
      </c>
      <c r="B336" s="405"/>
      <c r="C336" s="408"/>
      <c r="D336" s="392"/>
      <c r="E336" s="180" t="s">
        <v>825</v>
      </c>
      <c r="F336" s="179" t="s">
        <v>129</v>
      </c>
      <c r="G336" s="477" t="str">
        <f>IF($O$1="FR",T343,IF($O$1="IT",U343,S343))</f>
        <v>Remarques</v>
      </c>
      <c r="H336" s="477"/>
      <c r="I336" s="477"/>
      <c r="J336" s="532" t="str">
        <f>IF(J42="","",J42)</f>
        <v>Bemerkung</v>
      </c>
      <c r="K336" s="532"/>
      <c r="L336" s="532"/>
      <c r="M336" s="532"/>
      <c r="N336" s="532"/>
      <c r="O336" s="532"/>
      <c r="P336" s="67"/>
      <c r="Q336" s="344"/>
      <c r="R336" s="67"/>
      <c r="S336" s="362" t="s">
        <v>257</v>
      </c>
      <c r="T336" s="361" t="s">
        <v>798</v>
      </c>
      <c r="U336" s="435" t="s">
        <v>1018</v>
      </c>
      <c r="V336" s="236"/>
      <c r="W336" s="67"/>
      <c r="X336" s="67"/>
      <c r="Y336" s="67"/>
      <c r="Z336" s="67"/>
      <c r="AA336" s="67"/>
      <c r="AB336" s="67"/>
      <c r="AC336" s="67"/>
    </row>
    <row r="337" spans="1:29" s="82" customFormat="1" ht="15" customHeight="1" x14ac:dyDescent="0.25">
      <c r="A337" s="360"/>
      <c r="B337" s="405"/>
      <c r="C337" s="408"/>
      <c r="D337" s="392"/>
      <c r="E337" s="180"/>
      <c r="F337" s="179"/>
      <c r="G337" s="359"/>
      <c r="H337" s="359"/>
      <c r="I337" s="359"/>
      <c r="J337" s="532"/>
      <c r="K337" s="532"/>
      <c r="L337" s="532"/>
      <c r="M337" s="532"/>
      <c r="N337" s="532"/>
      <c r="O337" s="532"/>
      <c r="P337" s="67"/>
      <c r="Q337" s="344"/>
      <c r="R337" s="67"/>
      <c r="S337" s="362" t="s">
        <v>179</v>
      </c>
      <c r="T337" s="361" t="s">
        <v>369</v>
      </c>
      <c r="U337" s="435" t="s">
        <v>1026</v>
      </c>
      <c r="V337" s="236"/>
      <c r="W337" s="67"/>
      <c r="X337" s="67"/>
      <c r="Y337" s="67"/>
      <c r="Z337" s="67"/>
      <c r="AA337" s="67"/>
      <c r="AB337" s="67"/>
      <c r="AC337" s="67"/>
    </row>
    <row r="338" spans="1:29" s="82" customFormat="1" ht="15" customHeight="1" x14ac:dyDescent="0.25">
      <c r="A338" s="360"/>
      <c r="B338" s="405"/>
      <c r="C338" s="408"/>
      <c r="D338" s="392"/>
      <c r="E338" s="180"/>
      <c r="F338" s="179"/>
      <c r="G338" s="359"/>
      <c r="H338" s="359"/>
      <c r="I338" s="359"/>
      <c r="J338" s="532"/>
      <c r="K338" s="532"/>
      <c r="L338" s="532"/>
      <c r="M338" s="532"/>
      <c r="N338" s="532"/>
      <c r="O338" s="532"/>
      <c r="P338" s="67"/>
      <c r="Q338" s="344"/>
      <c r="R338" s="67"/>
      <c r="S338" s="362" t="s">
        <v>490</v>
      </c>
      <c r="T338" s="361" t="s">
        <v>584</v>
      </c>
      <c r="U338" s="435" t="s">
        <v>905</v>
      </c>
      <c r="V338" s="236"/>
      <c r="W338" s="67"/>
      <c r="X338" s="67"/>
      <c r="Y338" s="67"/>
      <c r="Z338" s="67"/>
      <c r="AA338" s="67"/>
      <c r="AB338" s="67"/>
      <c r="AC338" s="67"/>
    </row>
    <row r="339" spans="1:29" s="82" customFormat="1" ht="15" customHeight="1" x14ac:dyDescent="0.25">
      <c r="A339" s="337" t="str">
        <f t="shared" si="64"/>
        <v/>
      </c>
      <c r="B339" s="405"/>
      <c r="C339" s="408"/>
      <c r="D339" s="392"/>
      <c r="E339" s="180"/>
      <c r="F339" s="179"/>
      <c r="G339" s="259"/>
      <c r="H339" s="259"/>
      <c r="I339" s="259"/>
      <c r="J339" s="532"/>
      <c r="K339" s="532"/>
      <c r="L339" s="532"/>
      <c r="M339" s="532"/>
      <c r="N339" s="532"/>
      <c r="O339" s="532"/>
      <c r="P339" s="67"/>
      <c r="Q339" s="344"/>
      <c r="R339" s="67"/>
      <c r="S339" s="362" t="s">
        <v>132</v>
      </c>
      <c r="T339" s="361" t="s">
        <v>297</v>
      </c>
      <c r="U339" s="435" t="s">
        <v>974</v>
      </c>
      <c r="V339" s="236"/>
      <c r="W339" s="67"/>
      <c r="X339" s="67"/>
      <c r="Y339" s="67"/>
      <c r="Z339" s="67"/>
      <c r="AA339" s="67"/>
      <c r="AB339" s="67"/>
      <c r="AC339" s="67"/>
    </row>
    <row r="340" spans="1:29" s="82" customFormat="1" ht="15" customHeight="1" x14ac:dyDescent="0.25">
      <c r="A340" s="337" t="str">
        <f t="shared" si="64"/>
        <v/>
      </c>
      <c r="B340" s="405"/>
      <c r="C340" s="408"/>
      <c r="D340" s="392"/>
      <c r="E340" s="180"/>
      <c r="F340" s="179"/>
      <c r="G340" s="162"/>
      <c r="H340" s="162"/>
      <c r="I340" s="162"/>
      <c r="J340" s="257"/>
      <c r="K340" s="257"/>
      <c r="L340" s="257"/>
      <c r="M340" s="257"/>
      <c r="N340" s="21"/>
      <c r="O340" s="21"/>
      <c r="P340" s="67"/>
      <c r="Q340" s="344"/>
      <c r="R340" s="67"/>
      <c r="S340" s="362" t="s">
        <v>133</v>
      </c>
      <c r="T340" s="361" t="s">
        <v>298</v>
      </c>
      <c r="U340" s="435" t="s">
        <v>870</v>
      </c>
      <c r="V340" s="236"/>
      <c r="W340" s="67"/>
      <c r="X340" s="67"/>
      <c r="Y340" s="67"/>
      <c r="Z340" s="67"/>
      <c r="AA340" s="67"/>
      <c r="AB340" s="67"/>
      <c r="AC340" s="67"/>
    </row>
    <row r="341" spans="1:29" s="82" customFormat="1" ht="15" customHeight="1" x14ac:dyDescent="0.25">
      <c r="A341" s="337" t="str">
        <f t="shared" si="64"/>
        <v/>
      </c>
      <c r="B341" s="405"/>
      <c r="C341" s="408"/>
      <c r="D341" s="392"/>
      <c r="E341" s="180"/>
      <c r="F341" s="179"/>
      <c r="G341" s="160" t="str">
        <f>IF($O$1="FR",T346,IF($O$1="IT",U346,S346))</f>
        <v xml:space="preserve">Récapitulatif de la requête d'indemnisation </v>
      </c>
      <c r="H341" s="31"/>
      <c r="I341" s="31"/>
      <c r="J341" s="32"/>
      <c r="K341" s="32"/>
      <c r="L341" s="32"/>
      <c r="M341" s="32"/>
      <c r="N341" s="31"/>
      <c r="O341" s="31"/>
      <c r="P341" s="67"/>
      <c r="Q341" s="344"/>
      <c r="R341" s="67"/>
      <c r="S341" s="362" t="s">
        <v>134</v>
      </c>
      <c r="T341" s="361" t="s">
        <v>299</v>
      </c>
      <c r="U341" s="435" t="s">
        <v>975</v>
      </c>
      <c r="V341" s="236"/>
      <c r="W341" s="67"/>
      <c r="X341" s="67"/>
      <c r="Y341" s="67"/>
      <c r="Z341" s="67"/>
      <c r="AA341" s="67"/>
      <c r="AB341" s="67"/>
      <c r="AC341" s="67"/>
    </row>
    <row r="342" spans="1:29" s="82" customFormat="1" ht="15" customHeight="1" x14ac:dyDescent="0.25">
      <c r="A342" s="337" t="str">
        <f t="shared" si="64"/>
        <v/>
      </c>
      <c r="B342" s="405"/>
      <c r="C342" s="408"/>
      <c r="D342" s="392"/>
      <c r="E342" s="180"/>
      <c r="F342" s="179"/>
      <c r="G342" s="21"/>
      <c r="H342" s="21"/>
      <c r="I342" s="21"/>
      <c r="J342" s="33"/>
      <c r="K342" s="33"/>
      <c r="L342" s="33"/>
      <c r="M342" s="33"/>
      <c r="N342" s="21"/>
      <c r="O342" s="21"/>
      <c r="P342" s="67"/>
      <c r="Q342" s="344"/>
      <c r="R342" s="67"/>
      <c r="S342" s="362"/>
      <c r="T342" s="361"/>
      <c r="U342" s="435"/>
      <c r="V342" s="236"/>
      <c r="W342" s="67"/>
      <c r="X342" s="67"/>
      <c r="Y342" s="67"/>
      <c r="Z342" s="67"/>
      <c r="AA342" s="67"/>
      <c r="AB342" s="67"/>
      <c r="AC342" s="67"/>
    </row>
    <row r="343" spans="1:29" s="82" customFormat="1" ht="15" customHeight="1" x14ac:dyDescent="0.25">
      <c r="A343" s="337" t="str">
        <f t="shared" si="64"/>
        <v xml:space="preserve">Cette partie du formulaire est remplie automatiquement à partir des parties A et B. </v>
      </c>
      <c r="B343" s="405" t="s">
        <v>173</v>
      </c>
      <c r="C343" s="408" t="s">
        <v>623</v>
      </c>
      <c r="D343" s="392" t="s">
        <v>968</v>
      </c>
      <c r="E343" s="180" t="s">
        <v>245</v>
      </c>
      <c r="F343" s="179"/>
      <c r="G343" s="477" t="str">
        <f>IF($O$1="FR",T348,IF($O$1="IT",U348,S348))</f>
        <v>Perte de rendement piscicole pour le canton</v>
      </c>
      <c r="H343" s="477"/>
      <c r="I343" s="477"/>
      <c r="J343" s="477"/>
      <c r="K343" s="56" t="s">
        <v>435</v>
      </c>
      <c r="L343" s="34">
        <f ca="1">J297</f>
        <v>6964.2072258295966</v>
      </c>
      <c r="M343" s="245"/>
      <c r="N343" s="162"/>
      <c r="O343" s="162"/>
      <c r="P343" s="67"/>
      <c r="Q343" s="344"/>
      <c r="R343" s="67"/>
      <c r="S343" s="362" t="s">
        <v>157</v>
      </c>
      <c r="T343" s="361" t="s">
        <v>300</v>
      </c>
      <c r="U343" s="435" t="s">
        <v>854</v>
      </c>
      <c r="V343" s="236"/>
      <c r="W343" s="67"/>
      <c r="X343" s="67"/>
      <c r="Y343" s="67"/>
      <c r="Z343" s="67"/>
      <c r="AA343" s="67"/>
      <c r="AB343" s="67"/>
      <c r="AC343" s="67"/>
    </row>
    <row r="344" spans="1:29" s="82" customFormat="1" ht="15" customHeight="1" x14ac:dyDescent="0.25">
      <c r="A344" s="337" t="str">
        <f t="shared" si="64"/>
        <v/>
      </c>
      <c r="B344" s="405"/>
      <c r="C344" s="408"/>
      <c r="D344" s="392"/>
      <c r="E344" s="180" t="s">
        <v>246</v>
      </c>
      <c r="F344" s="179"/>
      <c r="G344" s="477" t="str">
        <f>IF($O$1="FR",T349,IF($O$1="IT",U349,S349))</f>
        <v>Perte de rendement piscicole pour tiers</v>
      </c>
      <c r="H344" s="477"/>
      <c r="I344" s="477"/>
      <c r="J344" s="477"/>
      <c r="K344" s="56" t="s">
        <v>435</v>
      </c>
      <c r="L344" s="34" t="str">
        <f ca="1">J298</f>
        <v/>
      </c>
      <c r="M344" s="33"/>
      <c r="N344" s="21"/>
      <c r="O344" s="49"/>
      <c r="P344" s="67"/>
      <c r="Q344" s="344"/>
      <c r="R344" s="67"/>
      <c r="S344" s="362"/>
      <c r="T344" s="361"/>
      <c r="U344" s="435"/>
      <c r="V344" s="236"/>
      <c r="W344" s="67"/>
      <c r="X344" s="67"/>
      <c r="Y344" s="67"/>
      <c r="Z344" s="67"/>
      <c r="AA344" s="67"/>
      <c r="AB344" s="67"/>
      <c r="AC344" s="67"/>
    </row>
    <row r="345" spans="1:29" ht="15" customHeight="1" x14ac:dyDescent="0.25">
      <c r="A345" s="337" t="str">
        <f t="shared" si="64"/>
        <v/>
      </c>
      <c r="C345" s="408"/>
      <c r="D345" s="392"/>
      <c r="E345" s="180" t="s">
        <v>470</v>
      </c>
      <c r="G345" s="533" t="str">
        <f>IF($O$1="FR",T350,IF($O$1="IT",U350,S350))</f>
        <v>Coût de l'enquête</v>
      </c>
      <c r="H345" s="533"/>
      <c r="I345" s="533"/>
      <c r="J345" s="533"/>
      <c r="K345" s="114" t="s">
        <v>435</v>
      </c>
      <c r="L345" s="115">
        <f>MROUND(N88,1)</f>
        <v>2289</v>
      </c>
      <c r="M345" s="116"/>
      <c r="N345" s="113"/>
      <c r="O345" s="113"/>
      <c r="T345" s="361"/>
      <c r="U345" s="435"/>
    </row>
    <row r="346" spans="1:29" ht="15" customHeight="1" x14ac:dyDescent="0.25">
      <c r="A346" s="337" t="str">
        <f t="shared" si="64"/>
        <v/>
      </c>
      <c r="C346" s="408"/>
      <c r="D346" s="392"/>
      <c r="E346" s="180" t="s">
        <v>220</v>
      </c>
      <c r="F346" s="179" t="s">
        <v>129</v>
      </c>
      <c r="G346" s="541" t="str">
        <f>IF($O$1="FR",T351,IF($O$1="IT",U351,S351))</f>
        <v>Total de l'indemnité</v>
      </c>
      <c r="H346" s="541"/>
      <c r="I346" s="541"/>
      <c r="J346" s="541"/>
      <c r="K346" s="56"/>
      <c r="L346" s="35">
        <f ca="1">SUM(L342:L345)</f>
        <v>9253.2072258295957</v>
      </c>
      <c r="M346" s="36"/>
      <c r="N346" s="49"/>
      <c r="O346" s="49"/>
      <c r="S346" s="362" t="s">
        <v>161</v>
      </c>
      <c r="T346" s="361" t="s">
        <v>370</v>
      </c>
      <c r="U346" s="435" t="s">
        <v>874</v>
      </c>
    </row>
    <row r="347" spans="1:29" ht="15" customHeight="1" x14ac:dyDescent="0.25">
      <c r="A347" s="337" t="str">
        <f t="shared" si="64"/>
        <v/>
      </c>
      <c r="C347" s="408"/>
      <c r="D347" s="392"/>
      <c r="E347" s="180"/>
      <c r="G347" s="162"/>
      <c r="H347" s="162"/>
      <c r="I347" s="162"/>
      <c r="J347" s="21"/>
      <c r="K347" s="56"/>
      <c r="L347" s="37"/>
      <c r="M347" s="24"/>
      <c r="N347" s="21"/>
      <c r="O347" s="21"/>
      <c r="T347" s="361"/>
      <c r="U347" s="435"/>
    </row>
    <row r="348" spans="1:29" ht="15" customHeight="1" x14ac:dyDescent="0.25">
      <c r="A348" s="337" t="str">
        <f t="shared" si="64"/>
        <v/>
      </c>
      <c r="C348" s="408"/>
      <c r="D348" s="392"/>
      <c r="E348" s="180" t="s">
        <v>187</v>
      </c>
      <c r="G348" s="477" t="str">
        <f>IF($O$1="FR",T353,IF($O$1="IT",U353,S353))</f>
        <v>Rétablissement de l'habitat</v>
      </c>
      <c r="H348" s="477"/>
      <c r="I348" s="477"/>
      <c r="J348" s="477"/>
      <c r="K348" s="56" t="s">
        <v>435</v>
      </c>
      <c r="L348" s="38">
        <f>MROUND(N208,1)</f>
        <v>1500</v>
      </c>
      <c r="M348" s="39"/>
      <c r="N348" s="57"/>
      <c r="O348" s="57"/>
      <c r="S348" s="362" t="s">
        <v>241</v>
      </c>
      <c r="T348" s="361" t="s">
        <v>361</v>
      </c>
      <c r="U348" s="435" t="s">
        <v>1020</v>
      </c>
    </row>
    <row r="349" spans="1:29" ht="15" customHeight="1" x14ac:dyDescent="0.25">
      <c r="A349" s="337" t="str">
        <f t="shared" si="64"/>
        <v/>
      </c>
      <c r="C349" s="408"/>
      <c r="D349" s="392"/>
      <c r="E349" s="180" t="s">
        <v>223</v>
      </c>
      <c r="G349" s="533" t="str">
        <f>IF($O$1="FR",T354,IF($O$1="IT",U354,S354))</f>
        <v>Rétablissement de l'effectif piscicole</v>
      </c>
      <c r="H349" s="533"/>
      <c r="I349" s="533"/>
      <c r="J349" s="533"/>
      <c r="K349" s="114" t="s">
        <v>435</v>
      </c>
      <c r="L349" s="115">
        <f>MROUND(N226,1)</f>
        <v>1855</v>
      </c>
      <c r="M349" s="116"/>
      <c r="N349" s="113"/>
      <c r="O349" s="113"/>
      <c r="S349" s="362" t="s">
        <v>247</v>
      </c>
      <c r="T349" s="361" t="s">
        <v>362</v>
      </c>
      <c r="U349" s="435" t="s">
        <v>1021</v>
      </c>
    </row>
    <row r="350" spans="1:29" ht="15" customHeight="1" x14ac:dyDescent="0.25">
      <c r="A350" s="337" t="str">
        <f t="shared" si="64"/>
        <v/>
      </c>
      <c r="C350" s="408"/>
      <c r="D350" s="392"/>
      <c r="E350" s="180" t="s">
        <v>221</v>
      </c>
      <c r="F350" s="179" t="s">
        <v>129</v>
      </c>
      <c r="G350" s="541" t="str">
        <f>IF($O$1="FR",T355,IF($O$1="IT",U355,S355))</f>
        <v>Coût de rétablissement</v>
      </c>
      <c r="H350" s="541"/>
      <c r="I350" s="541"/>
      <c r="J350" s="541"/>
      <c r="K350" s="56" t="s">
        <v>435</v>
      </c>
      <c r="L350" s="35">
        <f>SUM(L348:L349)</f>
        <v>3355</v>
      </c>
      <c r="M350" s="36"/>
      <c r="N350" s="49"/>
      <c r="O350" s="49"/>
      <c r="S350" s="362" t="s">
        <v>464</v>
      </c>
      <c r="T350" s="361" t="s">
        <v>585</v>
      </c>
      <c r="U350" s="435" t="s">
        <v>1027</v>
      </c>
    </row>
    <row r="351" spans="1:29" ht="15" customHeight="1" x14ac:dyDescent="0.25">
      <c r="A351" s="337" t="str">
        <f t="shared" si="64"/>
        <v/>
      </c>
      <c r="C351" s="408"/>
      <c r="D351" s="392"/>
      <c r="E351" s="180"/>
      <c r="G351" s="162"/>
      <c r="H351" s="162"/>
      <c r="I351" s="162"/>
      <c r="J351" s="21"/>
      <c r="K351" s="257"/>
      <c r="L351" s="37"/>
      <c r="M351" s="24"/>
      <c r="N351" s="21"/>
      <c r="O351" s="21"/>
      <c r="S351" s="362" t="s">
        <v>295</v>
      </c>
      <c r="T351" s="371" t="s">
        <v>371</v>
      </c>
      <c r="U351" s="435" t="s">
        <v>871</v>
      </c>
    </row>
    <row r="352" spans="1:29" ht="15" customHeight="1" x14ac:dyDescent="0.25">
      <c r="A352" s="337" t="str">
        <f t="shared" si="64"/>
        <v/>
      </c>
      <c r="C352" s="408"/>
      <c r="D352" s="392"/>
      <c r="E352" s="180" t="s">
        <v>222</v>
      </c>
      <c r="F352" s="179" t="s">
        <v>129</v>
      </c>
      <c r="G352" s="542" t="str">
        <f>IF($O$1="FR",T357,IF($O$1="IT",U357,S357))</f>
        <v>Total indemnité</v>
      </c>
      <c r="H352" s="542"/>
      <c r="I352" s="542"/>
      <c r="J352" s="542"/>
      <c r="K352" s="41" t="s">
        <v>435</v>
      </c>
      <c r="L352" s="42">
        <f ca="1">L346+L350</f>
        <v>12608.207225829596</v>
      </c>
      <c r="M352" s="43"/>
      <c r="N352" s="40"/>
      <c r="O352" s="40"/>
      <c r="T352" s="361"/>
      <c r="U352" s="435"/>
    </row>
    <row r="353" spans="1:21" ht="15" customHeight="1" x14ac:dyDescent="0.25">
      <c r="A353" s="337" t="str">
        <f t="shared" si="64"/>
        <v/>
      </c>
      <c r="C353" s="408"/>
      <c r="D353" s="392"/>
      <c r="E353" s="180"/>
      <c r="G353" s="44"/>
      <c r="H353" s="44"/>
      <c r="I353" s="44"/>
      <c r="J353" s="45"/>
      <c r="K353" s="46"/>
      <c r="L353" s="47"/>
      <c r="M353" s="47"/>
      <c r="N353" s="44"/>
      <c r="O353" s="44"/>
      <c r="S353" s="362" t="s">
        <v>728</v>
      </c>
      <c r="T353" s="361" t="s">
        <v>372</v>
      </c>
      <c r="U353" s="435" t="s">
        <v>1028</v>
      </c>
    </row>
    <row r="354" spans="1:21" ht="15" customHeight="1" x14ac:dyDescent="0.25">
      <c r="A354" s="337" t="str">
        <f t="shared" si="64"/>
        <v/>
      </c>
      <c r="C354" s="408"/>
      <c r="D354" s="392"/>
      <c r="E354" s="180"/>
      <c r="G354" s="44"/>
      <c r="H354" s="44"/>
      <c r="I354" s="44"/>
      <c r="J354" s="45"/>
      <c r="K354" s="46"/>
      <c r="L354" s="47"/>
      <c r="M354" s="47"/>
      <c r="N354" s="44"/>
      <c r="O354" s="44"/>
      <c r="S354" s="362" t="s">
        <v>729</v>
      </c>
      <c r="T354" s="361" t="s">
        <v>373</v>
      </c>
      <c r="U354" s="435" t="s">
        <v>1029</v>
      </c>
    </row>
    <row r="355" spans="1:21" ht="15" customHeight="1" x14ac:dyDescent="0.25">
      <c r="A355" s="337" t="str">
        <f t="shared" si="64"/>
        <v/>
      </c>
      <c r="C355" s="408"/>
      <c r="D355" s="392"/>
      <c r="E355" s="180"/>
      <c r="G355" s="161" t="str">
        <f>IF($O$1="FR",T360,IF($O$1="IT",U360,S360))</f>
        <v>Annexes</v>
      </c>
      <c r="H355" s="31"/>
      <c r="I355" s="31"/>
      <c r="J355" s="32"/>
      <c r="K355" s="32"/>
      <c r="L355" s="32"/>
      <c r="M355" s="32"/>
      <c r="N355" s="31"/>
      <c r="O355" s="31"/>
      <c r="S355" s="362" t="s">
        <v>150</v>
      </c>
      <c r="T355" s="361" t="s">
        <v>586</v>
      </c>
      <c r="U355" s="435" t="s">
        <v>871</v>
      </c>
    </row>
    <row r="356" spans="1:21" ht="15" customHeight="1" x14ac:dyDescent="0.25">
      <c r="A356" s="337" t="str">
        <f t="shared" si="64"/>
        <v/>
      </c>
      <c r="C356" s="408"/>
      <c r="D356" s="392"/>
      <c r="E356" s="180"/>
      <c r="G356" s="21"/>
      <c r="H356" s="21"/>
      <c r="I356" s="21"/>
      <c r="J356" s="257"/>
      <c r="K356" s="257"/>
      <c r="L356" s="257"/>
      <c r="M356" s="257"/>
      <c r="N356" s="21"/>
      <c r="O356" s="21"/>
      <c r="T356" s="361"/>
      <c r="U356" s="435"/>
    </row>
    <row r="357" spans="1:21" ht="15" customHeight="1" x14ac:dyDescent="0.25">
      <c r="A357" s="337" t="str">
        <f>IF(B357="","",IF($O$1="FR",C357,IF($O$1="IT",D357,B357)))</f>
        <v>Si nécessaire, insérer la liste des annexes, formulaires ou autres documents.</v>
      </c>
      <c r="B357" s="405" t="s">
        <v>191</v>
      </c>
      <c r="C357" s="408" t="s">
        <v>624</v>
      </c>
      <c r="D357" s="392" t="s">
        <v>969</v>
      </c>
      <c r="E357" s="180" t="s">
        <v>224</v>
      </c>
      <c r="G357" s="535"/>
      <c r="H357" s="536"/>
      <c r="I357" s="536"/>
      <c r="J357" s="536"/>
      <c r="K357" s="52"/>
      <c r="L357" s="535"/>
      <c r="M357" s="536"/>
      <c r="N357" s="536"/>
      <c r="O357" s="536"/>
      <c r="S357" s="362" t="s">
        <v>139</v>
      </c>
      <c r="T357" s="371" t="s">
        <v>374</v>
      </c>
      <c r="U357" s="435" t="s">
        <v>857</v>
      </c>
    </row>
    <row r="358" spans="1:21" ht="15" customHeight="1" x14ac:dyDescent="0.25">
      <c r="A358" s="337" t="str">
        <f t="shared" si="64"/>
        <v/>
      </c>
      <c r="C358" s="408"/>
      <c r="D358" s="392"/>
      <c r="E358" s="180"/>
      <c r="G358" s="537"/>
      <c r="H358" s="538"/>
      <c r="I358" s="538"/>
      <c r="J358" s="538"/>
      <c r="K358" s="52"/>
      <c r="L358" s="537"/>
      <c r="M358" s="538"/>
      <c r="N358" s="538"/>
      <c r="O358" s="538"/>
      <c r="T358" s="361"/>
      <c r="U358" s="435"/>
    </row>
    <row r="359" spans="1:21" ht="15" customHeight="1" x14ac:dyDescent="0.25">
      <c r="D359" s="392"/>
      <c r="E359" s="180"/>
      <c r="G359" s="539"/>
      <c r="H359" s="540"/>
      <c r="I359" s="540"/>
      <c r="J359" s="540"/>
      <c r="K359" s="52"/>
      <c r="L359" s="539"/>
      <c r="M359" s="540"/>
      <c r="N359" s="540"/>
      <c r="O359" s="540"/>
      <c r="T359" s="361"/>
      <c r="U359" s="435"/>
    </row>
    <row r="360" spans="1:21" ht="15" customHeight="1" x14ac:dyDescent="0.25">
      <c r="A360" s="337" t="str">
        <f t="shared" ref="A360:A361" si="67">IF(B360="","",IF($O$1="FR",C360,IF($O$1="IT",D360,B360)))</f>
        <v/>
      </c>
      <c r="D360" s="392"/>
      <c r="E360" s="229"/>
      <c r="G360" s="58"/>
      <c r="H360" s="58"/>
      <c r="I360" s="58"/>
      <c r="J360" s="58"/>
      <c r="K360" s="58"/>
      <c r="L360" s="58"/>
      <c r="M360" s="58"/>
      <c r="N360" s="58"/>
      <c r="O360" s="58"/>
      <c r="S360" s="362" t="s">
        <v>404</v>
      </c>
      <c r="T360" s="361" t="s">
        <v>375</v>
      </c>
      <c r="U360" s="435" t="s">
        <v>587</v>
      </c>
    </row>
    <row r="361" spans="1:21" ht="15" customHeight="1" x14ac:dyDescent="0.25">
      <c r="A361" s="337" t="str">
        <f t="shared" si="67"/>
        <v/>
      </c>
      <c r="D361" s="409"/>
      <c r="E361" s="229"/>
      <c r="G361" s="58"/>
      <c r="H361" s="58"/>
      <c r="I361" s="58"/>
      <c r="J361" s="58"/>
      <c r="K361" s="58"/>
      <c r="L361" s="58"/>
      <c r="M361" s="58"/>
      <c r="N361" s="58"/>
      <c r="O361" s="58"/>
      <c r="T361" s="361"/>
      <c r="U361" s="435"/>
    </row>
    <row r="362" spans="1:21" ht="15" customHeight="1" x14ac:dyDescent="0.25">
      <c r="B362" s="417"/>
      <c r="C362" s="418"/>
      <c r="E362" s="229"/>
      <c r="G362" s="58"/>
      <c r="H362" s="58"/>
      <c r="I362" s="58"/>
      <c r="J362" s="58"/>
      <c r="K362" s="58"/>
      <c r="L362" s="58"/>
      <c r="M362" s="58"/>
      <c r="N362" s="58"/>
      <c r="O362" s="58"/>
      <c r="S362" s="367"/>
      <c r="T362" s="367"/>
    </row>
    <row r="363" spans="1:21" ht="15" customHeight="1" x14ac:dyDescent="0.25">
      <c r="B363" s="417"/>
      <c r="C363" s="418"/>
      <c r="E363" s="229"/>
      <c r="G363" s="58"/>
      <c r="H363" s="58"/>
      <c r="I363" s="58"/>
      <c r="J363" s="58"/>
      <c r="K363" s="58"/>
      <c r="L363" s="58"/>
      <c r="M363" s="58"/>
      <c r="N363" s="58"/>
      <c r="O363" s="58"/>
      <c r="S363" s="367"/>
      <c r="T363" s="367"/>
    </row>
    <row r="364" spans="1:21" ht="15" customHeight="1" x14ac:dyDescent="0.25">
      <c r="B364" s="417"/>
      <c r="C364" s="418"/>
      <c r="E364" s="180"/>
      <c r="G364" s="58"/>
      <c r="H364" s="58"/>
      <c r="I364" s="58"/>
      <c r="J364" s="58"/>
      <c r="K364" s="58"/>
      <c r="L364" s="58"/>
      <c r="M364" s="58"/>
      <c r="N364" s="58"/>
      <c r="O364" s="58"/>
      <c r="S364" s="367"/>
      <c r="T364" s="367"/>
    </row>
    <row r="365" spans="1:21" ht="15" customHeight="1" x14ac:dyDescent="0.25">
      <c r="B365" s="417"/>
      <c r="C365" s="418"/>
      <c r="E365" s="180"/>
      <c r="G365" s="58"/>
      <c r="H365" s="58"/>
      <c r="I365" s="58"/>
      <c r="J365" s="58"/>
      <c r="K365" s="58"/>
      <c r="L365" s="58"/>
      <c r="M365" s="58"/>
      <c r="N365" s="58"/>
      <c r="O365" s="58"/>
      <c r="S365" s="367"/>
      <c r="T365" s="367"/>
    </row>
    <row r="366" spans="1:21" ht="15" customHeight="1" x14ac:dyDescent="0.25">
      <c r="A366" s="341"/>
      <c r="B366" s="417"/>
      <c r="C366" s="418"/>
      <c r="E366" s="180"/>
      <c r="G366" s="58"/>
      <c r="H366" s="58"/>
      <c r="I366" s="58"/>
      <c r="J366" s="58"/>
      <c r="K366" s="58"/>
      <c r="L366" s="58"/>
      <c r="M366" s="58"/>
      <c r="N366" s="58"/>
      <c r="O366" s="58"/>
      <c r="S366" s="367"/>
      <c r="T366" s="367"/>
    </row>
    <row r="367" spans="1:21" ht="15" customHeight="1" x14ac:dyDescent="0.25">
      <c r="A367" s="341"/>
      <c r="B367" s="417"/>
      <c r="C367" s="418"/>
      <c r="E367" s="180"/>
      <c r="G367" s="58"/>
      <c r="H367" s="58"/>
      <c r="I367" s="58"/>
      <c r="J367" s="58"/>
      <c r="K367" s="58"/>
      <c r="L367" s="58"/>
      <c r="M367" s="58"/>
      <c r="N367" s="58"/>
      <c r="O367" s="58"/>
      <c r="S367" s="367"/>
      <c r="T367" s="367"/>
    </row>
    <row r="368" spans="1:21" ht="15" customHeight="1" x14ac:dyDescent="0.25">
      <c r="A368" s="341"/>
      <c r="B368" s="417"/>
      <c r="C368" s="418"/>
      <c r="E368" s="180"/>
      <c r="G368" s="58"/>
      <c r="H368" s="58"/>
      <c r="I368" s="58"/>
      <c r="J368" s="58"/>
      <c r="K368" s="58"/>
      <c r="L368" s="58"/>
      <c r="M368" s="58"/>
      <c r="N368" s="58"/>
      <c r="O368" s="58"/>
      <c r="S368" s="367"/>
      <c r="T368" s="367"/>
    </row>
    <row r="369" spans="1:20" ht="15" customHeight="1" x14ac:dyDescent="0.25">
      <c r="A369" s="341"/>
      <c r="B369" s="417"/>
      <c r="C369" s="418"/>
      <c r="E369" s="180"/>
      <c r="G369" s="58"/>
      <c r="H369" s="58"/>
      <c r="I369" s="58"/>
      <c r="J369" s="58"/>
      <c r="K369" s="58"/>
      <c r="L369" s="58"/>
      <c r="M369" s="58"/>
      <c r="N369" s="58"/>
      <c r="O369" s="58"/>
      <c r="S369" s="367"/>
      <c r="T369" s="367"/>
    </row>
    <row r="370" spans="1:20" ht="15" customHeight="1" x14ac:dyDescent="0.25">
      <c r="A370" s="341"/>
      <c r="B370" s="417"/>
      <c r="C370" s="418"/>
      <c r="E370" s="180"/>
      <c r="G370" s="58"/>
      <c r="H370" s="58"/>
      <c r="I370" s="58"/>
      <c r="J370" s="58"/>
      <c r="K370" s="58"/>
      <c r="L370" s="58"/>
      <c r="M370" s="58"/>
      <c r="N370" s="58"/>
      <c r="O370" s="58"/>
      <c r="S370" s="367"/>
      <c r="T370" s="367"/>
    </row>
    <row r="371" spans="1:20" ht="15" customHeight="1" x14ac:dyDescent="0.25">
      <c r="A371" s="341"/>
      <c r="B371" s="417"/>
      <c r="C371" s="418"/>
      <c r="E371" s="180"/>
      <c r="G371" s="58"/>
      <c r="H371" s="58"/>
      <c r="I371" s="58"/>
      <c r="J371" s="58"/>
      <c r="K371" s="58"/>
      <c r="L371" s="58"/>
      <c r="M371" s="58"/>
      <c r="N371" s="58"/>
      <c r="O371" s="58"/>
      <c r="S371" s="367"/>
      <c r="T371" s="367"/>
    </row>
    <row r="372" spans="1:20" ht="15" customHeight="1" x14ac:dyDescent="0.25">
      <c r="A372" s="341"/>
      <c r="B372" s="417"/>
      <c r="C372" s="418"/>
      <c r="E372" s="180"/>
      <c r="G372" s="58"/>
      <c r="H372" s="58"/>
      <c r="I372" s="58"/>
      <c r="J372" s="58"/>
      <c r="K372" s="58"/>
      <c r="L372" s="58"/>
      <c r="M372" s="58"/>
      <c r="N372" s="58"/>
      <c r="O372" s="58"/>
      <c r="S372" s="367"/>
      <c r="T372" s="367"/>
    </row>
    <row r="373" spans="1:20" ht="15" customHeight="1" x14ac:dyDescent="0.25">
      <c r="A373" s="341"/>
      <c r="B373" s="417"/>
      <c r="C373" s="418"/>
      <c r="E373" s="180"/>
      <c r="G373" s="58"/>
      <c r="H373" s="58"/>
      <c r="I373" s="58"/>
      <c r="J373" s="58"/>
      <c r="K373" s="58"/>
      <c r="L373" s="58"/>
      <c r="M373" s="58"/>
      <c r="N373" s="58"/>
      <c r="O373" s="58"/>
      <c r="S373" s="367"/>
      <c r="T373" s="367"/>
    </row>
    <row r="374" spans="1:20" ht="15" customHeight="1" x14ac:dyDescent="0.25">
      <c r="A374" s="341"/>
      <c r="B374" s="417"/>
      <c r="C374" s="418"/>
      <c r="E374" s="180"/>
      <c r="G374" s="58"/>
      <c r="H374" s="58"/>
      <c r="I374" s="58"/>
      <c r="J374" s="58"/>
      <c r="K374" s="58"/>
      <c r="L374" s="58"/>
      <c r="M374" s="58"/>
      <c r="N374" s="58"/>
      <c r="O374" s="58"/>
      <c r="S374" s="367"/>
      <c r="T374" s="367"/>
    </row>
    <row r="375" spans="1:20" ht="15" customHeight="1" x14ac:dyDescent="0.25">
      <c r="A375" s="341"/>
      <c r="B375" s="417"/>
      <c r="C375" s="418"/>
      <c r="E375" s="180"/>
      <c r="G375" s="58"/>
      <c r="H375" s="58"/>
      <c r="I375" s="58"/>
      <c r="J375" s="58"/>
      <c r="K375" s="58"/>
      <c r="L375" s="58"/>
      <c r="M375" s="58"/>
      <c r="N375" s="58"/>
      <c r="O375" s="58"/>
      <c r="S375" s="367"/>
      <c r="T375" s="367"/>
    </row>
    <row r="376" spans="1:20" ht="15" customHeight="1" x14ac:dyDescent="0.25">
      <c r="A376" s="341"/>
      <c r="B376" s="417"/>
      <c r="C376" s="418"/>
      <c r="E376" s="180"/>
      <c r="G376" s="58"/>
      <c r="H376" s="58"/>
      <c r="I376" s="58"/>
      <c r="J376" s="58"/>
      <c r="K376" s="58"/>
      <c r="L376" s="58"/>
      <c r="M376" s="58"/>
      <c r="N376" s="58"/>
      <c r="O376" s="58"/>
      <c r="S376" s="367"/>
      <c r="T376" s="367"/>
    </row>
    <row r="377" spans="1:20" ht="15" customHeight="1" x14ac:dyDescent="0.25">
      <c r="A377" s="341"/>
      <c r="B377" s="417"/>
      <c r="C377" s="418"/>
      <c r="E377" s="180"/>
      <c r="G377" s="58"/>
      <c r="H377" s="58"/>
      <c r="I377" s="58"/>
      <c r="J377" s="58"/>
      <c r="K377" s="58"/>
      <c r="L377" s="58"/>
      <c r="M377" s="58"/>
      <c r="N377" s="58"/>
      <c r="O377" s="58"/>
      <c r="S377" s="367"/>
      <c r="T377" s="367"/>
    </row>
    <row r="378" spans="1:20" ht="15" customHeight="1" x14ac:dyDescent="0.25">
      <c r="A378" s="341"/>
      <c r="B378" s="417"/>
      <c r="C378" s="418"/>
      <c r="E378" s="180"/>
      <c r="G378" s="58"/>
      <c r="H378" s="58"/>
      <c r="I378" s="58"/>
      <c r="J378" s="58"/>
      <c r="K378" s="58"/>
      <c r="L378" s="58"/>
      <c r="M378" s="58"/>
      <c r="N378" s="58"/>
      <c r="O378" s="58"/>
      <c r="S378" s="367"/>
      <c r="T378" s="367"/>
    </row>
    <row r="379" spans="1:20" ht="15" customHeight="1" x14ac:dyDescent="0.25">
      <c r="A379" s="341"/>
      <c r="B379" s="417"/>
      <c r="C379" s="418"/>
      <c r="E379" s="180"/>
      <c r="G379" s="58"/>
      <c r="H379" s="58"/>
      <c r="I379" s="58"/>
      <c r="J379" s="58"/>
      <c r="K379" s="58"/>
      <c r="L379" s="58"/>
      <c r="M379" s="58"/>
      <c r="N379" s="58"/>
      <c r="O379" s="58"/>
      <c r="S379" s="367"/>
      <c r="T379" s="367"/>
    </row>
    <row r="380" spans="1:20" ht="15" customHeight="1" x14ac:dyDescent="0.25">
      <c r="A380" s="341"/>
      <c r="B380" s="417"/>
      <c r="C380" s="418"/>
      <c r="E380" s="180"/>
      <c r="G380" s="58"/>
      <c r="H380" s="58"/>
      <c r="I380" s="58"/>
      <c r="J380" s="58"/>
      <c r="K380" s="58"/>
      <c r="L380" s="58"/>
      <c r="M380" s="58"/>
      <c r="N380" s="58"/>
      <c r="O380" s="58"/>
      <c r="S380" s="367"/>
      <c r="T380" s="367"/>
    </row>
    <row r="381" spans="1:20" ht="15" customHeight="1" x14ac:dyDescent="0.25">
      <c r="A381" s="341"/>
      <c r="B381" s="417"/>
      <c r="C381" s="418"/>
      <c r="E381" s="180"/>
      <c r="G381" s="58"/>
      <c r="H381" s="58"/>
      <c r="I381" s="58"/>
      <c r="J381" s="58"/>
      <c r="K381" s="58"/>
      <c r="L381" s="58"/>
      <c r="M381" s="58"/>
      <c r="N381" s="58"/>
      <c r="O381" s="58"/>
      <c r="S381" s="367"/>
      <c r="T381" s="367"/>
    </row>
    <row r="382" spans="1:20" ht="15" customHeight="1" x14ac:dyDescent="0.25">
      <c r="A382" s="341"/>
      <c r="B382" s="417"/>
      <c r="C382" s="418"/>
      <c r="E382" s="180"/>
      <c r="G382" s="58"/>
      <c r="H382" s="58"/>
      <c r="I382" s="58"/>
      <c r="J382" s="58"/>
      <c r="K382" s="58"/>
      <c r="L382" s="58"/>
      <c r="M382" s="58"/>
      <c r="N382" s="58"/>
      <c r="O382" s="58"/>
      <c r="S382" s="367"/>
      <c r="T382" s="367"/>
    </row>
    <row r="383" spans="1:20" ht="15" customHeight="1" x14ac:dyDescent="0.25">
      <c r="A383" s="341"/>
      <c r="B383" s="417"/>
      <c r="C383" s="418"/>
      <c r="E383" s="180"/>
      <c r="G383" s="58"/>
      <c r="H383" s="58"/>
      <c r="I383" s="58"/>
      <c r="J383" s="58"/>
      <c r="K383" s="58"/>
      <c r="L383" s="58"/>
      <c r="M383" s="58"/>
      <c r="N383" s="58"/>
      <c r="O383" s="58"/>
      <c r="S383" s="367"/>
      <c r="T383" s="367"/>
    </row>
    <row r="384" spans="1:20" ht="15" customHeight="1" x14ac:dyDescent="0.25">
      <c r="A384" s="341"/>
      <c r="B384" s="417"/>
      <c r="C384" s="418"/>
      <c r="E384" s="180"/>
      <c r="G384" s="58"/>
      <c r="H384" s="58"/>
      <c r="I384" s="58"/>
      <c r="J384" s="58"/>
      <c r="K384" s="58"/>
      <c r="L384" s="58"/>
      <c r="M384" s="58"/>
      <c r="N384" s="58"/>
      <c r="O384" s="58"/>
      <c r="S384" s="367"/>
      <c r="T384" s="367"/>
    </row>
    <row r="385" spans="1:20" ht="15" customHeight="1" x14ac:dyDescent="0.25">
      <c r="A385" s="341"/>
      <c r="B385" s="417"/>
      <c r="C385" s="418"/>
      <c r="E385" s="180"/>
      <c r="G385" s="58"/>
      <c r="H385" s="58"/>
      <c r="I385" s="58"/>
      <c r="J385" s="58"/>
      <c r="K385" s="58"/>
      <c r="L385" s="58"/>
      <c r="M385" s="58"/>
      <c r="N385" s="58"/>
      <c r="O385" s="58"/>
      <c r="S385" s="367"/>
      <c r="T385" s="367"/>
    </row>
    <row r="386" spans="1:20" ht="15" customHeight="1" x14ac:dyDescent="0.25">
      <c r="A386" s="341"/>
      <c r="B386" s="417"/>
      <c r="C386" s="418"/>
      <c r="E386" s="180"/>
      <c r="G386" s="58"/>
      <c r="H386" s="58"/>
      <c r="I386" s="58"/>
      <c r="J386" s="58"/>
      <c r="K386" s="58"/>
      <c r="L386" s="58"/>
      <c r="M386" s="58"/>
      <c r="N386" s="58"/>
      <c r="O386" s="58"/>
      <c r="S386" s="367"/>
      <c r="T386" s="367"/>
    </row>
    <row r="387" spans="1:20" ht="15" customHeight="1" x14ac:dyDescent="0.25">
      <c r="A387" s="341"/>
      <c r="B387" s="417"/>
      <c r="C387" s="418"/>
      <c r="E387" s="180"/>
      <c r="G387" s="58"/>
      <c r="H387" s="58"/>
      <c r="I387" s="58"/>
      <c r="J387" s="58"/>
      <c r="K387" s="58"/>
      <c r="L387" s="58"/>
      <c r="M387" s="58"/>
      <c r="N387" s="58"/>
      <c r="O387" s="58"/>
      <c r="S387" s="367"/>
      <c r="T387" s="367"/>
    </row>
    <row r="388" spans="1:20" ht="15" customHeight="1" x14ac:dyDescent="0.25">
      <c r="A388" s="341"/>
      <c r="B388" s="417"/>
      <c r="C388" s="418"/>
      <c r="E388" s="180"/>
      <c r="G388" s="58"/>
      <c r="H388" s="58"/>
      <c r="I388" s="58"/>
      <c r="J388" s="58"/>
      <c r="K388" s="58"/>
      <c r="L388" s="58"/>
      <c r="M388" s="58"/>
      <c r="N388" s="58"/>
      <c r="O388" s="58"/>
      <c r="S388" s="367"/>
      <c r="T388" s="367"/>
    </row>
    <row r="389" spans="1:20" ht="15" customHeight="1" x14ac:dyDescent="0.25">
      <c r="A389" s="341"/>
      <c r="B389" s="417"/>
      <c r="C389" s="418"/>
      <c r="E389" s="180"/>
      <c r="G389" s="58"/>
      <c r="H389" s="58"/>
      <c r="I389" s="58"/>
      <c r="J389" s="58"/>
      <c r="K389" s="58"/>
      <c r="L389" s="58"/>
      <c r="M389" s="58"/>
      <c r="N389" s="58"/>
      <c r="O389" s="58"/>
      <c r="S389" s="367"/>
      <c r="T389" s="367"/>
    </row>
    <row r="390" spans="1:20" ht="15" customHeight="1" x14ac:dyDescent="0.25">
      <c r="A390" s="341"/>
      <c r="B390" s="417"/>
      <c r="C390" s="418"/>
      <c r="E390" s="180"/>
      <c r="G390" s="58"/>
      <c r="H390" s="58"/>
      <c r="I390" s="58"/>
      <c r="J390" s="58"/>
      <c r="K390" s="58"/>
      <c r="L390" s="58"/>
      <c r="M390" s="58"/>
      <c r="N390" s="58"/>
      <c r="O390" s="58"/>
      <c r="S390" s="367"/>
      <c r="T390" s="367"/>
    </row>
    <row r="391" spans="1:20" ht="15" customHeight="1" x14ac:dyDescent="0.25">
      <c r="A391" s="341"/>
      <c r="B391" s="417"/>
      <c r="C391" s="418"/>
      <c r="E391" s="180"/>
      <c r="G391" s="58"/>
      <c r="H391" s="58"/>
      <c r="I391" s="58"/>
      <c r="J391" s="58"/>
      <c r="K391" s="58"/>
      <c r="L391" s="58"/>
      <c r="M391" s="58"/>
      <c r="N391" s="58"/>
      <c r="O391" s="58"/>
      <c r="S391" s="367"/>
      <c r="T391" s="367"/>
    </row>
    <row r="392" spans="1:20" ht="15" customHeight="1" x14ac:dyDescent="0.25">
      <c r="A392" s="341"/>
      <c r="B392" s="417"/>
      <c r="C392" s="418"/>
      <c r="E392" s="180"/>
      <c r="G392" s="58"/>
      <c r="H392" s="58"/>
      <c r="I392" s="58"/>
      <c r="J392" s="58"/>
      <c r="K392" s="58"/>
      <c r="L392" s="58"/>
      <c r="M392" s="58"/>
      <c r="N392" s="58"/>
      <c r="O392" s="58"/>
      <c r="S392" s="367"/>
      <c r="T392" s="367"/>
    </row>
    <row r="393" spans="1:20" ht="15" customHeight="1" x14ac:dyDescent="0.25">
      <c r="A393" s="341"/>
      <c r="B393" s="417"/>
      <c r="C393" s="418"/>
      <c r="E393" s="180"/>
      <c r="G393" s="58"/>
      <c r="H393" s="58"/>
      <c r="I393" s="58"/>
      <c r="J393" s="58"/>
      <c r="K393" s="58"/>
      <c r="L393" s="58"/>
      <c r="M393" s="58"/>
      <c r="N393" s="58"/>
      <c r="O393" s="58"/>
      <c r="S393" s="367"/>
      <c r="T393" s="367"/>
    </row>
    <row r="394" spans="1:20" ht="15" customHeight="1" x14ac:dyDescent="0.25">
      <c r="A394" s="341"/>
      <c r="B394" s="417"/>
      <c r="C394" s="418"/>
      <c r="E394" s="180"/>
      <c r="G394" s="58"/>
      <c r="H394" s="58"/>
      <c r="I394" s="58"/>
      <c r="J394" s="58"/>
      <c r="K394" s="58"/>
      <c r="L394" s="58"/>
      <c r="M394" s="58"/>
      <c r="N394" s="58"/>
      <c r="O394" s="58"/>
      <c r="S394" s="367"/>
      <c r="T394" s="367"/>
    </row>
    <row r="395" spans="1:20" ht="15" customHeight="1" x14ac:dyDescent="0.25">
      <c r="A395" s="341"/>
      <c r="B395" s="417"/>
      <c r="C395" s="418"/>
      <c r="E395" s="180"/>
      <c r="G395" s="58"/>
      <c r="H395" s="58"/>
      <c r="I395" s="58"/>
      <c r="J395" s="58"/>
      <c r="K395" s="58"/>
      <c r="L395" s="58"/>
      <c r="M395" s="58"/>
      <c r="N395" s="58"/>
      <c r="O395" s="58"/>
      <c r="S395" s="367"/>
      <c r="T395" s="367"/>
    </row>
    <row r="396" spans="1:20" ht="15" customHeight="1" x14ac:dyDescent="0.25">
      <c r="A396" s="341"/>
      <c r="B396" s="417"/>
      <c r="C396" s="418"/>
      <c r="E396" s="180"/>
      <c r="G396" s="58"/>
      <c r="H396" s="58"/>
      <c r="I396" s="58"/>
      <c r="J396" s="58"/>
      <c r="K396" s="58"/>
      <c r="L396" s="58"/>
      <c r="M396" s="58"/>
      <c r="N396" s="58"/>
      <c r="O396" s="58"/>
      <c r="S396" s="367"/>
      <c r="T396" s="367"/>
    </row>
    <row r="397" spans="1:20" ht="15" customHeight="1" x14ac:dyDescent="0.25">
      <c r="A397" s="341"/>
      <c r="B397" s="417"/>
      <c r="C397" s="418"/>
      <c r="E397" s="180"/>
      <c r="G397" s="58"/>
      <c r="H397" s="58"/>
      <c r="I397" s="58"/>
      <c r="J397" s="58"/>
      <c r="K397" s="58"/>
      <c r="L397" s="58"/>
      <c r="M397" s="58"/>
      <c r="N397" s="58"/>
      <c r="O397" s="58"/>
      <c r="S397" s="367"/>
      <c r="T397" s="367"/>
    </row>
    <row r="398" spans="1:20" ht="15" customHeight="1" x14ac:dyDescent="0.25">
      <c r="A398" s="341"/>
      <c r="B398" s="417"/>
      <c r="C398" s="418"/>
      <c r="E398" s="180"/>
      <c r="G398" s="58"/>
      <c r="H398" s="58"/>
      <c r="I398" s="58"/>
      <c r="J398" s="58"/>
      <c r="K398" s="58"/>
      <c r="L398" s="58"/>
      <c r="M398" s="58"/>
      <c r="N398" s="58"/>
      <c r="O398" s="58"/>
      <c r="S398" s="367"/>
      <c r="T398" s="367"/>
    </row>
    <row r="399" spans="1:20" ht="15" customHeight="1" x14ac:dyDescent="0.25">
      <c r="A399" s="341"/>
      <c r="B399" s="417"/>
      <c r="C399" s="418"/>
      <c r="E399" s="180"/>
      <c r="G399" s="58"/>
      <c r="H399" s="58"/>
      <c r="I399" s="58"/>
      <c r="J399" s="58"/>
      <c r="K399" s="58"/>
      <c r="L399" s="58"/>
      <c r="M399" s="58"/>
      <c r="N399" s="58"/>
      <c r="O399" s="58"/>
      <c r="S399" s="367"/>
      <c r="T399" s="367"/>
    </row>
    <row r="400" spans="1:20" ht="15" customHeight="1" x14ac:dyDescent="0.25">
      <c r="A400" s="341"/>
      <c r="B400" s="417"/>
      <c r="C400" s="418"/>
      <c r="E400" s="180"/>
      <c r="G400" s="58"/>
      <c r="H400" s="58"/>
      <c r="I400" s="58"/>
      <c r="J400" s="58"/>
      <c r="K400" s="58"/>
      <c r="L400" s="58"/>
      <c r="M400" s="58"/>
      <c r="N400" s="58"/>
      <c r="O400" s="58"/>
      <c r="S400" s="367"/>
      <c r="T400" s="367"/>
    </row>
    <row r="401" spans="1:20" ht="15" customHeight="1" x14ac:dyDescent="0.25">
      <c r="A401" s="341"/>
      <c r="B401" s="417"/>
      <c r="C401" s="418"/>
      <c r="E401" s="180"/>
      <c r="G401" s="58"/>
      <c r="H401" s="58"/>
      <c r="I401" s="58"/>
      <c r="J401" s="58"/>
      <c r="K401" s="58"/>
      <c r="L401" s="58"/>
      <c r="M401" s="58"/>
      <c r="N401" s="58"/>
      <c r="O401" s="58"/>
      <c r="S401" s="367"/>
      <c r="T401" s="367"/>
    </row>
    <row r="402" spans="1:20" ht="15" customHeight="1" x14ac:dyDescent="0.25">
      <c r="A402" s="341"/>
      <c r="B402" s="417"/>
      <c r="C402" s="418"/>
      <c r="E402" s="180"/>
      <c r="G402" s="58"/>
      <c r="H402" s="58"/>
      <c r="I402" s="58"/>
      <c r="J402" s="58"/>
      <c r="K402" s="58"/>
      <c r="L402" s="58"/>
      <c r="M402" s="58"/>
      <c r="N402" s="58"/>
      <c r="O402" s="58"/>
      <c r="S402" s="367"/>
      <c r="T402" s="367"/>
    </row>
    <row r="403" spans="1:20" ht="15" customHeight="1" x14ac:dyDescent="0.25">
      <c r="A403" s="341"/>
      <c r="B403" s="417"/>
      <c r="C403" s="418"/>
      <c r="E403" s="180"/>
      <c r="G403" s="58"/>
      <c r="H403" s="58"/>
      <c r="I403" s="58"/>
      <c r="J403" s="58"/>
      <c r="K403" s="58"/>
      <c r="L403" s="58"/>
      <c r="M403" s="58"/>
      <c r="N403" s="58"/>
      <c r="O403" s="58"/>
      <c r="S403" s="367"/>
      <c r="T403" s="367"/>
    </row>
    <row r="404" spans="1:20" ht="15" customHeight="1" x14ac:dyDescent="0.25">
      <c r="A404" s="341"/>
      <c r="B404" s="417"/>
      <c r="C404" s="418"/>
      <c r="E404" s="180"/>
      <c r="G404" s="58"/>
      <c r="H404" s="58"/>
      <c r="I404" s="58"/>
      <c r="J404" s="58"/>
      <c r="K404" s="58"/>
      <c r="L404" s="58"/>
      <c r="M404" s="58"/>
      <c r="N404" s="58"/>
      <c r="O404" s="58"/>
      <c r="S404" s="367"/>
      <c r="T404" s="367"/>
    </row>
    <row r="405" spans="1:20" ht="15" customHeight="1" x14ac:dyDescent="0.25">
      <c r="A405" s="341"/>
      <c r="B405" s="417"/>
      <c r="C405" s="418"/>
      <c r="E405" s="180"/>
      <c r="G405" s="58"/>
      <c r="H405" s="58"/>
      <c r="I405" s="58"/>
      <c r="J405" s="58"/>
      <c r="K405" s="58"/>
      <c r="L405" s="58"/>
      <c r="M405" s="58"/>
      <c r="N405" s="58"/>
      <c r="O405" s="58"/>
      <c r="S405" s="367"/>
      <c r="T405" s="367"/>
    </row>
    <row r="406" spans="1:20" ht="15" customHeight="1" x14ac:dyDescent="0.25">
      <c r="A406" s="341"/>
      <c r="B406" s="417"/>
      <c r="C406" s="418"/>
      <c r="E406" s="180"/>
      <c r="G406" s="58"/>
      <c r="H406" s="58"/>
      <c r="I406" s="58"/>
      <c r="J406" s="58"/>
      <c r="K406" s="58"/>
      <c r="L406" s="58"/>
      <c r="M406" s="58"/>
      <c r="N406" s="58"/>
      <c r="O406" s="58"/>
      <c r="S406" s="367"/>
      <c r="T406" s="367"/>
    </row>
    <row r="407" spans="1:20" ht="15" customHeight="1" x14ac:dyDescent="0.25">
      <c r="A407" s="341"/>
      <c r="B407" s="417"/>
      <c r="C407" s="418"/>
      <c r="E407" s="180"/>
      <c r="G407" s="58"/>
      <c r="H407" s="58"/>
      <c r="I407" s="58"/>
      <c r="J407" s="58"/>
      <c r="K407" s="58"/>
      <c r="L407" s="58"/>
      <c r="M407" s="58"/>
      <c r="N407" s="58"/>
      <c r="O407" s="58"/>
      <c r="S407" s="367"/>
      <c r="T407" s="367"/>
    </row>
    <row r="408" spans="1:20" ht="15" customHeight="1" x14ac:dyDescent="0.25">
      <c r="A408" s="341"/>
      <c r="B408" s="417"/>
      <c r="C408" s="418"/>
      <c r="E408" s="180"/>
      <c r="G408" s="58"/>
      <c r="H408" s="58"/>
      <c r="I408" s="58"/>
      <c r="J408" s="58"/>
      <c r="K408" s="58"/>
      <c r="L408" s="58"/>
      <c r="M408" s="58"/>
      <c r="N408" s="58"/>
      <c r="O408" s="58"/>
      <c r="S408" s="367"/>
      <c r="T408" s="367"/>
    </row>
    <row r="409" spans="1:20" ht="15" customHeight="1" x14ac:dyDescent="0.25">
      <c r="A409" s="341"/>
      <c r="B409" s="417"/>
      <c r="C409" s="418"/>
      <c r="E409" s="180"/>
      <c r="G409" s="58"/>
      <c r="H409" s="58"/>
      <c r="I409" s="58"/>
      <c r="J409" s="58"/>
      <c r="K409" s="58"/>
      <c r="L409" s="58"/>
      <c r="M409" s="58"/>
      <c r="N409" s="58"/>
      <c r="O409" s="58"/>
      <c r="S409" s="367"/>
      <c r="T409" s="367"/>
    </row>
    <row r="410" spans="1:20" ht="15" customHeight="1" x14ac:dyDescent="0.25">
      <c r="A410" s="341"/>
      <c r="B410" s="417"/>
      <c r="C410" s="418"/>
      <c r="E410" s="180"/>
      <c r="G410" s="58"/>
      <c r="H410" s="58"/>
      <c r="I410" s="58"/>
      <c r="J410" s="58"/>
      <c r="K410" s="58"/>
      <c r="L410" s="58"/>
      <c r="M410" s="58"/>
      <c r="N410" s="58"/>
      <c r="O410" s="58"/>
      <c r="S410" s="367"/>
      <c r="T410" s="367"/>
    </row>
    <row r="411" spans="1:20" ht="15" customHeight="1" x14ac:dyDescent="0.25">
      <c r="A411" s="341"/>
      <c r="B411" s="417"/>
      <c r="C411" s="418"/>
      <c r="E411" s="180"/>
      <c r="G411" s="58"/>
      <c r="H411" s="58"/>
      <c r="I411" s="58"/>
      <c r="J411" s="58"/>
      <c r="K411" s="58"/>
      <c r="L411" s="58"/>
      <c r="M411" s="58"/>
      <c r="N411" s="58"/>
      <c r="O411" s="58"/>
      <c r="S411" s="367"/>
      <c r="T411" s="367"/>
    </row>
    <row r="412" spans="1:20" ht="15" customHeight="1" x14ac:dyDescent="0.25">
      <c r="A412" s="341"/>
      <c r="B412" s="417"/>
      <c r="C412" s="418"/>
      <c r="E412" s="180"/>
      <c r="G412" s="58"/>
      <c r="H412" s="58"/>
      <c r="I412" s="58"/>
      <c r="J412" s="58"/>
      <c r="K412" s="58"/>
      <c r="L412" s="58"/>
      <c r="M412" s="58"/>
      <c r="N412" s="58"/>
      <c r="O412" s="58"/>
      <c r="S412" s="367"/>
      <c r="T412" s="367"/>
    </row>
    <row r="413" spans="1:20" ht="15" customHeight="1" x14ac:dyDescent="0.25">
      <c r="A413" s="341"/>
      <c r="B413" s="417"/>
      <c r="C413" s="418"/>
      <c r="E413" s="180"/>
      <c r="G413" s="58"/>
      <c r="H413" s="58"/>
      <c r="I413" s="58"/>
      <c r="J413" s="58"/>
      <c r="K413" s="58"/>
      <c r="L413" s="58"/>
      <c r="M413" s="58"/>
      <c r="N413" s="58"/>
      <c r="O413" s="58"/>
      <c r="S413" s="367"/>
      <c r="T413" s="367"/>
    </row>
    <row r="414" spans="1:20" ht="15" customHeight="1" x14ac:dyDescent="0.25">
      <c r="A414" s="341"/>
      <c r="B414" s="417"/>
      <c r="C414" s="418"/>
      <c r="E414" s="180"/>
      <c r="G414" s="58"/>
      <c r="H414" s="58"/>
      <c r="I414" s="58"/>
      <c r="J414" s="58"/>
      <c r="K414" s="58"/>
      <c r="L414" s="58"/>
      <c r="M414" s="58"/>
      <c r="N414" s="58"/>
      <c r="O414" s="58"/>
      <c r="S414" s="367"/>
      <c r="T414" s="367"/>
    </row>
    <row r="415" spans="1:20" ht="15" customHeight="1" x14ac:dyDescent="0.25">
      <c r="A415" s="341"/>
      <c r="B415" s="417"/>
      <c r="C415" s="418"/>
      <c r="E415" s="180"/>
      <c r="G415" s="58"/>
      <c r="H415" s="58"/>
      <c r="I415" s="58"/>
      <c r="J415" s="58"/>
      <c r="K415" s="58"/>
      <c r="L415" s="58"/>
      <c r="M415" s="58"/>
      <c r="N415" s="58"/>
      <c r="O415" s="58"/>
      <c r="S415" s="367"/>
      <c r="T415" s="367"/>
    </row>
    <row r="416" spans="1:20" ht="15" customHeight="1" x14ac:dyDescent="0.25">
      <c r="A416" s="341"/>
      <c r="B416" s="417"/>
      <c r="C416" s="418"/>
      <c r="E416" s="180"/>
      <c r="G416" s="58"/>
      <c r="H416" s="58"/>
      <c r="I416" s="58"/>
      <c r="J416" s="58"/>
      <c r="K416" s="58"/>
      <c r="L416" s="58"/>
      <c r="M416" s="58"/>
      <c r="N416" s="58"/>
      <c r="O416" s="58"/>
      <c r="S416" s="367"/>
      <c r="T416" s="367"/>
    </row>
    <row r="417" spans="1:20" ht="15" customHeight="1" x14ac:dyDescent="0.25">
      <c r="A417" s="341"/>
      <c r="B417" s="417"/>
      <c r="C417" s="418"/>
      <c r="E417" s="180"/>
      <c r="G417" s="58"/>
      <c r="H417" s="58"/>
      <c r="I417" s="58"/>
      <c r="J417" s="58"/>
      <c r="K417" s="58"/>
      <c r="L417" s="58"/>
      <c r="M417" s="58"/>
      <c r="N417" s="58"/>
      <c r="O417" s="58"/>
      <c r="S417" s="367"/>
      <c r="T417" s="367"/>
    </row>
    <row r="418" spans="1:20" ht="15" customHeight="1" x14ac:dyDescent="0.25">
      <c r="A418" s="341"/>
      <c r="B418" s="417"/>
      <c r="C418" s="418"/>
      <c r="E418" s="180"/>
      <c r="G418" s="58"/>
      <c r="H418" s="58"/>
      <c r="I418" s="58"/>
      <c r="J418" s="58"/>
      <c r="K418" s="58"/>
      <c r="L418" s="58"/>
      <c r="M418" s="58"/>
      <c r="N418" s="58"/>
      <c r="O418" s="58"/>
      <c r="S418" s="367"/>
      <c r="T418" s="367"/>
    </row>
    <row r="419" spans="1:20" ht="15" customHeight="1" x14ac:dyDescent="0.25">
      <c r="A419" s="341"/>
      <c r="B419" s="417"/>
      <c r="C419" s="418"/>
      <c r="E419" s="180"/>
      <c r="G419" s="58"/>
      <c r="H419" s="58"/>
      <c r="I419" s="58"/>
      <c r="J419" s="58"/>
      <c r="K419" s="58"/>
      <c r="L419" s="58"/>
      <c r="M419" s="58"/>
      <c r="N419" s="58"/>
      <c r="O419" s="58"/>
      <c r="S419" s="367"/>
      <c r="T419" s="367"/>
    </row>
    <row r="420" spans="1:20" ht="15" customHeight="1" x14ac:dyDescent="0.25">
      <c r="A420" s="341"/>
      <c r="B420" s="417"/>
      <c r="C420" s="418"/>
      <c r="E420" s="180"/>
      <c r="G420" s="58"/>
      <c r="H420" s="58"/>
      <c r="I420" s="58"/>
      <c r="J420" s="58"/>
      <c r="K420" s="58"/>
      <c r="L420" s="58"/>
      <c r="M420" s="58"/>
      <c r="N420" s="58"/>
      <c r="O420" s="58"/>
      <c r="S420" s="367"/>
      <c r="T420" s="367"/>
    </row>
    <row r="421" spans="1:20" ht="15" customHeight="1" x14ac:dyDescent="0.25">
      <c r="A421" s="341"/>
      <c r="B421" s="417"/>
      <c r="C421" s="418"/>
      <c r="E421" s="180"/>
      <c r="G421" s="58"/>
      <c r="H421" s="58"/>
      <c r="I421" s="58"/>
      <c r="J421" s="58"/>
      <c r="K421" s="58"/>
      <c r="L421" s="58"/>
      <c r="M421" s="58"/>
      <c r="N421" s="58"/>
      <c r="O421" s="58"/>
      <c r="S421" s="367"/>
      <c r="T421" s="367"/>
    </row>
    <row r="422" spans="1:20" ht="15" customHeight="1" x14ac:dyDescent="0.25">
      <c r="A422" s="341"/>
      <c r="B422" s="417"/>
      <c r="C422" s="418"/>
      <c r="E422" s="180"/>
      <c r="G422" s="58"/>
      <c r="H422" s="58"/>
      <c r="I422" s="58"/>
      <c r="J422" s="58"/>
      <c r="K422" s="58"/>
      <c r="L422" s="58"/>
      <c r="M422" s="58"/>
      <c r="N422" s="58"/>
      <c r="O422" s="58"/>
      <c r="S422" s="367"/>
      <c r="T422" s="367"/>
    </row>
    <row r="423" spans="1:20" ht="15" customHeight="1" x14ac:dyDescent="0.25">
      <c r="A423" s="341"/>
      <c r="B423" s="417"/>
      <c r="C423" s="418"/>
      <c r="E423" s="180"/>
      <c r="G423" s="58"/>
      <c r="H423" s="58"/>
      <c r="I423" s="58"/>
      <c r="J423" s="58"/>
      <c r="K423" s="58"/>
      <c r="L423" s="58"/>
      <c r="M423" s="58"/>
      <c r="N423" s="58"/>
      <c r="O423" s="58"/>
      <c r="S423" s="367"/>
      <c r="T423" s="367"/>
    </row>
    <row r="424" spans="1:20" ht="15" customHeight="1" x14ac:dyDescent="0.25">
      <c r="A424" s="341"/>
      <c r="B424" s="417"/>
      <c r="C424" s="418"/>
      <c r="E424" s="229"/>
      <c r="G424" s="58"/>
      <c r="H424" s="58"/>
      <c r="I424" s="58"/>
      <c r="J424" s="58"/>
      <c r="K424" s="58"/>
      <c r="L424" s="58"/>
      <c r="M424" s="58"/>
      <c r="N424" s="58"/>
      <c r="O424" s="58"/>
      <c r="S424" s="367"/>
      <c r="T424" s="367"/>
    </row>
    <row r="425" spans="1:20" ht="15" customHeight="1" x14ac:dyDescent="0.25">
      <c r="A425" s="341"/>
      <c r="B425" s="417"/>
      <c r="C425" s="418"/>
      <c r="E425" s="229"/>
      <c r="G425" s="58"/>
      <c r="H425" s="58"/>
      <c r="I425" s="58"/>
      <c r="J425" s="58"/>
      <c r="K425" s="58"/>
      <c r="L425" s="58"/>
      <c r="M425" s="58"/>
      <c r="N425" s="58"/>
      <c r="O425" s="58"/>
      <c r="S425" s="367"/>
      <c r="T425" s="367"/>
    </row>
    <row r="426" spans="1:20" ht="15" customHeight="1" x14ac:dyDescent="0.25">
      <c r="A426" s="341"/>
      <c r="B426" s="417"/>
      <c r="C426" s="418"/>
      <c r="E426" s="229"/>
      <c r="G426" s="58"/>
      <c r="H426" s="58"/>
      <c r="I426" s="58"/>
      <c r="J426" s="58"/>
      <c r="K426" s="58"/>
      <c r="L426" s="58"/>
      <c r="M426" s="58"/>
      <c r="N426" s="58"/>
      <c r="O426" s="58"/>
      <c r="S426" s="367"/>
      <c r="T426" s="367"/>
    </row>
    <row r="427" spans="1:20" ht="15" customHeight="1" x14ac:dyDescent="0.25">
      <c r="A427" s="341"/>
      <c r="B427" s="417"/>
      <c r="C427" s="418"/>
      <c r="E427" s="229"/>
      <c r="G427" s="58"/>
      <c r="H427" s="58"/>
      <c r="I427" s="58"/>
      <c r="J427" s="58"/>
      <c r="K427" s="58"/>
      <c r="L427" s="58"/>
      <c r="M427" s="58"/>
      <c r="N427" s="58"/>
      <c r="O427" s="58"/>
      <c r="S427" s="367"/>
      <c r="T427" s="367"/>
    </row>
    <row r="428" spans="1:20" ht="15" customHeight="1" x14ac:dyDescent="0.25">
      <c r="A428" s="341"/>
      <c r="B428" s="417"/>
      <c r="C428" s="418"/>
      <c r="E428" s="229"/>
      <c r="J428" s="48"/>
      <c r="K428" s="48"/>
      <c r="L428" s="48"/>
      <c r="M428" s="48"/>
      <c r="S428" s="367"/>
      <c r="T428" s="367"/>
    </row>
    <row r="429" spans="1:20" ht="15" customHeight="1" x14ac:dyDescent="0.25">
      <c r="A429" s="341"/>
      <c r="B429" s="417"/>
      <c r="C429" s="418"/>
      <c r="E429" s="229"/>
      <c r="J429" s="48"/>
      <c r="K429" s="48"/>
      <c r="L429" s="48"/>
      <c r="M429" s="48"/>
      <c r="S429" s="367"/>
      <c r="T429" s="367"/>
    </row>
    <row r="430" spans="1:20" ht="15" customHeight="1" x14ac:dyDescent="0.25">
      <c r="A430" s="341"/>
      <c r="B430" s="417"/>
      <c r="C430" s="418"/>
      <c r="E430" s="229"/>
      <c r="J430" s="48"/>
      <c r="K430" s="48"/>
      <c r="L430" s="48"/>
      <c r="M430" s="48"/>
      <c r="S430" s="367"/>
      <c r="T430" s="367"/>
    </row>
    <row r="431" spans="1:20" ht="15" customHeight="1" x14ac:dyDescent="0.25">
      <c r="A431" s="341"/>
      <c r="B431" s="417"/>
      <c r="C431" s="418"/>
      <c r="E431" s="229"/>
      <c r="J431" s="48"/>
      <c r="K431" s="48"/>
      <c r="L431" s="48"/>
      <c r="M431" s="48"/>
      <c r="S431" s="367"/>
      <c r="T431" s="367"/>
    </row>
    <row r="432" spans="1:20" ht="15" customHeight="1" x14ac:dyDescent="0.25">
      <c r="A432" s="341"/>
      <c r="B432" s="417"/>
      <c r="C432" s="418"/>
      <c r="E432" s="229"/>
      <c r="J432" s="48"/>
      <c r="K432" s="48"/>
      <c r="L432" s="48"/>
      <c r="M432" s="48"/>
      <c r="S432" s="367"/>
      <c r="T432" s="367"/>
    </row>
    <row r="433" spans="1:29" ht="15" customHeight="1" x14ac:dyDescent="0.25">
      <c r="A433" s="341"/>
      <c r="B433" s="417"/>
      <c r="C433" s="418"/>
      <c r="E433" s="229"/>
      <c r="J433" s="48"/>
      <c r="K433" s="48"/>
      <c r="L433" s="48"/>
      <c r="M433" s="48"/>
      <c r="S433" s="367"/>
      <c r="T433" s="367"/>
    </row>
    <row r="434" spans="1:29" ht="15" customHeight="1" x14ac:dyDescent="0.25">
      <c r="A434" s="341"/>
      <c r="B434" s="417"/>
      <c r="C434" s="418"/>
      <c r="E434" s="229"/>
      <c r="J434" s="48"/>
      <c r="K434" s="48"/>
      <c r="L434" s="48"/>
      <c r="M434" s="48"/>
      <c r="S434" s="367"/>
      <c r="T434" s="367"/>
    </row>
    <row r="435" spans="1:29" ht="15" customHeight="1" x14ac:dyDescent="0.25">
      <c r="A435" s="341"/>
      <c r="B435" s="417"/>
      <c r="C435" s="418"/>
      <c r="E435" s="229"/>
      <c r="J435" s="48"/>
      <c r="K435" s="48"/>
      <c r="L435" s="48"/>
      <c r="M435" s="48"/>
      <c r="S435" s="367"/>
      <c r="T435" s="367"/>
    </row>
    <row r="436" spans="1:29" ht="15" customHeight="1" x14ac:dyDescent="0.25">
      <c r="A436" s="341"/>
      <c r="B436" s="417"/>
      <c r="C436" s="418"/>
      <c r="E436" s="229"/>
      <c r="J436" s="48"/>
      <c r="K436" s="48"/>
      <c r="L436" s="48"/>
      <c r="M436" s="48"/>
      <c r="S436" s="367"/>
      <c r="T436" s="367"/>
    </row>
    <row r="437" spans="1:29" ht="15" customHeight="1" x14ac:dyDescent="0.25">
      <c r="A437" s="341"/>
      <c r="B437" s="417"/>
      <c r="C437" s="418"/>
      <c r="E437" s="229"/>
      <c r="J437" s="48"/>
      <c r="K437" s="48"/>
      <c r="L437" s="48"/>
      <c r="M437" s="48"/>
      <c r="S437" s="367"/>
      <c r="T437" s="367"/>
    </row>
    <row r="438" spans="1:29" ht="15" customHeight="1" x14ac:dyDescent="0.25">
      <c r="A438" s="341"/>
      <c r="B438" s="417"/>
      <c r="C438" s="418"/>
      <c r="E438" s="229"/>
      <c r="J438" s="48"/>
      <c r="K438" s="48"/>
      <c r="L438" s="48"/>
      <c r="M438" s="48"/>
      <c r="S438" s="367"/>
      <c r="T438" s="367"/>
    </row>
    <row r="439" spans="1:29" ht="15" customHeight="1" x14ac:dyDescent="0.25">
      <c r="A439" s="341"/>
      <c r="B439" s="417"/>
      <c r="C439" s="418"/>
      <c r="E439" s="229"/>
      <c r="J439" s="48"/>
      <c r="K439" s="48"/>
      <c r="L439" s="48"/>
      <c r="M439" s="48"/>
      <c r="S439" s="367"/>
      <c r="T439" s="367"/>
    </row>
    <row r="440" spans="1:29" s="81" customFormat="1" ht="15" customHeight="1" x14ac:dyDescent="0.25">
      <c r="A440" s="341"/>
      <c r="B440" s="417"/>
      <c r="C440" s="418"/>
      <c r="D440" s="418"/>
      <c r="E440" s="229"/>
      <c r="F440" s="179"/>
      <c r="G440" s="48"/>
      <c r="H440" s="48"/>
      <c r="I440" s="48"/>
      <c r="J440" s="48"/>
      <c r="K440" s="48"/>
      <c r="L440" s="48"/>
      <c r="M440" s="48"/>
      <c r="N440" s="48"/>
      <c r="O440" s="48"/>
      <c r="P440" s="67"/>
      <c r="Q440" s="344"/>
      <c r="R440" s="67"/>
      <c r="S440" s="367"/>
      <c r="T440" s="367"/>
      <c r="U440" s="367"/>
      <c r="V440" s="236"/>
      <c r="W440" s="67"/>
      <c r="X440" s="67"/>
      <c r="Y440" s="67"/>
      <c r="Z440" s="67"/>
      <c r="AA440" s="67"/>
      <c r="AB440" s="67"/>
      <c r="AC440" s="67"/>
    </row>
    <row r="441" spans="1:29" s="81" customFormat="1" ht="15" customHeight="1" x14ac:dyDescent="0.25">
      <c r="A441" s="341"/>
      <c r="B441" s="417"/>
      <c r="C441" s="418"/>
      <c r="D441" s="418"/>
      <c r="E441" s="229"/>
      <c r="F441" s="179"/>
      <c r="G441" s="48"/>
      <c r="H441" s="48"/>
      <c r="I441" s="48"/>
      <c r="J441" s="48"/>
      <c r="K441" s="48"/>
      <c r="L441" s="48"/>
      <c r="M441" s="48"/>
      <c r="N441" s="48"/>
      <c r="O441" s="48"/>
      <c r="P441" s="67"/>
      <c r="Q441" s="344"/>
      <c r="R441" s="67"/>
      <c r="S441" s="367"/>
      <c r="T441" s="367"/>
      <c r="U441" s="367"/>
      <c r="V441" s="236"/>
      <c r="W441" s="67"/>
      <c r="X441" s="67"/>
      <c r="Y441" s="67"/>
      <c r="Z441" s="67"/>
      <c r="AA441" s="67"/>
      <c r="AB441" s="67"/>
      <c r="AC441" s="67"/>
    </row>
    <row r="442" spans="1:29" s="81" customFormat="1" ht="15" customHeight="1" x14ac:dyDescent="0.25">
      <c r="A442" s="341"/>
      <c r="B442" s="417"/>
      <c r="C442" s="418"/>
      <c r="D442" s="418"/>
      <c r="E442" s="229"/>
      <c r="F442" s="179"/>
      <c r="G442" s="48"/>
      <c r="H442" s="48"/>
      <c r="I442" s="48"/>
      <c r="J442" s="48"/>
      <c r="K442" s="48"/>
      <c r="L442" s="48"/>
      <c r="M442" s="48"/>
      <c r="N442" s="48"/>
      <c r="O442" s="48"/>
      <c r="P442" s="67"/>
      <c r="Q442" s="344"/>
      <c r="R442" s="67"/>
      <c r="S442" s="367"/>
      <c r="T442" s="367"/>
      <c r="U442" s="367"/>
      <c r="V442" s="236"/>
      <c r="W442" s="67"/>
      <c r="X442" s="67"/>
      <c r="Y442" s="67"/>
      <c r="Z442" s="67"/>
      <c r="AA442" s="67"/>
      <c r="AB442" s="67"/>
      <c r="AC442" s="67"/>
    </row>
    <row r="443" spans="1:29" s="81" customFormat="1" ht="15" customHeight="1" x14ac:dyDescent="0.25">
      <c r="A443" s="341"/>
      <c r="B443" s="417"/>
      <c r="C443" s="418"/>
      <c r="D443" s="418"/>
      <c r="E443" s="229"/>
      <c r="F443" s="179"/>
      <c r="G443" s="48"/>
      <c r="H443" s="48"/>
      <c r="I443" s="48"/>
      <c r="J443" s="48"/>
      <c r="K443" s="48"/>
      <c r="L443" s="48"/>
      <c r="M443" s="48"/>
      <c r="N443" s="48"/>
      <c r="O443" s="48"/>
      <c r="P443" s="67"/>
      <c r="Q443" s="344"/>
      <c r="R443" s="67"/>
      <c r="S443" s="367"/>
      <c r="T443" s="367"/>
      <c r="U443" s="367"/>
      <c r="V443" s="236"/>
      <c r="W443" s="67"/>
      <c r="X443" s="67"/>
      <c r="Y443" s="67"/>
      <c r="Z443" s="67"/>
      <c r="AA443" s="67"/>
      <c r="AB443" s="67"/>
      <c r="AC443" s="67"/>
    </row>
    <row r="444" spans="1:29" s="81" customFormat="1" ht="15" customHeight="1" x14ac:dyDescent="0.25">
      <c r="A444" s="341"/>
      <c r="B444" s="417"/>
      <c r="C444" s="418"/>
      <c r="D444" s="418"/>
      <c r="E444" s="229"/>
      <c r="F444" s="179"/>
      <c r="G444" s="48"/>
      <c r="H444" s="48"/>
      <c r="I444" s="48"/>
      <c r="J444" s="48"/>
      <c r="K444" s="48"/>
      <c r="L444" s="48"/>
      <c r="M444" s="48"/>
      <c r="N444" s="48"/>
      <c r="O444" s="48"/>
      <c r="P444" s="67"/>
      <c r="Q444" s="344"/>
      <c r="R444" s="67"/>
      <c r="S444" s="367"/>
      <c r="T444" s="367"/>
      <c r="U444" s="367"/>
      <c r="V444" s="236"/>
      <c r="W444" s="67"/>
      <c r="X444" s="67"/>
      <c r="Y444" s="67"/>
      <c r="Z444" s="67"/>
      <c r="AA444" s="67"/>
      <c r="AB444" s="67"/>
      <c r="AC444" s="67"/>
    </row>
    <row r="445" spans="1:29" s="81" customFormat="1" ht="15" customHeight="1" x14ac:dyDescent="0.25">
      <c r="A445" s="341"/>
      <c r="B445" s="417"/>
      <c r="C445" s="418"/>
      <c r="D445" s="418"/>
      <c r="E445" s="229"/>
      <c r="F445" s="179"/>
      <c r="G445" s="48"/>
      <c r="H445" s="48"/>
      <c r="I445" s="48"/>
      <c r="J445" s="48"/>
      <c r="K445" s="48"/>
      <c r="L445" s="48"/>
      <c r="M445" s="48"/>
      <c r="N445" s="48"/>
      <c r="O445" s="48"/>
      <c r="P445" s="67"/>
      <c r="Q445" s="344"/>
      <c r="R445" s="67"/>
      <c r="S445" s="367"/>
      <c r="T445" s="367"/>
      <c r="U445" s="367"/>
      <c r="V445" s="236"/>
      <c r="W445" s="67"/>
      <c r="X445" s="67"/>
      <c r="Y445" s="67"/>
      <c r="Z445" s="67"/>
      <c r="AA445" s="67"/>
      <c r="AB445" s="67"/>
      <c r="AC445" s="67"/>
    </row>
    <row r="446" spans="1:29" s="81" customFormat="1" ht="15" customHeight="1" x14ac:dyDescent="0.25">
      <c r="A446" s="341"/>
      <c r="B446" s="417"/>
      <c r="C446" s="418"/>
      <c r="D446" s="418"/>
      <c r="E446" s="229"/>
      <c r="F446" s="179"/>
      <c r="G446" s="48"/>
      <c r="H446" s="48"/>
      <c r="I446" s="48"/>
      <c r="J446" s="48"/>
      <c r="K446" s="48"/>
      <c r="L446" s="48"/>
      <c r="M446" s="48"/>
      <c r="N446" s="48"/>
      <c r="O446" s="48"/>
      <c r="P446" s="67"/>
      <c r="Q446" s="344"/>
      <c r="R446" s="67"/>
      <c r="S446" s="367"/>
      <c r="T446" s="367"/>
      <c r="U446" s="367"/>
      <c r="V446" s="236"/>
      <c r="W446" s="67"/>
      <c r="X446" s="67"/>
      <c r="Y446" s="67"/>
      <c r="Z446" s="67"/>
      <c r="AA446" s="67"/>
      <c r="AB446" s="67"/>
      <c r="AC446" s="67"/>
    </row>
    <row r="447" spans="1:29" s="81" customFormat="1" ht="15" customHeight="1" x14ac:dyDescent="0.25">
      <c r="A447" s="341"/>
      <c r="B447" s="417"/>
      <c r="C447" s="418"/>
      <c r="D447" s="418"/>
      <c r="E447" s="229"/>
      <c r="F447" s="179"/>
      <c r="G447" s="48"/>
      <c r="H447" s="48"/>
      <c r="I447" s="48"/>
      <c r="J447" s="48"/>
      <c r="K447" s="48"/>
      <c r="L447" s="48"/>
      <c r="M447" s="48"/>
      <c r="N447" s="48"/>
      <c r="O447" s="48"/>
      <c r="P447" s="67"/>
      <c r="Q447" s="344"/>
      <c r="R447" s="67"/>
      <c r="S447" s="367"/>
      <c r="T447" s="367"/>
      <c r="U447" s="367"/>
      <c r="V447" s="236"/>
      <c r="W447" s="67"/>
      <c r="X447" s="67"/>
      <c r="Y447" s="67"/>
      <c r="Z447" s="67"/>
      <c r="AA447" s="67"/>
      <c r="AB447" s="67"/>
      <c r="AC447" s="67"/>
    </row>
    <row r="448" spans="1:29" s="81" customFormat="1" ht="15" customHeight="1" x14ac:dyDescent="0.25">
      <c r="A448" s="341"/>
      <c r="B448" s="417"/>
      <c r="C448" s="418"/>
      <c r="D448" s="418"/>
      <c r="E448" s="229"/>
      <c r="F448" s="179"/>
      <c r="G448" s="48"/>
      <c r="H448" s="48"/>
      <c r="I448" s="48"/>
      <c r="J448" s="48"/>
      <c r="K448" s="48"/>
      <c r="L448" s="48"/>
      <c r="M448" s="48"/>
      <c r="N448" s="48"/>
      <c r="O448" s="48"/>
      <c r="P448" s="67"/>
      <c r="Q448" s="344"/>
      <c r="R448" s="67"/>
      <c r="S448" s="367"/>
      <c r="T448" s="367"/>
      <c r="U448" s="367"/>
      <c r="V448" s="236"/>
      <c r="W448" s="67"/>
      <c r="X448" s="67"/>
      <c r="Y448" s="67"/>
      <c r="Z448" s="67"/>
      <c r="AA448" s="67"/>
      <c r="AB448" s="67"/>
      <c r="AC448" s="67"/>
    </row>
    <row r="449" spans="1:29" s="81" customFormat="1" ht="15" customHeight="1" x14ac:dyDescent="0.25">
      <c r="A449" s="341"/>
      <c r="B449" s="417"/>
      <c r="C449" s="418"/>
      <c r="D449" s="418"/>
      <c r="E449" s="229"/>
      <c r="F449" s="179"/>
      <c r="G449" s="48"/>
      <c r="H449" s="48"/>
      <c r="I449" s="48"/>
      <c r="J449" s="48"/>
      <c r="K449" s="48"/>
      <c r="L449" s="48"/>
      <c r="M449" s="48"/>
      <c r="N449" s="48"/>
      <c r="O449" s="48"/>
      <c r="P449" s="67"/>
      <c r="Q449" s="344"/>
      <c r="R449" s="67"/>
      <c r="S449" s="367"/>
      <c r="T449" s="367"/>
      <c r="U449" s="367"/>
      <c r="V449" s="236"/>
      <c r="W449" s="67"/>
      <c r="X449" s="67"/>
      <c r="Y449" s="67"/>
      <c r="Z449" s="67"/>
      <c r="AA449" s="67"/>
      <c r="AB449" s="67"/>
      <c r="AC449" s="67"/>
    </row>
    <row r="450" spans="1:29" s="81" customFormat="1" ht="15" customHeight="1" x14ac:dyDescent="0.25">
      <c r="A450" s="341"/>
      <c r="B450" s="417"/>
      <c r="C450" s="418"/>
      <c r="D450" s="418"/>
      <c r="E450" s="229"/>
      <c r="F450" s="179"/>
      <c r="G450" s="48"/>
      <c r="H450" s="48"/>
      <c r="I450" s="48"/>
      <c r="J450" s="48"/>
      <c r="K450" s="48"/>
      <c r="L450" s="48"/>
      <c r="M450" s="48"/>
      <c r="N450" s="48"/>
      <c r="O450" s="48"/>
      <c r="P450" s="67"/>
      <c r="Q450" s="344"/>
      <c r="R450" s="67"/>
      <c r="S450" s="367"/>
      <c r="T450" s="367"/>
      <c r="U450" s="367"/>
      <c r="V450" s="236"/>
      <c r="W450" s="67"/>
      <c r="X450" s="67"/>
      <c r="Y450" s="67"/>
      <c r="Z450" s="67"/>
      <c r="AA450" s="67"/>
      <c r="AB450" s="67"/>
      <c r="AC450" s="67"/>
    </row>
    <row r="451" spans="1:29" s="81" customFormat="1" ht="15" customHeight="1" x14ac:dyDescent="0.25">
      <c r="A451" s="341"/>
      <c r="B451" s="417"/>
      <c r="C451" s="418"/>
      <c r="D451" s="418"/>
      <c r="E451" s="229"/>
      <c r="F451" s="179"/>
      <c r="G451" s="48"/>
      <c r="H451" s="48"/>
      <c r="I451" s="48"/>
      <c r="J451" s="48"/>
      <c r="K451" s="48"/>
      <c r="L451" s="48"/>
      <c r="M451" s="48"/>
      <c r="N451" s="48"/>
      <c r="O451" s="48"/>
      <c r="P451" s="67"/>
      <c r="Q451" s="344"/>
      <c r="R451" s="67"/>
      <c r="S451" s="367"/>
      <c r="T451" s="367"/>
      <c r="U451" s="367"/>
      <c r="V451" s="236"/>
      <c r="W451" s="67"/>
      <c r="X451" s="67"/>
      <c r="Y451" s="67"/>
      <c r="Z451" s="67"/>
      <c r="AA451" s="67"/>
      <c r="AB451" s="67"/>
      <c r="AC451" s="67"/>
    </row>
    <row r="452" spans="1:29" s="81" customFormat="1" ht="15" customHeight="1" x14ac:dyDescent="0.25">
      <c r="A452" s="341"/>
      <c r="B452" s="417"/>
      <c r="C452" s="418"/>
      <c r="D452" s="418"/>
      <c r="E452" s="229"/>
      <c r="F452" s="179"/>
      <c r="G452" s="48"/>
      <c r="H452" s="48"/>
      <c r="I452" s="48"/>
      <c r="J452" s="48"/>
      <c r="K452" s="48"/>
      <c r="L452" s="48"/>
      <c r="M452" s="48"/>
      <c r="N452" s="48"/>
      <c r="O452" s="48"/>
      <c r="P452" s="67"/>
      <c r="Q452" s="344"/>
      <c r="R452" s="67"/>
      <c r="S452" s="367"/>
      <c r="T452" s="367"/>
      <c r="U452" s="367"/>
      <c r="V452" s="236"/>
      <c r="W452" s="67"/>
      <c r="X452" s="67"/>
      <c r="Y452" s="67"/>
      <c r="Z452" s="67"/>
      <c r="AA452" s="67"/>
      <c r="AB452" s="67"/>
      <c r="AC452" s="67"/>
    </row>
    <row r="453" spans="1:29" s="81" customFormat="1" ht="15" customHeight="1" x14ac:dyDescent="0.25">
      <c r="A453" s="341"/>
      <c r="B453" s="417"/>
      <c r="C453" s="418"/>
      <c r="D453" s="418"/>
      <c r="E453" s="229"/>
      <c r="F453" s="179"/>
      <c r="G453" s="48"/>
      <c r="H453" s="48"/>
      <c r="I453" s="48"/>
      <c r="J453" s="48"/>
      <c r="K453" s="48"/>
      <c r="L453" s="48"/>
      <c r="M453" s="48"/>
      <c r="N453" s="48"/>
      <c r="O453" s="48"/>
      <c r="P453" s="67"/>
      <c r="Q453" s="344"/>
      <c r="R453" s="67"/>
      <c r="S453" s="367"/>
      <c r="T453" s="367"/>
      <c r="U453" s="367"/>
      <c r="V453" s="236"/>
      <c r="W453" s="67"/>
      <c r="X453" s="67"/>
      <c r="Y453" s="67"/>
      <c r="Z453" s="67"/>
      <c r="AA453" s="67"/>
      <c r="AB453" s="67"/>
      <c r="AC453" s="67"/>
    </row>
    <row r="454" spans="1:29" s="81" customFormat="1" ht="15" customHeight="1" x14ac:dyDescent="0.25">
      <c r="A454" s="341"/>
      <c r="B454" s="417"/>
      <c r="C454" s="418"/>
      <c r="D454" s="418"/>
      <c r="E454" s="229"/>
      <c r="F454" s="179"/>
      <c r="G454" s="48"/>
      <c r="H454" s="48"/>
      <c r="I454" s="48"/>
      <c r="J454" s="48"/>
      <c r="K454" s="48"/>
      <c r="L454" s="48"/>
      <c r="M454" s="48"/>
      <c r="N454" s="48"/>
      <c r="O454" s="48"/>
      <c r="P454" s="67"/>
      <c r="Q454" s="344"/>
      <c r="R454" s="67"/>
      <c r="S454" s="367"/>
      <c r="T454" s="367"/>
      <c r="U454" s="367"/>
      <c r="V454" s="236"/>
      <c r="W454" s="67"/>
      <c r="X454" s="67"/>
      <c r="Y454" s="67"/>
      <c r="Z454" s="67"/>
      <c r="AA454" s="67"/>
      <c r="AB454" s="67"/>
      <c r="AC454" s="67"/>
    </row>
    <row r="455" spans="1:29" s="81" customFormat="1" ht="15" customHeight="1" x14ac:dyDescent="0.25">
      <c r="A455" s="341"/>
      <c r="B455" s="417"/>
      <c r="C455" s="418"/>
      <c r="D455" s="418"/>
      <c r="E455" s="229"/>
      <c r="F455" s="179"/>
      <c r="G455" s="48"/>
      <c r="H455" s="48"/>
      <c r="I455" s="48"/>
      <c r="J455" s="48"/>
      <c r="K455" s="48"/>
      <c r="L455" s="48"/>
      <c r="M455" s="48"/>
      <c r="N455" s="48"/>
      <c r="O455" s="48"/>
      <c r="P455" s="67"/>
      <c r="Q455" s="344"/>
      <c r="R455" s="67"/>
      <c r="S455" s="367"/>
      <c r="T455" s="367"/>
      <c r="U455" s="367"/>
      <c r="V455" s="236"/>
      <c r="W455" s="67"/>
      <c r="X455" s="67"/>
      <c r="Y455" s="67"/>
      <c r="Z455" s="67"/>
      <c r="AA455" s="67"/>
      <c r="AB455" s="67"/>
      <c r="AC455" s="67"/>
    </row>
    <row r="456" spans="1:29" s="81" customFormat="1" ht="15" customHeight="1" x14ac:dyDescent="0.25">
      <c r="A456" s="341"/>
      <c r="B456" s="417"/>
      <c r="C456" s="418"/>
      <c r="D456" s="418"/>
      <c r="E456" s="229"/>
      <c r="F456" s="179"/>
      <c r="G456" s="48"/>
      <c r="H456" s="48"/>
      <c r="I456" s="48"/>
      <c r="J456" s="48"/>
      <c r="K456" s="48"/>
      <c r="L456" s="48"/>
      <c r="M456" s="48"/>
      <c r="N456" s="48"/>
      <c r="O456" s="48"/>
      <c r="P456" s="67"/>
      <c r="Q456" s="344"/>
      <c r="R456" s="67"/>
      <c r="S456" s="367"/>
      <c r="T456" s="367"/>
      <c r="U456" s="367"/>
      <c r="V456" s="236"/>
      <c r="W456" s="67"/>
      <c r="X456" s="67"/>
      <c r="Y456" s="67"/>
      <c r="Z456" s="67"/>
      <c r="AA456" s="67"/>
      <c r="AB456" s="67"/>
      <c r="AC456" s="67"/>
    </row>
    <row r="457" spans="1:29" s="81" customFormat="1" ht="15" customHeight="1" x14ac:dyDescent="0.25">
      <c r="A457" s="341"/>
      <c r="B457" s="417"/>
      <c r="C457" s="418"/>
      <c r="D457" s="418"/>
      <c r="E457" s="229"/>
      <c r="F457" s="179"/>
      <c r="G457" s="48"/>
      <c r="H457" s="48"/>
      <c r="I457" s="48"/>
      <c r="J457" s="48"/>
      <c r="K457" s="48"/>
      <c r="L457" s="48"/>
      <c r="M457" s="48"/>
      <c r="N457" s="48"/>
      <c r="O457" s="48"/>
      <c r="P457" s="67"/>
      <c r="Q457" s="344"/>
      <c r="R457" s="67"/>
      <c r="S457" s="367"/>
      <c r="T457" s="367"/>
      <c r="U457" s="367"/>
      <c r="V457" s="236"/>
      <c r="W457" s="67"/>
      <c r="X457" s="67"/>
      <c r="Y457" s="67"/>
      <c r="Z457" s="67"/>
      <c r="AA457" s="67"/>
      <c r="AB457" s="67"/>
      <c r="AC457" s="67"/>
    </row>
    <row r="458" spans="1:29" s="81" customFormat="1" ht="15" customHeight="1" x14ac:dyDescent="0.25">
      <c r="A458" s="341"/>
      <c r="B458" s="417"/>
      <c r="C458" s="418"/>
      <c r="D458" s="418"/>
      <c r="E458" s="229"/>
      <c r="F458" s="179"/>
      <c r="G458" s="48"/>
      <c r="H458" s="48"/>
      <c r="I458" s="48"/>
      <c r="J458" s="48"/>
      <c r="K458" s="48"/>
      <c r="L458" s="48"/>
      <c r="M458" s="48"/>
      <c r="N458" s="48"/>
      <c r="O458" s="48"/>
      <c r="P458" s="67"/>
      <c r="Q458" s="344"/>
      <c r="R458" s="67"/>
      <c r="S458" s="367"/>
      <c r="T458" s="367"/>
      <c r="U458" s="367"/>
      <c r="V458" s="236"/>
      <c r="W458" s="67"/>
      <c r="X458" s="67"/>
      <c r="Y458" s="67"/>
      <c r="Z458" s="67"/>
      <c r="AA458" s="67"/>
      <c r="AB458" s="67"/>
      <c r="AC458" s="67"/>
    </row>
    <row r="459" spans="1:29" s="81" customFormat="1" ht="15" customHeight="1" x14ac:dyDescent="0.25">
      <c r="A459" s="341"/>
      <c r="B459" s="417"/>
      <c r="C459" s="418"/>
      <c r="D459" s="418"/>
      <c r="E459" s="229"/>
      <c r="F459" s="179"/>
      <c r="G459" s="48"/>
      <c r="H459" s="48"/>
      <c r="I459" s="48"/>
      <c r="J459" s="48"/>
      <c r="K459" s="48"/>
      <c r="L459" s="48"/>
      <c r="M459" s="48"/>
      <c r="N459" s="48"/>
      <c r="O459" s="48"/>
      <c r="P459" s="67"/>
      <c r="Q459" s="344"/>
      <c r="R459" s="67"/>
      <c r="S459" s="367"/>
      <c r="T459" s="367"/>
      <c r="U459" s="367"/>
      <c r="V459" s="236"/>
      <c r="W459" s="67"/>
      <c r="X459" s="67"/>
      <c r="Y459" s="67"/>
      <c r="Z459" s="67"/>
      <c r="AA459" s="67"/>
      <c r="AB459" s="67"/>
      <c r="AC459" s="67"/>
    </row>
    <row r="460" spans="1:29" s="81" customFormat="1" ht="15" customHeight="1" x14ac:dyDescent="0.25">
      <c r="A460" s="341"/>
      <c r="B460" s="417"/>
      <c r="C460" s="418"/>
      <c r="D460" s="418"/>
      <c r="E460" s="229"/>
      <c r="F460" s="179"/>
      <c r="G460" s="48"/>
      <c r="H460" s="48"/>
      <c r="I460" s="48"/>
      <c r="J460" s="48"/>
      <c r="K460" s="48"/>
      <c r="L460" s="48"/>
      <c r="M460" s="48"/>
      <c r="N460" s="48"/>
      <c r="O460" s="48"/>
      <c r="P460" s="67"/>
      <c r="Q460" s="344"/>
      <c r="R460" s="67"/>
      <c r="S460" s="367"/>
      <c r="T460" s="367"/>
      <c r="U460" s="367"/>
      <c r="V460" s="236"/>
      <c r="W460" s="67"/>
      <c r="X460" s="67"/>
      <c r="Y460" s="67"/>
      <c r="Z460" s="67"/>
      <c r="AA460" s="67"/>
      <c r="AB460" s="67"/>
      <c r="AC460" s="67"/>
    </row>
    <row r="461" spans="1:29" s="81" customFormat="1" ht="15" customHeight="1" x14ac:dyDescent="0.25">
      <c r="A461" s="341"/>
      <c r="B461" s="417"/>
      <c r="C461" s="418"/>
      <c r="D461" s="418"/>
      <c r="E461" s="229"/>
      <c r="F461" s="179"/>
      <c r="G461" s="48"/>
      <c r="H461" s="48"/>
      <c r="I461" s="48"/>
      <c r="J461" s="48"/>
      <c r="K461" s="48"/>
      <c r="L461" s="48"/>
      <c r="M461" s="48"/>
      <c r="N461" s="48"/>
      <c r="O461" s="48"/>
      <c r="P461" s="67"/>
      <c r="Q461" s="344"/>
      <c r="R461" s="67"/>
      <c r="S461" s="367"/>
      <c r="T461" s="367"/>
      <c r="U461" s="367"/>
      <c r="V461" s="236"/>
      <c r="W461" s="67"/>
      <c r="X461" s="67"/>
      <c r="Y461" s="67"/>
      <c r="Z461" s="67"/>
      <c r="AA461" s="67"/>
      <c r="AB461" s="67"/>
      <c r="AC461" s="67"/>
    </row>
    <row r="462" spans="1:29" s="81" customFormat="1" ht="15" customHeight="1" x14ac:dyDescent="0.25">
      <c r="A462" s="341"/>
      <c r="B462" s="417"/>
      <c r="C462" s="418"/>
      <c r="D462" s="418"/>
      <c r="E462" s="229"/>
      <c r="F462" s="179"/>
      <c r="G462" s="48"/>
      <c r="H462" s="48"/>
      <c r="I462" s="48"/>
      <c r="J462" s="48"/>
      <c r="K462" s="48"/>
      <c r="L462" s="48"/>
      <c r="M462" s="48"/>
      <c r="N462" s="48"/>
      <c r="O462" s="48"/>
      <c r="P462" s="67"/>
      <c r="Q462" s="344"/>
      <c r="R462" s="67"/>
      <c r="S462" s="367"/>
      <c r="T462" s="367"/>
      <c r="U462" s="367"/>
      <c r="V462" s="236"/>
      <c r="W462" s="67"/>
      <c r="X462" s="67"/>
      <c r="Y462" s="67"/>
      <c r="Z462" s="67"/>
      <c r="AA462" s="67"/>
      <c r="AB462" s="67"/>
      <c r="AC462" s="67"/>
    </row>
    <row r="463" spans="1:29" s="81" customFormat="1" ht="15" customHeight="1" x14ac:dyDescent="0.25">
      <c r="A463" s="341"/>
      <c r="B463" s="417"/>
      <c r="C463" s="418"/>
      <c r="D463" s="418"/>
      <c r="E463" s="229"/>
      <c r="F463" s="179"/>
      <c r="G463" s="48"/>
      <c r="H463" s="48"/>
      <c r="I463" s="48"/>
      <c r="J463" s="48"/>
      <c r="K463" s="48"/>
      <c r="L463" s="48"/>
      <c r="M463" s="48"/>
      <c r="N463" s="48"/>
      <c r="O463" s="48"/>
      <c r="P463" s="67"/>
      <c r="Q463" s="344"/>
      <c r="R463" s="67"/>
      <c r="S463" s="367"/>
      <c r="T463" s="367"/>
      <c r="U463" s="367"/>
      <c r="V463" s="236"/>
      <c r="W463" s="67"/>
      <c r="X463" s="67"/>
      <c r="Y463" s="67"/>
      <c r="Z463" s="67"/>
      <c r="AA463" s="67"/>
      <c r="AB463" s="67"/>
      <c r="AC463" s="67"/>
    </row>
    <row r="464" spans="1:29" s="81" customFormat="1" ht="15" customHeight="1" x14ac:dyDescent="0.25">
      <c r="A464" s="341"/>
      <c r="B464" s="417"/>
      <c r="C464" s="418"/>
      <c r="D464" s="418"/>
      <c r="E464" s="229"/>
      <c r="F464" s="179"/>
      <c r="G464" s="48"/>
      <c r="H464" s="48"/>
      <c r="I464" s="48"/>
      <c r="J464" s="48"/>
      <c r="K464" s="48"/>
      <c r="L464" s="48"/>
      <c r="M464" s="48"/>
      <c r="N464" s="48"/>
      <c r="O464" s="48"/>
      <c r="P464" s="67"/>
      <c r="Q464" s="344"/>
      <c r="R464" s="67"/>
      <c r="S464" s="367"/>
      <c r="T464" s="367"/>
      <c r="U464" s="367"/>
      <c r="V464" s="236"/>
      <c r="W464" s="67"/>
      <c r="X464" s="67"/>
      <c r="Y464" s="67"/>
      <c r="Z464" s="67"/>
      <c r="AA464" s="67"/>
      <c r="AB464" s="67"/>
      <c r="AC464" s="67"/>
    </row>
    <row r="465" spans="1:29" s="81" customFormat="1" ht="15" customHeight="1" x14ac:dyDescent="0.25">
      <c r="A465" s="341"/>
      <c r="B465" s="417"/>
      <c r="C465" s="418"/>
      <c r="D465" s="418"/>
      <c r="E465" s="229"/>
      <c r="F465" s="179"/>
      <c r="G465" s="48"/>
      <c r="H465" s="48"/>
      <c r="I465" s="48"/>
      <c r="J465" s="48"/>
      <c r="K465" s="48"/>
      <c r="L465" s="48"/>
      <c r="M465" s="48"/>
      <c r="N465" s="48"/>
      <c r="O465" s="48"/>
      <c r="P465" s="67"/>
      <c r="Q465" s="344"/>
      <c r="R465" s="67"/>
      <c r="S465" s="367"/>
      <c r="T465" s="367"/>
      <c r="U465" s="367"/>
      <c r="V465" s="236"/>
      <c r="W465" s="67"/>
      <c r="X465" s="67"/>
      <c r="Y465" s="67"/>
      <c r="Z465" s="67"/>
      <c r="AA465" s="67"/>
      <c r="AB465" s="67"/>
      <c r="AC465" s="67"/>
    </row>
    <row r="466" spans="1:29" s="81" customFormat="1" ht="15" customHeight="1" x14ac:dyDescent="0.25">
      <c r="A466" s="341"/>
      <c r="B466" s="417"/>
      <c r="C466" s="418"/>
      <c r="D466" s="418"/>
      <c r="E466" s="229"/>
      <c r="F466" s="179"/>
      <c r="G466" s="48"/>
      <c r="H466" s="48"/>
      <c r="I466" s="48"/>
      <c r="J466" s="48"/>
      <c r="K466" s="48"/>
      <c r="L466" s="48"/>
      <c r="M466" s="48"/>
      <c r="N466" s="48"/>
      <c r="O466" s="48"/>
      <c r="P466" s="67"/>
      <c r="Q466" s="344"/>
      <c r="R466" s="67"/>
      <c r="S466" s="367"/>
      <c r="T466" s="367"/>
      <c r="U466" s="367"/>
      <c r="V466" s="236"/>
      <c r="W466" s="67"/>
      <c r="X466" s="67"/>
      <c r="Y466" s="67"/>
      <c r="Z466" s="67"/>
      <c r="AA466" s="67"/>
      <c r="AB466" s="67"/>
      <c r="AC466" s="67"/>
    </row>
    <row r="467" spans="1:29" s="81" customFormat="1" ht="15" customHeight="1" x14ac:dyDescent="0.25">
      <c r="A467" s="341"/>
      <c r="B467" s="417"/>
      <c r="C467" s="418"/>
      <c r="D467" s="418"/>
      <c r="E467" s="229"/>
      <c r="F467" s="179"/>
      <c r="G467" s="48"/>
      <c r="H467" s="48"/>
      <c r="I467" s="48"/>
      <c r="J467" s="48"/>
      <c r="K467" s="48"/>
      <c r="L467" s="48"/>
      <c r="M467" s="48"/>
      <c r="N467" s="48"/>
      <c r="O467" s="48"/>
      <c r="P467" s="67"/>
      <c r="Q467" s="344"/>
      <c r="R467" s="67"/>
      <c r="S467" s="367"/>
      <c r="T467" s="367"/>
      <c r="U467" s="367"/>
      <c r="V467" s="236"/>
      <c r="W467" s="67"/>
      <c r="X467" s="67"/>
      <c r="Y467" s="67"/>
      <c r="Z467" s="67"/>
      <c r="AA467" s="67"/>
      <c r="AB467" s="67"/>
      <c r="AC467" s="67"/>
    </row>
    <row r="468" spans="1:29" s="81" customFormat="1" ht="15" customHeight="1" x14ac:dyDescent="0.25">
      <c r="A468" s="341"/>
      <c r="B468" s="417"/>
      <c r="C468" s="418"/>
      <c r="D468" s="418"/>
      <c r="E468" s="229"/>
      <c r="F468" s="179"/>
      <c r="G468" s="48"/>
      <c r="H468" s="48"/>
      <c r="I468" s="48"/>
      <c r="J468" s="48"/>
      <c r="K468" s="48"/>
      <c r="L468" s="48"/>
      <c r="M468" s="48"/>
      <c r="N468" s="48"/>
      <c r="O468" s="48"/>
      <c r="P468" s="67"/>
      <c r="Q468" s="344"/>
      <c r="R468" s="67"/>
      <c r="S468" s="367"/>
      <c r="T468" s="367"/>
      <c r="U468" s="367"/>
      <c r="V468" s="236"/>
      <c r="W468" s="67"/>
      <c r="X468" s="67"/>
      <c r="Y468" s="67"/>
      <c r="Z468" s="67"/>
      <c r="AA468" s="67"/>
      <c r="AB468" s="67"/>
      <c r="AC468" s="67"/>
    </row>
    <row r="469" spans="1:29" s="81" customFormat="1" ht="15" customHeight="1" x14ac:dyDescent="0.25">
      <c r="A469" s="341"/>
      <c r="B469" s="417"/>
      <c r="C469" s="418"/>
      <c r="D469" s="418"/>
      <c r="E469" s="229"/>
      <c r="F469" s="179"/>
      <c r="G469" s="48"/>
      <c r="H469" s="48"/>
      <c r="I469" s="48"/>
      <c r="J469" s="48"/>
      <c r="K469" s="48"/>
      <c r="L469" s="48"/>
      <c r="M469" s="48"/>
      <c r="N469" s="48"/>
      <c r="O469" s="48"/>
      <c r="P469" s="67"/>
      <c r="Q469" s="344"/>
      <c r="R469" s="67"/>
      <c r="S469" s="367"/>
      <c r="T469" s="367"/>
      <c r="U469" s="367"/>
      <c r="V469" s="236"/>
      <c r="W469" s="67"/>
      <c r="X469" s="67"/>
      <c r="Y469" s="67"/>
      <c r="Z469" s="67"/>
      <c r="AA469" s="67"/>
      <c r="AB469" s="67"/>
      <c r="AC469" s="67"/>
    </row>
    <row r="470" spans="1:29" s="81" customFormat="1" ht="15" customHeight="1" x14ac:dyDescent="0.25">
      <c r="A470" s="341"/>
      <c r="B470" s="417"/>
      <c r="C470" s="418"/>
      <c r="D470" s="418"/>
      <c r="E470" s="229"/>
      <c r="F470" s="179"/>
      <c r="G470" s="48"/>
      <c r="H470" s="48"/>
      <c r="I470" s="48"/>
      <c r="J470" s="48"/>
      <c r="K470" s="48"/>
      <c r="L470" s="48"/>
      <c r="M470" s="48"/>
      <c r="N470" s="48"/>
      <c r="O470" s="48"/>
      <c r="P470" s="67"/>
      <c r="Q470" s="344"/>
      <c r="R470" s="67"/>
      <c r="S470" s="367"/>
      <c r="T470" s="367"/>
      <c r="U470" s="367"/>
      <c r="V470" s="236"/>
      <c r="W470" s="67"/>
      <c r="X470" s="67"/>
      <c r="Y470" s="67"/>
      <c r="Z470" s="67"/>
      <c r="AA470" s="67"/>
      <c r="AB470" s="67"/>
      <c r="AC470" s="67"/>
    </row>
    <row r="471" spans="1:29" s="81" customFormat="1" ht="15" customHeight="1" x14ac:dyDescent="0.25">
      <c r="A471" s="341"/>
      <c r="B471" s="417"/>
      <c r="C471" s="418"/>
      <c r="D471" s="418"/>
      <c r="E471" s="229"/>
      <c r="F471" s="179"/>
      <c r="G471" s="48"/>
      <c r="H471" s="48"/>
      <c r="I471" s="48"/>
      <c r="J471" s="48"/>
      <c r="K471" s="48"/>
      <c r="L471" s="48"/>
      <c r="M471" s="48"/>
      <c r="N471" s="48"/>
      <c r="O471" s="48"/>
      <c r="P471" s="67"/>
      <c r="Q471" s="344"/>
      <c r="R471" s="67"/>
      <c r="S471" s="367"/>
      <c r="T471" s="367"/>
      <c r="U471" s="367"/>
      <c r="V471" s="236"/>
      <c r="W471" s="67"/>
      <c r="X471" s="67"/>
      <c r="Y471" s="67"/>
      <c r="Z471" s="67"/>
      <c r="AA471" s="67"/>
      <c r="AB471" s="67"/>
      <c r="AC471" s="67"/>
    </row>
    <row r="472" spans="1:29" s="81" customFormat="1" ht="15" customHeight="1" x14ac:dyDescent="0.25">
      <c r="A472" s="341"/>
      <c r="B472" s="417"/>
      <c r="C472" s="418"/>
      <c r="D472" s="418"/>
      <c r="E472" s="229"/>
      <c r="F472" s="179"/>
      <c r="G472" s="48"/>
      <c r="H472" s="48"/>
      <c r="I472" s="48"/>
      <c r="J472" s="48"/>
      <c r="K472" s="48"/>
      <c r="L472" s="48"/>
      <c r="M472" s="48"/>
      <c r="N472" s="48"/>
      <c r="O472" s="48"/>
      <c r="P472" s="67"/>
      <c r="Q472" s="344"/>
      <c r="R472" s="67"/>
      <c r="S472" s="367"/>
      <c r="T472" s="367"/>
      <c r="U472" s="367"/>
      <c r="V472" s="236"/>
      <c r="W472" s="67"/>
      <c r="X472" s="67"/>
      <c r="Y472" s="67"/>
      <c r="Z472" s="67"/>
      <c r="AA472" s="67"/>
      <c r="AB472" s="67"/>
      <c r="AC472" s="67"/>
    </row>
    <row r="473" spans="1:29" s="81" customFormat="1" ht="15" customHeight="1" x14ac:dyDescent="0.25">
      <c r="A473" s="341"/>
      <c r="B473" s="417"/>
      <c r="C473" s="418"/>
      <c r="D473" s="418"/>
      <c r="E473" s="229"/>
      <c r="F473" s="179"/>
      <c r="G473" s="48"/>
      <c r="H473" s="48"/>
      <c r="I473" s="48"/>
      <c r="J473" s="48"/>
      <c r="K473" s="48"/>
      <c r="L473" s="48"/>
      <c r="M473" s="48"/>
      <c r="N473" s="48"/>
      <c r="O473" s="48"/>
      <c r="P473" s="67"/>
      <c r="Q473" s="344"/>
      <c r="R473" s="67"/>
      <c r="S473" s="367"/>
      <c r="T473" s="367"/>
      <c r="U473" s="367"/>
      <c r="V473" s="236"/>
      <c r="W473" s="67"/>
      <c r="X473" s="67"/>
      <c r="Y473" s="67"/>
      <c r="Z473" s="67"/>
      <c r="AA473" s="67"/>
      <c r="AB473" s="67"/>
      <c r="AC473" s="67"/>
    </row>
    <row r="474" spans="1:29" s="81" customFormat="1" ht="15" customHeight="1" x14ac:dyDescent="0.25">
      <c r="A474" s="341"/>
      <c r="B474" s="417"/>
      <c r="C474" s="418"/>
      <c r="D474" s="418"/>
      <c r="E474" s="229"/>
      <c r="F474" s="179"/>
      <c r="G474" s="48"/>
      <c r="H474" s="48"/>
      <c r="I474" s="48"/>
      <c r="J474" s="48"/>
      <c r="K474" s="48"/>
      <c r="L474" s="48"/>
      <c r="M474" s="48"/>
      <c r="N474" s="48"/>
      <c r="O474" s="48"/>
      <c r="P474" s="67"/>
      <c r="Q474" s="344"/>
      <c r="R474" s="67"/>
      <c r="S474" s="367"/>
      <c r="T474" s="367"/>
      <c r="U474" s="367"/>
      <c r="V474" s="236"/>
      <c r="W474" s="67"/>
      <c r="X474" s="67"/>
      <c r="Y474" s="67"/>
      <c r="Z474" s="67"/>
      <c r="AA474" s="67"/>
      <c r="AB474" s="67"/>
      <c r="AC474" s="67"/>
    </row>
    <row r="475" spans="1:29" s="81" customFormat="1" ht="15" customHeight="1" x14ac:dyDescent="0.25">
      <c r="A475" s="341"/>
      <c r="B475" s="417"/>
      <c r="C475" s="418"/>
      <c r="D475" s="418"/>
      <c r="E475" s="229"/>
      <c r="F475" s="179"/>
      <c r="G475" s="48"/>
      <c r="H475" s="48"/>
      <c r="I475" s="48"/>
      <c r="J475" s="48"/>
      <c r="K475" s="48"/>
      <c r="L475" s="48"/>
      <c r="M475" s="48"/>
      <c r="N475" s="48"/>
      <c r="O475" s="48"/>
      <c r="P475" s="67"/>
      <c r="Q475" s="344"/>
      <c r="R475" s="67"/>
      <c r="S475" s="367"/>
      <c r="T475" s="367"/>
      <c r="U475" s="367"/>
      <c r="V475" s="236"/>
      <c r="W475" s="67"/>
      <c r="X475" s="67"/>
      <c r="Y475" s="67"/>
      <c r="Z475" s="67"/>
      <c r="AA475" s="67"/>
      <c r="AB475" s="67"/>
      <c r="AC475" s="67"/>
    </row>
    <row r="476" spans="1:29" s="81" customFormat="1" ht="15" customHeight="1" x14ac:dyDescent="0.25">
      <c r="A476" s="341"/>
      <c r="B476" s="417"/>
      <c r="C476" s="418"/>
      <c r="D476" s="418"/>
      <c r="E476" s="229"/>
      <c r="F476" s="179"/>
      <c r="G476" s="48"/>
      <c r="H476" s="48"/>
      <c r="I476" s="48"/>
      <c r="J476" s="48"/>
      <c r="K476" s="48"/>
      <c r="L476" s="48"/>
      <c r="M476" s="48"/>
      <c r="N476" s="48"/>
      <c r="O476" s="48"/>
      <c r="P476" s="67"/>
      <c r="Q476" s="344"/>
      <c r="R476" s="67"/>
      <c r="S476" s="367"/>
      <c r="T476" s="367"/>
      <c r="U476" s="367"/>
      <c r="V476" s="236"/>
      <c r="W476" s="67"/>
      <c r="X476" s="67"/>
      <c r="Y476" s="67"/>
      <c r="Z476" s="67"/>
      <c r="AA476" s="67"/>
      <c r="AB476" s="67"/>
      <c r="AC476" s="67"/>
    </row>
    <row r="477" spans="1:29" s="81" customFormat="1" ht="15" customHeight="1" x14ac:dyDescent="0.25">
      <c r="A477" s="341"/>
      <c r="B477" s="417"/>
      <c r="C477" s="418"/>
      <c r="D477" s="418"/>
      <c r="E477" s="229"/>
      <c r="F477" s="179"/>
      <c r="G477" s="48"/>
      <c r="H477" s="48"/>
      <c r="I477" s="48"/>
      <c r="J477" s="48"/>
      <c r="K477" s="48"/>
      <c r="L477" s="48"/>
      <c r="M477" s="48"/>
      <c r="N477" s="48"/>
      <c r="O477" s="48"/>
      <c r="P477" s="67"/>
      <c r="Q477" s="344"/>
      <c r="R477" s="67"/>
      <c r="S477" s="367"/>
      <c r="T477" s="367"/>
      <c r="U477" s="367"/>
      <c r="V477" s="236"/>
      <c r="W477" s="67"/>
      <c r="X477" s="67"/>
      <c r="Y477" s="67"/>
      <c r="Z477" s="67"/>
      <c r="AA477" s="67"/>
      <c r="AB477" s="67"/>
      <c r="AC477" s="67"/>
    </row>
    <row r="478" spans="1:29" s="81" customFormat="1" ht="15" customHeight="1" x14ac:dyDescent="0.25">
      <c r="A478" s="341"/>
      <c r="B478" s="417"/>
      <c r="C478" s="418"/>
      <c r="D478" s="418"/>
      <c r="E478" s="229"/>
      <c r="F478" s="179"/>
      <c r="G478" s="48"/>
      <c r="H478" s="48"/>
      <c r="I478" s="48"/>
      <c r="J478" s="48"/>
      <c r="K478" s="48"/>
      <c r="L478" s="48"/>
      <c r="M478" s="48"/>
      <c r="N478" s="48"/>
      <c r="O478" s="48"/>
      <c r="P478" s="67"/>
      <c r="Q478" s="344"/>
      <c r="R478" s="67"/>
      <c r="S478" s="367"/>
      <c r="T478" s="367"/>
      <c r="U478" s="367"/>
      <c r="V478" s="236"/>
      <c r="W478" s="67"/>
      <c r="X478" s="67"/>
      <c r="Y478" s="67"/>
      <c r="Z478" s="67"/>
      <c r="AA478" s="67"/>
      <c r="AB478" s="67"/>
      <c r="AC478" s="67"/>
    </row>
    <row r="479" spans="1:29" s="81" customFormat="1" ht="15" customHeight="1" x14ac:dyDescent="0.25">
      <c r="A479" s="341"/>
      <c r="B479" s="417"/>
      <c r="C479" s="418"/>
      <c r="D479" s="418"/>
      <c r="E479" s="229"/>
      <c r="F479" s="179"/>
      <c r="G479" s="48"/>
      <c r="H479" s="48"/>
      <c r="I479" s="48"/>
      <c r="J479" s="48"/>
      <c r="K479" s="48"/>
      <c r="L479" s="48"/>
      <c r="M479" s="48"/>
      <c r="N479" s="48"/>
      <c r="O479" s="48"/>
      <c r="P479" s="67"/>
      <c r="Q479" s="344"/>
      <c r="R479" s="67"/>
      <c r="S479" s="367"/>
      <c r="T479" s="367"/>
      <c r="U479" s="367"/>
      <c r="V479" s="236"/>
      <c r="W479" s="67"/>
      <c r="X479" s="67"/>
      <c r="Y479" s="67"/>
      <c r="Z479" s="67"/>
      <c r="AA479" s="67"/>
      <c r="AB479" s="67"/>
      <c r="AC479" s="67"/>
    </row>
    <row r="480" spans="1:29" s="81" customFormat="1" ht="15" customHeight="1" x14ac:dyDescent="0.25">
      <c r="A480" s="341"/>
      <c r="B480" s="417"/>
      <c r="C480" s="418"/>
      <c r="D480" s="418"/>
      <c r="E480" s="229"/>
      <c r="F480" s="179"/>
      <c r="G480" s="48"/>
      <c r="H480" s="48"/>
      <c r="I480" s="48"/>
      <c r="J480" s="48"/>
      <c r="K480" s="48"/>
      <c r="L480" s="48"/>
      <c r="M480" s="48"/>
      <c r="N480" s="48"/>
      <c r="O480" s="48"/>
      <c r="P480" s="67"/>
      <c r="Q480" s="344"/>
      <c r="R480" s="67"/>
      <c r="S480" s="367"/>
      <c r="T480" s="367"/>
      <c r="U480" s="367"/>
      <c r="V480" s="236"/>
      <c r="W480" s="67"/>
      <c r="X480" s="67"/>
      <c r="Y480" s="67"/>
      <c r="Z480" s="67"/>
      <c r="AA480" s="67"/>
      <c r="AB480" s="67"/>
      <c r="AC480" s="67"/>
    </row>
    <row r="481" spans="1:29" s="81" customFormat="1" ht="15" customHeight="1" x14ac:dyDescent="0.25">
      <c r="A481" s="341"/>
      <c r="B481" s="417"/>
      <c r="C481" s="418"/>
      <c r="D481" s="418"/>
      <c r="E481" s="229"/>
      <c r="F481" s="179"/>
      <c r="G481" s="48"/>
      <c r="H481" s="48"/>
      <c r="I481" s="48"/>
      <c r="J481" s="48"/>
      <c r="K481" s="48"/>
      <c r="L481" s="48"/>
      <c r="M481" s="48"/>
      <c r="N481" s="48"/>
      <c r="O481" s="48"/>
      <c r="P481" s="67"/>
      <c r="Q481" s="344"/>
      <c r="R481" s="67"/>
      <c r="S481" s="367"/>
      <c r="T481" s="367"/>
      <c r="U481" s="367"/>
      <c r="V481" s="236"/>
      <c r="W481" s="67"/>
      <c r="X481" s="67"/>
      <c r="Y481" s="67"/>
      <c r="Z481" s="67"/>
      <c r="AA481" s="67"/>
      <c r="AB481" s="67"/>
      <c r="AC481" s="67"/>
    </row>
    <row r="482" spans="1:29" s="81" customFormat="1" ht="15" customHeight="1" x14ac:dyDescent="0.25">
      <c r="A482" s="341"/>
      <c r="B482" s="417"/>
      <c r="C482" s="418"/>
      <c r="D482" s="418"/>
      <c r="E482" s="229"/>
      <c r="F482" s="179"/>
      <c r="G482" s="48"/>
      <c r="H482" s="48"/>
      <c r="I482" s="48"/>
      <c r="J482" s="48"/>
      <c r="K482" s="48"/>
      <c r="L482" s="48"/>
      <c r="M482" s="48"/>
      <c r="N482" s="48"/>
      <c r="O482" s="48"/>
      <c r="P482" s="67"/>
      <c r="Q482" s="344"/>
      <c r="R482" s="67"/>
      <c r="S482" s="367"/>
      <c r="T482" s="367"/>
      <c r="U482" s="367"/>
      <c r="V482" s="236"/>
      <c r="W482" s="67"/>
      <c r="X482" s="67"/>
      <c r="Y482" s="67"/>
      <c r="Z482" s="67"/>
      <c r="AA482" s="67"/>
      <c r="AB482" s="67"/>
      <c r="AC482" s="67"/>
    </row>
    <row r="483" spans="1:29" s="81" customFormat="1" ht="15" customHeight="1" x14ac:dyDescent="0.25">
      <c r="A483" s="341"/>
      <c r="B483" s="417"/>
      <c r="C483" s="418"/>
      <c r="D483" s="418"/>
      <c r="E483" s="229"/>
      <c r="F483" s="179"/>
      <c r="G483" s="48"/>
      <c r="H483" s="48"/>
      <c r="I483" s="48"/>
      <c r="J483" s="48"/>
      <c r="K483" s="48"/>
      <c r="L483" s="48"/>
      <c r="M483" s="48"/>
      <c r="N483" s="48"/>
      <c r="O483" s="48"/>
      <c r="P483" s="67"/>
      <c r="Q483" s="344"/>
      <c r="R483" s="67"/>
      <c r="S483" s="367"/>
      <c r="T483" s="367"/>
      <c r="U483" s="367"/>
      <c r="V483" s="236"/>
      <c r="W483" s="67"/>
      <c r="X483" s="67"/>
      <c r="Y483" s="67"/>
      <c r="Z483" s="67"/>
      <c r="AA483" s="67"/>
      <c r="AB483" s="67"/>
      <c r="AC483" s="67"/>
    </row>
    <row r="484" spans="1:29" s="81" customFormat="1" ht="15" customHeight="1" x14ac:dyDescent="0.25">
      <c r="A484" s="341"/>
      <c r="B484" s="417"/>
      <c r="C484" s="418"/>
      <c r="D484" s="418"/>
      <c r="E484" s="229"/>
      <c r="F484" s="179"/>
      <c r="G484" s="48"/>
      <c r="H484" s="48"/>
      <c r="I484" s="48"/>
      <c r="J484" s="48"/>
      <c r="K484" s="48"/>
      <c r="L484" s="48"/>
      <c r="M484" s="48"/>
      <c r="N484" s="48"/>
      <c r="O484" s="48"/>
      <c r="P484" s="67"/>
      <c r="Q484" s="344"/>
      <c r="R484" s="67"/>
      <c r="S484" s="367"/>
      <c r="T484" s="367"/>
      <c r="U484" s="367"/>
      <c r="V484" s="236"/>
      <c r="W484" s="67"/>
      <c r="X484" s="67"/>
      <c r="Y484" s="67"/>
      <c r="Z484" s="67"/>
      <c r="AA484" s="67"/>
      <c r="AB484" s="67"/>
      <c r="AC484" s="67"/>
    </row>
    <row r="485" spans="1:29" s="81" customFormat="1" ht="15" customHeight="1" x14ac:dyDescent="0.25">
      <c r="A485" s="341"/>
      <c r="B485" s="417"/>
      <c r="C485" s="418"/>
      <c r="D485" s="418"/>
      <c r="E485" s="229"/>
      <c r="F485" s="179"/>
      <c r="G485" s="48"/>
      <c r="H485" s="48"/>
      <c r="I485" s="48"/>
      <c r="J485" s="48"/>
      <c r="K485" s="48"/>
      <c r="L485" s="48"/>
      <c r="M485" s="48"/>
      <c r="N485" s="48"/>
      <c r="O485" s="48"/>
      <c r="P485" s="67"/>
      <c r="Q485" s="344"/>
      <c r="R485" s="67"/>
      <c r="S485" s="367"/>
      <c r="T485" s="367"/>
      <c r="U485" s="367"/>
      <c r="V485" s="236"/>
      <c r="W485" s="67"/>
      <c r="X485" s="67"/>
      <c r="Y485" s="67"/>
      <c r="Z485" s="67"/>
      <c r="AA485" s="67"/>
      <c r="AB485" s="67"/>
      <c r="AC485" s="67"/>
    </row>
    <row r="486" spans="1:29" s="81" customFormat="1" ht="15" customHeight="1" x14ac:dyDescent="0.25">
      <c r="A486" s="341"/>
      <c r="B486" s="417"/>
      <c r="C486" s="418"/>
      <c r="D486" s="418"/>
      <c r="E486" s="229"/>
      <c r="F486" s="179"/>
      <c r="G486" s="48"/>
      <c r="H486" s="48"/>
      <c r="I486" s="48"/>
      <c r="J486" s="48"/>
      <c r="K486" s="48"/>
      <c r="L486" s="48"/>
      <c r="M486" s="48"/>
      <c r="N486" s="48"/>
      <c r="O486" s="48"/>
      <c r="P486" s="67"/>
      <c r="Q486" s="344"/>
      <c r="R486" s="67"/>
      <c r="S486" s="367"/>
      <c r="T486" s="367"/>
      <c r="U486" s="367"/>
      <c r="V486" s="236"/>
      <c r="W486" s="67"/>
      <c r="X486" s="67"/>
      <c r="Y486" s="67"/>
      <c r="Z486" s="67"/>
      <c r="AA486" s="67"/>
      <c r="AB486" s="67"/>
      <c r="AC486" s="67"/>
    </row>
    <row r="487" spans="1:29" s="81" customFormat="1" ht="15" customHeight="1" x14ac:dyDescent="0.25">
      <c r="A487" s="341"/>
      <c r="B487" s="417"/>
      <c r="C487" s="418"/>
      <c r="D487" s="418"/>
      <c r="E487" s="229"/>
      <c r="F487" s="179"/>
      <c r="G487" s="48"/>
      <c r="H487" s="48"/>
      <c r="I487" s="48"/>
      <c r="J487" s="48"/>
      <c r="K487" s="48"/>
      <c r="L487" s="48"/>
      <c r="M487" s="48"/>
      <c r="N487" s="48"/>
      <c r="O487" s="48"/>
      <c r="P487" s="67"/>
      <c r="Q487" s="344"/>
      <c r="R487" s="67"/>
      <c r="S487" s="367"/>
      <c r="T487" s="367"/>
      <c r="U487" s="367"/>
      <c r="V487" s="236"/>
      <c r="W487" s="67"/>
      <c r="X487" s="67"/>
      <c r="Y487" s="67"/>
      <c r="Z487" s="67"/>
      <c r="AA487" s="67"/>
      <c r="AB487" s="67"/>
      <c r="AC487" s="67"/>
    </row>
    <row r="488" spans="1:29" s="81" customFormat="1" ht="15" customHeight="1" x14ac:dyDescent="0.25">
      <c r="A488" s="341"/>
      <c r="B488" s="417"/>
      <c r="C488" s="418"/>
      <c r="D488" s="418"/>
      <c r="E488" s="229"/>
      <c r="F488" s="179"/>
      <c r="G488" s="48"/>
      <c r="H488" s="48"/>
      <c r="I488" s="48"/>
      <c r="J488" s="48"/>
      <c r="K488" s="48"/>
      <c r="L488" s="48"/>
      <c r="M488" s="48"/>
      <c r="N488" s="48"/>
      <c r="O488" s="48"/>
      <c r="P488" s="67"/>
      <c r="Q488" s="344"/>
      <c r="R488" s="67"/>
      <c r="S488" s="367"/>
      <c r="T488" s="367"/>
      <c r="U488" s="367"/>
      <c r="V488" s="236"/>
      <c r="W488" s="67"/>
      <c r="X488" s="67"/>
      <c r="Y488" s="67"/>
      <c r="Z488" s="67"/>
      <c r="AA488" s="67"/>
      <c r="AB488" s="67"/>
      <c r="AC488" s="67"/>
    </row>
    <row r="489" spans="1:29" s="81" customFormat="1" ht="15" customHeight="1" x14ac:dyDescent="0.25">
      <c r="A489" s="341"/>
      <c r="B489" s="417"/>
      <c r="C489" s="418"/>
      <c r="D489" s="418"/>
      <c r="E489" s="229"/>
      <c r="F489" s="179"/>
      <c r="G489" s="48"/>
      <c r="H489" s="48"/>
      <c r="I489" s="48"/>
      <c r="J489" s="48"/>
      <c r="K489" s="48"/>
      <c r="L489" s="48"/>
      <c r="M489" s="48"/>
      <c r="N489" s="48"/>
      <c r="O489" s="48"/>
      <c r="P489" s="67"/>
      <c r="Q489" s="344"/>
      <c r="R489" s="67"/>
      <c r="S489" s="367"/>
      <c r="T489" s="367"/>
      <c r="U489" s="367"/>
      <c r="V489" s="236"/>
      <c r="W489" s="67"/>
      <c r="X489" s="67"/>
      <c r="Y489" s="67"/>
      <c r="Z489" s="67"/>
      <c r="AA489" s="67"/>
      <c r="AB489" s="67"/>
      <c r="AC489" s="67"/>
    </row>
    <row r="490" spans="1:29" s="81" customFormat="1" ht="15" customHeight="1" x14ac:dyDescent="0.25">
      <c r="A490" s="341"/>
      <c r="B490" s="417"/>
      <c r="C490" s="418"/>
      <c r="D490" s="418"/>
      <c r="E490" s="229"/>
      <c r="F490" s="179"/>
      <c r="G490" s="48"/>
      <c r="H490" s="48"/>
      <c r="I490" s="48"/>
      <c r="J490" s="48"/>
      <c r="K490" s="48"/>
      <c r="L490" s="48"/>
      <c r="M490" s="48"/>
      <c r="N490" s="48"/>
      <c r="O490" s="48"/>
      <c r="P490" s="67"/>
      <c r="Q490" s="344"/>
      <c r="R490" s="67"/>
      <c r="S490" s="367"/>
      <c r="T490" s="367"/>
      <c r="U490" s="367"/>
      <c r="V490" s="236"/>
      <c r="W490" s="67"/>
      <c r="X490" s="67"/>
      <c r="Y490" s="67"/>
      <c r="Z490" s="67"/>
      <c r="AA490" s="67"/>
      <c r="AB490" s="67"/>
      <c r="AC490" s="67"/>
    </row>
    <row r="491" spans="1:29" s="81" customFormat="1" ht="15" customHeight="1" x14ac:dyDescent="0.25">
      <c r="A491" s="341"/>
      <c r="B491" s="417"/>
      <c r="C491" s="418"/>
      <c r="D491" s="418"/>
      <c r="E491" s="229"/>
      <c r="F491" s="179"/>
      <c r="G491" s="48"/>
      <c r="H491" s="48"/>
      <c r="I491" s="48"/>
      <c r="J491" s="48"/>
      <c r="K491" s="48"/>
      <c r="L491" s="48"/>
      <c r="M491" s="48"/>
      <c r="N491" s="48"/>
      <c r="O491" s="48"/>
      <c r="P491" s="67"/>
      <c r="Q491" s="344"/>
      <c r="R491" s="67"/>
      <c r="S491" s="367"/>
      <c r="T491" s="367"/>
      <c r="U491" s="367"/>
      <c r="V491" s="236"/>
      <c r="W491" s="67"/>
      <c r="X491" s="67"/>
      <c r="Y491" s="67"/>
      <c r="Z491" s="67"/>
      <c r="AA491" s="67"/>
      <c r="AB491" s="67"/>
      <c r="AC491" s="67"/>
    </row>
    <row r="492" spans="1:29" s="81" customFormat="1" ht="15" customHeight="1" x14ac:dyDescent="0.25">
      <c r="A492" s="341"/>
      <c r="B492" s="417"/>
      <c r="C492" s="418"/>
      <c r="D492" s="418"/>
      <c r="E492" s="229"/>
      <c r="F492" s="179"/>
      <c r="G492" s="48"/>
      <c r="H492" s="48"/>
      <c r="I492" s="48"/>
      <c r="J492" s="48"/>
      <c r="K492" s="48"/>
      <c r="L492" s="48"/>
      <c r="M492" s="48"/>
      <c r="N492" s="48"/>
      <c r="O492" s="48"/>
      <c r="P492" s="67"/>
      <c r="Q492" s="344"/>
      <c r="R492" s="67"/>
      <c r="S492" s="367"/>
      <c r="T492" s="367"/>
      <c r="U492" s="367"/>
      <c r="V492" s="236"/>
      <c r="W492" s="67"/>
      <c r="X492" s="67"/>
      <c r="Y492" s="67"/>
      <c r="Z492" s="67"/>
      <c r="AA492" s="67"/>
      <c r="AB492" s="67"/>
      <c r="AC492" s="67"/>
    </row>
    <row r="493" spans="1:29" s="81" customFormat="1" ht="15" customHeight="1" x14ac:dyDescent="0.25">
      <c r="A493" s="341"/>
      <c r="B493" s="417"/>
      <c r="C493" s="418"/>
      <c r="D493" s="418"/>
      <c r="E493" s="229"/>
      <c r="F493" s="179"/>
      <c r="G493" s="48"/>
      <c r="H493" s="48"/>
      <c r="I493" s="48"/>
      <c r="J493" s="48"/>
      <c r="K493" s="48"/>
      <c r="L493" s="48"/>
      <c r="M493" s="48"/>
      <c r="N493" s="48"/>
      <c r="O493" s="48"/>
      <c r="P493" s="67"/>
      <c r="Q493" s="344"/>
      <c r="R493" s="67"/>
      <c r="S493" s="367"/>
      <c r="T493" s="367"/>
      <c r="U493" s="367"/>
      <c r="V493" s="236"/>
      <c r="W493" s="67"/>
      <c r="X493" s="67"/>
      <c r="Y493" s="67"/>
      <c r="Z493" s="67"/>
      <c r="AA493" s="67"/>
      <c r="AB493" s="67"/>
      <c r="AC493" s="67"/>
    </row>
    <row r="494" spans="1:29" s="81" customFormat="1" ht="15" customHeight="1" x14ac:dyDescent="0.25">
      <c r="A494" s="341"/>
      <c r="B494" s="417"/>
      <c r="C494" s="418"/>
      <c r="D494" s="418"/>
      <c r="E494" s="229"/>
      <c r="F494" s="179"/>
      <c r="G494" s="48"/>
      <c r="H494" s="48"/>
      <c r="I494" s="48"/>
      <c r="J494" s="48"/>
      <c r="K494" s="48"/>
      <c r="L494" s="48"/>
      <c r="M494" s="48"/>
      <c r="N494" s="48"/>
      <c r="O494" s="48"/>
      <c r="P494" s="67"/>
      <c r="Q494" s="344"/>
      <c r="R494" s="67"/>
      <c r="S494" s="367"/>
      <c r="T494" s="367"/>
      <c r="U494" s="367"/>
      <c r="V494" s="236"/>
      <c r="W494" s="67"/>
      <c r="X494" s="67"/>
      <c r="Y494" s="67"/>
      <c r="Z494" s="67"/>
      <c r="AA494" s="67"/>
      <c r="AB494" s="67"/>
      <c r="AC494" s="67"/>
    </row>
    <row r="495" spans="1:29" s="81" customFormat="1" ht="15" customHeight="1" x14ac:dyDescent="0.25">
      <c r="A495" s="341"/>
      <c r="B495" s="417"/>
      <c r="C495" s="418"/>
      <c r="D495" s="418"/>
      <c r="E495" s="229"/>
      <c r="F495" s="179"/>
      <c r="G495" s="48"/>
      <c r="H495" s="48"/>
      <c r="I495" s="48"/>
      <c r="J495" s="48"/>
      <c r="K495" s="48"/>
      <c r="L495" s="48"/>
      <c r="M495" s="48"/>
      <c r="N495" s="48"/>
      <c r="O495" s="48"/>
      <c r="P495" s="67"/>
      <c r="Q495" s="344"/>
      <c r="R495" s="67"/>
      <c r="S495" s="367"/>
      <c r="T495" s="367"/>
      <c r="U495" s="367"/>
      <c r="V495" s="236"/>
      <c r="W495" s="67"/>
      <c r="X495" s="67"/>
      <c r="Y495" s="67"/>
      <c r="Z495" s="67"/>
      <c r="AA495" s="67"/>
      <c r="AB495" s="67"/>
      <c r="AC495" s="67"/>
    </row>
    <row r="496" spans="1:29" s="81" customFormat="1" ht="15" customHeight="1" x14ac:dyDescent="0.25">
      <c r="A496" s="341"/>
      <c r="B496" s="417"/>
      <c r="C496" s="418"/>
      <c r="D496" s="418"/>
      <c r="E496" s="229"/>
      <c r="F496" s="179"/>
      <c r="G496" s="48"/>
      <c r="H496" s="48"/>
      <c r="I496" s="48"/>
      <c r="J496" s="48"/>
      <c r="K496" s="48"/>
      <c r="L496" s="48"/>
      <c r="M496" s="48"/>
      <c r="N496" s="48"/>
      <c r="O496" s="48"/>
      <c r="P496" s="67"/>
      <c r="Q496" s="344"/>
      <c r="R496" s="67"/>
      <c r="S496" s="367"/>
      <c r="T496" s="367"/>
      <c r="U496" s="367"/>
      <c r="V496" s="236"/>
      <c r="W496" s="67"/>
      <c r="X496" s="67"/>
      <c r="Y496" s="67"/>
      <c r="Z496" s="67"/>
      <c r="AA496" s="67"/>
      <c r="AB496" s="67"/>
      <c r="AC496" s="67"/>
    </row>
    <row r="497" spans="1:29" s="81" customFormat="1" ht="15" customHeight="1" x14ac:dyDescent="0.25">
      <c r="A497" s="341"/>
      <c r="B497" s="417"/>
      <c r="C497" s="418"/>
      <c r="D497" s="418"/>
      <c r="E497" s="229"/>
      <c r="F497" s="179"/>
      <c r="G497" s="48"/>
      <c r="H497" s="48"/>
      <c r="I497" s="48"/>
      <c r="J497" s="48"/>
      <c r="K497" s="48"/>
      <c r="L497" s="48"/>
      <c r="M497" s="48"/>
      <c r="N497" s="48"/>
      <c r="O497" s="48"/>
      <c r="P497" s="67"/>
      <c r="Q497" s="344"/>
      <c r="R497" s="67"/>
      <c r="S497" s="367"/>
      <c r="T497" s="367"/>
      <c r="U497" s="367"/>
      <c r="V497" s="236"/>
      <c r="W497" s="67"/>
      <c r="X497" s="67"/>
      <c r="Y497" s="67"/>
      <c r="Z497" s="67"/>
      <c r="AA497" s="67"/>
      <c r="AB497" s="67"/>
      <c r="AC497" s="67"/>
    </row>
    <row r="498" spans="1:29" s="81" customFormat="1" ht="15" customHeight="1" x14ac:dyDescent="0.25">
      <c r="A498" s="341"/>
      <c r="B498" s="417"/>
      <c r="C498" s="418"/>
      <c r="D498" s="418"/>
      <c r="E498" s="229"/>
      <c r="F498" s="179"/>
      <c r="G498" s="48"/>
      <c r="H498" s="48"/>
      <c r="I498" s="48"/>
      <c r="J498" s="48"/>
      <c r="K498" s="48"/>
      <c r="L498" s="48"/>
      <c r="M498" s="48"/>
      <c r="N498" s="48"/>
      <c r="O498" s="48"/>
      <c r="P498" s="67"/>
      <c r="Q498" s="344"/>
      <c r="R498" s="67"/>
      <c r="S498" s="367"/>
      <c r="T498" s="367"/>
      <c r="U498" s="367"/>
      <c r="V498" s="236"/>
      <c r="W498" s="67"/>
      <c r="X498" s="67"/>
      <c r="Y498" s="67"/>
      <c r="Z498" s="67"/>
      <c r="AA498" s="67"/>
      <c r="AB498" s="67"/>
      <c r="AC498" s="67"/>
    </row>
    <row r="499" spans="1:29" s="81" customFormat="1" ht="15" customHeight="1" x14ac:dyDescent="0.25">
      <c r="A499" s="341"/>
      <c r="B499" s="417"/>
      <c r="C499" s="418"/>
      <c r="D499" s="418"/>
      <c r="E499" s="229"/>
      <c r="F499" s="179"/>
      <c r="G499" s="48"/>
      <c r="H499" s="48"/>
      <c r="I499" s="48"/>
      <c r="J499" s="48"/>
      <c r="K499" s="48"/>
      <c r="L499" s="48"/>
      <c r="M499" s="48"/>
      <c r="N499" s="48"/>
      <c r="O499" s="48"/>
      <c r="P499" s="67"/>
      <c r="Q499" s="344"/>
      <c r="R499" s="67"/>
      <c r="S499" s="367"/>
      <c r="T499" s="367"/>
      <c r="U499" s="367"/>
      <c r="V499" s="236"/>
      <c r="W499" s="67"/>
      <c r="X499" s="67"/>
      <c r="Y499" s="67"/>
      <c r="Z499" s="67"/>
      <c r="AA499" s="67"/>
      <c r="AB499" s="67"/>
      <c r="AC499" s="67"/>
    </row>
    <row r="500" spans="1:29" s="81" customFormat="1" ht="15" customHeight="1" x14ac:dyDescent="0.25">
      <c r="A500" s="341"/>
      <c r="B500" s="417"/>
      <c r="C500" s="418"/>
      <c r="D500" s="418"/>
      <c r="E500" s="229"/>
      <c r="F500" s="179"/>
      <c r="G500" s="48"/>
      <c r="H500" s="48"/>
      <c r="I500" s="48"/>
      <c r="J500" s="48"/>
      <c r="K500" s="48"/>
      <c r="L500" s="48"/>
      <c r="M500" s="48"/>
      <c r="N500" s="48"/>
      <c r="O500" s="48"/>
      <c r="P500" s="67"/>
      <c r="Q500" s="344"/>
      <c r="R500" s="67"/>
      <c r="S500" s="367"/>
      <c r="T500" s="367"/>
      <c r="U500" s="367"/>
      <c r="V500" s="236"/>
      <c r="W500" s="67"/>
      <c r="X500" s="67"/>
      <c r="Y500" s="67"/>
      <c r="Z500" s="67"/>
      <c r="AA500" s="67"/>
      <c r="AB500" s="67"/>
      <c r="AC500" s="67"/>
    </row>
    <row r="501" spans="1:29" s="81" customFormat="1" ht="15" customHeight="1" x14ac:dyDescent="0.25">
      <c r="A501" s="341"/>
      <c r="B501" s="417"/>
      <c r="C501" s="418"/>
      <c r="D501" s="418"/>
      <c r="E501" s="229"/>
      <c r="F501" s="179"/>
      <c r="G501" s="48"/>
      <c r="H501" s="48"/>
      <c r="I501" s="48"/>
      <c r="J501" s="48"/>
      <c r="K501" s="48"/>
      <c r="L501" s="48"/>
      <c r="M501" s="48"/>
      <c r="N501" s="48"/>
      <c r="O501" s="48"/>
      <c r="P501" s="67"/>
      <c r="Q501" s="344"/>
      <c r="R501" s="67"/>
      <c r="S501" s="367"/>
      <c r="T501" s="367"/>
      <c r="U501" s="367"/>
      <c r="V501" s="236"/>
      <c r="W501" s="67"/>
      <c r="X501" s="67"/>
      <c r="Y501" s="67"/>
      <c r="Z501" s="67"/>
      <c r="AA501" s="67"/>
      <c r="AB501" s="67"/>
      <c r="AC501" s="67"/>
    </row>
    <row r="502" spans="1:29" s="81" customFormat="1" ht="15" customHeight="1" x14ac:dyDescent="0.25">
      <c r="A502" s="341"/>
      <c r="B502" s="417"/>
      <c r="C502" s="418"/>
      <c r="D502" s="418"/>
      <c r="E502" s="229"/>
      <c r="F502" s="179"/>
      <c r="G502" s="48"/>
      <c r="H502" s="48"/>
      <c r="I502" s="48"/>
      <c r="J502" s="48"/>
      <c r="K502" s="48"/>
      <c r="L502" s="48"/>
      <c r="M502" s="48"/>
      <c r="N502" s="48"/>
      <c r="O502" s="48"/>
      <c r="P502" s="67"/>
      <c r="Q502" s="344"/>
      <c r="R502" s="67"/>
      <c r="S502" s="367"/>
      <c r="T502" s="367"/>
      <c r="U502" s="367"/>
      <c r="V502" s="236"/>
      <c r="W502" s="67"/>
      <c r="X502" s="67"/>
      <c r="Y502" s="67"/>
      <c r="Z502" s="67"/>
      <c r="AA502" s="67"/>
      <c r="AB502" s="67"/>
      <c r="AC502" s="67"/>
    </row>
    <row r="503" spans="1:29" s="81" customFormat="1" ht="15" customHeight="1" x14ac:dyDescent="0.25">
      <c r="A503" s="341"/>
      <c r="B503" s="417"/>
      <c r="C503" s="418"/>
      <c r="D503" s="418"/>
      <c r="E503" s="229"/>
      <c r="F503" s="179"/>
      <c r="G503" s="48"/>
      <c r="H503" s="48"/>
      <c r="I503" s="48"/>
      <c r="J503" s="48"/>
      <c r="K503" s="48"/>
      <c r="L503" s="48"/>
      <c r="M503" s="48"/>
      <c r="N503" s="48"/>
      <c r="O503" s="48"/>
      <c r="P503" s="67"/>
      <c r="Q503" s="344"/>
      <c r="R503" s="67"/>
      <c r="S503" s="367"/>
      <c r="T503" s="367"/>
      <c r="U503" s="367"/>
      <c r="V503" s="236"/>
      <c r="W503" s="67"/>
      <c r="X503" s="67"/>
      <c r="Y503" s="67"/>
      <c r="Z503" s="67"/>
      <c r="AA503" s="67"/>
      <c r="AB503" s="67"/>
      <c r="AC503" s="67"/>
    </row>
    <row r="504" spans="1:29" s="81" customFormat="1" ht="15" customHeight="1" x14ac:dyDescent="0.25">
      <c r="A504" s="341"/>
      <c r="B504" s="417"/>
      <c r="C504" s="418"/>
      <c r="D504" s="418"/>
      <c r="E504" s="229"/>
      <c r="F504" s="179"/>
      <c r="G504" s="48"/>
      <c r="H504" s="48"/>
      <c r="I504" s="48"/>
      <c r="J504" s="48"/>
      <c r="K504" s="48"/>
      <c r="L504" s="48"/>
      <c r="M504" s="48"/>
      <c r="N504" s="48"/>
      <c r="O504" s="48"/>
      <c r="P504" s="67"/>
      <c r="Q504" s="344"/>
      <c r="R504" s="67"/>
      <c r="S504" s="367"/>
      <c r="T504" s="367"/>
      <c r="U504" s="367"/>
      <c r="V504" s="236"/>
      <c r="W504" s="67"/>
      <c r="X504" s="67"/>
      <c r="Y504" s="67"/>
      <c r="Z504" s="67"/>
      <c r="AA504" s="67"/>
      <c r="AB504" s="67"/>
      <c r="AC504" s="67"/>
    </row>
    <row r="505" spans="1:29" s="81" customFormat="1" ht="15" customHeight="1" x14ac:dyDescent="0.25">
      <c r="A505" s="341"/>
      <c r="B505" s="417"/>
      <c r="C505" s="418"/>
      <c r="D505" s="418"/>
      <c r="E505" s="229"/>
      <c r="F505" s="179"/>
      <c r="G505" s="48"/>
      <c r="H505" s="48"/>
      <c r="I505" s="48"/>
      <c r="J505" s="48"/>
      <c r="K505" s="48"/>
      <c r="L505" s="48"/>
      <c r="M505" s="48"/>
      <c r="N505" s="48"/>
      <c r="O505" s="48"/>
      <c r="P505" s="67"/>
      <c r="Q505" s="344"/>
      <c r="R505" s="67"/>
      <c r="S505" s="367"/>
      <c r="T505" s="367"/>
      <c r="U505" s="367"/>
      <c r="V505" s="236"/>
      <c r="W505" s="67"/>
      <c r="X505" s="67"/>
      <c r="Y505" s="67"/>
      <c r="Z505" s="67"/>
      <c r="AA505" s="67"/>
      <c r="AB505" s="67"/>
      <c r="AC505" s="67"/>
    </row>
    <row r="506" spans="1:29" s="81" customFormat="1" ht="15" customHeight="1" x14ac:dyDescent="0.25">
      <c r="A506" s="341"/>
      <c r="B506" s="417"/>
      <c r="C506" s="418"/>
      <c r="D506" s="418"/>
      <c r="E506" s="229"/>
      <c r="F506" s="179"/>
      <c r="G506" s="48"/>
      <c r="H506" s="48"/>
      <c r="I506" s="48"/>
      <c r="J506" s="48"/>
      <c r="K506" s="48"/>
      <c r="L506" s="48"/>
      <c r="M506" s="48"/>
      <c r="N506" s="48"/>
      <c r="O506" s="48"/>
      <c r="P506" s="67"/>
      <c r="Q506" s="344"/>
      <c r="R506" s="67"/>
      <c r="S506" s="367"/>
      <c r="T506" s="367"/>
      <c r="U506" s="367"/>
      <c r="V506" s="236"/>
      <c r="W506" s="67"/>
      <c r="X506" s="67"/>
      <c r="Y506" s="67"/>
      <c r="Z506" s="67"/>
      <c r="AA506" s="67"/>
      <c r="AB506" s="67"/>
      <c r="AC506" s="67"/>
    </row>
    <row r="507" spans="1:29" s="81" customFormat="1" ht="15" customHeight="1" x14ac:dyDescent="0.25">
      <c r="A507" s="341"/>
      <c r="B507" s="417"/>
      <c r="C507" s="418"/>
      <c r="D507" s="418"/>
      <c r="E507" s="229"/>
      <c r="F507" s="179"/>
      <c r="G507" s="48"/>
      <c r="H507" s="48"/>
      <c r="I507" s="48"/>
      <c r="J507" s="48"/>
      <c r="K507" s="48"/>
      <c r="L507" s="48"/>
      <c r="M507" s="48"/>
      <c r="N507" s="48"/>
      <c r="O507" s="48"/>
      <c r="P507" s="67"/>
      <c r="Q507" s="344"/>
      <c r="R507" s="67"/>
      <c r="S507" s="367"/>
      <c r="T507" s="367"/>
      <c r="U507" s="367"/>
      <c r="V507" s="236"/>
      <c r="W507" s="67"/>
      <c r="X507" s="67"/>
      <c r="Y507" s="67"/>
      <c r="Z507" s="67"/>
      <c r="AA507" s="67"/>
      <c r="AB507" s="67"/>
      <c r="AC507" s="67"/>
    </row>
    <row r="508" spans="1:29" s="81" customFormat="1" ht="15" customHeight="1" x14ac:dyDescent="0.25">
      <c r="A508" s="341"/>
      <c r="B508" s="417"/>
      <c r="C508" s="418"/>
      <c r="D508" s="418"/>
      <c r="E508" s="229"/>
      <c r="F508" s="179"/>
      <c r="G508" s="48"/>
      <c r="H508" s="48"/>
      <c r="I508" s="48"/>
      <c r="J508" s="48"/>
      <c r="K508" s="48"/>
      <c r="L508" s="48"/>
      <c r="M508" s="48"/>
      <c r="N508" s="48"/>
      <c r="O508" s="48"/>
      <c r="P508" s="67"/>
      <c r="Q508" s="344"/>
      <c r="R508" s="67"/>
      <c r="S508" s="367"/>
      <c r="T508" s="367"/>
      <c r="U508" s="367"/>
      <c r="V508" s="236"/>
      <c r="W508" s="67"/>
      <c r="X508" s="67"/>
      <c r="Y508" s="67"/>
      <c r="Z508" s="67"/>
      <c r="AA508" s="67"/>
      <c r="AB508" s="67"/>
      <c r="AC508" s="67"/>
    </row>
    <row r="509" spans="1:29" s="81" customFormat="1" ht="15" customHeight="1" x14ac:dyDescent="0.25">
      <c r="A509" s="341"/>
      <c r="B509" s="417"/>
      <c r="C509" s="418"/>
      <c r="D509" s="418"/>
      <c r="E509" s="229"/>
      <c r="F509" s="179"/>
      <c r="G509" s="48"/>
      <c r="H509" s="48"/>
      <c r="I509" s="48"/>
      <c r="J509" s="48"/>
      <c r="K509" s="48"/>
      <c r="L509" s="48"/>
      <c r="M509" s="48"/>
      <c r="N509" s="48"/>
      <c r="O509" s="48"/>
      <c r="P509" s="67"/>
      <c r="Q509" s="344"/>
      <c r="R509" s="67"/>
      <c r="S509" s="367"/>
      <c r="T509" s="367"/>
      <c r="U509" s="367"/>
      <c r="V509" s="236"/>
      <c r="W509" s="67"/>
      <c r="X509" s="67"/>
      <c r="Y509" s="67"/>
      <c r="Z509" s="67"/>
      <c r="AA509" s="67"/>
      <c r="AB509" s="67"/>
      <c r="AC509" s="67"/>
    </row>
    <row r="510" spans="1:29" s="81" customFormat="1" ht="15" customHeight="1" x14ac:dyDescent="0.25">
      <c r="A510" s="341"/>
      <c r="B510" s="417"/>
      <c r="C510" s="418"/>
      <c r="D510" s="418"/>
      <c r="E510" s="229"/>
      <c r="F510" s="179"/>
      <c r="G510" s="48"/>
      <c r="H510" s="48"/>
      <c r="I510" s="48"/>
      <c r="J510" s="48"/>
      <c r="K510" s="48"/>
      <c r="L510" s="48"/>
      <c r="M510" s="48"/>
      <c r="N510" s="48"/>
      <c r="O510" s="48"/>
      <c r="P510" s="67"/>
      <c r="Q510" s="344"/>
      <c r="R510" s="67"/>
      <c r="S510" s="367"/>
      <c r="T510" s="367"/>
      <c r="U510" s="367"/>
      <c r="V510" s="236"/>
      <c r="W510" s="67"/>
      <c r="X510" s="67"/>
      <c r="Y510" s="67"/>
      <c r="Z510" s="67"/>
      <c r="AA510" s="67"/>
      <c r="AB510" s="67"/>
      <c r="AC510" s="67"/>
    </row>
    <row r="511" spans="1:29" s="81" customFormat="1" ht="15" customHeight="1" x14ac:dyDescent="0.25">
      <c r="A511" s="341"/>
      <c r="B511" s="417"/>
      <c r="C511" s="418"/>
      <c r="D511" s="418"/>
      <c r="E511" s="229"/>
      <c r="F511" s="179"/>
      <c r="G511" s="48"/>
      <c r="H511" s="48"/>
      <c r="I511" s="48"/>
      <c r="J511" s="48"/>
      <c r="K511" s="48"/>
      <c r="L511" s="48"/>
      <c r="M511" s="48"/>
      <c r="N511" s="48"/>
      <c r="O511" s="48"/>
      <c r="P511" s="67"/>
      <c r="Q511" s="344"/>
      <c r="R511" s="67"/>
      <c r="S511" s="367"/>
      <c r="T511" s="367"/>
      <c r="U511" s="367"/>
      <c r="V511" s="236"/>
      <c r="W511" s="67"/>
      <c r="X511" s="67"/>
      <c r="Y511" s="67"/>
      <c r="Z511" s="67"/>
      <c r="AA511" s="67"/>
      <c r="AB511" s="67"/>
      <c r="AC511" s="67"/>
    </row>
    <row r="512" spans="1:29" s="81" customFormat="1" ht="15" customHeight="1" x14ac:dyDescent="0.25">
      <c r="A512" s="341"/>
      <c r="B512" s="417"/>
      <c r="C512" s="418"/>
      <c r="D512" s="418"/>
      <c r="E512" s="229"/>
      <c r="F512" s="179"/>
      <c r="G512" s="48"/>
      <c r="H512" s="48"/>
      <c r="I512" s="48"/>
      <c r="J512" s="48"/>
      <c r="K512" s="48"/>
      <c r="L512" s="48"/>
      <c r="M512" s="48"/>
      <c r="N512" s="48"/>
      <c r="O512" s="48"/>
      <c r="P512" s="67"/>
      <c r="Q512" s="344"/>
      <c r="R512" s="67"/>
      <c r="S512" s="367"/>
      <c r="T512" s="367"/>
      <c r="U512" s="367"/>
      <c r="V512" s="236"/>
      <c r="W512" s="67"/>
      <c r="X512" s="67"/>
      <c r="Y512" s="67"/>
      <c r="Z512" s="67"/>
      <c r="AA512" s="67"/>
      <c r="AB512" s="67"/>
      <c r="AC512" s="67"/>
    </row>
    <row r="513" spans="1:29" s="81" customFormat="1" ht="15" customHeight="1" x14ac:dyDescent="0.25">
      <c r="A513" s="341"/>
      <c r="B513" s="417"/>
      <c r="C513" s="418"/>
      <c r="D513" s="418"/>
      <c r="E513" s="229"/>
      <c r="F513" s="179"/>
      <c r="G513" s="48"/>
      <c r="H513" s="48"/>
      <c r="I513" s="48"/>
      <c r="J513" s="48"/>
      <c r="K513" s="48"/>
      <c r="L513" s="48"/>
      <c r="M513" s="48"/>
      <c r="N513" s="48"/>
      <c r="O513" s="48"/>
      <c r="P513" s="67"/>
      <c r="Q513" s="344"/>
      <c r="R513" s="67"/>
      <c r="S513" s="367"/>
      <c r="T513" s="367"/>
      <c r="U513" s="367"/>
      <c r="V513" s="236"/>
      <c r="W513" s="67"/>
      <c r="X513" s="67"/>
      <c r="Y513" s="67"/>
      <c r="Z513" s="67"/>
      <c r="AA513" s="67"/>
      <c r="AB513" s="67"/>
      <c r="AC513" s="67"/>
    </row>
    <row r="514" spans="1:29" s="81" customFormat="1" ht="15" customHeight="1" x14ac:dyDescent="0.25">
      <c r="A514" s="341"/>
      <c r="B514" s="417"/>
      <c r="C514" s="418"/>
      <c r="D514" s="418"/>
      <c r="E514" s="229"/>
      <c r="F514" s="179"/>
      <c r="G514" s="48"/>
      <c r="H514" s="48"/>
      <c r="I514" s="48"/>
      <c r="J514" s="48"/>
      <c r="K514" s="48"/>
      <c r="L514" s="48"/>
      <c r="M514" s="48"/>
      <c r="N514" s="48"/>
      <c r="O514" s="48"/>
      <c r="P514" s="67"/>
      <c r="Q514" s="344"/>
      <c r="R514" s="67"/>
      <c r="S514" s="367"/>
      <c r="T514" s="367"/>
      <c r="U514" s="367"/>
      <c r="V514" s="236"/>
      <c r="W514" s="67"/>
      <c r="X514" s="67"/>
      <c r="Y514" s="67"/>
      <c r="Z514" s="67"/>
      <c r="AA514" s="67"/>
      <c r="AB514" s="67"/>
      <c r="AC514" s="67"/>
    </row>
    <row r="515" spans="1:29" s="81" customFormat="1" ht="15" customHeight="1" x14ac:dyDescent="0.25">
      <c r="A515" s="341"/>
      <c r="B515" s="417"/>
      <c r="C515" s="418"/>
      <c r="D515" s="418"/>
      <c r="E515" s="229"/>
      <c r="F515" s="179"/>
      <c r="G515" s="48"/>
      <c r="H515" s="48"/>
      <c r="I515" s="48"/>
      <c r="J515" s="48"/>
      <c r="K515" s="48"/>
      <c r="L515" s="48"/>
      <c r="M515" s="48"/>
      <c r="N515" s="48"/>
      <c r="O515" s="48"/>
      <c r="P515" s="67"/>
      <c r="Q515" s="344"/>
      <c r="R515" s="67"/>
      <c r="S515" s="367"/>
      <c r="T515" s="367"/>
      <c r="U515" s="367"/>
      <c r="V515" s="236"/>
      <c r="W515" s="67"/>
      <c r="X515" s="67"/>
      <c r="Y515" s="67"/>
      <c r="Z515" s="67"/>
      <c r="AA515" s="67"/>
      <c r="AB515" s="67"/>
      <c r="AC515" s="67"/>
    </row>
    <row r="516" spans="1:29" s="81" customFormat="1" ht="15" customHeight="1" x14ac:dyDescent="0.25">
      <c r="A516" s="341"/>
      <c r="B516" s="417"/>
      <c r="C516" s="418"/>
      <c r="D516" s="418"/>
      <c r="E516" s="229"/>
      <c r="F516" s="179"/>
      <c r="G516" s="48"/>
      <c r="H516" s="48"/>
      <c r="I516" s="48"/>
      <c r="J516" s="48"/>
      <c r="K516" s="48"/>
      <c r="L516" s="48"/>
      <c r="M516" s="48"/>
      <c r="N516" s="48"/>
      <c r="O516" s="48"/>
      <c r="P516" s="67"/>
      <c r="Q516" s="344"/>
      <c r="R516" s="67"/>
      <c r="S516" s="367"/>
      <c r="T516" s="367"/>
      <c r="U516" s="367"/>
      <c r="V516" s="236"/>
      <c r="W516" s="67"/>
      <c r="X516" s="67"/>
      <c r="Y516" s="67"/>
      <c r="Z516" s="67"/>
      <c r="AA516" s="67"/>
      <c r="AB516" s="67"/>
      <c r="AC516" s="67"/>
    </row>
    <row r="517" spans="1:29" s="81" customFormat="1" ht="15" customHeight="1" x14ac:dyDescent="0.25">
      <c r="A517" s="341"/>
      <c r="B517" s="417"/>
      <c r="C517" s="418"/>
      <c r="D517" s="418"/>
      <c r="E517" s="229"/>
      <c r="F517" s="179"/>
      <c r="G517" s="48"/>
      <c r="H517" s="48"/>
      <c r="I517" s="48"/>
      <c r="J517" s="48"/>
      <c r="K517" s="48"/>
      <c r="L517" s="48"/>
      <c r="M517" s="48"/>
      <c r="N517" s="48"/>
      <c r="O517" s="48"/>
      <c r="P517" s="67"/>
      <c r="Q517" s="344"/>
      <c r="R517" s="67"/>
      <c r="S517" s="367"/>
      <c r="T517" s="367"/>
      <c r="U517" s="367"/>
      <c r="V517" s="236"/>
      <c r="W517" s="67"/>
      <c r="X517" s="67"/>
      <c r="Y517" s="67"/>
      <c r="Z517" s="67"/>
      <c r="AA517" s="67"/>
      <c r="AB517" s="67"/>
      <c r="AC517" s="67"/>
    </row>
    <row r="518" spans="1:29" s="81" customFormat="1" ht="15" customHeight="1" x14ac:dyDescent="0.25">
      <c r="A518" s="341"/>
      <c r="B518" s="417"/>
      <c r="C518" s="418"/>
      <c r="D518" s="418"/>
      <c r="E518" s="229"/>
      <c r="F518" s="179"/>
      <c r="G518" s="48"/>
      <c r="H518" s="48"/>
      <c r="I518" s="48"/>
      <c r="J518" s="48"/>
      <c r="K518" s="48"/>
      <c r="L518" s="48"/>
      <c r="M518" s="48"/>
      <c r="N518" s="48"/>
      <c r="O518" s="48"/>
      <c r="P518" s="67"/>
      <c r="Q518" s="344"/>
      <c r="R518" s="67"/>
      <c r="S518" s="367"/>
      <c r="T518" s="367"/>
      <c r="U518" s="367"/>
      <c r="V518" s="236"/>
      <c r="W518" s="67"/>
      <c r="X518" s="67"/>
      <c r="Y518" s="67"/>
      <c r="Z518" s="67"/>
      <c r="AA518" s="67"/>
      <c r="AB518" s="67"/>
      <c r="AC518" s="67"/>
    </row>
    <row r="519" spans="1:29" s="81" customFormat="1" ht="15" customHeight="1" x14ac:dyDescent="0.25">
      <c r="A519" s="341"/>
      <c r="B519" s="417"/>
      <c r="C519" s="418"/>
      <c r="D519" s="418"/>
      <c r="E519" s="229"/>
      <c r="F519" s="179"/>
      <c r="G519" s="48"/>
      <c r="H519" s="48"/>
      <c r="I519" s="48"/>
      <c r="J519" s="48"/>
      <c r="K519" s="48"/>
      <c r="L519" s="48"/>
      <c r="M519" s="48"/>
      <c r="N519" s="48"/>
      <c r="O519" s="48"/>
      <c r="P519" s="67"/>
      <c r="Q519" s="344"/>
      <c r="R519" s="67"/>
      <c r="S519" s="367"/>
      <c r="T519" s="367"/>
      <c r="U519" s="367"/>
      <c r="V519" s="236"/>
      <c r="W519" s="67"/>
      <c r="X519" s="67"/>
      <c r="Y519" s="67"/>
      <c r="Z519" s="67"/>
      <c r="AA519" s="67"/>
      <c r="AB519" s="67"/>
      <c r="AC519" s="67"/>
    </row>
    <row r="520" spans="1:29" s="81" customFormat="1" ht="15" customHeight="1" x14ac:dyDescent="0.25">
      <c r="A520" s="341"/>
      <c r="B520" s="417"/>
      <c r="C520" s="418"/>
      <c r="D520" s="418"/>
      <c r="E520" s="229"/>
      <c r="F520" s="179"/>
      <c r="G520" s="48"/>
      <c r="H520" s="48"/>
      <c r="I520" s="48"/>
      <c r="J520" s="48"/>
      <c r="K520" s="48"/>
      <c r="L520" s="48"/>
      <c r="M520" s="48"/>
      <c r="N520" s="48"/>
      <c r="O520" s="48"/>
      <c r="P520" s="67"/>
      <c r="Q520" s="344"/>
      <c r="R520" s="67"/>
      <c r="S520" s="367"/>
      <c r="T520" s="367"/>
      <c r="U520" s="367"/>
      <c r="V520" s="236"/>
      <c r="W520" s="67"/>
      <c r="X520" s="67"/>
      <c r="Y520" s="67"/>
      <c r="Z520" s="67"/>
      <c r="AA520" s="67"/>
      <c r="AB520" s="67"/>
      <c r="AC520" s="67"/>
    </row>
    <row r="521" spans="1:29" s="81" customFormat="1" ht="15" customHeight="1" x14ac:dyDescent="0.25">
      <c r="A521" s="341"/>
      <c r="B521" s="417"/>
      <c r="C521" s="418"/>
      <c r="D521" s="418"/>
      <c r="E521" s="229"/>
      <c r="F521" s="179"/>
      <c r="G521" s="48"/>
      <c r="H521" s="48"/>
      <c r="I521" s="48"/>
      <c r="J521" s="48"/>
      <c r="K521" s="48"/>
      <c r="L521" s="48"/>
      <c r="M521" s="48"/>
      <c r="N521" s="48"/>
      <c r="O521" s="48"/>
      <c r="P521" s="67"/>
      <c r="Q521" s="344"/>
      <c r="R521" s="67"/>
      <c r="S521" s="367"/>
      <c r="T521" s="367"/>
      <c r="U521" s="367"/>
      <c r="V521" s="236"/>
      <c r="W521" s="67"/>
      <c r="X521" s="67"/>
      <c r="Y521" s="67"/>
      <c r="Z521" s="67"/>
      <c r="AA521" s="67"/>
      <c r="AB521" s="67"/>
      <c r="AC521" s="67"/>
    </row>
    <row r="522" spans="1:29" s="81" customFormat="1" ht="15" customHeight="1" x14ac:dyDescent="0.25">
      <c r="A522" s="341"/>
      <c r="B522" s="417"/>
      <c r="C522" s="418"/>
      <c r="D522" s="418"/>
      <c r="E522" s="229"/>
      <c r="F522" s="179"/>
      <c r="G522" s="48"/>
      <c r="H522" s="48"/>
      <c r="I522" s="48"/>
      <c r="J522" s="48"/>
      <c r="K522" s="48"/>
      <c r="L522" s="48"/>
      <c r="M522" s="48"/>
      <c r="N522" s="48"/>
      <c r="O522" s="48"/>
      <c r="P522" s="67"/>
      <c r="Q522" s="344"/>
      <c r="R522" s="67"/>
      <c r="S522" s="367"/>
      <c r="T522" s="367"/>
      <c r="U522" s="367"/>
      <c r="V522" s="236"/>
      <c r="W522" s="67"/>
      <c r="X522" s="67"/>
      <c r="Y522" s="67"/>
      <c r="Z522" s="67"/>
      <c r="AA522" s="67"/>
      <c r="AB522" s="67"/>
      <c r="AC522" s="67"/>
    </row>
    <row r="523" spans="1:29" s="81" customFormat="1" ht="15" customHeight="1" x14ac:dyDescent="0.25">
      <c r="A523" s="341"/>
      <c r="B523" s="417"/>
      <c r="C523" s="418"/>
      <c r="D523" s="418"/>
      <c r="E523" s="229"/>
      <c r="F523" s="179"/>
      <c r="G523" s="48"/>
      <c r="H523" s="48"/>
      <c r="I523" s="48"/>
      <c r="J523" s="48"/>
      <c r="K523" s="48"/>
      <c r="L523" s="48"/>
      <c r="M523" s="48"/>
      <c r="N523" s="48"/>
      <c r="O523" s="48"/>
      <c r="P523" s="67"/>
      <c r="Q523" s="344"/>
      <c r="R523" s="67"/>
      <c r="S523" s="367"/>
      <c r="T523" s="367"/>
      <c r="U523" s="367"/>
      <c r="V523" s="236"/>
      <c r="W523" s="67"/>
      <c r="X523" s="67"/>
      <c r="Y523" s="67"/>
      <c r="Z523" s="67"/>
      <c r="AA523" s="67"/>
      <c r="AB523" s="67"/>
      <c r="AC523" s="67"/>
    </row>
    <row r="524" spans="1:29" s="81" customFormat="1" ht="15" customHeight="1" x14ac:dyDescent="0.25">
      <c r="A524" s="341"/>
      <c r="B524" s="417"/>
      <c r="C524" s="418"/>
      <c r="D524" s="418"/>
      <c r="E524" s="229"/>
      <c r="F524" s="179"/>
      <c r="G524" s="48"/>
      <c r="H524" s="48"/>
      <c r="I524" s="48"/>
      <c r="J524" s="48"/>
      <c r="K524" s="48"/>
      <c r="L524" s="48"/>
      <c r="M524" s="48"/>
      <c r="N524" s="48"/>
      <c r="O524" s="48"/>
      <c r="P524" s="67"/>
      <c r="Q524" s="344"/>
      <c r="R524" s="67"/>
      <c r="S524" s="367"/>
      <c r="T524" s="367"/>
      <c r="U524" s="367"/>
      <c r="V524" s="236"/>
      <c r="W524" s="67"/>
      <c r="X524" s="67"/>
      <c r="Y524" s="67"/>
      <c r="Z524" s="67"/>
      <c r="AA524" s="67"/>
      <c r="AB524" s="67"/>
      <c r="AC524" s="67"/>
    </row>
    <row r="525" spans="1:29" s="81" customFormat="1" ht="15" customHeight="1" x14ac:dyDescent="0.25">
      <c r="A525" s="341"/>
      <c r="B525" s="417"/>
      <c r="C525" s="418"/>
      <c r="D525" s="418"/>
      <c r="E525" s="229"/>
      <c r="F525" s="179"/>
      <c r="G525" s="48"/>
      <c r="H525" s="48"/>
      <c r="I525" s="48"/>
      <c r="J525" s="48"/>
      <c r="K525" s="48"/>
      <c r="L525" s="48"/>
      <c r="M525" s="48"/>
      <c r="N525" s="48"/>
      <c r="O525" s="48"/>
      <c r="P525" s="67"/>
      <c r="Q525" s="344"/>
      <c r="R525" s="67"/>
      <c r="S525" s="367"/>
      <c r="T525" s="367"/>
      <c r="U525" s="367"/>
      <c r="V525" s="236"/>
      <c r="W525" s="67"/>
      <c r="X525" s="67"/>
      <c r="Y525" s="67"/>
      <c r="Z525" s="67"/>
      <c r="AA525" s="67"/>
      <c r="AB525" s="67"/>
      <c r="AC525" s="67"/>
    </row>
    <row r="526" spans="1:29" s="81" customFormat="1" ht="15" customHeight="1" x14ac:dyDescent="0.25">
      <c r="A526" s="341"/>
      <c r="B526" s="417"/>
      <c r="C526" s="418"/>
      <c r="D526" s="418"/>
      <c r="E526" s="229"/>
      <c r="F526" s="179"/>
      <c r="G526" s="48"/>
      <c r="H526" s="48"/>
      <c r="I526" s="48"/>
      <c r="J526" s="48"/>
      <c r="K526" s="48"/>
      <c r="L526" s="48"/>
      <c r="M526" s="48"/>
      <c r="N526" s="48"/>
      <c r="O526" s="48"/>
      <c r="P526" s="67"/>
      <c r="Q526" s="344"/>
      <c r="R526" s="67"/>
      <c r="S526" s="367"/>
      <c r="T526" s="367"/>
      <c r="U526" s="367"/>
      <c r="V526" s="236"/>
      <c r="W526" s="67"/>
      <c r="X526" s="67"/>
      <c r="Y526" s="67"/>
      <c r="Z526" s="67"/>
      <c r="AA526" s="67"/>
      <c r="AB526" s="67"/>
      <c r="AC526" s="67"/>
    </row>
    <row r="527" spans="1:29" s="81" customFormat="1" ht="15" customHeight="1" x14ac:dyDescent="0.25">
      <c r="A527" s="341"/>
      <c r="B527" s="417"/>
      <c r="C527" s="418"/>
      <c r="D527" s="418"/>
      <c r="E527" s="229"/>
      <c r="F527" s="179"/>
      <c r="G527" s="48"/>
      <c r="H527" s="48"/>
      <c r="I527" s="48"/>
      <c r="J527" s="48"/>
      <c r="K527" s="48"/>
      <c r="L527" s="48"/>
      <c r="M527" s="48"/>
      <c r="N527" s="48"/>
      <c r="O527" s="48"/>
      <c r="P527" s="67"/>
      <c r="Q527" s="344"/>
      <c r="R527" s="67"/>
      <c r="S527" s="367"/>
      <c r="T527" s="367"/>
      <c r="U527" s="367"/>
      <c r="V527" s="236"/>
      <c r="W527" s="67"/>
      <c r="X527" s="67"/>
      <c r="Y527" s="67"/>
      <c r="Z527" s="67"/>
      <c r="AA527" s="67"/>
      <c r="AB527" s="67"/>
      <c r="AC527" s="67"/>
    </row>
    <row r="528" spans="1:29" s="81" customFormat="1" ht="15" customHeight="1" x14ac:dyDescent="0.25">
      <c r="A528" s="341"/>
      <c r="B528" s="417"/>
      <c r="C528" s="418"/>
      <c r="D528" s="418"/>
      <c r="E528" s="229"/>
      <c r="F528" s="179"/>
      <c r="G528" s="48"/>
      <c r="H528" s="48"/>
      <c r="I528" s="48"/>
      <c r="J528" s="48"/>
      <c r="K528" s="48"/>
      <c r="L528" s="48"/>
      <c r="M528" s="48"/>
      <c r="N528" s="48"/>
      <c r="O528" s="48"/>
      <c r="P528" s="67"/>
      <c r="Q528" s="344"/>
      <c r="R528" s="67"/>
      <c r="S528" s="367"/>
      <c r="T528" s="367"/>
      <c r="U528" s="367"/>
      <c r="V528" s="236"/>
      <c r="W528" s="67"/>
      <c r="X528" s="67"/>
      <c r="Y528" s="67"/>
      <c r="Z528" s="67"/>
      <c r="AA528" s="67"/>
      <c r="AB528" s="67"/>
      <c r="AC528" s="67"/>
    </row>
    <row r="529" spans="1:29" s="81" customFormat="1" ht="15" customHeight="1" x14ac:dyDescent="0.25">
      <c r="A529" s="341"/>
      <c r="B529" s="417"/>
      <c r="C529" s="418"/>
      <c r="D529" s="418"/>
      <c r="E529" s="229"/>
      <c r="F529" s="179"/>
      <c r="G529" s="48"/>
      <c r="H529" s="48"/>
      <c r="I529" s="48"/>
      <c r="J529" s="48"/>
      <c r="K529" s="48"/>
      <c r="L529" s="48"/>
      <c r="M529" s="48"/>
      <c r="N529" s="48"/>
      <c r="O529" s="48"/>
      <c r="P529" s="67"/>
      <c r="Q529" s="344"/>
      <c r="R529" s="67"/>
      <c r="S529" s="367"/>
      <c r="T529" s="367"/>
      <c r="U529" s="367"/>
      <c r="V529" s="236"/>
      <c r="W529" s="67"/>
      <c r="X529" s="67"/>
      <c r="Y529" s="67"/>
      <c r="Z529" s="67"/>
      <c r="AA529" s="67"/>
      <c r="AB529" s="67"/>
      <c r="AC529" s="67"/>
    </row>
    <row r="530" spans="1:29" s="81" customFormat="1" ht="15" customHeight="1" x14ac:dyDescent="0.25">
      <c r="A530" s="341"/>
      <c r="B530" s="417"/>
      <c r="C530" s="418"/>
      <c r="D530" s="418"/>
      <c r="E530" s="229"/>
      <c r="F530" s="179"/>
      <c r="G530" s="48"/>
      <c r="H530" s="48"/>
      <c r="I530" s="48"/>
      <c r="J530" s="48"/>
      <c r="K530" s="48"/>
      <c r="L530" s="48"/>
      <c r="M530" s="48"/>
      <c r="N530" s="48"/>
      <c r="O530" s="48"/>
      <c r="P530" s="67"/>
      <c r="Q530" s="344"/>
      <c r="R530" s="67"/>
      <c r="S530" s="367"/>
      <c r="T530" s="367"/>
      <c r="U530" s="367"/>
      <c r="V530" s="236"/>
      <c r="W530" s="67"/>
      <c r="X530" s="67"/>
      <c r="Y530" s="67"/>
      <c r="Z530" s="67"/>
      <c r="AA530" s="67"/>
      <c r="AB530" s="67"/>
      <c r="AC530" s="67"/>
    </row>
    <row r="531" spans="1:29" s="81" customFormat="1" ht="15" customHeight="1" x14ac:dyDescent="0.25">
      <c r="A531" s="341"/>
      <c r="B531" s="417"/>
      <c r="C531" s="418"/>
      <c r="D531" s="418"/>
      <c r="E531" s="229"/>
      <c r="F531" s="179"/>
      <c r="G531" s="48"/>
      <c r="H531" s="48"/>
      <c r="I531" s="48"/>
      <c r="J531" s="48"/>
      <c r="K531" s="48"/>
      <c r="L531" s="48"/>
      <c r="M531" s="48"/>
      <c r="N531" s="48"/>
      <c r="O531" s="48"/>
      <c r="P531" s="67"/>
      <c r="Q531" s="344"/>
      <c r="R531" s="67"/>
      <c r="S531" s="367"/>
      <c r="T531" s="367"/>
      <c r="U531" s="367"/>
      <c r="V531" s="236"/>
      <c r="W531" s="67"/>
      <c r="X531" s="67"/>
      <c r="Y531" s="67"/>
      <c r="Z531" s="67"/>
      <c r="AA531" s="67"/>
      <c r="AB531" s="67"/>
      <c r="AC531" s="67"/>
    </row>
    <row r="532" spans="1:29" s="81" customFormat="1" ht="15" customHeight="1" x14ac:dyDescent="0.25">
      <c r="A532" s="341"/>
      <c r="B532" s="417"/>
      <c r="C532" s="418"/>
      <c r="D532" s="418"/>
      <c r="E532" s="229"/>
      <c r="F532" s="179"/>
      <c r="G532" s="48"/>
      <c r="H532" s="48"/>
      <c r="I532" s="48"/>
      <c r="J532" s="48"/>
      <c r="K532" s="48"/>
      <c r="L532" s="48"/>
      <c r="M532" s="48"/>
      <c r="N532" s="48"/>
      <c r="O532" s="48"/>
      <c r="P532" s="67"/>
      <c r="Q532" s="344"/>
      <c r="R532" s="67"/>
      <c r="S532" s="367"/>
      <c r="T532" s="367"/>
      <c r="U532" s="367"/>
      <c r="V532" s="236"/>
      <c r="W532" s="67"/>
      <c r="X532" s="67"/>
      <c r="Y532" s="67"/>
      <c r="Z532" s="67"/>
      <c r="AA532" s="67"/>
      <c r="AB532" s="67"/>
      <c r="AC532" s="67"/>
    </row>
    <row r="533" spans="1:29" s="81" customFormat="1" ht="15" customHeight="1" x14ac:dyDescent="0.25">
      <c r="A533" s="341"/>
      <c r="B533" s="417"/>
      <c r="C533" s="418"/>
      <c r="D533" s="418"/>
      <c r="E533" s="229"/>
      <c r="F533" s="179"/>
      <c r="G533" s="48"/>
      <c r="H533" s="48"/>
      <c r="I533" s="48"/>
      <c r="J533" s="48"/>
      <c r="K533" s="48"/>
      <c r="L533" s="48"/>
      <c r="M533" s="48"/>
      <c r="N533" s="48"/>
      <c r="O533" s="48"/>
      <c r="P533" s="67"/>
      <c r="Q533" s="344"/>
      <c r="R533" s="67"/>
      <c r="S533" s="367"/>
      <c r="T533" s="367"/>
      <c r="U533" s="367"/>
      <c r="V533" s="236"/>
      <c r="W533" s="67"/>
      <c r="X533" s="67"/>
      <c r="Y533" s="67"/>
      <c r="Z533" s="67"/>
      <c r="AA533" s="67"/>
      <c r="AB533" s="67"/>
      <c r="AC533" s="67"/>
    </row>
    <row r="534" spans="1:29" s="81" customFormat="1" ht="15" customHeight="1" x14ac:dyDescent="0.25">
      <c r="A534" s="341"/>
      <c r="B534" s="417"/>
      <c r="C534" s="418"/>
      <c r="D534" s="418"/>
      <c r="E534" s="229"/>
      <c r="F534" s="179"/>
      <c r="G534" s="48"/>
      <c r="H534" s="48"/>
      <c r="I534" s="48"/>
      <c r="J534" s="48"/>
      <c r="K534" s="48"/>
      <c r="L534" s="48"/>
      <c r="M534" s="48"/>
      <c r="N534" s="48"/>
      <c r="O534" s="48"/>
      <c r="P534" s="67"/>
      <c r="Q534" s="344"/>
      <c r="R534" s="67"/>
      <c r="S534" s="367"/>
      <c r="T534" s="367"/>
      <c r="U534" s="367"/>
      <c r="V534" s="236"/>
      <c r="W534" s="67"/>
      <c r="X534" s="67"/>
      <c r="Y534" s="67"/>
      <c r="Z534" s="67"/>
      <c r="AA534" s="67"/>
      <c r="AB534" s="67"/>
      <c r="AC534" s="67"/>
    </row>
    <row r="535" spans="1:29" s="81" customFormat="1" ht="15" customHeight="1" x14ac:dyDescent="0.25">
      <c r="A535" s="341"/>
      <c r="B535" s="417"/>
      <c r="C535" s="418"/>
      <c r="D535" s="418"/>
      <c r="E535" s="229"/>
      <c r="F535" s="179"/>
      <c r="G535" s="48"/>
      <c r="H535" s="48"/>
      <c r="I535" s="48"/>
      <c r="J535" s="48"/>
      <c r="K535" s="48"/>
      <c r="L535" s="48"/>
      <c r="M535" s="48"/>
      <c r="N535" s="48"/>
      <c r="O535" s="48"/>
      <c r="P535" s="67"/>
      <c r="Q535" s="344"/>
      <c r="R535" s="67"/>
      <c r="S535" s="367"/>
      <c r="T535" s="367"/>
      <c r="U535" s="367"/>
      <c r="V535" s="236"/>
      <c r="W535" s="67"/>
      <c r="X535" s="67"/>
      <c r="Y535" s="67"/>
      <c r="Z535" s="67"/>
      <c r="AA535" s="67"/>
      <c r="AB535" s="67"/>
      <c r="AC535" s="67"/>
    </row>
    <row r="536" spans="1:29" s="81" customFormat="1" ht="15" customHeight="1" x14ac:dyDescent="0.25">
      <c r="A536" s="341"/>
      <c r="B536" s="417"/>
      <c r="C536" s="418"/>
      <c r="D536" s="418"/>
      <c r="E536" s="229"/>
      <c r="F536" s="179"/>
      <c r="G536" s="48"/>
      <c r="H536" s="48"/>
      <c r="I536" s="48"/>
      <c r="J536" s="48"/>
      <c r="K536" s="48"/>
      <c r="L536" s="48"/>
      <c r="M536" s="48"/>
      <c r="N536" s="48"/>
      <c r="O536" s="48"/>
      <c r="P536" s="67"/>
      <c r="Q536" s="344"/>
      <c r="R536" s="67"/>
      <c r="S536" s="367"/>
      <c r="T536" s="367"/>
      <c r="U536" s="367"/>
      <c r="V536" s="236"/>
      <c r="W536" s="67"/>
      <c r="X536" s="67"/>
      <c r="Y536" s="67"/>
      <c r="Z536" s="67"/>
      <c r="AA536" s="67"/>
      <c r="AB536" s="67"/>
      <c r="AC536" s="67"/>
    </row>
    <row r="537" spans="1:29" s="81" customFormat="1" ht="15" customHeight="1" x14ac:dyDescent="0.25">
      <c r="A537" s="341"/>
      <c r="B537" s="417"/>
      <c r="C537" s="418"/>
      <c r="D537" s="418"/>
      <c r="E537" s="229"/>
      <c r="F537" s="179"/>
      <c r="G537" s="48"/>
      <c r="H537" s="48"/>
      <c r="I537" s="48"/>
      <c r="J537" s="48"/>
      <c r="K537" s="48"/>
      <c r="L537" s="48"/>
      <c r="M537" s="48"/>
      <c r="N537" s="48"/>
      <c r="O537" s="48"/>
      <c r="P537" s="67"/>
      <c r="Q537" s="344"/>
      <c r="R537" s="67"/>
      <c r="S537" s="367"/>
      <c r="T537" s="367"/>
      <c r="U537" s="367"/>
      <c r="V537" s="236"/>
      <c r="W537" s="67"/>
      <c r="X537" s="67"/>
      <c r="Y537" s="67"/>
      <c r="Z537" s="67"/>
      <c r="AA537" s="67"/>
      <c r="AB537" s="67"/>
      <c r="AC537" s="67"/>
    </row>
    <row r="538" spans="1:29" s="81" customFormat="1" ht="15" customHeight="1" x14ac:dyDescent="0.25">
      <c r="A538" s="341"/>
      <c r="B538" s="417"/>
      <c r="C538" s="418"/>
      <c r="D538" s="418"/>
      <c r="E538" s="229"/>
      <c r="F538" s="179"/>
      <c r="G538" s="48"/>
      <c r="H538" s="48"/>
      <c r="I538" s="48"/>
      <c r="J538" s="48"/>
      <c r="K538" s="48"/>
      <c r="L538" s="48"/>
      <c r="M538" s="48"/>
      <c r="N538" s="48"/>
      <c r="O538" s="48"/>
      <c r="P538" s="67"/>
      <c r="Q538" s="344"/>
      <c r="R538" s="67"/>
      <c r="S538" s="367"/>
      <c r="T538" s="367"/>
      <c r="U538" s="367"/>
      <c r="V538" s="236"/>
      <c r="W538" s="67"/>
      <c r="X538" s="67"/>
      <c r="Y538" s="67"/>
      <c r="Z538" s="67"/>
      <c r="AA538" s="67"/>
      <c r="AB538" s="67"/>
      <c r="AC538" s="67"/>
    </row>
    <row r="539" spans="1:29" s="81" customFormat="1" ht="15" customHeight="1" x14ac:dyDescent="0.25">
      <c r="A539" s="341"/>
      <c r="B539" s="417"/>
      <c r="C539" s="418"/>
      <c r="D539" s="418"/>
      <c r="E539" s="229"/>
      <c r="F539" s="179"/>
      <c r="G539" s="48"/>
      <c r="H539" s="48"/>
      <c r="I539" s="48"/>
      <c r="J539" s="48"/>
      <c r="K539" s="48"/>
      <c r="L539" s="48"/>
      <c r="M539" s="48"/>
      <c r="N539" s="48"/>
      <c r="O539" s="48"/>
      <c r="P539" s="67"/>
      <c r="Q539" s="344"/>
      <c r="R539" s="67"/>
      <c r="S539" s="367"/>
      <c r="T539" s="367"/>
      <c r="U539" s="367"/>
      <c r="V539" s="236"/>
      <c r="W539" s="67"/>
      <c r="X539" s="67"/>
      <c r="Y539" s="67"/>
      <c r="Z539" s="67"/>
      <c r="AA539" s="67"/>
      <c r="AB539" s="67"/>
      <c r="AC539" s="67"/>
    </row>
    <row r="540" spans="1:29" s="81" customFormat="1" ht="15" customHeight="1" x14ac:dyDescent="0.25">
      <c r="A540" s="341"/>
      <c r="B540" s="417"/>
      <c r="C540" s="418"/>
      <c r="D540" s="418"/>
      <c r="E540" s="229"/>
      <c r="F540" s="179"/>
      <c r="G540" s="48"/>
      <c r="H540" s="48"/>
      <c r="I540" s="48"/>
      <c r="J540" s="48"/>
      <c r="K540" s="48"/>
      <c r="L540" s="48"/>
      <c r="M540" s="48"/>
      <c r="N540" s="48"/>
      <c r="O540" s="48"/>
      <c r="P540" s="67"/>
      <c r="Q540" s="344"/>
      <c r="R540" s="67"/>
      <c r="S540" s="367"/>
      <c r="T540" s="367"/>
      <c r="U540" s="367"/>
      <c r="V540" s="236"/>
      <c r="W540" s="67"/>
      <c r="X540" s="67"/>
      <c r="Y540" s="67"/>
      <c r="Z540" s="67"/>
      <c r="AA540" s="67"/>
      <c r="AB540" s="67"/>
      <c r="AC540" s="67"/>
    </row>
    <row r="541" spans="1:29" s="81" customFormat="1" ht="15" customHeight="1" x14ac:dyDescent="0.25">
      <c r="A541" s="341"/>
      <c r="B541" s="417"/>
      <c r="C541" s="418"/>
      <c r="D541" s="418"/>
      <c r="E541" s="229"/>
      <c r="F541" s="179"/>
      <c r="G541" s="48"/>
      <c r="H541" s="48"/>
      <c r="I541" s="48"/>
      <c r="J541" s="48"/>
      <c r="K541" s="48"/>
      <c r="L541" s="48"/>
      <c r="M541" s="48"/>
      <c r="N541" s="48"/>
      <c r="O541" s="48"/>
      <c r="P541" s="67"/>
      <c r="Q541" s="344"/>
      <c r="R541" s="67"/>
      <c r="S541" s="367"/>
      <c r="T541" s="367"/>
      <c r="U541" s="367"/>
      <c r="V541" s="236"/>
      <c r="W541" s="67"/>
      <c r="X541" s="67"/>
      <c r="Y541" s="67"/>
      <c r="Z541" s="67"/>
      <c r="AA541" s="67"/>
      <c r="AB541" s="67"/>
      <c r="AC541" s="67"/>
    </row>
    <row r="542" spans="1:29" s="81" customFormat="1" ht="15" customHeight="1" x14ac:dyDescent="0.25">
      <c r="A542" s="341"/>
      <c r="B542" s="417"/>
      <c r="C542" s="418"/>
      <c r="D542" s="418"/>
      <c r="E542" s="229"/>
      <c r="F542" s="179"/>
      <c r="G542" s="48"/>
      <c r="H542" s="48"/>
      <c r="I542" s="48"/>
      <c r="J542" s="48"/>
      <c r="K542" s="48"/>
      <c r="L542" s="48"/>
      <c r="M542" s="48"/>
      <c r="N542" s="48"/>
      <c r="O542" s="48"/>
      <c r="P542" s="67"/>
      <c r="Q542" s="344"/>
      <c r="R542" s="67"/>
      <c r="S542" s="367"/>
      <c r="T542" s="367"/>
      <c r="U542" s="367"/>
      <c r="V542" s="236"/>
      <c r="W542" s="67"/>
      <c r="X542" s="67"/>
      <c r="Y542" s="67"/>
      <c r="Z542" s="67"/>
      <c r="AA542" s="67"/>
      <c r="AB542" s="67"/>
      <c r="AC542" s="67"/>
    </row>
    <row r="543" spans="1:29" s="81" customFormat="1" ht="15" customHeight="1" x14ac:dyDescent="0.25">
      <c r="A543" s="341"/>
      <c r="B543" s="417"/>
      <c r="C543" s="418"/>
      <c r="D543" s="418"/>
      <c r="E543" s="229"/>
      <c r="F543" s="179"/>
      <c r="G543" s="48"/>
      <c r="H543" s="48"/>
      <c r="I543" s="48"/>
      <c r="J543" s="48"/>
      <c r="K543" s="48"/>
      <c r="L543" s="48"/>
      <c r="M543" s="48"/>
      <c r="N543" s="48"/>
      <c r="O543" s="48"/>
      <c r="P543" s="67"/>
      <c r="Q543" s="344"/>
      <c r="R543" s="67"/>
      <c r="S543" s="367"/>
      <c r="T543" s="367"/>
      <c r="U543" s="367"/>
      <c r="V543" s="236"/>
      <c r="W543" s="67"/>
      <c r="X543" s="67"/>
      <c r="Y543" s="67"/>
      <c r="Z543" s="67"/>
      <c r="AA543" s="67"/>
      <c r="AB543" s="67"/>
      <c r="AC543" s="67"/>
    </row>
    <row r="544" spans="1:29" s="81" customFormat="1" ht="15" customHeight="1" x14ac:dyDescent="0.25">
      <c r="A544" s="341"/>
      <c r="B544" s="417"/>
      <c r="C544" s="418"/>
      <c r="D544" s="418"/>
      <c r="E544" s="229"/>
      <c r="F544" s="179"/>
      <c r="G544" s="48"/>
      <c r="H544" s="48"/>
      <c r="I544" s="48"/>
      <c r="J544" s="48"/>
      <c r="K544" s="48"/>
      <c r="L544" s="48"/>
      <c r="M544" s="48"/>
      <c r="N544" s="48"/>
      <c r="O544" s="48"/>
      <c r="P544" s="67"/>
      <c r="Q544" s="344"/>
      <c r="R544" s="67"/>
      <c r="S544" s="367"/>
      <c r="T544" s="367"/>
      <c r="U544" s="367"/>
      <c r="V544" s="236"/>
      <c r="W544" s="67"/>
      <c r="X544" s="67"/>
      <c r="Y544" s="67"/>
      <c r="Z544" s="67"/>
      <c r="AA544" s="67"/>
      <c r="AB544" s="67"/>
      <c r="AC544" s="67"/>
    </row>
    <row r="545" spans="1:29" s="81" customFormat="1" ht="15" customHeight="1" x14ac:dyDescent="0.25">
      <c r="A545" s="341"/>
      <c r="B545" s="417"/>
      <c r="C545" s="418"/>
      <c r="D545" s="418"/>
      <c r="E545" s="229"/>
      <c r="F545" s="179"/>
      <c r="G545" s="48"/>
      <c r="H545" s="48"/>
      <c r="I545" s="48"/>
      <c r="J545" s="48"/>
      <c r="K545" s="48"/>
      <c r="L545" s="48"/>
      <c r="M545" s="48"/>
      <c r="N545" s="48"/>
      <c r="O545" s="48"/>
      <c r="P545" s="67"/>
      <c r="Q545" s="344"/>
      <c r="R545" s="67"/>
      <c r="S545" s="367"/>
      <c r="T545" s="367"/>
      <c r="U545" s="367"/>
      <c r="V545" s="236"/>
      <c r="W545" s="67"/>
      <c r="X545" s="67"/>
      <c r="Y545" s="67"/>
      <c r="Z545" s="67"/>
      <c r="AA545" s="67"/>
      <c r="AB545" s="67"/>
      <c r="AC545" s="67"/>
    </row>
    <row r="546" spans="1:29" s="81" customFormat="1" ht="15" customHeight="1" x14ac:dyDescent="0.25">
      <c r="A546" s="341"/>
      <c r="B546" s="417"/>
      <c r="C546" s="418"/>
      <c r="D546" s="418"/>
      <c r="E546" s="229"/>
      <c r="F546" s="179"/>
      <c r="G546" s="48"/>
      <c r="H546" s="48"/>
      <c r="I546" s="48"/>
      <c r="J546" s="48"/>
      <c r="K546" s="48"/>
      <c r="L546" s="48"/>
      <c r="M546" s="48"/>
      <c r="N546" s="48"/>
      <c r="O546" s="48"/>
      <c r="P546" s="67"/>
      <c r="Q546" s="344"/>
      <c r="R546" s="67"/>
      <c r="S546" s="367"/>
      <c r="T546" s="367"/>
      <c r="U546" s="367"/>
      <c r="V546" s="236"/>
      <c r="W546" s="67"/>
      <c r="X546" s="67"/>
      <c r="Y546" s="67"/>
      <c r="Z546" s="67"/>
      <c r="AA546" s="67"/>
      <c r="AB546" s="67"/>
      <c r="AC546" s="67"/>
    </row>
    <row r="547" spans="1:29" s="81" customFormat="1" ht="15" customHeight="1" x14ac:dyDescent="0.25">
      <c r="A547" s="341"/>
      <c r="B547" s="417"/>
      <c r="C547" s="418"/>
      <c r="D547" s="418"/>
      <c r="E547" s="229"/>
      <c r="F547" s="179"/>
      <c r="G547" s="48"/>
      <c r="H547" s="48"/>
      <c r="I547" s="48"/>
      <c r="J547" s="48"/>
      <c r="K547" s="48"/>
      <c r="L547" s="48"/>
      <c r="M547" s="48"/>
      <c r="N547" s="48"/>
      <c r="O547" s="48"/>
      <c r="P547" s="67"/>
      <c r="Q547" s="344"/>
      <c r="R547" s="67"/>
      <c r="S547" s="367"/>
      <c r="T547" s="367"/>
      <c r="U547" s="367"/>
      <c r="V547" s="236"/>
      <c r="W547" s="67"/>
      <c r="X547" s="67"/>
      <c r="Y547" s="67"/>
      <c r="Z547" s="67"/>
      <c r="AA547" s="67"/>
      <c r="AB547" s="67"/>
      <c r="AC547" s="67"/>
    </row>
    <row r="548" spans="1:29" s="81" customFormat="1" ht="15" customHeight="1" x14ac:dyDescent="0.25">
      <c r="A548" s="341"/>
      <c r="B548" s="417"/>
      <c r="C548" s="418"/>
      <c r="D548" s="418"/>
      <c r="E548" s="229"/>
      <c r="F548" s="179"/>
      <c r="G548" s="48"/>
      <c r="H548" s="48"/>
      <c r="I548" s="48"/>
      <c r="J548" s="48"/>
      <c r="K548" s="48"/>
      <c r="L548" s="48"/>
      <c r="M548" s="48"/>
      <c r="N548" s="48"/>
      <c r="O548" s="48"/>
      <c r="P548" s="67"/>
      <c r="Q548" s="344"/>
      <c r="R548" s="67"/>
      <c r="S548" s="367"/>
      <c r="T548" s="367"/>
      <c r="U548" s="367"/>
      <c r="V548" s="236"/>
      <c r="W548" s="67"/>
      <c r="X548" s="67"/>
      <c r="Y548" s="67"/>
      <c r="Z548" s="67"/>
      <c r="AA548" s="67"/>
      <c r="AB548" s="67"/>
      <c r="AC548" s="67"/>
    </row>
    <row r="549" spans="1:29" s="81" customFormat="1" ht="15" customHeight="1" x14ac:dyDescent="0.25">
      <c r="A549" s="341"/>
      <c r="B549" s="417"/>
      <c r="C549" s="418"/>
      <c r="D549" s="418"/>
      <c r="E549" s="229"/>
      <c r="F549" s="179"/>
      <c r="G549" s="48"/>
      <c r="H549" s="48"/>
      <c r="I549" s="48"/>
      <c r="J549" s="48"/>
      <c r="K549" s="48"/>
      <c r="L549" s="48"/>
      <c r="M549" s="48"/>
      <c r="N549" s="48"/>
      <c r="O549" s="48"/>
      <c r="P549" s="67"/>
      <c r="Q549" s="344"/>
      <c r="R549" s="67"/>
      <c r="S549" s="367"/>
      <c r="T549" s="367"/>
      <c r="U549" s="367"/>
      <c r="V549" s="236"/>
      <c r="W549" s="67"/>
      <c r="X549" s="67"/>
      <c r="Y549" s="67"/>
      <c r="Z549" s="67"/>
      <c r="AA549" s="67"/>
      <c r="AB549" s="67"/>
      <c r="AC549" s="67"/>
    </row>
    <row r="550" spans="1:29" s="81" customFormat="1" ht="15" customHeight="1" x14ac:dyDescent="0.25">
      <c r="A550" s="341"/>
      <c r="B550" s="417"/>
      <c r="C550" s="418"/>
      <c r="D550" s="418"/>
      <c r="E550" s="229"/>
      <c r="F550" s="179"/>
      <c r="G550" s="48"/>
      <c r="H550" s="48"/>
      <c r="I550" s="48"/>
      <c r="J550" s="48"/>
      <c r="K550" s="48"/>
      <c r="L550" s="48"/>
      <c r="M550" s="48"/>
      <c r="N550" s="48"/>
      <c r="O550" s="48"/>
      <c r="P550" s="67"/>
      <c r="Q550" s="344"/>
      <c r="R550" s="67"/>
      <c r="S550" s="367"/>
      <c r="T550" s="367"/>
      <c r="U550" s="367"/>
      <c r="V550" s="236"/>
      <c r="W550" s="67"/>
      <c r="X550" s="67"/>
      <c r="Y550" s="67"/>
      <c r="Z550" s="67"/>
      <c r="AA550" s="67"/>
      <c r="AB550" s="67"/>
      <c r="AC550" s="67"/>
    </row>
    <row r="551" spans="1:29" s="81" customFormat="1" ht="15" customHeight="1" x14ac:dyDescent="0.25">
      <c r="A551" s="341"/>
      <c r="B551" s="417"/>
      <c r="C551" s="418"/>
      <c r="D551" s="418"/>
      <c r="E551" s="229"/>
      <c r="F551" s="179"/>
      <c r="G551" s="48"/>
      <c r="H551" s="48"/>
      <c r="I551" s="48"/>
      <c r="J551" s="48"/>
      <c r="K551" s="48"/>
      <c r="L551" s="48"/>
      <c r="M551" s="48"/>
      <c r="N551" s="48"/>
      <c r="O551" s="48"/>
      <c r="P551" s="67"/>
      <c r="Q551" s="344"/>
      <c r="R551" s="67"/>
      <c r="S551" s="367"/>
      <c r="T551" s="367"/>
      <c r="U551" s="367"/>
      <c r="V551" s="236"/>
      <c r="W551" s="67"/>
      <c r="X551" s="67"/>
      <c r="Y551" s="67"/>
      <c r="Z551" s="67"/>
      <c r="AA551" s="67"/>
      <c r="AB551" s="67"/>
      <c r="AC551" s="67"/>
    </row>
    <row r="552" spans="1:29" s="81" customFormat="1" ht="15" customHeight="1" x14ac:dyDescent="0.25">
      <c r="A552" s="341"/>
      <c r="B552" s="417"/>
      <c r="C552" s="418"/>
      <c r="D552" s="418"/>
      <c r="E552" s="229"/>
      <c r="F552" s="179"/>
      <c r="G552" s="48"/>
      <c r="H552" s="48"/>
      <c r="I552" s="48"/>
      <c r="J552" s="48"/>
      <c r="K552" s="48"/>
      <c r="L552" s="48"/>
      <c r="M552" s="48"/>
      <c r="N552" s="48"/>
      <c r="O552" s="48"/>
      <c r="P552" s="67"/>
      <c r="Q552" s="344"/>
      <c r="R552" s="67"/>
      <c r="S552" s="367"/>
      <c r="T552" s="367"/>
      <c r="U552" s="367"/>
      <c r="V552" s="236"/>
      <c r="W552" s="67"/>
      <c r="X552" s="67"/>
      <c r="Y552" s="67"/>
      <c r="Z552" s="67"/>
      <c r="AA552" s="67"/>
      <c r="AB552" s="67"/>
      <c r="AC552" s="67"/>
    </row>
    <row r="553" spans="1:29" s="81" customFormat="1" ht="15" customHeight="1" x14ac:dyDescent="0.25">
      <c r="A553" s="341"/>
      <c r="B553" s="417"/>
      <c r="C553" s="418"/>
      <c r="D553" s="418"/>
      <c r="E553" s="229"/>
      <c r="F553" s="179"/>
      <c r="G553" s="48"/>
      <c r="H553" s="48"/>
      <c r="I553" s="48"/>
      <c r="J553" s="48"/>
      <c r="K553" s="48"/>
      <c r="L553" s="48"/>
      <c r="M553" s="48"/>
      <c r="N553" s="48"/>
      <c r="O553" s="48"/>
      <c r="P553" s="67"/>
      <c r="Q553" s="344"/>
      <c r="R553" s="67"/>
      <c r="S553" s="367"/>
      <c r="T553" s="367"/>
      <c r="U553" s="367"/>
      <c r="V553" s="236"/>
      <c r="W553" s="67"/>
      <c r="X553" s="67"/>
      <c r="Y553" s="67"/>
      <c r="Z553" s="67"/>
      <c r="AA553" s="67"/>
      <c r="AB553" s="67"/>
      <c r="AC553" s="67"/>
    </row>
    <row r="554" spans="1:29" s="81" customFormat="1" ht="15" customHeight="1" x14ac:dyDescent="0.25">
      <c r="A554" s="341"/>
      <c r="B554" s="417"/>
      <c r="C554" s="418"/>
      <c r="D554" s="418"/>
      <c r="E554" s="229"/>
      <c r="F554" s="179"/>
      <c r="G554" s="48"/>
      <c r="H554" s="48"/>
      <c r="I554" s="48"/>
      <c r="J554" s="48"/>
      <c r="K554" s="48"/>
      <c r="L554" s="48"/>
      <c r="M554" s="48"/>
      <c r="N554" s="48"/>
      <c r="O554" s="48"/>
      <c r="P554" s="67"/>
      <c r="Q554" s="344"/>
      <c r="R554" s="67"/>
      <c r="S554" s="367"/>
      <c r="T554" s="367"/>
      <c r="U554" s="367"/>
      <c r="V554" s="236"/>
      <c r="W554" s="67"/>
      <c r="X554" s="67"/>
      <c r="Y554" s="67"/>
      <c r="Z554" s="67"/>
      <c r="AA554" s="67"/>
      <c r="AB554" s="67"/>
      <c r="AC554" s="67"/>
    </row>
    <row r="555" spans="1:29" s="81" customFormat="1" ht="15" customHeight="1" x14ac:dyDescent="0.25">
      <c r="A555" s="341"/>
      <c r="B555" s="417"/>
      <c r="C555" s="418"/>
      <c r="D555" s="418"/>
      <c r="E555" s="229"/>
      <c r="F555" s="179"/>
      <c r="G555" s="48"/>
      <c r="H555" s="48"/>
      <c r="I555" s="48"/>
      <c r="J555" s="48"/>
      <c r="K555" s="48"/>
      <c r="L555" s="48"/>
      <c r="M555" s="48"/>
      <c r="N555" s="48"/>
      <c r="O555" s="48"/>
      <c r="P555" s="67"/>
      <c r="Q555" s="344"/>
      <c r="R555" s="67"/>
      <c r="S555" s="367"/>
      <c r="T555" s="367"/>
      <c r="U555" s="367"/>
      <c r="V555" s="236"/>
      <c r="W555" s="67"/>
      <c r="X555" s="67"/>
      <c r="Y555" s="67"/>
      <c r="Z555" s="67"/>
      <c r="AA555" s="67"/>
      <c r="AB555" s="67"/>
      <c r="AC555" s="67"/>
    </row>
    <row r="556" spans="1:29" s="81" customFormat="1" ht="15" customHeight="1" x14ac:dyDescent="0.25">
      <c r="A556" s="341"/>
      <c r="B556" s="417"/>
      <c r="C556" s="418"/>
      <c r="D556" s="418"/>
      <c r="E556" s="229"/>
      <c r="F556" s="179"/>
      <c r="G556" s="48"/>
      <c r="H556" s="48"/>
      <c r="I556" s="48"/>
      <c r="J556" s="48"/>
      <c r="K556" s="48"/>
      <c r="L556" s="48"/>
      <c r="M556" s="48"/>
      <c r="N556" s="48"/>
      <c r="O556" s="48"/>
      <c r="P556" s="67"/>
      <c r="Q556" s="344"/>
      <c r="R556" s="67"/>
      <c r="S556" s="367"/>
      <c r="T556" s="367"/>
      <c r="U556" s="367"/>
      <c r="V556" s="236"/>
      <c r="W556" s="67"/>
      <c r="X556" s="67"/>
      <c r="Y556" s="67"/>
      <c r="Z556" s="67"/>
      <c r="AA556" s="67"/>
      <c r="AB556" s="67"/>
      <c r="AC556" s="67"/>
    </row>
    <row r="557" spans="1:29" s="81" customFormat="1" ht="15" customHeight="1" x14ac:dyDescent="0.25">
      <c r="A557" s="341"/>
      <c r="B557" s="417"/>
      <c r="C557" s="418"/>
      <c r="D557" s="418"/>
      <c r="E557" s="229"/>
      <c r="F557" s="179"/>
      <c r="G557" s="48"/>
      <c r="H557" s="48"/>
      <c r="I557" s="48"/>
      <c r="J557" s="48"/>
      <c r="K557" s="48"/>
      <c r="L557" s="48"/>
      <c r="M557" s="48"/>
      <c r="N557" s="48"/>
      <c r="O557" s="48"/>
      <c r="P557" s="67"/>
      <c r="Q557" s="344"/>
      <c r="R557" s="67"/>
      <c r="S557" s="367"/>
      <c r="T557" s="367"/>
      <c r="U557" s="367"/>
      <c r="V557" s="236"/>
      <c r="W557" s="67"/>
      <c r="X557" s="67"/>
      <c r="Y557" s="67"/>
      <c r="Z557" s="67"/>
      <c r="AA557" s="67"/>
      <c r="AB557" s="67"/>
      <c r="AC557" s="67"/>
    </row>
    <row r="558" spans="1:29" s="81" customFormat="1" ht="15" customHeight="1" x14ac:dyDescent="0.25">
      <c r="A558" s="341"/>
      <c r="B558" s="417"/>
      <c r="C558" s="418"/>
      <c r="D558" s="418"/>
      <c r="E558" s="229"/>
      <c r="F558" s="179"/>
      <c r="G558" s="48"/>
      <c r="H558" s="48"/>
      <c r="I558" s="48"/>
      <c r="J558" s="48"/>
      <c r="K558" s="48"/>
      <c r="L558" s="48"/>
      <c r="M558" s="48"/>
      <c r="N558" s="48"/>
      <c r="O558" s="48"/>
      <c r="P558" s="67"/>
      <c r="Q558" s="344"/>
      <c r="R558" s="67"/>
      <c r="S558" s="367"/>
      <c r="T558" s="367"/>
      <c r="U558" s="367"/>
      <c r="V558" s="236"/>
      <c r="W558" s="67"/>
      <c r="X558" s="67"/>
      <c r="Y558" s="67"/>
      <c r="Z558" s="67"/>
      <c r="AA558" s="67"/>
      <c r="AB558" s="67"/>
      <c r="AC558" s="67"/>
    </row>
    <row r="559" spans="1:29" s="81" customFormat="1" ht="15" customHeight="1" x14ac:dyDescent="0.25">
      <c r="A559" s="341"/>
      <c r="B559" s="417"/>
      <c r="C559" s="418"/>
      <c r="D559" s="418"/>
      <c r="E559" s="229"/>
      <c r="F559" s="179"/>
      <c r="G559" s="48"/>
      <c r="H559" s="48"/>
      <c r="I559" s="48"/>
      <c r="J559" s="48"/>
      <c r="K559" s="48"/>
      <c r="L559" s="48"/>
      <c r="M559" s="48"/>
      <c r="N559" s="48"/>
      <c r="O559" s="48"/>
      <c r="P559" s="67"/>
      <c r="Q559" s="344"/>
      <c r="R559" s="67"/>
      <c r="S559" s="367"/>
      <c r="T559" s="367"/>
      <c r="U559" s="367"/>
      <c r="V559" s="236"/>
      <c r="W559" s="67"/>
      <c r="X559" s="67"/>
      <c r="Y559" s="67"/>
      <c r="Z559" s="67"/>
      <c r="AA559" s="67"/>
      <c r="AB559" s="67"/>
      <c r="AC559" s="67"/>
    </row>
    <row r="560" spans="1:29" s="81" customFormat="1" ht="15" customHeight="1" x14ac:dyDescent="0.25">
      <c r="A560" s="341"/>
      <c r="B560" s="417"/>
      <c r="C560" s="418"/>
      <c r="D560" s="418"/>
      <c r="E560" s="229"/>
      <c r="F560" s="179"/>
      <c r="G560" s="48"/>
      <c r="H560" s="48"/>
      <c r="I560" s="48"/>
      <c r="J560" s="48"/>
      <c r="K560" s="48"/>
      <c r="L560" s="48"/>
      <c r="M560" s="48"/>
      <c r="N560" s="48"/>
      <c r="O560" s="48"/>
      <c r="P560" s="67"/>
      <c r="Q560" s="344"/>
      <c r="R560" s="67"/>
      <c r="S560" s="367"/>
      <c r="T560" s="367"/>
      <c r="U560" s="367"/>
      <c r="V560" s="236"/>
      <c r="W560" s="67"/>
      <c r="X560" s="67"/>
      <c r="Y560" s="67"/>
      <c r="Z560" s="67"/>
      <c r="AA560" s="67"/>
      <c r="AB560" s="67"/>
      <c r="AC560" s="67"/>
    </row>
    <row r="561" spans="1:29" s="81" customFormat="1" ht="15" customHeight="1" x14ac:dyDescent="0.25">
      <c r="A561" s="341"/>
      <c r="B561" s="417"/>
      <c r="C561" s="418"/>
      <c r="D561" s="418"/>
      <c r="E561" s="229"/>
      <c r="F561" s="179"/>
      <c r="G561" s="48"/>
      <c r="H561" s="48"/>
      <c r="I561" s="48"/>
      <c r="J561" s="48"/>
      <c r="K561" s="48"/>
      <c r="L561" s="48"/>
      <c r="M561" s="48"/>
      <c r="N561" s="48"/>
      <c r="O561" s="48"/>
      <c r="P561" s="67"/>
      <c r="Q561" s="344"/>
      <c r="R561" s="67"/>
      <c r="S561" s="367"/>
      <c r="T561" s="367"/>
      <c r="U561" s="367"/>
      <c r="V561" s="236"/>
      <c r="W561" s="67"/>
      <c r="X561" s="67"/>
      <c r="Y561" s="67"/>
      <c r="Z561" s="67"/>
      <c r="AA561" s="67"/>
      <c r="AB561" s="67"/>
      <c r="AC561" s="67"/>
    </row>
    <row r="562" spans="1:29" s="81" customFormat="1" ht="15" customHeight="1" x14ac:dyDescent="0.25">
      <c r="A562" s="341"/>
      <c r="B562" s="417"/>
      <c r="C562" s="418"/>
      <c r="D562" s="418"/>
      <c r="E562" s="229"/>
      <c r="F562" s="179"/>
      <c r="G562" s="48"/>
      <c r="H562" s="48"/>
      <c r="I562" s="48"/>
      <c r="J562" s="48"/>
      <c r="K562" s="48"/>
      <c r="L562" s="48"/>
      <c r="M562" s="48"/>
      <c r="N562" s="48"/>
      <c r="O562" s="48"/>
      <c r="P562" s="67"/>
      <c r="Q562" s="344"/>
      <c r="R562" s="67"/>
      <c r="S562" s="367"/>
      <c r="T562" s="367"/>
      <c r="U562" s="367"/>
      <c r="V562" s="236"/>
      <c r="W562" s="67"/>
      <c r="X562" s="67"/>
      <c r="Y562" s="67"/>
      <c r="Z562" s="67"/>
      <c r="AA562" s="67"/>
      <c r="AB562" s="67"/>
      <c r="AC562" s="67"/>
    </row>
    <row r="563" spans="1:29" s="81" customFormat="1" ht="15" customHeight="1" x14ac:dyDescent="0.25">
      <c r="A563" s="341"/>
      <c r="B563" s="417"/>
      <c r="C563" s="418"/>
      <c r="D563" s="418"/>
      <c r="E563" s="229"/>
      <c r="F563" s="179"/>
      <c r="G563" s="48"/>
      <c r="H563" s="48"/>
      <c r="I563" s="48"/>
      <c r="J563" s="48"/>
      <c r="K563" s="48"/>
      <c r="L563" s="48"/>
      <c r="M563" s="48"/>
      <c r="N563" s="48"/>
      <c r="O563" s="48"/>
      <c r="P563" s="67"/>
      <c r="Q563" s="344"/>
      <c r="R563" s="67"/>
      <c r="S563" s="367"/>
      <c r="T563" s="367"/>
      <c r="U563" s="367"/>
      <c r="V563" s="236"/>
      <c r="W563" s="67"/>
      <c r="X563" s="67"/>
      <c r="Y563" s="67"/>
      <c r="Z563" s="67"/>
      <c r="AA563" s="67"/>
      <c r="AB563" s="67"/>
      <c r="AC563" s="67"/>
    </row>
    <row r="564" spans="1:29" s="81" customFormat="1" ht="15" customHeight="1" x14ac:dyDescent="0.25">
      <c r="A564" s="341"/>
      <c r="B564" s="417"/>
      <c r="C564" s="418"/>
      <c r="D564" s="418"/>
      <c r="E564" s="229"/>
      <c r="F564" s="179"/>
      <c r="G564" s="48"/>
      <c r="H564" s="48"/>
      <c r="I564" s="48"/>
      <c r="J564" s="48"/>
      <c r="K564" s="48"/>
      <c r="L564" s="48"/>
      <c r="M564" s="48"/>
      <c r="N564" s="48"/>
      <c r="O564" s="48"/>
      <c r="P564" s="67"/>
      <c r="Q564" s="344"/>
      <c r="R564" s="67"/>
      <c r="S564" s="367"/>
      <c r="T564" s="367"/>
      <c r="U564" s="367"/>
      <c r="V564" s="236"/>
      <c r="W564" s="67"/>
      <c r="X564" s="67"/>
      <c r="Y564" s="67"/>
      <c r="Z564" s="67"/>
      <c r="AA564" s="67"/>
      <c r="AB564" s="67"/>
      <c r="AC564" s="67"/>
    </row>
    <row r="565" spans="1:29" s="81" customFormat="1" ht="15" customHeight="1" x14ac:dyDescent="0.25">
      <c r="A565" s="341"/>
      <c r="B565" s="417"/>
      <c r="C565" s="418"/>
      <c r="D565" s="418"/>
      <c r="E565" s="229"/>
      <c r="F565" s="179"/>
      <c r="G565" s="48"/>
      <c r="H565" s="48"/>
      <c r="I565" s="48"/>
      <c r="J565" s="48"/>
      <c r="K565" s="48"/>
      <c r="L565" s="48"/>
      <c r="M565" s="48"/>
      <c r="N565" s="48"/>
      <c r="O565" s="48"/>
      <c r="P565" s="67"/>
      <c r="Q565" s="344"/>
      <c r="R565" s="67"/>
      <c r="S565" s="367"/>
      <c r="T565" s="367"/>
      <c r="U565" s="367"/>
      <c r="V565" s="236"/>
      <c r="W565" s="48"/>
      <c r="X565" s="48"/>
      <c r="Y565" s="48"/>
      <c r="Z565" s="48"/>
      <c r="AA565" s="48"/>
      <c r="AB565" s="48"/>
      <c r="AC565" s="48"/>
    </row>
    <row r="566" spans="1:29" s="81" customFormat="1" ht="15" customHeight="1" x14ac:dyDescent="0.25">
      <c r="A566" s="341"/>
      <c r="B566" s="417"/>
      <c r="C566" s="418"/>
      <c r="D566" s="418"/>
      <c r="E566" s="229"/>
      <c r="F566" s="179"/>
      <c r="G566" s="48"/>
      <c r="H566" s="48"/>
      <c r="I566" s="48"/>
      <c r="J566" s="48"/>
      <c r="K566" s="48"/>
      <c r="L566" s="48"/>
      <c r="M566" s="48"/>
      <c r="N566" s="48"/>
      <c r="O566" s="48"/>
      <c r="P566" s="67"/>
      <c r="Q566" s="344"/>
      <c r="R566" s="67"/>
      <c r="S566" s="367"/>
      <c r="T566" s="367"/>
      <c r="U566" s="367"/>
      <c r="V566" s="236"/>
      <c r="W566" s="48"/>
      <c r="X566" s="48"/>
      <c r="Y566" s="48"/>
      <c r="Z566" s="48"/>
      <c r="AA566" s="48"/>
      <c r="AB566" s="48"/>
      <c r="AC566" s="48"/>
    </row>
    <row r="567" spans="1:29" s="81" customFormat="1" ht="15" customHeight="1" x14ac:dyDescent="0.25">
      <c r="A567" s="341"/>
      <c r="B567" s="417"/>
      <c r="C567" s="418"/>
      <c r="D567" s="418"/>
      <c r="E567" s="229"/>
      <c r="F567" s="179"/>
      <c r="G567" s="48"/>
      <c r="H567" s="48"/>
      <c r="I567" s="48"/>
      <c r="J567" s="48"/>
      <c r="K567" s="48"/>
      <c r="L567" s="48"/>
      <c r="M567" s="48"/>
      <c r="N567" s="48"/>
      <c r="O567" s="48"/>
      <c r="P567" s="67"/>
      <c r="Q567" s="344"/>
      <c r="R567" s="67"/>
      <c r="S567" s="367"/>
      <c r="T567" s="367"/>
      <c r="U567" s="367"/>
      <c r="V567" s="236"/>
      <c r="W567" s="48"/>
      <c r="X567" s="48"/>
      <c r="Y567" s="48"/>
      <c r="Z567" s="48"/>
      <c r="AA567" s="48"/>
      <c r="AB567" s="48"/>
      <c r="AC567" s="48"/>
    </row>
    <row r="568" spans="1:29" s="81" customFormat="1" ht="15" customHeight="1" x14ac:dyDescent="0.25">
      <c r="A568" s="341"/>
      <c r="B568" s="417"/>
      <c r="C568" s="418"/>
      <c r="D568" s="418"/>
      <c r="E568" s="229"/>
      <c r="F568" s="179"/>
      <c r="G568" s="48"/>
      <c r="H568" s="48"/>
      <c r="I568" s="48"/>
      <c r="J568" s="48"/>
      <c r="K568" s="48"/>
      <c r="L568" s="48"/>
      <c r="M568" s="48"/>
      <c r="N568" s="48"/>
      <c r="O568" s="48"/>
      <c r="P568" s="67"/>
      <c r="Q568" s="344"/>
      <c r="R568" s="67"/>
      <c r="S568" s="367"/>
      <c r="T568" s="367"/>
      <c r="U568" s="367"/>
      <c r="V568" s="236"/>
      <c r="W568" s="48"/>
      <c r="X568" s="48"/>
      <c r="Y568" s="48"/>
      <c r="Z568" s="48"/>
      <c r="AA568" s="48"/>
      <c r="AB568" s="48"/>
      <c r="AC568" s="48"/>
    </row>
    <row r="569" spans="1:29" s="81" customFormat="1" ht="15" customHeight="1" x14ac:dyDescent="0.25">
      <c r="A569" s="341"/>
      <c r="B569" s="417"/>
      <c r="C569" s="418"/>
      <c r="D569" s="418"/>
      <c r="E569" s="229"/>
      <c r="F569" s="179"/>
      <c r="G569" s="48"/>
      <c r="H569" s="48"/>
      <c r="I569" s="48"/>
      <c r="J569" s="48"/>
      <c r="K569" s="48"/>
      <c r="L569" s="48"/>
      <c r="M569" s="48"/>
      <c r="N569" s="48"/>
      <c r="O569" s="48"/>
      <c r="P569" s="67"/>
      <c r="Q569" s="344"/>
      <c r="R569" s="67"/>
      <c r="S569" s="367"/>
      <c r="T569" s="367"/>
      <c r="U569" s="367"/>
      <c r="V569" s="236"/>
      <c r="W569" s="48"/>
      <c r="X569" s="48"/>
      <c r="Y569" s="48"/>
      <c r="Z569" s="48"/>
      <c r="AA569" s="48"/>
      <c r="AB569" s="48"/>
      <c r="AC569" s="48"/>
    </row>
    <row r="570" spans="1:29" s="81" customFormat="1" ht="15" customHeight="1" x14ac:dyDescent="0.25">
      <c r="A570" s="341"/>
      <c r="B570" s="417"/>
      <c r="C570" s="418"/>
      <c r="D570" s="418"/>
      <c r="E570" s="229"/>
      <c r="F570" s="179"/>
      <c r="G570" s="48"/>
      <c r="H570" s="48"/>
      <c r="I570" s="48"/>
      <c r="J570" s="48"/>
      <c r="K570" s="48"/>
      <c r="L570" s="48"/>
      <c r="M570" s="48"/>
      <c r="N570" s="48"/>
      <c r="O570" s="48"/>
      <c r="P570" s="67"/>
      <c r="Q570" s="344"/>
      <c r="R570" s="67"/>
      <c r="S570" s="367"/>
      <c r="T570" s="367"/>
      <c r="U570" s="367"/>
      <c r="V570" s="236"/>
      <c r="W570" s="48"/>
      <c r="X570" s="48"/>
      <c r="Y570" s="48"/>
      <c r="Z570" s="48"/>
      <c r="AA570" s="48"/>
      <c r="AB570" s="48"/>
      <c r="AC570" s="48"/>
    </row>
    <row r="571" spans="1:29" s="81" customFormat="1" ht="15" customHeight="1" x14ac:dyDescent="0.25">
      <c r="A571" s="341"/>
      <c r="B571" s="417"/>
      <c r="C571" s="418"/>
      <c r="D571" s="418"/>
      <c r="E571" s="229"/>
      <c r="F571" s="179"/>
      <c r="G571" s="48"/>
      <c r="H571" s="48"/>
      <c r="I571" s="48"/>
      <c r="J571" s="48"/>
      <c r="K571" s="48"/>
      <c r="L571" s="48"/>
      <c r="M571" s="48"/>
      <c r="N571" s="48"/>
      <c r="O571" s="48"/>
      <c r="P571" s="67"/>
      <c r="Q571" s="344"/>
      <c r="R571" s="67"/>
      <c r="S571" s="367"/>
      <c r="T571" s="367"/>
      <c r="U571" s="367"/>
      <c r="V571" s="236"/>
      <c r="W571" s="48"/>
      <c r="X571" s="48"/>
      <c r="Y571" s="48"/>
      <c r="Z571" s="48"/>
      <c r="AA571" s="48"/>
      <c r="AB571" s="48"/>
      <c r="AC571" s="48"/>
    </row>
    <row r="572" spans="1:29" s="81" customFormat="1" ht="15" customHeight="1" x14ac:dyDescent="0.25">
      <c r="A572" s="341"/>
      <c r="B572" s="417"/>
      <c r="C572" s="418"/>
      <c r="D572" s="418"/>
      <c r="E572" s="229"/>
      <c r="F572" s="179"/>
      <c r="G572" s="48"/>
      <c r="H572" s="48"/>
      <c r="I572" s="48"/>
      <c r="J572" s="48"/>
      <c r="K572" s="48"/>
      <c r="L572" s="48"/>
      <c r="M572" s="48"/>
      <c r="N572" s="48"/>
      <c r="O572" s="48"/>
      <c r="P572" s="67"/>
      <c r="Q572" s="344"/>
      <c r="R572" s="67"/>
      <c r="S572" s="367"/>
      <c r="T572" s="367"/>
      <c r="U572" s="367"/>
      <c r="V572" s="236"/>
      <c r="W572" s="48"/>
      <c r="X572" s="48"/>
      <c r="Y572" s="48"/>
      <c r="Z572" s="48"/>
      <c r="AA572" s="48"/>
      <c r="AB572" s="48"/>
      <c r="AC572" s="48"/>
    </row>
    <row r="573" spans="1:29" s="81" customFormat="1" ht="15" customHeight="1" x14ac:dyDescent="0.25">
      <c r="A573" s="341"/>
      <c r="B573" s="417"/>
      <c r="C573" s="418"/>
      <c r="D573" s="418"/>
      <c r="E573" s="229"/>
      <c r="F573" s="179"/>
      <c r="G573" s="48"/>
      <c r="H573" s="48"/>
      <c r="I573" s="48"/>
      <c r="J573" s="48"/>
      <c r="K573" s="48"/>
      <c r="L573" s="48"/>
      <c r="M573" s="48"/>
      <c r="N573" s="48"/>
      <c r="O573" s="48"/>
      <c r="P573" s="67"/>
      <c r="Q573" s="344"/>
      <c r="R573" s="67"/>
      <c r="S573" s="367"/>
      <c r="T573" s="367"/>
      <c r="U573" s="367"/>
      <c r="V573" s="236"/>
      <c r="W573" s="48"/>
      <c r="X573" s="48"/>
      <c r="Y573" s="48"/>
      <c r="Z573" s="48"/>
      <c r="AA573" s="48"/>
      <c r="AB573" s="48"/>
      <c r="AC573" s="48"/>
    </row>
    <row r="574" spans="1:29" s="81" customFormat="1" ht="15" customHeight="1" x14ac:dyDescent="0.25">
      <c r="A574" s="341"/>
      <c r="B574" s="417"/>
      <c r="C574" s="418"/>
      <c r="D574" s="418"/>
      <c r="E574" s="229"/>
      <c r="F574" s="179"/>
      <c r="G574" s="48"/>
      <c r="H574" s="48"/>
      <c r="I574" s="48"/>
      <c r="J574" s="48"/>
      <c r="K574" s="48"/>
      <c r="L574" s="48"/>
      <c r="M574" s="48"/>
      <c r="N574" s="48"/>
      <c r="O574" s="48"/>
      <c r="P574" s="67"/>
      <c r="Q574" s="344"/>
      <c r="R574" s="67"/>
      <c r="S574" s="367"/>
      <c r="T574" s="367"/>
      <c r="U574" s="367"/>
      <c r="V574" s="236"/>
      <c r="W574" s="48"/>
      <c r="X574" s="48"/>
      <c r="Y574" s="48"/>
      <c r="Z574" s="48"/>
      <c r="AA574" s="48"/>
      <c r="AB574" s="48"/>
      <c r="AC574" s="48"/>
    </row>
    <row r="575" spans="1:29" s="81" customFormat="1" ht="15" customHeight="1" x14ac:dyDescent="0.25">
      <c r="A575" s="341"/>
      <c r="B575" s="417"/>
      <c r="C575" s="418"/>
      <c r="D575" s="418"/>
      <c r="E575" s="229"/>
      <c r="F575" s="179"/>
      <c r="G575" s="48"/>
      <c r="H575" s="48"/>
      <c r="I575" s="48"/>
      <c r="J575" s="48"/>
      <c r="K575" s="48"/>
      <c r="L575" s="48"/>
      <c r="M575" s="48"/>
      <c r="N575" s="48"/>
      <c r="O575" s="48"/>
      <c r="P575" s="67"/>
      <c r="Q575" s="344"/>
      <c r="R575" s="67"/>
      <c r="S575" s="367"/>
      <c r="T575" s="367"/>
      <c r="U575" s="367"/>
      <c r="V575" s="236"/>
      <c r="W575" s="48"/>
      <c r="X575" s="48"/>
      <c r="Y575" s="48"/>
      <c r="Z575" s="48"/>
      <c r="AA575" s="48"/>
      <c r="AB575" s="48"/>
      <c r="AC575" s="48"/>
    </row>
    <row r="576" spans="1:29" s="81" customFormat="1" ht="15" customHeight="1" x14ac:dyDescent="0.25">
      <c r="A576" s="341"/>
      <c r="B576" s="417"/>
      <c r="C576" s="418"/>
      <c r="D576" s="418"/>
      <c r="E576" s="229"/>
      <c r="F576" s="179"/>
      <c r="G576" s="48"/>
      <c r="H576" s="48"/>
      <c r="I576" s="48"/>
      <c r="J576" s="48"/>
      <c r="K576" s="48"/>
      <c r="L576" s="48"/>
      <c r="M576" s="48"/>
      <c r="N576" s="48"/>
      <c r="O576" s="48"/>
      <c r="P576" s="67"/>
      <c r="Q576" s="344"/>
      <c r="R576" s="67"/>
      <c r="S576" s="367"/>
      <c r="T576" s="367"/>
      <c r="U576" s="367"/>
      <c r="V576" s="236"/>
      <c r="W576" s="48"/>
      <c r="X576" s="48"/>
      <c r="Y576" s="48"/>
      <c r="Z576" s="48"/>
      <c r="AA576" s="48"/>
      <c r="AB576" s="48"/>
      <c r="AC576" s="48"/>
    </row>
    <row r="577" spans="1:29" s="81" customFormat="1" ht="15" customHeight="1" x14ac:dyDescent="0.25">
      <c r="A577" s="341"/>
      <c r="B577" s="417"/>
      <c r="C577" s="418"/>
      <c r="D577" s="418"/>
      <c r="E577" s="229"/>
      <c r="F577" s="179"/>
      <c r="G577" s="48"/>
      <c r="H577" s="48"/>
      <c r="I577" s="48"/>
      <c r="J577" s="48"/>
      <c r="K577" s="48"/>
      <c r="L577" s="48"/>
      <c r="M577" s="48"/>
      <c r="N577" s="48"/>
      <c r="O577" s="48"/>
      <c r="P577" s="67"/>
      <c r="Q577" s="344"/>
      <c r="R577" s="67"/>
      <c r="S577" s="367"/>
      <c r="T577" s="367"/>
      <c r="U577" s="367"/>
      <c r="V577" s="236"/>
      <c r="W577" s="48"/>
      <c r="X577" s="48"/>
      <c r="Y577" s="48"/>
      <c r="Z577" s="48"/>
      <c r="AA577" s="48"/>
      <c r="AB577" s="48"/>
      <c r="AC577" s="48"/>
    </row>
    <row r="578" spans="1:29" s="81" customFormat="1" ht="15" customHeight="1" x14ac:dyDescent="0.25">
      <c r="A578" s="341"/>
      <c r="B578" s="417"/>
      <c r="C578" s="418"/>
      <c r="D578" s="418"/>
      <c r="E578" s="229"/>
      <c r="F578" s="179"/>
      <c r="G578" s="48"/>
      <c r="H578" s="48"/>
      <c r="I578" s="48"/>
      <c r="J578" s="48"/>
      <c r="K578" s="48"/>
      <c r="L578" s="48"/>
      <c r="M578" s="48"/>
      <c r="N578" s="48"/>
      <c r="O578" s="48"/>
      <c r="P578" s="67"/>
      <c r="Q578" s="344"/>
      <c r="R578" s="67"/>
      <c r="S578" s="367"/>
      <c r="T578" s="367"/>
      <c r="U578" s="367"/>
      <c r="V578" s="236"/>
      <c r="W578" s="48"/>
      <c r="X578" s="48"/>
      <c r="Y578" s="48"/>
      <c r="Z578" s="48"/>
      <c r="AA578" s="48"/>
      <c r="AB578" s="48"/>
      <c r="AC578" s="48"/>
    </row>
    <row r="579" spans="1:29" s="81" customFormat="1" ht="15" customHeight="1" x14ac:dyDescent="0.25">
      <c r="A579" s="341"/>
      <c r="B579" s="417"/>
      <c r="C579" s="418"/>
      <c r="D579" s="418"/>
      <c r="E579" s="229"/>
      <c r="F579" s="179"/>
      <c r="G579" s="48"/>
      <c r="H579" s="48"/>
      <c r="I579" s="48"/>
      <c r="J579" s="48"/>
      <c r="K579" s="48"/>
      <c r="L579" s="48"/>
      <c r="M579" s="48"/>
      <c r="N579" s="48"/>
      <c r="O579" s="48"/>
      <c r="P579" s="67"/>
      <c r="Q579" s="344"/>
      <c r="R579" s="67"/>
      <c r="S579" s="367"/>
      <c r="T579" s="367"/>
      <c r="U579" s="367"/>
      <c r="V579" s="236"/>
      <c r="W579" s="48"/>
      <c r="X579" s="48"/>
      <c r="Y579" s="48"/>
      <c r="Z579" s="48"/>
      <c r="AA579" s="48"/>
      <c r="AB579" s="48"/>
      <c r="AC579" s="48"/>
    </row>
    <row r="580" spans="1:29" s="81" customFormat="1" ht="15" customHeight="1" x14ac:dyDescent="0.25">
      <c r="A580" s="341"/>
      <c r="B580" s="417"/>
      <c r="C580" s="418"/>
      <c r="D580" s="418"/>
      <c r="E580" s="229"/>
      <c r="F580" s="179"/>
      <c r="G580" s="48"/>
      <c r="H580" s="48"/>
      <c r="I580" s="48"/>
      <c r="J580" s="48"/>
      <c r="K580" s="48"/>
      <c r="L580" s="48"/>
      <c r="M580" s="48"/>
      <c r="N580" s="48"/>
      <c r="O580" s="48"/>
      <c r="P580" s="67"/>
      <c r="Q580" s="344"/>
      <c r="R580" s="67"/>
      <c r="S580" s="367"/>
      <c r="T580" s="367"/>
      <c r="U580" s="367"/>
      <c r="V580" s="236"/>
      <c r="W580" s="48"/>
      <c r="X580" s="48"/>
      <c r="Y580" s="48"/>
      <c r="Z580" s="48"/>
      <c r="AA580" s="48"/>
      <c r="AB580" s="48"/>
      <c r="AC580" s="48"/>
    </row>
    <row r="581" spans="1:29" s="81" customFormat="1" ht="15" customHeight="1" x14ac:dyDescent="0.25">
      <c r="A581" s="341"/>
      <c r="B581" s="417"/>
      <c r="C581" s="418"/>
      <c r="D581" s="418"/>
      <c r="E581" s="229"/>
      <c r="F581" s="179"/>
      <c r="G581" s="48"/>
      <c r="H581" s="48"/>
      <c r="I581" s="48"/>
      <c r="J581" s="48"/>
      <c r="K581" s="48"/>
      <c r="L581" s="48"/>
      <c r="M581" s="48"/>
      <c r="N581" s="48"/>
      <c r="O581" s="48"/>
      <c r="P581" s="67"/>
      <c r="Q581" s="344"/>
      <c r="R581" s="67"/>
      <c r="S581" s="367"/>
      <c r="T581" s="367"/>
      <c r="U581" s="367"/>
      <c r="V581" s="236"/>
      <c r="W581" s="48"/>
      <c r="X581" s="48"/>
      <c r="Y581" s="48"/>
      <c r="Z581" s="48"/>
      <c r="AA581" s="48"/>
      <c r="AB581" s="48"/>
      <c r="AC581" s="48"/>
    </row>
    <row r="582" spans="1:29" s="81" customFormat="1" ht="15" customHeight="1" x14ac:dyDescent="0.25">
      <c r="A582" s="341"/>
      <c r="B582" s="417"/>
      <c r="C582" s="418"/>
      <c r="D582" s="418"/>
      <c r="E582" s="229"/>
      <c r="F582" s="179"/>
      <c r="G582" s="48"/>
      <c r="H582" s="48"/>
      <c r="I582" s="48"/>
      <c r="J582" s="48"/>
      <c r="K582" s="48"/>
      <c r="L582" s="48"/>
      <c r="M582" s="48"/>
      <c r="N582" s="48"/>
      <c r="O582" s="48"/>
      <c r="P582" s="67"/>
      <c r="Q582" s="344"/>
      <c r="R582" s="67"/>
      <c r="S582" s="367"/>
      <c r="T582" s="367"/>
      <c r="U582" s="367"/>
      <c r="V582" s="236"/>
      <c r="W582" s="48"/>
      <c r="X582" s="48"/>
      <c r="Y582" s="48"/>
      <c r="Z582" s="48"/>
      <c r="AA582" s="48"/>
      <c r="AB582" s="48"/>
      <c r="AC582" s="48"/>
    </row>
    <row r="583" spans="1:29" s="81" customFormat="1" ht="15" customHeight="1" x14ac:dyDescent="0.25">
      <c r="A583" s="341"/>
      <c r="B583" s="417"/>
      <c r="C583" s="418"/>
      <c r="D583" s="418"/>
      <c r="E583" s="229"/>
      <c r="F583" s="179"/>
      <c r="G583" s="48"/>
      <c r="H583" s="48"/>
      <c r="I583" s="48"/>
      <c r="J583" s="48"/>
      <c r="K583" s="48"/>
      <c r="L583" s="48"/>
      <c r="M583" s="48"/>
      <c r="N583" s="48"/>
      <c r="O583" s="48"/>
      <c r="P583" s="67"/>
      <c r="Q583" s="344"/>
      <c r="R583" s="67"/>
      <c r="S583" s="367"/>
      <c r="T583" s="367"/>
      <c r="U583" s="367"/>
      <c r="V583" s="236"/>
      <c r="W583" s="48"/>
      <c r="X583" s="48"/>
      <c r="Y583" s="48"/>
      <c r="Z583" s="48"/>
      <c r="AA583" s="48"/>
      <c r="AB583" s="48"/>
      <c r="AC583" s="48"/>
    </row>
    <row r="584" spans="1:29" s="81" customFormat="1" ht="15" customHeight="1" x14ac:dyDescent="0.25">
      <c r="A584" s="341"/>
      <c r="B584" s="417"/>
      <c r="C584" s="418"/>
      <c r="D584" s="418"/>
      <c r="E584" s="229"/>
      <c r="F584" s="179"/>
      <c r="G584" s="48"/>
      <c r="H584" s="48"/>
      <c r="I584" s="48"/>
      <c r="J584" s="48"/>
      <c r="K584" s="48"/>
      <c r="L584" s="48"/>
      <c r="M584" s="48"/>
      <c r="N584" s="48"/>
      <c r="O584" s="48"/>
      <c r="P584" s="67"/>
      <c r="Q584" s="344"/>
      <c r="R584" s="67"/>
      <c r="S584" s="367"/>
      <c r="T584" s="367"/>
      <c r="U584" s="367"/>
      <c r="V584" s="236"/>
      <c r="W584" s="48"/>
      <c r="X584" s="48"/>
      <c r="Y584" s="48"/>
      <c r="Z584" s="48"/>
      <c r="AA584" s="48"/>
      <c r="AB584" s="48"/>
      <c r="AC584" s="48"/>
    </row>
    <row r="585" spans="1:29" s="81" customFormat="1" ht="15" customHeight="1" x14ac:dyDescent="0.25">
      <c r="A585" s="341"/>
      <c r="B585" s="417"/>
      <c r="C585" s="418"/>
      <c r="D585" s="418"/>
      <c r="E585" s="229"/>
      <c r="F585" s="179"/>
      <c r="G585" s="48"/>
      <c r="H585" s="48"/>
      <c r="I585" s="48"/>
      <c r="J585" s="48"/>
      <c r="K585" s="48"/>
      <c r="L585" s="48"/>
      <c r="M585" s="48"/>
      <c r="N585" s="48"/>
      <c r="O585" s="48"/>
      <c r="P585" s="67"/>
      <c r="Q585" s="344"/>
      <c r="R585" s="67"/>
      <c r="S585" s="367"/>
      <c r="T585" s="367"/>
      <c r="U585" s="367"/>
      <c r="V585" s="236"/>
      <c r="W585" s="48"/>
      <c r="X585" s="48"/>
      <c r="Y585" s="48"/>
      <c r="Z585" s="48"/>
      <c r="AA585" s="48"/>
      <c r="AB585" s="48"/>
      <c r="AC585" s="48"/>
    </row>
    <row r="586" spans="1:29" s="81" customFormat="1" ht="15" customHeight="1" x14ac:dyDescent="0.25">
      <c r="A586" s="341"/>
      <c r="B586" s="417"/>
      <c r="C586" s="418"/>
      <c r="D586" s="418"/>
      <c r="E586" s="229"/>
      <c r="F586" s="179"/>
      <c r="G586" s="48"/>
      <c r="H586" s="48"/>
      <c r="I586" s="48"/>
      <c r="J586" s="48"/>
      <c r="K586" s="48"/>
      <c r="L586" s="48"/>
      <c r="M586" s="48"/>
      <c r="N586" s="48"/>
      <c r="O586" s="48"/>
      <c r="P586" s="67"/>
      <c r="Q586" s="344"/>
      <c r="R586" s="67"/>
      <c r="S586" s="367"/>
      <c r="T586" s="367"/>
      <c r="U586" s="367"/>
      <c r="V586" s="236"/>
      <c r="W586" s="48"/>
      <c r="X586" s="48"/>
      <c r="Y586" s="48"/>
      <c r="Z586" s="48"/>
      <c r="AA586" s="48"/>
      <c r="AB586" s="48"/>
      <c r="AC586" s="48"/>
    </row>
    <row r="587" spans="1:29" s="81" customFormat="1" ht="15" customHeight="1" x14ac:dyDescent="0.25">
      <c r="A587" s="341"/>
      <c r="B587" s="417"/>
      <c r="C587" s="418"/>
      <c r="D587" s="418"/>
      <c r="E587" s="229"/>
      <c r="F587" s="179"/>
      <c r="G587" s="48"/>
      <c r="H587" s="48"/>
      <c r="I587" s="48"/>
      <c r="J587" s="48"/>
      <c r="K587" s="48"/>
      <c r="L587" s="48"/>
      <c r="M587" s="48"/>
      <c r="N587" s="48"/>
      <c r="O587" s="48"/>
      <c r="P587" s="67"/>
      <c r="Q587" s="344"/>
      <c r="R587" s="67"/>
      <c r="S587" s="367"/>
      <c r="T587" s="367"/>
      <c r="U587" s="367"/>
      <c r="V587" s="236"/>
      <c r="W587" s="48"/>
      <c r="X587" s="48"/>
      <c r="Y587" s="48"/>
      <c r="Z587" s="48"/>
      <c r="AA587" s="48"/>
      <c r="AB587" s="48"/>
      <c r="AC587" s="48"/>
    </row>
    <row r="588" spans="1:29" s="81" customFormat="1" ht="15" customHeight="1" x14ac:dyDescent="0.25">
      <c r="A588" s="341"/>
      <c r="B588" s="417"/>
      <c r="C588" s="418"/>
      <c r="D588" s="418"/>
      <c r="E588" s="229"/>
      <c r="F588" s="179"/>
      <c r="G588" s="48"/>
      <c r="H588" s="48"/>
      <c r="I588" s="48"/>
      <c r="J588" s="48"/>
      <c r="K588" s="48"/>
      <c r="L588" s="48"/>
      <c r="M588" s="48"/>
      <c r="N588" s="48"/>
      <c r="O588" s="48"/>
      <c r="P588" s="67"/>
      <c r="Q588" s="344"/>
      <c r="R588" s="67"/>
      <c r="S588" s="367"/>
      <c r="T588" s="367"/>
      <c r="U588" s="367"/>
      <c r="V588" s="236"/>
      <c r="W588" s="48"/>
      <c r="X588" s="48"/>
      <c r="Y588" s="48"/>
      <c r="Z588" s="48"/>
      <c r="AA588" s="48"/>
      <c r="AB588" s="48"/>
      <c r="AC588" s="48"/>
    </row>
    <row r="589" spans="1:29" s="81" customFormat="1" ht="15" customHeight="1" x14ac:dyDescent="0.25">
      <c r="A589" s="341"/>
      <c r="B589" s="417"/>
      <c r="C589" s="418"/>
      <c r="D589" s="418"/>
      <c r="E589" s="229"/>
      <c r="F589" s="179"/>
      <c r="G589" s="48"/>
      <c r="H589" s="48"/>
      <c r="I589" s="48"/>
      <c r="J589" s="48"/>
      <c r="K589" s="48"/>
      <c r="L589" s="48"/>
      <c r="M589" s="48"/>
      <c r="N589" s="48"/>
      <c r="O589" s="48"/>
      <c r="P589" s="67"/>
      <c r="Q589" s="344"/>
      <c r="R589" s="67"/>
      <c r="S589" s="367"/>
      <c r="T589" s="367"/>
      <c r="U589" s="367"/>
      <c r="V589" s="236"/>
      <c r="W589" s="48"/>
      <c r="X589" s="48"/>
      <c r="Y589" s="48"/>
      <c r="Z589" s="48"/>
      <c r="AA589" s="48"/>
      <c r="AB589" s="48"/>
      <c r="AC589" s="48"/>
    </row>
    <row r="590" spans="1:29" s="81" customFormat="1" ht="15" customHeight="1" x14ac:dyDescent="0.25">
      <c r="A590" s="341"/>
      <c r="B590" s="417"/>
      <c r="C590" s="418"/>
      <c r="D590" s="418"/>
      <c r="E590" s="229"/>
      <c r="F590" s="179"/>
      <c r="G590" s="48"/>
      <c r="H590" s="48"/>
      <c r="I590" s="48"/>
      <c r="J590" s="48"/>
      <c r="K590" s="48"/>
      <c r="L590" s="48"/>
      <c r="M590" s="48"/>
      <c r="N590" s="48"/>
      <c r="O590" s="48"/>
      <c r="P590" s="67"/>
      <c r="Q590" s="344"/>
      <c r="R590" s="67"/>
      <c r="S590" s="367"/>
      <c r="T590" s="367"/>
      <c r="U590" s="367"/>
      <c r="V590" s="236"/>
      <c r="W590" s="48"/>
      <c r="X590" s="48"/>
      <c r="Y590" s="48"/>
      <c r="Z590" s="48"/>
      <c r="AA590" s="48"/>
      <c r="AB590" s="48"/>
      <c r="AC590" s="48"/>
    </row>
    <row r="591" spans="1:29" s="81" customFormat="1" ht="15" customHeight="1" x14ac:dyDescent="0.25">
      <c r="A591" s="341"/>
      <c r="B591" s="417"/>
      <c r="C591" s="418"/>
      <c r="D591" s="418"/>
      <c r="E591" s="229"/>
      <c r="F591" s="179"/>
      <c r="G591" s="48"/>
      <c r="H591" s="48"/>
      <c r="I591" s="48"/>
      <c r="J591" s="48"/>
      <c r="K591" s="48"/>
      <c r="L591" s="48"/>
      <c r="M591" s="48"/>
      <c r="N591" s="48"/>
      <c r="O591" s="48"/>
      <c r="P591" s="67"/>
      <c r="Q591" s="344"/>
      <c r="R591" s="67"/>
      <c r="S591" s="367"/>
      <c r="T591" s="367"/>
      <c r="U591" s="367"/>
      <c r="V591" s="236"/>
      <c r="W591" s="48"/>
      <c r="X591" s="48"/>
      <c r="Y591" s="48"/>
      <c r="Z591" s="48"/>
      <c r="AA591" s="48"/>
      <c r="AB591" s="48"/>
      <c r="AC591" s="48"/>
    </row>
    <row r="592" spans="1:29" s="81" customFormat="1" ht="15" customHeight="1" x14ac:dyDescent="0.25">
      <c r="A592" s="341"/>
      <c r="B592" s="417"/>
      <c r="C592" s="418"/>
      <c r="D592" s="418"/>
      <c r="E592" s="229"/>
      <c r="F592" s="179"/>
      <c r="G592" s="48"/>
      <c r="H592" s="48"/>
      <c r="I592" s="48"/>
      <c r="J592" s="48"/>
      <c r="K592" s="48"/>
      <c r="L592" s="48"/>
      <c r="M592" s="48"/>
      <c r="N592" s="48"/>
      <c r="O592" s="48"/>
      <c r="P592" s="67"/>
      <c r="Q592" s="344"/>
      <c r="R592" s="67"/>
      <c r="S592" s="367"/>
      <c r="T592" s="367"/>
      <c r="U592" s="367"/>
      <c r="V592" s="236"/>
      <c r="W592" s="48"/>
      <c r="X592" s="48"/>
      <c r="Y592" s="48"/>
      <c r="Z592" s="48"/>
      <c r="AA592" s="48"/>
      <c r="AB592" s="48"/>
      <c r="AC592" s="48"/>
    </row>
    <row r="593" spans="1:29" s="81" customFormat="1" ht="15" customHeight="1" x14ac:dyDescent="0.25">
      <c r="A593" s="341"/>
      <c r="B593" s="417"/>
      <c r="C593" s="418"/>
      <c r="D593" s="418"/>
      <c r="E593" s="229"/>
      <c r="F593" s="179"/>
      <c r="G593" s="48"/>
      <c r="H593" s="48"/>
      <c r="I593" s="48"/>
      <c r="J593" s="48"/>
      <c r="K593" s="48"/>
      <c r="L593" s="48"/>
      <c r="M593" s="48"/>
      <c r="N593" s="48"/>
      <c r="O593" s="48"/>
      <c r="P593" s="67"/>
      <c r="Q593" s="344"/>
      <c r="R593" s="67"/>
      <c r="S593" s="367"/>
      <c r="T593" s="367"/>
      <c r="U593" s="367"/>
      <c r="V593" s="236"/>
      <c r="W593" s="48"/>
      <c r="X593" s="48"/>
      <c r="Y593" s="48"/>
      <c r="Z593" s="48"/>
      <c r="AA593" s="48"/>
      <c r="AB593" s="48"/>
      <c r="AC593" s="48"/>
    </row>
    <row r="594" spans="1:29" s="81" customFormat="1" ht="15" customHeight="1" x14ac:dyDescent="0.25">
      <c r="A594" s="341"/>
      <c r="B594" s="417"/>
      <c r="C594" s="418"/>
      <c r="D594" s="418"/>
      <c r="E594" s="229"/>
      <c r="F594" s="179"/>
      <c r="G594" s="48"/>
      <c r="H594" s="48"/>
      <c r="I594" s="48"/>
      <c r="J594" s="48"/>
      <c r="K594" s="48"/>
      <c r="L594" s="48"/>
      <c r="M594" s="48"/>
      <c r="N594" s="48"/>
      <c r="O594" s="48"/>
      <c r="P594" s="67"/>
      <c r="Q594" s="344"/>
      <c r="R594" s="67"/>
      <c r="S594" s="367"/>
      <c r="T594" s="367"/>
      <c r="U594" s="367"/>
      <c r="V594" s="236"/>
      <c r="W594" s="48"/>
      <c r="X594" s="48"/>
      <c r="Y594" s="48"/>
      <c r="Z594" s="48"/>
      <c r="AA594" s="48"/>
      <c r="AB594" s="48"/>
      <c r="AC594" s="48"/>
    </row>
    <row r="595" spans="1:29" s="81" customFormat="1" ht="15" customHeight="1" x14ac:dyDescent="0.25">
      <c r="A595" s="341"/>
      <c r="B595" s="417"/>
      <c r="C595" s="418"/>
      <c r="D595" s="418"/>
      <c r="E595" s="229"/>
      <c r="F595" s="179"/>
      <c r="G595" s="48"/>
      <c r="H595" s="48"/>
      <c r="I595" s="48"/>
      <c r="J595" s="48"/>
      <c r="K595" s="48"/>
      <c r="L595" s="48"/>
      <c r="M595" s="48"/>
      <c r="N595" s="48"/>
      <c r="O595" s="48"/>
      <c r="P595" s="67"/>
      <c r="Q595" s="344"/>
      <c r="R595" s="67"/>
      <c r="S595" s="367"/>
      <c r="T595" s="367"/>
      <c r="U595" s="367"/>
      <c r="V595" s="236"/>
      <c r="W595" s="48"/>
      <c r="X595" s="48"/>
      <c r="Y595" s="48"/>
      <c r="Z595" s="48"/>
      <c r="AA595" s="48"/>
      <c r="AB595" s="48"/>
      <c r="AC595" s="48"/>
    </row>
    <row r="596" spans="1:29" s="81" customFormat="1" ht="15" customHeight="1" x14ac:dyDescent="0.25">
      <c r="A596" s="341"/>
      <c r="B596" s="417"/>
      <c r="C596" s="418"/>
      <c r="D596" s="418"/>
      <c r="E596" s="229"/>
      <c r="F596" s="179"/>
      <c r="G596" s="48"/>
      <c r="H596" s="48"/>
      <c r="I596" s="48"/>
      <c r="J596" s="48"/>
      <c r="K596" s="48"/>
      <c r="L596" s="48"/>
      <c r="M596" s="48"/>
      <c r="N596" s="48"/>
      <c r="O596" s="48"/>
      <c r="P596" s="67"/>
      <c r="Q596" s="344"/>
      <c r="R596" s="67"/>
      <c r="S596" s="367"/>
      <c r="T596" s="367"/>
      <c r="U596" s="367"/>
      <c r="V596" s="236"/>
      <c r="W596" s="48"/>
      <c r="X596" s="48"/>
      <c r="Y596" s="48"/>
      <c r="Z596" s="48"/>
      <c r="AA596" s="48"/>
      <c r="AB596" s="48"/>
      <c r="AC596" s="48"/>
    </row>
    <row r="597" spans="1:29" s="81" customFormat="1" ht="15" customHeight="1" x14ac:dyDescent="0.25">
      <c r="A597" s="341"/>
      <c r="B597" s="417"/>
      <c r="C597" s="418"/>
      <c r="D597" s="418"/>
      <c r="E597" s="229"/>
      <c r="F597" s="179"/>
      <c r="G597" s="48"/>
      <c r="H597" s="48"/>
      <c r="I597" s="48"/>
      <c r="J597" s="48"/>
      <c r="K597" s="48"/>
      <c r="L597" s="48"/>
      <c r="M597" s="48"/>
      <c r="N597" s="48"/>
      <c r="O597" s="48"/>
      <c r="P597" s="67"/>
      <c r="Q597" s="344"/>
      <c r="R597" s="67"/>
      <c r="S597" s="367"/>
      <c r="T597" s="367"/>
      <c r="U597" s="367"/>
      <c r="V597" s="236"/>
      <c r="W597" s="48"/>
      <c r="X597" s="48"/>
      <c r="Y597" s="48"/>
      <c r="Z597" s="48"/>
      <c r="AA597" s="48"/>
      <c r="AB597" s="48"/>
      <c r="AC597" s="48"/>
    </row>
    <row r="598" spans="1:29" s="81" customFormat="1" ht="15" customHeight="1" x14ac:dyDescent="0.25">
      <c r="A598" s="341"/>
      <c r="B598" s="417"/>
      <c r="C598" s="418"/>
      <c r="D598" s="418"/>
      <c r="E598" s="229"/>
      <c r="F598" s="179"/>
      <c r="G598" s="48"/>
      <c r="H598" s="48"/>
      <c r="I598" s="48"/>
      <c r="J598" s="48"/>
      <c r="K598" s="48"/>
      <c r="L598" s="48"/>
      <c r="M598" s="48"/>
      <c r="N598" s="48"/>
      <c r="O598" s="48"/>
      <c r="P598" s="67"/>
      <c r="Q598" s="344"/>
      <c r="R598" s="67"/>
      <c r="S598" s="367"/>
      <c r="T598" s="367"/>
      <c r="U598" s="367"/>
      <c r="V598" s="236"/>
      <c r="W598" s="48"/>
      <c r="X598" s="48"/>
      <c r="Y598" s="48"/>
      <c r="Z598" s="48"/>
      <c r="AA598" s="48"/>
      <c r="AB598" s="48"/>
      <c r="AC598" s="48"/>
    </row>
    <row r="599" spans="1:29" s="81" customFormat="1" ht="15" customHeight="1" x14ac:dyDescent="0.25">
      <c r="A599" s="341"/>
      <c r="B599" s="417"/>
      <c r="C599" s="418"/>
      <c r="D599" s="418"/>
      <c r="E599" s="229"/>
      <c r="F599" s="179"/>
      <c r="G599" s="48"/>
      <c r="H599" s="48"/>
      <c r="I599" s="48"/>
      <c r="J599" s="48"/>
      <c r="K599" s="48"/>
      <c r="L599" s="48"/>
      <c r="M599" s="48"/>
      <c r="N599" s="48"/>
      <c r="O599" s="48"/>
      <c r="P599" s="67"/>
      <c r="Q599" s="344"/>
      <c r="R599" s="67"/>
      <c r="S599" s="367"/>
      <c r="T599" s="367"/>
      <c r="U599" s="367"/>
      <c r="V599" s="236"/>
      <c r="W599" s="48"/>
      <c r="X599" s="48"/>
      <c r="Y599" s="48"/>
      <c r="Z599" s="48"/>
      <c r="AA599" s="48"/>
      <c r="AB599" s="48"/>
      <c r="AC599" s="48"/>
    </row>
    <row r="600" spans="1:29" s="81" customFormat="1" ht="15" customHeight="1" x14ac:dyDescent="0.25">
      <c r="A600" s="341"/>
      <c r="B600" s="417"/>
      <c r="C600" s="418"/>
      <c r="D600" s="418"/>
      <c r="E600" s="229"/>
      <c r="F600" s="179"/>
      <c r="G600" s="48"/>
      <c r="H600" s="48"/>
      <c r="I600" s="48"/>
      <c r="J600" s="48"/>
      <c r="K600" s="48"/>
      <c r="L600" s="48"/>
      <c r="M600" s="48"/>
      <c r="N600" s="48"/>
      <c r="O600" s="48"/>
      <c r="P600" s="67"/>
      <c r="Q600" s="344"/>
      <c r="R600" s="67"/>
      <c r="S600" s="367"/>
      <c r="T600" s="367"/>
      <c r="U600" s="367"/>
      <c r="V600" s="236"/>
      <c r="W600" s="48"/>
      <c r="X600" s="48"/>
      <c r="Y600" s="48"/>
      <c r="Z600" s="48"/>
      <c r="AA600" s="48"/>
      <c r="AB600" s="48"/>
      <c r="AC600" s="48"/>
    </row>
    <row r="601" spans="1:29" s="81" customFormat="1" ht="15" customHeight="1" x14ac:dyDescent="0.25">
      <c r="A601" s="341"/>
      <c r="B601" s="417"/>
      <c r="C601" s="418"/>
      <c r="D601" s="418"/>
      <c r="E601" s="229"/>
      <c r="F601" s="179"/>
      <c r="G601" s="48"/>
      <c r="H601" s="48"/>
      <c r="I601" s="48"/>
      <c r="J601" s="48"/>
      <c r="K601" s="48"/>
      <c r="L601" s="48"/>
      <c r="M601" s="48"/>
      <c r="N601" s="48"/>
      <c r="O601" s="48"/>
      <c r="P601" s="67"/>
      <c r="Q601" s="344"/>
      <c r="R601" s="67"/>
      <c r="S601" s="367"/>
      <c r="T601" s="367"/>
      <c r="U601" s="367"/>
      <c r="V601" s="236"/>
      <c r="W601" s="48"/>
      <c r="X601" s="48"/>
      <c r="Y601" s="48"/>
      <c r="Z601" s="48"/>
      <c r="AA601" s="48"/>
      <c r="AB601" s="48"/>
      <c r="AC601" s="48"/>
    </row>
    <row r="602" spans="1:29" s="81" customFormat="1" ht="15" customHeight="1" x14ac:dyDescent="0.25">
      <c r="A602" s="341"/>
      <c r="B602" s="417"/>
      <c r="C602" s="418"/>
      <c r="D602" s="418"/>
      <c r="E602" s="229"/>
      <c r="F602" s="179"/>
      <c r="G602" s="48"/>
      <c r="H602" s="48"/>
      <c r="I602" s="48"/>
      <c r="J602" s="48"/>
      <c r="K602" s="48"/>
      <c r="L602" s="48"/>
      <c r="M602" s="48"/>
      <c r="N602" s="48"/>
      <c r="O602" s="48"/>
      <c r="P602" s="67"/>
      <c r="Q602" s="344"/>
      <c r="R602" s="67"/>
      <c r="S602" s="367"/>
      <c r="T602" s="367"/>
      <c r="U602" s="367"/>
      <c r="V602" s="236"/>
      <c r="W602" s="48"/>
      <c r="X602" s="48"/>
      <c r="Y602" s="48"/>
      <c r="Z602" s="48"/>
      <c r="AA602" s="48"/>
      <c r="AB602" s="48"/>
      <c r="AC602" s="48"/>
    </row>
    <row r="603" spans="1:29" s="81" customFormat="1" ht="15" customHeight="1" x14ac:dyDescent="0.25">
      <c r="A603" s="341"/>
      <c r="B603" s="417"/>
      <c r="C603" s="418"/>
      <c r="D603" s="418"/>
      <c r="E603" s="229"/>
      <c r="F603" s="179"/>
      <c r="G603" s="48"/>
      <c r="H603" s="48"/>
      <c r="I603" s="48"/>
      <c r="J603" s="48"/>
      <c r="K603" s="48"/>
      <c r="L603" s="48"/>
      <c r="M603" s="48"/>
      <c r="N603" s="48"/>
      <c r="O603" s="48"/>
      <c r="P603" s="67"/>
      <c r="Q603" s="344"/>
      <c r="R603" s="67"/>
      <c r="S603" s="367"/>
      <c r="T603" s="367"/>
      <c r="U603" s="367"/>
      <c r="V603" s="236"/>
      <c r="W603" s="48"/>
      <c r="X603" s="48"/>
      <c r="Y603" s="48"/>
      <c r="Z603" s="48"/>
      <c r="AA603" s="48"/>
      <c r="AB603" s="48"/>
      <c r="AC603" s="48"/>
    </row>
    <row r="604" spans="1:29" s="81" customFormat="1" ht="15" customHeight="1" x14ac:dyDescent="0.25">
      <c r="A604" s="341"/>
      <c r="B604" s="417"/>
      <c r="C604" s="418"/>
      <c r="D604" s="418"/>
      <c r="E604" s="229"/>
      <c r="F604" s="179"/>
      <c r="G604" s="48"/>
      <c r="H604" s="48"/>
      <c r="I604" s="48"/>
      <c r="J604" s="48"/>
      <c r="K604" s="48"/>
      <c r="L604" s="48"/>
      <c r="M604" s="48"/>
      <c r="N604" s="48"/>
      <c r="O604" s="48"/>
      <c r="P604" s="67"/>
      <c r="Q604" s="344"/>
      <c r="R604" s="67"/>
      <c r="S604" s="367"/>
      <c r="T604" s="367"/>
      <c r="U604" s="367"/>
      <c r="V604" s="236"/>
      <c r="W604" s="48"/>
      <c r="X604" s="48"/>
      <c r="Y604" s="48"/>
      <c r="Z604" s="48"/>
      <c r="AA604" s="48"/>
      <c r="AB604" s="48"/>
      <c r="AC604" s="48"/>
    </row>
    <row r="605" spans="1:29" s="81" customFormat="1" ht="15" customHeight="1" x14ac:dyDescent="0.25">
      <c r="A605" s="341"/>
      <c r="B605" s="417"/>
      <c r="C605" s="418"/>
      <c r="D605" s="418"/>
      <c r="E605" s="229"/>
      <c r="F605" s="179"/>
      <c r="G605" s="48"/>
      <c r="H605" s="48"/>
      <c r="I605" s="48"/>
      <c r="J605" s="48"/>
      <c r="K605" s="48"/>
      <c r="L605" s="48"/>
      <c r="M605" s="48"/>
      <c r="N605" s="48"/>
      <c r="O605" s="48"/>
      <c r="P605" s="67"/>
      <c r="Q605" s="344"/>
      <c r="R605" s="67"/>
      <c r="S605" s="367"/>
      <c r="T605" s="367"/>
      <c r="U605" s="367"/>
      <c r="V605" s="236"/>
      <c r="W605" s="48"/>
      <c r="X605" s="48"/>
      <c r="Y605" s="48"/>
      <c r="Z605" s="48"/>
      <c r="AA605" s="48"/>
      <c r="AB605" s="48"/>
      <c r="AC605" s="48"/>
    </row>
    <row r="606" spans="1:29" s="81" customFormat="1" ht="15" customHeight="1" x14ac:dyDescent="0.25">
      <c r="A606" s="341"/>
      <c r="B606" s="417"/>
      <c r="C606" s="418"/>
      <c r="D606" s="418"/>
      <c r="E606" s="229"/>
      <c r="F606" s="179"/>
      <c r="G606" s="48"/>
      <c r="H606" s="48"/>
      <c r="I606" s="48"/>
      <c r="J606" s="48"/>
      <c r="K606" s="48"/>
      <c r="L606" s="48"/>
      <c r="M606" s="48"/>
      <c r="N606" s="48"/>
      <c r="O606" s="48"/>
      <c r="P606" s="67"/>
      <c r="Q606" s="344"/>
      <c r="R606" s="67"/>
      <c r="S606" s="367"/>
      <c r="T606" s="367"/>
      <c r="U606" s="367"/>
      <c r="V606" s="236"/>
      <c r="W606" s="48"/>
      <c r="X606" s="48"/>
      <c r="Y606" s="48"/>
      <c r="Z606" s="48"/>
      <c r="AA606" s="48"/>
      <c r="AB606" s="48"/>
      <c r="AC606" s="48"/>
    </row>
    <row r="607" spans="1:29" s="81" customFormat="1" ht="15" customHeight="1" x14ac:dyDescent="0.25">
      <c r="A607" s="341"/>
      <c r="B607" s="417"/>
      <c r="C607" s="418"/>
      <c r="D607" s="418"/>
      <c r="E607" s="229"/>
      <c r="F607" s="179"/>
      <c r="G607" s="48"/>
      <c r="H607" s="48"/>
      <c r="I607" s="48"/>
      <c r="J607" s="48"/>
      <c r="K607" s="48"/>
      <c r="L607" s="48"/>
      <c r="M607" s="48"/>
      <c r="N607" s="48"/>
      <c r="O607" s="48"/>
      <c r="P607" s="67"/>
      <c r="Q607" s="344"/>
      <c r="R607" s="67"/>
      <c r="S607" s="367"/>
      <c r="T607" s="367"/>
      <c r="U607" s="367"/>
      <c r="V607" s="236"/>
      <c r="W607" s="48"/>
      <c r="X607" s="48"/>
      <c r="Y607" s="48"/>
      <c r="Z607" s="48"/>
      <c r="AA607" s="48"/>
      <c r="AB607" s="48"/>
      <c r="AC607" s="48"/>
    </row>
    <row r="608" spans="1:29" s="81" customFormat="1" ht="15" customHeight="1" x14ac:dyDescent="0.25">
      <c r="A608" s="341"/>
      <c r="B608" s="417"/>
      <c r="C608" s="418"/>
      <c r="D608" s="418"/>
      <c r="E608" s="229"/>
      <c r="F608" s="179"/>
      <c r="G608" s="48"/>
      <c r="H608" s="48"/>
      <c r="I608" s="48"/>
      <c r="J608" s="48"/>
      <c r="K608" s="48"/>
      <c r="L608" s="48"/>
      <c r="M608" s="48"/>
      <c r="N608" s="48"/>
      <c r="O608" s="48"/>
      <c r="P608" s="67"/>
      <c r="Q608" s="344"/>
      <c r="R608" s="67"/>
      <c r="S608" s="367"/>
      <c r="T608" s="367"/>
      <c r="U608" s="367"/>
      <c r="V608" s="236"/>
      <c r="W608" s="48"/>
      <c r="X608" s="48"/>
      <c r="Y608" s="48"/>
      <c r="Z608" s="48"/>
      <c r="AA608" s="48"/>
      <c r="AB608" s="48"/>
      <c r="AC608" s="48"/>
    </row>
    <row r="609" spans="1:29" s="81" customFormat="1" ht="15" customHeight="1" x14ac:dyDescent="0.25">
      <c r="A609" s="341"/>
      <c r="B609" s="417"/>
      <c r="C609" s="418"/>
      <c r="D609" s="418"/>
      <c r="E609" s="229"/>
      <c r="F609" s="179"/>
      <c r="G609" s="48"/>
      <c r="H609" s="48"/>
      <c r="I609" s="48"/>
      <c r="J609" s="48"/>
      <c r="K609" s="48"/>
      <c r="L609" s="48"/>
      <c r="M609" s="48"/>
      <c r="N609" s="48"/>
      <c r="O609" s="48"/>
      <c r="P609" s="67"/>
      <c r="Q609" s="344"/>
      <c r="R609" s="67"/>
      <c r="S609" s="367"/>
      <c r="T609" s="367"/>
      <c r="U609" s="367"/>
      <c r="V609" s="236"/>
      <c r="W609" s="48"/>
      <c r="X609" s="48"/>
      <c r="Y609" s="48"/>
      <c r="Z609" s="48"/>
      <c r="AA609" s="48"/>
      <c r="AB609" s="48"/>
      <c r="AC609" s="48"/>
    </row>
    <row r="610" spans="1:29" s="81" customFormat="1" ht="15" customHeight="1" x14ac:dyDescent="0.25">
      <c r="A610" s="341"/>
      <c r="B610" s="417"/>
      <c r="C610" s="418"/>
      <c r="D610" s="418"/>
      <c r="E610" s="229"/>
      <c r="F610" s="179"/>
      <c r="G610" s="48"/>
      <c r="H610" s="48"/>
      <c r="I610" s="48"/>
      <c r="J610" s="48"/>
      <c r="K610" s="48"/>
      <c r="L610" s="48"/>
      <c r="M610" s="48"/>
      <c r="N610" s="48"/>
      <c r="O610" s="48"/>
      <c r="P610" s="67"/>
      <c r="Q610" s="344"/>
      <c r="R610" s="67"/>
      <c r="S610" s="367"/>
      <c r="T610" s="367"/>
      <c r="U610" s="367"/>
      <c r="V610" s="236"/>
      <c r="W610" s="48"/>
      <c r="X610" s="48"/>
      <c r="Y610" s="48"/>
      <c r="Z610" s="48"/>
      <c r="AA610" s="48"/>
      <c r="AB610" s="48"/>
      <c r="AC610" s="48"/>
    </row>
    <row r="611" spans="1:29" s="81" customFormat="1" ht="15" customHeight="1" x14ac:dyDescent="0.25">
      <c r="A611" s="341"/>
      <c r="B611" s="417"/>
      <c r="C611" s="418"/>
      <c r="D611" s="418"/>
      <c r="E611" s="229"/>
      <c r="F611" s="179"/>
      <c r="G611" s="48"/>
      <c r="H611" s="48"/>
      <c r="I611" s="48"/>
      <c r="J611" s="48"/>
      <c r="K611" s="48"/>
      <c r="L611" s="48"/>
      <c r="M611" s="48"/>
      <c r="N611" s="48"/>
      <c r="O611" s="48"/>
      <c r="P611" s="67"/>
      <c r="Q611" s="344"/>
      <c r="R611" s="67"/>
      <c r="S611" s="367"/>
      <c r="T611" s="367"/>
      <c r="U611" s="367"/>
      <c r="V611" s="236"/>
      <c r="W611" s="48"/>
      <c r="X611" s="48"/>
      <c r="Y611" s="48"/>
      <c r="Z611" s="48"/>
      <c r="AA611" s="48"/>
      <c r="AB611" s="48"/>
      <c r="AC611" s="48"/>
    </row>
    <row r="612" spans="1:29" s="81" customFormat="1" ht="15" customHeight="1" x14ac:dyDescent="0.25">
      <c r="A612" s="341"/>
      <c r="B612" s="417"/>
      <c r="C612" s="418"/>
      <c r="D612" s="418"/>
      <c r="E612" s="229"/>
      <c r="F612" s="179"/>
      <c r="G612" s="48"/>
      <c r="H612" s="48"/>
      <c r="I612" s="48"/>
      <c r="J612" s="48"/>
      <c r="K612" s="48"/>
      <c r="L612" s="48"/>
      <c r="M612" s="48"/>
      <c r="N612" s="48"/>
      <c r="O612" s="48"/>
      <c r="P612" s="67"/>
      <c r="Q612" s="344"/>
      <c r="R612" s="67"/>
      <c r="S612" s="367"/>
      <c r="T612" s="367"/>
      <c r="U612" s="367"/>
      <c r="V612" s="236"/>
      <c r="W612" s="48"/>
      <c r="X612" s="48"/>
      <c r="Y612" s="48"/>
      <c r="Z612" s="48"/>
      <c r="AA612" s="48"/>
      <c r="AB612" s="48"/>
      <c r="AC612" s="48"/>
    </row>
    <row r="613" spans="1:29" s="81" customFormat="1" ht="15" customHeight="1" x14ac:dyDescent="0.25">
      <c r="A613" s="341"/>
      <c r="B613" s="417"/>
      <c r="C613" s="418"/>
      <c r="D613" s="418"/>
      <c r="E613" s="229"/>
      <c r="F613" s="179"/>
      <c r="G613" s="48"/>
      <c r="H613" s="48"/>
      <c r="I613" s="48"/>
      <c r="J613" s="48"/>
      <c r="K613" s="48"/>
      <c r="L613" s="48"/>
      <c r="M613" s="48"/>
      <c r="N613" s="48"/>
      <c r="O613" s="48"/>
      <c r="P613" s="67"/>
      <c r="Q613" s="344"/>
      <c r="R613" s="67"/>
      <c r="S613" s="367"/>
      <c r="T613" s="367"/>
      <c r="U613" s="367"/>
      <c r="V613" s="236"/>
      <c r="W613" s="48"/>
      <c r="X613" s="48"/>
      <c r="Y613" s="48"/>
      <c r="Z613" s="48"/>
      <c r="AA613" s="48"/>
      <c r="AB613" s="48"/>
      <c r="AC613" s="48"/>
    </row>
    <row r="614" spans="1:29" s="81" customFormat="1" ht="15" customHeight="1" x14ac:dyDescent="0.25">
      <c r="A614" s="341"/>
      <c r="B614" s="417"/>
      <c r="C614" s="418"/>
      <c r="D614" s="418"/>
      <c r="E614" s="229"/>
      <c r="F614" s="179"/>
      <c r="G614" s="48"/>
      <c r="H614" s="48"/>
      <c r="I614" s="48"/>
      <c r="J614" s="48"/>
      <c r="K614" s="48"/>
      <c r="L614" s="48"/>
      <c r="M614" s="48"/>
      <c r="N614" s="48"/>
      <c r="O614" s="48"/>
      <c r="P614" s="67"/>
      <c r="Q614" s="344"/>
      <c r="R614" s="67"/>
      <c r="S614" s="367"/>
      <c r="T614" s="367"/>
      <c r="U614" s="367"/>
      <c r="V614" s="236"/>
      <c r="W614" s="48"/>
      <c r="X614" s="48"/>
      <c r="Y614" s="48"/>
      <c r="Z614" s="48"/>
      <c r="AA614" s="48"/>
      <c r="AB614" s="48"/>
      <c r="AC614" s="48"/>
    </row>
    <row r="615" spans="1:29" s="81" customFormat="1" ht="15" customHeight="1" x14ac:dyDescent="0.25">
      <c r="A615" s="341"/>
      <c r="B615" s="417"/>
      <c r="C615" s="418"/>
      <c r="D615" s="418"/>
      <c r="E615" s="229"/>
      <c r="F615" s="179"/>
      <c r="G615" s="48"/>
      <c r="H615" s="48"/>
      <c r="I615" s="48"/>
      <c r="J615" s="48"/>
      <c r="K615" s="48"/>
      <c r="L615" s="48"/>
      <c r="M615" s="48"/>
      <c r="N615" s="48"/>
      <c r="O615" s="48"/>
      <c r="P615" s="67"/>
      <c r="Q615" s="344"/>
      <c r="R615" s="67"/>
      <c r="S615" s="367"/>
      <c r="T615" s="367"/>
      <c r="U615" s="367"/>
      <c r="V615" s="236"/>
      <c r="W615" s="48"/>
      <c r="X615" s="48"/>
      <c r="Y615" s="48"/>
      <c r="Z615" s="48"/>
      <c r="AA615" s="48"/>
      <c r="AB615" s="48"/>
      <c r="AC615" s="48"/>
    </row>
    <row r="616" spans="1:29" s="81" customFormat="1" ht="15" customHeight="1" x14ac:dyDescent="0.25">
      <c r="A616" s="341"/>
      <c r="B616" s="417"/>
      <c r="C616" s="418"/>
      <c r="D616" s="418"/>
      <c r="E616" s="229"/>
      <c r="F616" s="179"/>
      <c r="G616" s="48"/>
      <c r="H616" s="48"/>
      <c r="I616" s="48"/>
      <c r="J616" s="48"/>
      <c r="K616" s="48"/>
      <c r="L616" s="48"/>
      <c r="M616" s="48"/>
      <c r="N616" s="48"/>
      <c r="O616" s="48"/>
      <c r="P616" s="67"/>
      <c r="Q616" s="344"/>
      <c r="R616" s="67"/>
      <c r="S616" s="367"/>
      <c r="T616" s="367"/>
      <c r="U616" s="367"/>
      <c r="V616" s="236"/>
      <c r="W616" s="48"/>
      <c r="X616" s="48"/>
      <c r="Y616" s="48"/>
      <c r="Z616" s="48"/>
      <c r="AA616" s="48"/>
      <c r="AB616" s="48"/>
      <c r="AC616" s="48"/>
    </row>
    <row r="617" spans="1:29" s="81" customFormat="1" ht="15" customHeight="1" x14ac:dyDescent="0.25">
      <c r="A617" s="341"/>
      <c r="B617" s="417"/>
      <c r="C617" s="418"/>
      <c r="D617" s="418"/>
      <c r="E617" s="229"/>
      <c r="F617" s="179"/>
      <c r="G617" s="48"/>
      <c r="H617" s="48"/>
      <c r="I617" s="48"/>
      <c r="J617" s="48"/>
      <c r="K617" s="48"/>
      <c r="L617" s="48"/>
      <c r="M617" s="48"/>
      <c r="N617" s="48"/>
      <c r="O617" s="48"/>
      <c r="P617" s="67"/>
      <c r="Q617" s="344"/>
      <c r="R617" s="67"/>
      <c r="S617" s="367"/>
      <c r="T617" s="367"/>
      <c r="U617" s="367"/>
      <c r="V617" s="236"/>
      <c r="W617" s="48"/>
      <c r="X617" s="48"/>
      <c r="Y617" s="48"/>
      <c r="Z617" s="48"/>
      <c r="AA617" s="48"/>
      <c r="AB617" s="48"/>
      <c r="AC617" s="48"/>
    </row>
    <row r="618" spans="1:29" s="81" customFormat="1" ht="15" customHeight="1" x14ac:dyDescent="0.25">
      <c r="A618" s="341"/>
      <c r="B618" s="417"/>
      <c r="C618" s="418"/>
      <c r="D618" s="418"/>
      <c r="E618" s="229"/>
      <c r="F618" s="179"/>
      <c r="G618" s="48"/>
      <c r="H618" s="48"/>
      <c r="I618" s="48"/>
      <c r="J618" s="48"/>
      <c r="K618" s="48"/>
      <c r="L618" s="48"/>
      <c r="M618" s="48"/>
      <c r="N618" s="48"/>
      <c r="O618" s="48"/>
      <c r="P618" s="67"/>
      <c r="Q618" s="344"/>
      <c r="R618" s="67"/>
      <c r="S618" s="367"/>
      <c r="T618" s="367"/>
      <c r="U618" s="367"/>
      <c r="V618" s="236"/>
      <c r="W618" s="48"/>
      <c r="X618" s="48"/>
      <c r="Y618" s="48"/>
      <c r="Z618" s="48"/>
      <c r="AA618" s="48"/>
      <c r="AB618" s="48"/>
      <c r="AC618" s="48"/>
    </row>
    <row r="619" spans="1:29" s="81" customFormat="1" ht="15" customHeight="1" x14ac:dyDescent="0.25">
      <c r="A619" s="341"/>
      <c r="B619" s="417"/>
      <c r="C619" s="418"/>
      <c r="D619" s="418"/>
      <c r="E619" s="229"/>
      <c r="F619" s="179"/>
      <c r="G619" s="48"/>
      <c r="H619" s="48"/>
      <c r="I619" s="48"/>
      <c r="J619" s="48"/>
      <c r="K619" s="48"/>
      <c r="L619" s="48"/>
      <c r="M619" s="48"/>
      <c r="N619" s="48"/>
      <c r="O619" s="48"/>
      <c r="P619" s="67"/>
      <c r="Q619" s="344"/>
      <c r="R619" s="67"/>
      <c r="S619" s="367"/>
      <c r="T619" s="367"/>
      <c r="U619" s="367"/>
      <c r="V619" s="236"/>
      <c r="W619" s="48"/>
      <c r="X619" s="48"/>
      <c r="Y619" s="48"/>
      <c r="Z619" s="48"/>
      <c r="AA619" s="48"/>
      <c r="AB619" s="48"/>
      <c r="AC619" s="48"/>
    </row>
    <row r="620" spans="1:29" s="81" customFormat="1" ht="15" customHeight="1" x14ac:dyDescent="0.25">
      <c r="A620" s="341"/>
      <c r="B620" s="417"/>
      <c r="C620" s="418"/>
      <c r="D620" s="418"/>
      <c r="E620" s="229"/>
      <c r="F620" s="179"/>
      <c r="G620" s="48"/>
      <c r="H620" s="48"/>
      <c r="I620" s="48"/>
      <c r="J620" s="48"/>
      <c r="K620" s="48"/>
      <c r="L620" s="48"/>
      <c r="M620" s="48"/>
      <c r="N620" s="48"/>
      <c r="O620" s="48"/>
      <c r="P620" s="67"/>
      <c r="Q620" s="344"/>
      <c r="R620" s="67"/>
      <c r="S620" s="367"/>
      <c r="T620" s="367"/>
      <c r="U620" s="367"/>
      <c r="V620" s="236"/>
      <c r="W620" s="48"/>
      <c r="X620" s="48"/>
      <c r="Y620" s="48"/>
      <c r="Z620" s="48"/>
      <c r="AA620" s="48"/>
      <c r="AB620" s="48"/>
      <c r="AC620" s="48"/>
    </row>
    <row r="621" spans="1:29" s="81" customFormat="1" ht="15" customHeight="1" x14ac:dyDescent="0.25">
      <c r="A621" s="341"/>
      <c r="B621" s="417"/>
      <c r="C621" s="418"/>
      <c r="D621" s="418"/>
      <c r="E621" s="229"/>
      <c r="F621" s="179"/>
      <c r="G621" s="48"/>
      <c r="H621" s="48"/>
      <c r="I621" s="48"/>
      <c r="J621" s="48"/>
      <c r="K621" s="48"/>
      <c r="L621" s="48"/>
      <c r="M621" s="48"/>
      <c r="N621" s="48"/>
      <c r="O621" s="48"/>
      <c r="P621" s="67"/>
      <c r="Q621" s="344"/>
      <c r="R621" s="67"/>
      <c r="S621" s="367"/>
      <c r="T621" s="367"/>
      <c r="U621" s="367"/>
      <c r="V621" s="236"/>
      <c r="W621" s="48"/>
      <c r="X621" s="48"/>
      <c r="Y621" s="48"/>
      <c r="Z621" s="48"/>
      <c r="AA621" s="48"/>
      <c r="AB621" s="48"/>
      <c r="AC621" s="48"/>
    </row>
    <row r="622" spans="1:29" s="81" customFormat="1" ht="15" customHeight="1" x14ac:dyDescent="0.25">
      <c r="A622" s="341"/>
      <c r="B622" s="417"/>
      <c r="C622" s="418"/>
      <c r="D622" s="418"/>
      <c r="E622" s="229"/>
      <c r="F622" s="179"/>
      <c r="G622" s="48"/>
      <c r="H622" s="48"/>
      <c r="I622" s="48"/>
      <c r="J622" s="48"/>
      <c r="K622" s="48"/>
      <c r="L622" s="48"/>
      <c r="M622" s="48"/>
      <c r="N622" s="48"/>
      <c r="O622" s="48"/>
      <c r="P622" s="67"/>
      <c r="Q622" s="344"/>
      <c r="R622" s="67"/>
      <c r="S622" s="367"/>
      <c r="T622" s="367"/>
      <c r="U622" s="367"/>
      <c r="V622" s="236"/>
      <c r="W622" s="48"/>
      <c r="X622" s="48"/>
      <c r="Y622" s="48"/>
      <c r="Z622" s="48"/>
      <c r="AA622" s="48"/>
      <c r="AB622" s="48"/>
      <c r="AC622" s="48"/>
    </row>
    <row r="623" spans="1:29" s="81" customFormat="1" ht="15" customHeight="1" x14ac:dyDescent="0.25">
      <c r="A623" s="341"/>
      <c r="B623" s="417"/>
      <c r="C623" s="418"/>
      <c r="D623" s="418"/>
      <c r="E623" s="229"/>
      <c r="F623" s="179"/>
      <c r="G623" s="48"/>
      <c r="H623" s="48"/>
      <c r="I623" s="48"/>
      <c r="J623" s="48"/>
      <c r="K623" s="48"/>
      <c r="L623" s="48"/>
      <c r="M623" s="48"/>
      <c r="N623" s="48"/>
      <c r="O623" s="48"/>
      <c r="P623" s="67"/>
      <c r="Q623" s="344"/>
      <c r="R623" s="67"/>
      <c r="S623" s="367"/>
      <c r="T623" s="367"/>
      <c r="U623" s="367"/>
      <c r="V623" s="236"/>
      <c r="W623" s="48"/>
      <c r="X623" s="48"/>
      <c r="Y623" s="48"/>
      <c r="Z623" s="48"/>
      <c r="AA623" s="48"/>
      <c r="AB623" s="48"/>
      <c r="AC623" s="48"/>
    </row>
    <row r="624" spans="1:29" s="81" customFormat="1" ht="15" customHeight="1" x14ac:dyDescent="0.25">
      <c r="A624" s="341"/>
      <c r="B624" s="417"/>
      <c r="C624" s="418"/>
      <c r="D624" s="418"/>
      <c r="E624" s="229"/>
      <c r="F624" s="179"/>
      <c r="G624" s="48"/>
      <c r="H624" s="48"/>
      <c r="I624" s="48"/>
      <c r="J624" s="48"/>
      <c r="K624" s="48"/>
      <c r="L624" s="48"/>
      <c r="M624" s="48"/>
      <c r="N624" s="48"/>
      <c r="O624" s="48"/>
      <c r="P624" s="67"/>
      <c r="Q624" s="344"/>
      <c r="R624" s="67"/>
      <c r="S624" s="367"/>
      <c r="T624" s="367"/>
      <c r="U624" s="367"/>
      <c r="V624" s="236"/>
      <c r="W624" s="48"/>
      <c r="X624" s="48"/>
      <c r="Y624" s="48"/>
      <c r="Z624" s="48"/>
      <c r="AA624" s="48"/>
      <c r="AB624" s="48"/>
      <c r="AC624" s="48"/>
    </row>
    <row r="625" spans="1:29" s="81" customFormat="1" ht="15" customHeight="1" x14ac:dyDescent="0.25">
      <c r="A625" s="341"/>
      <c r="B625" s="417"/>
      <c r="C625" s="418"/>
      <c r="D625" s="418"/>
      <c r="E625" s="229"/>
      <c r="F625" s="179"/>
      <c r="G625" s="48"/>
      <c r="H625" s="48"/>
      <c r="I625" s="48"/>
      <c r="J625" s="48"/>
      <c r="K625" s="48"/>
      <c r="L625" s="48"/>
      <c r="M625" s="48"/>
      <c r="N625" s="48"/>
      <c r="O625" s="48"/>
      <c r="P625" s="67"/>
      <c r="Q625" s="344"/>
      <c r="R625" s="67"/>
      <c r="S625" s="367"/>
      <c r="T625" s="367"/>
      <c r="U625" s="367"/>
      <c r="V625" s="236"/>
      <c r="W625" s="48"/>
      <c r="X625" s="48"/>
      <c r="Y625" s="48"/>
      <c r="Z625" s="48"/>
      <c r="AA625" s="48"/>
      <c r="AB625" s="48"/>
      <c r="AC625" s="48"/>
    </row>
    <row r="626" spans="1:29" s="81" customFormat="1" ht="15" customHeight="1" x14ac:dyDescent="0.25">
      <c r="A626" s="341"/>
      <c r="B626" s="417"/>
      <c r="C626" s="418"/>
      <c r="D626" s="418"/>
      <c r="E626" s="229"/>
      <c r="F626" s="179"/>
      <c r="G626" s="48"/>
      <c r="H626" s="48"/>
      <c r="I626" s="48"/>
      <c r="J626" s="48"/>
      <c r="K626" s="48"/>
      <c r="L626" s="48"/>
      <c r="M626" s="48"/>
      <c r="N626" s="48"/>
      <c r="O626" s="48"/>
      <c r="P626" s="67"/>
      <c r="Q626" s="344"/>
      <c r="R626" s="67"/>
      <c r="S626" s="367"/>
      <c r="T626" s="367"/>
      <c r="U626" s="367"/>
      <c r="V626" s="236"/>
      <c r="W626" s="48"/>
      <c r="X626" s="48"/>
      <c r="Y626" s="48"/>
      <c r="Z626" s="48"/>
      <c r="AA626" s="48"/>
      <c r="AB626" s="48"/>
      <c r="AC626" s="48"/>
    </row>
    <row r="627" spans="1:29" s="81" customFormat="1" ht="15" customHeight="1" x14ac:dyDescent="0.25">
      <c r="A627" s="341"/>
      <c r="B627" s="417"/>
      <c r="C627" s="418"/>
      <c r="D627" s="418"/>
      <c r="E627" s="229"/>
      <c r="F627" s="179"/>
      <c r="G627" s="48"/>
      <c r="H627" s="48"/>
      <c r="I627" s="48"/>
      <c r="J627" s="48"/>
      <c r="K627" s="48"/>
      <c r="L627" s="48"/>
      <c r="M627" s="48"/>
      <c r="N627" s="48"/>
      <c r="O627" s="48"/>
      <c r="P627" s="67"/>
      <c r="Q627" s="344"/>
      <c r="R627" s="67"/>
      <c r="S627" s="367"/>
      <c r="T627" s="367"/>
      <c r="U627" s="367"/>
      <c r="V627" s="236"/>
      <c r="W627" s="48"/>
      <c r="X627" s="48"/>
      <c r="Y627" s="48"/>
      <c r="Z627" s="48"/>
      <c r="AA627" s="48"/>
      <c r="AB627" s="48"/>
      <c r="AC627" s="48"/>
    </row>
    <row r="628" spans="1:29" s="81" customFormat="1" ht="15" customHeight="1" x14ac:dyDescent="0.25">
      <c r="A628" s="341"/>
      <c r="B628" s="417"/>
      <c r="C628" s="418"/>
      <c r="D628" s="418"/>
      <c r="E628" s="229"/>
      <c r="F628" s="179"/>
      <c r="G628" s="48"/>
      <c r="H628" s="48"/>
      <c r="I628" s="48"/>
      <c r="J628" s="48"/>
      <c r="K628" s="48"/>
      <c r="L628" s="48"/>
      <c r="M628" s="48"/>
      <c r="N628" s="48"/>
      <c r="O628" s="48"/>
      <c r="P628" s="67"/>
      <c r="Q628" s="344"/>
      <c r="R628" s="67"/>
      <c r="S628" s="367"/>
      <c r="T628" s="367"/>
      <c r="U628" s="367"/>
      <c r="V628" s="236"/>
      <c r="W628" s="48"/>
      <c r="X628" s="48"/>
      <c r="Y628" s="48"/>
      <c r="Z628" s="48"/>
      <c r="AA628" s="48"/>
      <c r="AB628" s="48"/>
      <c r="AC628" s="48"/>
    </row>
    <row r="629" spans="1:29" s="81" customFormat="1" ht="15" customHeight="1" x14ac:dyDescent="0.25">
      <c r="A629" s="341"/>
      <c r="B629" s="417"/>
      <c r="C629" s="418"/>
      <c r="D629" s="418"/>
      <c r="E629" s="229"/>
      <c r="F629" s="179"/>
      <c r="G629" s="48"/>
      <c r="H629" s="48"/>
      <c r="I629" s="48"/>
      <c r="J629" s="48"/>
      <c r="K629" s="48"/>
      <c r="L629" s="48"/>
      <c r="M629" s="48"/>
      <c r="N629" s="48"/>
      <c r="O629" s="48"/>
      <c r="P629" s="67"/>
      <c r="Q629" s="344"/>
      <c r="R629" s="67"/>
      <c r="S629" s="367"/>
      <c r="T629" s="367"/>
      <c r="U629" s="367"/>
      <c r="V629" s="236"/>
      <c r="W629" s="48"/>
      <c r="X629" s="48"/>
      <c r="Y629" s="48"/>
      <c r="Z629" s="48"/>
      <c r="AA629" s="48"/>
      <c r="AB629" s="48"/>
      <c r="AC629" s="48"/>
    </row>
    <row r="630" spans="1:29" s="81" customFormat="1" ht="15" customHeight="1" x14ac:dyDescent="0.25">
      <c r="A630" s="341"/>
      <c r="B630" s="417"/>
      <c r="C630" s="418"/>
      <c r="D630" s="418"/>
      <c r="E630" s="229"/>
      <c r="F630" s="179"/>
      <c r="G630" s="48"/>
      <c r="H630" s="48"/>
      <c r="I630" s="48"/>
      <c r="J630" s="48"/>
      <c r="K630" s="48"/>
      <c r="L630" s="48"/>
      <c r="M630" s="48"/>
      <c r="N630" s="48"/>
      <c r="O630" s="48"/>
      <c r="P630" s="67"/>
      <c r="Q630" s="344"/>
      <c r="R630" s="67"/>
      <c r="S630" s="367"/>
      <c r="T630" s="367"/>
      <c r="U630" s="367"/>
      <c r="V630" s="236"/>
      <c r="W630" s="48"/>
      <c r="X630" s="48"/>
      <c r="Y630" s="48"/>
      <c r="Z630" s="48"/>
      <c r="AA630" s="48"/>
      <c r="AB630" s="48"/>
      <c r="AC630" s="48"/>
    </row>
    <row r="631" spans="1:29" s="81" customFormat="1" ht="15" customHeight="1" x14ac:dyDescent="0.25">
      <c r="A631" s="341"/>
      <c r="B631" s="417"/>
      <c r="C631" s="418"/>
      <c r="D631" s="418"/>
      <c r="E631" s="229"/>
      <c r="F631" s="179"/>
      <c r="G631" s="48"/>
      <c r="H631" s="48"/>
      <c r="I631" s="48"/>
      <c r="J631" s="48"/>
      <c r="K631" s="48"/>
      <c r="L631" s="48"/>
      <c r="M631" s="48"/>
      <c r="N631" s="48"/>
      <c r="O631" s="48"/>
      <c r="P631" s="67"/>
      <c r="Q631" s="344"/>
      <c r="R631" s="67"/>
      <c r="S631" s="367"/>
      <c r="T631" s="367"/>
      <c r="U631" s="367"/>
      <c r="V631" s="236"/>
      <c r="W631" s="48"/>
      <c r="X631" s="48"/>
      <c r="Y631" s="48"/>
      <c r="Z631" s="48"/>
      <c r="AA631" s="48"/>
      <c r="AB631" s="48"/>
      <c r="AC631" s="48"/>
    </row>
    <row r="632" spans="1:29" s="81" customFormat="1" ht="15" customHeight="1" x14ac:dyDescent="0.25">
      <c r="A632" s="341"/>
      <c r="B632" s="417"/>
      <c r="C632" s="418"/>
      <c r="D632" s="418"/>
      <c r="E632" s="229"/>
      <c r="F632" s="179"/>
      <c r="G632" s="48"/>
      <c r="H632" s="48"/>
      <c r="I632" s="48"/>
      <c r="J632" s="48"/>
      <c r="K632" s="48"/>
      <c r="L632" s="48"/>
      <c r="M632" s="48"/>
      <c r="N632" s="48"/>
      <c r="O632" s="48"/>
      <c r="P632" s="67"/>
      <c r="Q632" s="344"/>
      <c r="R632" s="67"/>
      <c r="S632" s="367"/>
      <c r="T632" s="367"/>
      <c r="U632" s="367"/>
      <c r="V632" s="236"/>
      <c r="W632" s="48"/>
      <c r="X632" s="48"/>
      <c r="Y632" s="48"/>
      <c r="Z632" s="48"/>
      <c r="AA632" s="48"/>
      <c r="AB632" s="48"/>
      <c r="AC632" s="48"/>
    </row>
    <row r="633" spans="1:29" s="81" customFormat="1" ht="15" customHeight="1" x14ac:dyDescent="0.25">
      <c r="A633" s="341"/>
      <c r="B633" s="417"/>
      <c r="C633" s="418"/>
      <c r="D633" s="418"/>
      <c r="E633" s="229"/>
      <c r="F633" s="179"/>
      <c r="G633" s="48"/>
      <c r="H633" s="48"/>
      <c r="I633" s="48"/>
      <c r="J633" s="48"/>
      <c r="K633" s="48"/>
      <c r="L633" s="48"/>
      <c r="M633" s="48"/>
      <c r="N633" s="48"/>
      <c r="O633" s="48"/>
      <c r="P633" s="67"/>
      <c r="Q633" s="344"/>
      <c r="R633" s="67"/>
      <c r="S633" s="367"/>
      <c r="T633" s="367"/>
      <c r="U633" s="367"/>
      <c r="V633" s="236"/>
      <c r="W633" s="48"/>
      <c r="X633" s="48"/>
      <c r="Y633" s="48"/>
      <c r="Z633" s="48"/>
      <c r="AA633" s="48"/>
      <c r="AB633" s="48"/>
      <c r="AC633" s="48"/>
    </row>
    <row r="634" spans="1:29" s="81" customFormat="1" ht="15" customHeight="1" x14ac:dyDescent="0.25">
      <c r="A634" s="341"/>
      <c r="B634" s="417"/>
      <c r="C634" s="418"/>
      <c r="D634" s="418"/>
      <c r="E634" s="229"/>
      <c r="F634" s="179"/>
      <c r="G634" s="48"/>
      <c r="H634" s="48"/>
      <c r="I634" s="48"/>
      <c r="J634" s="48"/>
      <c r="K634" s="48"/>
      <c r="L634" s="48"/>
      <c r="M634" s="48"/>
      <c r="N634" s="48"/>
      <c r="O634" s="48"/>
      <c r="P634" s="67"/>
      <c r="Q634" s="344"/>
      <c r="R634" s="67"/>
      <c r="S634" s="367"/>
      <c r="T634" s="367"/>
      <c r="U634" s="367"/>
      <c r="V634" s="236"/>
      <c r="W634" s="48"/>
      <c r="X634" s="48"/>
      <c r="Y634" s="48"/>
      <c r="Z634" s="48"/>
      <c r="AA634" s="48"/>
      <c r="AB634" s="48"/>
      <c r="AC634" s="48"/>
    </row>
    <row r="635" spans="1:29" s="81" customFormat="1" ht="15" customHeight="1" x14ac:dyDescent="0.25">
      <c r="A635" s="341"/>
      <c r="B635" s="417"/>
      <c r="C635" s="418"/>
      <c r="D635" s="418"/>
      <c r="E635" s="229"/>
      <c r="F635" s="179"/>
      <c r="G635" s="48"/>
      <c r="H635" s="48"/>
      <c r="I635" s="48"/>
      <c r="J635" s="48"/>
      <c r="K635" s="48"/>
      <c r="L635" s="48"/>
      <c r="M635" s="48"/>
      <c r="N635" s="48"/>
      <c r="O635" s="48"/>
      <c r="P635" s="67"/>
      <c r="Q635" s="344"/>
      <c r="R635" s="67"/>
      <c r="S635" s="367"/>
      <c r="T635" s="367"/>
      <c r="U635" s="367"/>
      <c r="V635" s="236"/>
      <c r="W635" s="48"/>
      <c r="X635" s="48"/>
      <c r="Y635" s="48"/>
      <c r="Z635" s="48"/>
      <c r="AA635" s="48"/>
      <c r="AB635" s="48"/>
      <c r="AC635" s="48"/>
    </row>
    <row r="636" spans="1:29" s="81" customFormat="1" ht="15" customHeight="1" x14ac:dyDescent="0.25">
      <c r="A636" s="341"/>
      <c r="B636" s="417"/>
      <c r="C636" s="418"/>
      <c r="D636" s="418"/>
      <c r="E636" s="229"/>
      <c r="F636" s="179"/>
      <c r="G636" s="48"/>
      <c r="H636" s="48"/>
      <c r="I636" s="48"/>
      <c r="J636" s="48"/>
      <c r="K636" s="48"/>
      <c r="L636" s="48"/>
      <c r="M636" s="48"/>
      <c r="N636" s="48"/>
      <c r="O636" s="48"/>
      <c r="P636" s="67"/>
      <c r="Q636" s="344"/>
      <c r="R636" s="67"/>
      <c r="S636" s="367"/>
      <c r="T636" s="367"/>
      <c r="U636" s="367"/>
      <c r="V636" s="236"/>
      <c r="W636" s="48"/>
      <c r="X636" s="48"/>
      <c r="Y636" s="48"/>
      <c r="Z636" s="48"/>
      <c r="AA636" s="48"/>
      <c r="AB636" s="48"/>
      <c r="AC636" s="48"/>
    </row>
    <row r="637" spans="1:29" s="81" customFormat="1" ht="15" customHeight="1" x14ac:dyDescent="0.25">
      <c r="A637" s="341"/>
      <c r="B637" s="417"/>
      <c r="C637" s="418"/>
      <c r="D637" s="418"/>
      <c r="E637" s="229"/>
      <c r="F637" s="179"/>
      <c r="G637" s="48"/>
      <c r="H637" s="48"/>
      <c r="I637" s="48"/>
      <c r="J637" s="48"/>
      <c r="K637" s="48"/>
      <c r="L637" s="48"/>
      <c r="M637" s="48"/>
      <c r="N637" s="48"/>
      <c r="O637" s="48"/>
      <c r="P637" s="67"/>
      <c r="Q637" s="344"/>
      <c r="R637" s="67"/>
      <c r="S637" s="367"/>
      <c r="T637" s="367"/>
      <c r="U637" s="367"/>
      <c r="V637" s="236"/>
      <c r="W637" s="48"/>
      <c r="X637" s="48"/>
      <c r="Y637" s="48"/>
      <c r="Z637" s="48"/>
      <c r="AA637" s="48"/>
      <c r="AB637" s="48"/>
      <c r="AC637" s="48"/>
    </row>
    <row r="638" spans="1:29" s="81" customFormat="1" ht="15" customHeight="1" x14ac:dyDescent="0.25">
      <c r="A638" s="341"/>
      <c r="B638" s="417"/>
      <c r="C638" s="418"/>
      <c r="D638" s="418"/>
      <c r="E638" s="229"/>
      <c r="F638" s="179"/>
      <c r="G638" s="48"/>
      <c r="H638" s="48"/>
      <c r="I638" s="48"/>
      <c r="J638" s="48"/>
      <c r="K638" s="48"/>
      <c r="L638" s="48"/>
      <c r="M638" s="48"/>
      <c r="N638" s="48"/>
      <c r="O638" s="48"/>
      <c r="P638" s="67"/>
      <c r="Q638" s="344"/>
      <c r="R638" s="67"/>
      <c r="S638" s="367"/>
      <c r="T638" s="367"/>
      <c r="U638" s="367"/>
      <c r="V638" s="236"/>
      <c r="W638" s="48"/>
      <c r="X638" s="48"/>
      <c r="Y638" s="48"/>
      <c r="Z638" s="48"/>
      <c r="AA638" s="48"/>
      <c r="AB638" s="48"/>
      <c r="AC638" s="48"/>
    </row>
    <row r="639" spans="1:29" s="81" customFormat="1" ht="15" customHeight="1" x14ac:dyDescent="0.25">
      <c r="A639" s="341"/>
      <c r="B639" s="417"/>
      <c r="C639" s="418"/>
      <c r="D639" s="418"/>
      <c r="E639" s="229"/>
      <c r="F639" s="179"/>
      <c r="G639" s="48"/>
      <c r="H639" s="48"/>
      <c r="I639" s="48"/>
      <c r="J639" s="48"/>
      <c r="K639" s="48"/>
      <c r="L639" s="48"/>
      <c r="M639" s="48"/>
      <c r="N639" s="48"/>
      <c r="O639" s="48"/>
      <c r="P639" s="67"/>
      <c r="Q639" s="344"/>
      <c r="R639" s="67"/>
      <c r="S639" s="367"/>
      <c r="T639" s="367"/>
      <c r="U639" s="367"/>
      <c r="V639" s="236"/>
      <c r="W639" s="48"/>
      <c r="X639" s="48"/>
      <c r="Y639" s="48"/>
      <c r="Z639" s="48"/>
      <c r="AA639" s="48"/>
      <c r="AB639" s="48"/>
      <c r="AC639" s="48"/>
    </row>
    <row r="640" spans="1:29" s="81" customFormat="1" ht="15" customHeight="1" x14ac:dyDescent="0.25">
      <c r="A640" s="341"/>
      <c r="B640" s="417"/>
      <c r="C640" s="418"/>
      <c r="D640" s="418"/>
      <c r="E640" s="229"/>
      <c r="F640" s="179"/>
      <c r="G640" s="48"/>
      <c r="H640" s="48"/>
      <c r="I640" s="48"/>
      <c r="J640" s="48"/>
      <c r="K640" s="48"/>
      <c r="L640" s="48"/>
      <c r="M640" s="48"/>
      <c r="N640" s="48"/>
      <c r="O640" s="48"/>
      <c r="P640" s="67"/>
      <c r="Q640" s="344"/>
      <c r="R640" s="67"/>
      <c r="S640" s="367"/>
      <c r="T640" s="367"/>
      <c r="U640" s="367"/>
      <c r="V640" s="236"/>
      <c r="W640" s="48"/>
      <c r="X640" s="48"/>
      <c r="Y640" s="48"/>
      <c r="Z640" s="48"/>
      <c r="AA640" s="48"/>
      <c r="AB640" s="48"/>
      <c r="AC640" s="48"/>
    </row>
    <row r="641" spans="1:29" s="81" customFormat="1" ht="15" customHeight="1" x14ac:dyDescent="0.25">
      <c r="A641" s="341"/>
      <c r="B641" s="417"/>
      <c r="C641" s="418"/>
      <c r="D641" s="418"/>
      <c r="E641" s="229"/>
      <c r="F641" s="179"/>
      <c r="G641" s="48"/>
      <c r="H641" s="48"/>
      <c r="I641" s="48"/>
      <c r="J641" s="48"/>
      <c r="K641" s="48"/>
      <c r="L641" s="48"/>
      <c r="M641" s="48"/>
      <c r="N641" s="48"/>
      <c r="O641" s="48"/>
      <c r="P641" s="67"/>
      <c r="Q641" s="344"/>
      <c r="R641" s="67"/>
      <c r="S641" s="367"/>
      <c r="T641" s="367"/>
      <c r="U641" s="367"/>
      <c r="V641" s="236"/>
      <c r="W641" s="48"/>
      <c r="X641" s="48"/>
      <c r="Y641" s="48"/>
      <c r="Z641" s="48"/>
      <c r="AA641" s="48"/>
      <c r="AB641" s="48"/>
      <c r="AC641" s="48"/>
    </row>
    <row r="642" spans="1:29" s="81" customFormat="1" ht="15" customHeight="1" x14ac:dyDescent="0.25">
      <c r="A642" s="341"/>
      <c r="B642" s="417"/>
      <c r="C642" s="418"/>
      <c r="D642" s="418"/>
      <c r="E642" s="229"/>
      <c r="F642" s="179"/>
      <c r="G642" s="48"/>
      <c r="H642" s="48"/>
      <c r="I642" s="48"/>
      <c r="J642" s="48"/>
      <c r="K642" s="48"/>
      <c r="L642" s="48"/>
      <c r="M642" s="48"/>
      <c r="N642" s="48"/>
      <c r="O642" s="48"/>
      <c r="P642" s="67"/>
      <c r="Q642" s="344"/>
      <c r="R642" s="67"/>
      <c r="S642" s="367"/>
      <c r="T642" s="367"/>
      <c r="U642" s="367"/>
      <c r="V642" s="236"/>
      <c r="W642" s="48"/>
      <c r="X642" s="48"/>
      <c r="Y642" s="48"/>
      <c r="Z642" s="48"/>
      <c r="AA642" s="48"/>
      <c r="AB642" s="48"/>
      <c r="AC642" s="48"/>
    </row>
    <row r="643" spans="1:29" s="81" customFormat="1" ht="15" customHeight="1" x14ac:dyDescent="0.25">
      <c r="A643" s="341"/>
      <c r="B643" s="417"/>
      <c r="C643" s="418"/>
      <c r="D643" s="418"/>
      <c r="E643" s="229"/>
      <c r="F643" s="179"/>
      <c r="G643" s="48"/>
      <c r="H643" s="48"/>
      <c r="I643" s="48"/>
      <c r="J643" s="48"/>
      <c r="K643" s="48"/>
      <c r="L643" s="48"/>
      <c r="M643" s="48"/>
      <c r="N643" s="48"/>
      <c r="O643" s="48"/>
      <c r="P643" s="67"/>
      <c r="Q643" s="344"/>
      <c r="R643" s="67"/>
      <c r="S643" s="367"/>
      <c r="T643" s="367"/>
      <c r="U643" s="367"/>
      <c r="V643" s="236"/>
      <c r="W643" s="48"/>
      <c r="X643" s="48"/>
      <c r="Y643" s="48"/>
      <c r="Z643" s="48"/>
      <c r="AA643" s="48"/>
      <c r="AB643" s="48"/>
      <c r="AC643" s="48"/>
    </row>
    <row r="644" spans="1:29" s="81" customFormat="1" ht="15" customHeight="1" x14ac:dyDescent="0.25">
      <c r="A644" s="341"/>
      <c r="B644" s="417"/>
      <c r="C644" s="418"/>
      <c r="D644" s="418"/>
      <c r="E644" s="229"/>
      <c r="F644" s="179"/>
      <c r="G644" s="48"/>
      <c r="H644" s="48"/>
      <c r="I644" s="48"/>
      <c r="J644" s="48"/>
      <c r="K644" s="48"/>
      <c r="L644" s="48"/>
      <c r="M644" s="48"/>
      <c r="N644" s="48"/>
      <c r="O644" s="48"/>
      <c r="P644" s="67"/>
      <c r="Q644" s="344"/>
      <c r="R644" s="67"/>
      <c r="S644" s="367"/>
      <c r="T644" s="367"/>
      <c r="U644" s="367"/>
      <c r="V644" s="236"/>
      <c r="W644" s="48"/>
      <c r="X644" s="48"/>
      <c r="Y644" s="48"/>
      <c r="Z644" s="48"/>
      <c r="AA644" s="48"/>
      <c r="AB644" s="48"/>
      <c r="AC644" s="48"/>
    </row>
    <row r="645" spans="1:29" s="81" customFormat="1" ht="15" customHeight="1" x14ac:dyDescent="0.25">
      <c r="A645" s="341"/>
      <c r="B645" s="417"/>
      <c r="C645" s="418"/>
      <c r="D645" s="418"/>
      <c r="E645" s="229"/>
      <c r="F645" s="179"/>
      <c r="G645" s="48"/>
      <c r="H645" s="48"/>
      <c r="I645" s="48"/>
      <c r="J645" s="48"/>
      <c r="K645" s="48"/>
      <c r="L645" s="48"/>
      <c r="M645" s="48"/>
      <c r="N645" s="48"/>
      <c r="O645" s="48"/>
      <c r="P645" s="67"/>
      <c r="Q645" s="344"/>
      <c r="R645" s="67"/>
      <c r="S645" s="367"/>
      <c r="T645" s="367"/>
      <c r="U645" s="367"/>
      <c r="V645" s="236"/>
      <c r="W645" s="48"/>
      <c r="X645" s="48"/>
      <c r="Y645" s="48"/>
      <c r="Z645" s="48"/>
      <c r="AA645" s="48"/>
      <c r="AB645" s="48"/>
      <c r="AC645" s="48"/>
    </row>
    <row r="646" spans="1:29" s="81" customFormat="1" ht="15" customHeight="1" x14ac:dyDescent="0.25">
      <c r="A646" s="341"/>
      <c r="B646" s="417"/>
      <c r="C646" s="418"/>
      <c r="D646" s="418"/>
      <c r="E646" s="229"/>
      <c r="F646" s="179"/>
      <c r="G646" s="48"/>
      <c r="H646" s="48"/>
      <c r="I646" s="48"/>
      <c r="J646" s="48"/>
      <c r="K646" s="48"/>
      <c r="L646" s="48"/>
      <c r="M646" s="48"/>
      <c r="N646" s="48"/>
      <c r="O646" s="48"/>
      <c r="P646" s="67"/>
      <c r="Q646" s="344"/>
      <c r="R646" s="67"/>
      <c r="S646" s="367"/>
      <c r="T646" s="367"/>
      <c r="U646" s="367"/>
      <c r="V646" s="236"/>
      <c r="W646" s="48"/>
      <c r="X646" s="48"/>
      <c r="Y646" s="48"/>
      <c r="Z646" s="48"/>
      <c r="AA646" s="48"/>
      <c r="AB646" s="48"/>
      <c r="AC646" s="48"/>
    </row>
    <row r="647" spans="1:29" s="81" customFormat="1" ht="15" customHeight="1" x14ac:dyDescent="0.25">
      <c r="A647" s="341"/>
      <c r="B647" s="417"/>
      <c r="C647" s="418"/>
      <c r="D647" s="418"/>
      <c r="E647" s="229"/>
      <c r="F647" s="179"/>
      <c r="G647" s="48"/>
      <c r="H647" s="48"/>
      <c r="I647" s="48"/>
      <c r="J647" s="48"/>
      <c r="K647" s="48"/>
      <c r="L647" s="48"/>
      <c r="M647" s="48"/>
      <c r="N647" s="48"/>
      <c r="O647" s="48"/>
      <c r="P647" s="67"/>
      <c r="Q647" s="344"/>
      <c r="R647" s="67"/>
      <c r="S647" s="367"/>
      <c r="T647" s="367"/>
      <c r="U647" s="367"/>
      <c r="V647" s="236"/>
      <c r="W647" s="48"/>
      <c r="X647" s="48"/>
      <c r="Y647" s="48"/>
      <c r="Z647" s="48"/>
      <c r="AA647" s="48"/>
      <c r="AB647" s="48"/>
      <c r="AC647" s="48"/>
    </row>
    <row r="648" spans="1:29" s="81" customFormat="1" ht="15" customHeight="1" x14ac:dyDescent="0.25">
      <c r="A648" s="341"/>
      <c r="B648" s="417"/>
      <c r="C648" s="418"/>
      <c r="D648" s="418"/>
      <c r="E648" s="229"/>
      <c r="F648" s="179"/>
      <c r="G648" s="48"/>
      <c r="H648" s="48"/>
      <c r="I648" s="48"/>
      <c r="J648" s="48"/>
      <c r="K648" s="48"/>
      <c r="L648" s="48"/>
      <c r="M648" s="48"/>
      <c r="N648" s="48"/>
      <c r="O648" s="48"/>
      <c r="P648" s="67"/>
      <c r="Q648" s="344"/>
      <c r="R648" s="67"/>
      <c r="S648" s="367"/>
      <c r="T648" s="367"/>
      <c r="U648" s="367"/>
      <c r="V648" s="236"/>
      <c r="W648" s="48"/>
      <c r="X648" s="48"/>
      <c r="Y648" s="48"/>
      <c r="Z648" s="48"/>
      <c r="AA648" s="48"/>
      <c r="AB648" s="48"/>
      <c r="AC648" s="48"/>
    </row>
    <row r="649" spans="1:29" s="81" customFormat="1" ht="15" customHeight="1" x14ac:dyDescent="0.25">
      <c r="A649" s="341"/>
      <c r="B649" s="417"/>
      <c r="C649" s="418"/>
      <c r="D649" s="418"/>
      <c r="E649" s="229"/>
      <c r="F649" s="179"/>
      <c r="G649" s="48"/>
      <c r="H649" s="48"/>
      <c r="I649" s="48"/>
      <c r="J649" s="48"/>
      <c r="K649" s="48"/>
      <c r="L649" s="48"/>
      <c r="M649" s="48"/>
      <c r="N649" s="48"/>
      <c r="O649" s="48"/>
      <c r="P649" s="67"/>
      <c r="Q649" s="344"/>
      <c r="R649" s="67"/>
      <c r="S649" s="367"/>
      <c r="T649" s="367"/>
      <c r="U649" s="367"/>
      <c r="V649" s="236"/>
      <c r="W649" s="48"/>
      <c r="X649" s="48"/>
      <c r="Y649" s="48"/>
      <c r="Z649" s="48"/>
      <c r="AA649" s="48"/>
      <c r="AB649" s="48"/>
      <c r="AC649" s="48"/>
    </row>
    <row r="650" spans="1:29" s="81" customFormat="1" ht="15" customHeight="1" x14ac:dyDescent="0.25">
      <c r="A650" s="341"/>
      <c r="B650" s="417"/>
      <c r="C650" s="418"/>
      <c r="D650" s="418"/>
      <c r="E650" s="229"/>
      <c r="F650" s="179"/>
      <c r="G650" s="48"/>
      <c r="H650" s="48"/>
      <c r="I650" s="48"/>
      <c r="J650" s="48"/>
      <c r="K650" s="48"/>
      <c r="L650" s="48"/>
      <c r="M650" s="48"/>
      <c r="N650" s="48"/>
      <c r="O650" s="48"/>
      <c r="P650" s="67"/>
      <c r="Q650" s="344"/>
      <c r="R650" s="67"/>
      <c r="S650" s="367"/>
      <c r="T650" s="367"/>
      <c r="U650" s="367"/>
      <c r="V650" s="236"/>
      <c r="W650" s="48"/>
      <c r="X650" s="48"/>
      <c r="Y650" s="48"/>
      <c r="Z650" s="48"/>
      <c r="AA650" s="48"/>
      <c r="AB650" s="48"/>
      <c r="AC650" s="48"/>
    </row>
    <row r="651" spans="1:29" s="81" customFormat="1" ht="15" customHeight="1" x14ac:dyDescent="0.25">
      <c r="A651" s="341"/>
      <c r="B651" s="417"/>
      <c r="C651" s="418"/>
      <c r="D651" s="418"/>
      <c r="E651" s="229"/>
      <c r="F651" s="179"/>
      <c r="G651" s="48"/>
      <c r="H651" s="48"/>
      <c r="I651" s="48"/>
      <c r="J651" s="48"/>
      <c r="K651" s="48"/>
      <c r="L651" s="48"/>
      <c r="M651" s="48"/>
      <c r="N651" s="48"/>
      <c r="O651" s="48"/>
      <c r="P651" s="67"/>
      <c r="Q651" s="344"/>
      <c r="R651" s="67"/>
      <c r="S651" s="367"/>
      <c r="T651" s="367"/>
      <c r="U651" s="367"/>
      <c r="V651" s="236"/>
      <c r="W651" s="48"/>
      <c r="X651" s="48"/>
      <c r="Y651" s="48"/>
      <c r="Z651" s="48"/>
      <c r="AA651" s="48"/>
      <c r="AB651" s="48"/>
      <c r="AC651" s="48"/>
    </row>
    <row r="652" spans="1:29" s="81" customFormat="1" ht="15" customHeight="1" x14ac:dyDescent="0.25">
      <c r="A652" s="341"/>
      <c r="B652" s="417"/>
      <c r="C652" s="418"/>
      <c r="D652" s="418"/>
      <c r="E652" s="229"/>
      <c r="F652" s="179"/>
      <c r="G652" s="48"/>
      <c r="H652" s="48"/>
      <c r="I652" s="48"/>
      <c r="J652" s="48"/>
      <c r="K652" s="48"/>
      <c r="L652" s="48"/>
      <c r="M652" s="48"/>
      <c r="N652" s="48"/>
      <c r="O652" s="48"/>
      <c r="P652" s="67"/>
      <c r="Q652" s="344"/>
      <c r="R652" s="67"/>
      <c r="S652" s="367"/>
      <c r="T652" s="367"/>
      <c r="U652" s="367"/>
      <c r="V652" s="236"/>
      <c r="W652" s="48"/>
      <c r="X652" s="48"/>
      <c r="Y652" s="48"/>
      <c r="Z652" s="48"/>
      <c r="AA652" s="48"/>
      <c r="AB652" s="48"/>
      <c r="AC652" s="48"/>
    </row>
    <row r="653" spans="1:29" s="81" customFormat="1" ht="15" customHeight="1" x14ac:dyDescent="0.25">
      <c r="A653" s="341"/>
      <c r="B653" s="417"/>
      <c r="C653" s="418"/>
      <c r="D653" s="418"/>
      <c r="E653" s="229"/>
      <c r="F653" s="179"/>
      <c r="G653" s="48"/>
      <c r="H653" s="48"/>
      <c r="I653" s="48"/>
      <c r="J653" s="48"/>
      <c r="K653" s="48"/>
      <c r="L653" s="48"/>
      <c r="M653" s="48"/>
      <c r="N653" s="48"/>
      <c r="O653" s="48"/>
      <c r="P653" s="67"/>
      <c r="Q653" s="344"/>
      <c r="R653" s="67"/>
      <c r="S653" s="367"/>
      <c r="T653" s="367"/>
      <c r="U653" s="367"/>
      <c r="V653" s="236"/>
      <c r="W653" s="48"/>
      <c r="X653" s="48"/>
      <c r="Y653" s="48"/>
      <c r="Z653" s="48"/>
      <c r="AA653" s="48"/>
      <c r="AB653" s="48"/>
      <c r="AC653" s="48"/>
    </row>
    <row r="654" spans="1:29" s="81" customFormat="1" ht="15" customHeight="1" x14ac:dyDescent="0.25">
      <c r="A654" s="341"/>
      <c r="B654" s="417"/>
      <c r="C654" s="418"/>
      <c r="D654" s="418"/>
      <c r="E654" s="229"/>
      <c r="F654" s="179"/>
      <c r="G654" s="48"/>
      <c r="H654" s="48"/>
      <c r="I654" s="48"/>
      <c r="J654" s="48"/>
      <c r="K654" s="48"/>
      <c r="L654" s="48"/>
      <c r="M654" s="48"/>
      <c r="N654" s="48"/>
      <c r="O654" s="48"/>
      <c r="P654" s="67"/>
      <c r="Q654" s="344"/>
      <c r="R654" s="67"/>
      <c r="S654" s="367"/>
      <c r="T654" s="367"/>
      <c r="U654" s="367"/>
      <c r="V654" s="236"/>
      <c r="W654" s="48"/>
      <c r="X654" s="48"/>
      <c r="Y654" s="48"/>
      <c r="Z654" s="48"/>
      <c r="AA654" s="48"/>
      <c r="AB654" s="48"/>
      <c r="AC654" s="48"/>
    </row>
    <row r="655" spans="1:29" s="81" customFormat="1" ht="15" customHeight="1" x14ac:dyDescent="0.25">
      <c r="A655" s="341"/>
      <c r="B655" s="417"/>
      <c r="C655" s="418"/>
      <c r="D655" s="418"/>
      <c r="E655" s="229"/>
      <c r="F655" s="179"/>
      <c r="G655" s="48"/>
      <c r="H655" s="48"/>
      <c r="I655" s="48"/>
      <c r="J655" s="48"/>
      <c r="K655" s="48"/>
      <c r="L655" s="48"/>
      <c r="M655" s="48"/>
      <c r="N655" s="48"/>
      <c r="O655" s="48"/>
      <c r="P655" s="67"/>
      <c r="Q655" s="344"/>
      <c r="R655" s="67"/>
      <c r="S655" s="367"/>
      <c r="T655" s="367"/>
      <c r="U655" s="367"/>
      <c r="V655" s="236"/>
      <c r="W655" s="48"/>
      <c r="X655" s="48"/>
      <c r="Y655" s="48"/>
      <c r="Z655" s="48"/>
      <c r="AA655" s="48"/>
      <c r="AB655" s="48"/>
      <c r="AC655" s="48"/>
    </row>
    <row r="656" spans="1:29" s="81" customFormat="1" ht="15" customHeight="1" x14ac:dyDescent="0.25">
      <c r="A656" s="341"/>
      <c r="B656" s="417"/>
      <c r="C656" s="418"/>
      <c r="D656" s="418"/>
      <c r="E656" s="229"/>
      <c r="F656" s="179"/>
      <c r="G656" s="48"/>
      <c r="H656" s="48"/>
      <c r="I656" s="48"/>
      <c r="J656" s="48"/>
      <c r="K656" s="48"/>
      <c r="L656" s="48"/>
      <c r="M656" s="48"/>
      <c r="N656" s="48"/>
      <c r="O656" s="48"/>
      <c r="P656" s="67"/>
      <c r="Q656" s="344"/>
      <c r="R656" s="67"/>
      <c r="S656" s="367"/>
      <c r="T656" s="367"/>
      <c r="U656" s="367"/>
      <c r="V656" s="236"/>
      <c r="W656" s="48"/>
      <c r="X656" s="48"/>
      <c r="Y656" s="48"/>
      <c r="Z656" s="48"/>
      <c r="AA656" s="48"/>
      <c r="AB656" s="48"/>
      <c r="AC656" s="48"/>
    </row>
    <row r="657" spans="1:29" s="81" customFormat="1" ht="15" customHeight="1" x14ac:dyDescent="0.25">
      <c r="A657" s="341"/>
      <c r="B657" s="417"/>
      <c r="C657" s="418"/>
      <c r="D657" s="418"/>
      <c r="E657" s="229"/>
      <c r="F657" s="179"/>
      <c r="G657" s="48"/>
      <c r="H657" s="48"/>
      <c r="I657" s="48"/>
      <c r="J657" s="48"/>
      <c r="K657" s="48"/>
      <c r="L657" s="48"/>
      <c r="M657" s="48"/>
      <c r="N657" s="48"/>
      <c r="O657" s="48"/>
      <c r="P657" s="67"/>
      <c r="Q657" s="344"/>
      <c r="R657" s="67"/>
      <c r="S657" s="367"/>
      <c r="T657" s="367"/>
      <c r="U657" s="367"/>
      <c r="V657" s="236"/>
      <c r="W657" s="48"/>
      <c r="X657" s="48"/>
      <c r="Y657" s="48"/>
      <c r="Z657" s="48"/>
      <c r="AA657" s="48"/>
      <c r="AB657" s="48"/>
      <c r="AC657" s="48"/>
    </row>
    <row r="658" spans="1:29" s="81" customFormat="1" ht="15" customHeight="1" x14ac:dyDescent="0.25">
      <c r="A658" s="341"/>
      <c r="B658" s="417"/>
      <c r="C658" s="418"/>
      <c r="D658" s="418"/>
      <c r="E658" s="229"/>
      <c r="F658" s="179"/>
      <c r="G658" s="48"/>
      <c r="H658" s="48"/>
      <c r="I658" s="48"/>
      <c r="J658" s="48"/>
      <c r="K658" s="48"/>
      <c r="L658" s="48"/>
      <c r="M658" s="48"/>
      <c r="N658" s="48"/>
      <c r="O658" s="48"/>
      <c r="P658" s="67"/>
      <c r="Q658" s="344"/>
      <c r="R658" s="67"/>
      <c r="S658" s="367"/>
      <c r="T658" s="367"/>
      <c r="U658" s="367"/>
      <c r="V658" s="236"/>
      <c r="W658" s="48"/>
      <c r="X658" s="48"/>
      <c r="Y658" s="48"/>
      <c r="Z658" s="48"/>
      <c r="AA658" s="48"/>
      <c r="AB658" s="48"/>
      <c r="AC658" s="48"/>
    </row>
    <row r="659" spans="1:29" s="81" customFormat="1" ht="15" customHeight="1" x14ac:dyDescent="0.25">
      <c r="A659" s="341"/>
      <c r="B659" s="417"/>
      <c r="C659" s="418"/>
      <c r="D659" s="418"/>
      <c r="E659" s="229"/>
      <c r="F659" s="179"/>
      <c r="G659" s="48"/>
      <c r="H659" s="48"/>
      <c r="I659" s="48"/>
      <c r="J659" s="48"/>
      <c r="K659" s="48"/>
      <c r="L659" s="48"/>
      <c r="M659" s="48"/>
      <c r="N659" s="48"/>
      <c r="O659" s="48"/>
      <c r="P659" s="67"/>
      <c r="Q659" s="344"/>
      <c r="R659" s="67"/>
      <c r="S659" s="367"/>
      <c r="T659" s="367"/>
      <c r="U659" s="367"/>
      <c r="V659" s="236"/>
      <c r="W659" s="48"/>
      <c r="X659" s="48"/>
      <c r="Y659" s="48"/>
      <c r="Z659" s="48"/>
      <c r="AA659" s="48"/>
      <c r="AB659" s="48"/>
      <c r="AC659" s="48"/>
    </row>
    <row r="660" spans="1:29" s="81" customFormat="1" ht="15" customHeight="1" x14ac:dyDescent="0.25">
      <c r="A660" s="341"/>
      <c r="B660" s="417"/>
      <c r="C660" s="418"/>
      <c r="D660" s="418"/>
      <c r="E660" s="229"/>
      <c r="F660" s="179"/>
      <c r="G660" s="48"/>
      <c r="H660" s="48"/>
      <c r="I660" s="48"/>
      <c r="J660" s="48"/>
      <c r="K660" s="48"/>
      <c r="L660" s="48"/>
      <c r="M660" s="48"/>
      <c r="N660" s="48"/>
      <c r="O660" s="48"/>
      <c r="P660" s="67"/>
      <c r="Q660" s="344"/>
      <c r="R660" s="67"/>
      <c r="S660" s="367"/>
      <c r="T660" s="367"/>
      <c r="U660" s="367"/>
      <c r="V660" s="236"/>
      <c r="W660" s="48"/>
      <c r="X660" s="48"/>
      <c r="Y660" s="48"/>
      <c r="Z660" s="48"/>
      <c r="AA660" s="48"/>
      <c r="AB660" s="48"/>
      <c r="AC660" s="48"/>
    </row>
    <row r="661" spans="1:29" s="81" customFormat="1" ht="15" customHeight="1" x14ac:dyDescent="0.25">
      <c r="A661" s="341"/>
      <c r="B661" s="417"/>
      <c r="C661" s="418"/>
      <c r="D661" s="418"/>
      <c r="E661" s="229"/>
      <c r="F661" s="179"/>
      <c r="G661" s="48"/>
      <c r="H661" s="48"/>
      <c r="I661" s="48"/>
      <c r="J661" s="48"/>
      <c r="K661" s="48"/>
      <c r="L661" s="48"/>
      <c r="M661" s="48"/>
      <c r="N661" s="48"/>
      <c r="O661" s="48"/>
      <c r="P661" s="67"/>
      <c r="Q661" s="344"/>
      <c r="R661" s="67"/>
      <c r="S661" s="367"/>
      <c r="T661" s="367"/>
      <c r="U661" s="367"/>
      <c r="V661" s="236"/>
      <c r="W661" s="48"/>
      <c r="X661" s="48"/>
      <c r="Y661" s="48"/>
      <c r="Z661" s="48"/>
      <c r="AA661" s="48"/>
      <c r="AB661" s="48"/>
      <c r="AC661" s="48"/>
    </row>
    <row r="662" spans="1:29" s="81" customFormat="1" ht="15" customHeight="1" x14ac:dyDescent="0.25">
      <c r="A662" s="341"/>
      <c r="B662" s="417"/>
      <c r="C662" s="418"/>
      <c r="D662" s="418"/>
      <c r="E662" s="229"/>
      <c r="F662" s="179"/>
      <c r="G662" s="48"/>
      <c r="H662" s="48"/>
      <c r="I662" s="48"/>
      <c r="J662" s="48"/>
      <c r="K662" s="48"/>
      <c r="L662" s="48"/>
      <c r="M662" s="48"/>
      <c r="N662" s="48"/>
      <c r="O662" s="48"/>
      <c r="P662" s="67"/>
      <c r="Q662" s="344"/>
      <c r="R662" s="67"/>
      <c r="S662" s="367"/>
      <c r="T662" s="367"/>
      <c r="U662" s="367"/>
      <c r="V662" s="236"/>
      <c r="W662" s="48"/>
      <c r="X662" s="48"/>
      <c r="Y662" s="48"/>
      <c r="Z662" s="48"/>
      <c r="AA662" s="48"/>
      <c r="AB662" s="48"/>
      <c r="AC662" s="48"/>
    </row>
    <row r="663" spans="1:29" s="81" customFormat="1" ht="15" customHeight="1" x14ac:dyDescent="0.25">
      <c r="A663" s="341"/>
      <c r="B663" s="417"/>
      <c r="C663" s="418"/>
      <c r="D663" s="418"/>
      <c r="E663" s="229"/>
      <c r="F663" s="179"/>
      <c r="G663" s="48"/>
      <c r="H663" s="48"/>
      <c r="I663" s="48"/>
      <c r="J663" s="48"/>
      <c r="K663" s="48"/>
      <c r="L663" s="48"/>
      <c r="M663" s="48"/>
      <c r="N663" s="48"/>
      <c r="O663" s="48"/>
      <c r="P663" s="67"/>
      <c r="Q663" s="344"/>
      <c r="R663" s="67"/>
      <c r="S663" s="367"/>
      <c r="T663" s="367"/>
      <c r="U663" s="367"/>
      <c r="V663" s="236"/>
      <c r="W663" s="48"/>
      <c r="X663" s="48"/>
      <c r="Y663" s="48"/>
      <c r="Z663" s="48"/>
      <c r="AA663" s="48"/>
      <c r="AB663" s="48"/>
      <c r="AC663" s="48"/>
    </row>
    <row r="664" spans="1:29" s="81" customFormat="1" ht="15" customHeight="1" x14ac:dyDescent="0.25">
      <c r="A664" s="341"/>
      <c r="B664" s="417"/>
      <c r="C664" s="418"/>
      <c r="D664" s="418"/>
      <c r="E664" s="229"/>
      <c r="F664" s="179"/>
      <c r="G664" s="48"/>
      <c r="H664" s="48"/>
      <c r="I664" s="48"/>
      <c r="J664" s="48"/>
      <c r="K664" s="48"/>
      <c r="L664" s="48"/>
      <c r="M664" s="48"/>
      <c r="N664" s="48"/>
      <c r="O664" s="48"/>
      <c r="P664" s="67"/>
      <c r="Q664" s="344"/>
      <c r="R664" s="67"/>
      <c r="S664" s="367"/>
      <c r="T664" s="367"/>
      <c r="U664" s="367"/>
      <c r="V664" s="236"/>
      <c r="W664" s="48"/>
      <c r="X664" s="48"/>
      <c r="Y664" s="48"/>
      <c r="Z664" s="48"/>
      <c r="AA664" s="48"/>
      <c r="AB664" s="48"/>
      <c r="AC664" s="48"/>
    </row>
    <row r="665" spans="1:29" s="81" customFormat="1" ht="15" customHeight="1" x14ac:dyDescent="0.25">
      <c r="A665" s="341"/>
      <c r="B665" s="417"/>
      <c r="C665" s="418"/>
      <c r="D665" s="418"/>
      <c r="E665" s="229"/>
      <c r="F665" s="179"/>
      <c r="G665" s="48"/>
      <c r="H665" s="48"/>
      <c r="I665" s="48"/>
      <c r="J665" s="48"/>
      <c r="K665" s="48"/>
      <c r="L665" s="48"/>
      <c r="M665" s="48"/>
      <c r="N665" s="48"/>
      <c r="O665" s="48"/>
      <c r="P665" s="67"/>
      <c r="Q665" s="344"/>
      <c r="R665" s="67"/>
      <c r="S665" s="367"/>
      <c r="T665" s="367"/>
      <c r="U665" s="367"/>
      <c r="V665" s="236"/>
      <c r="W665" s="48"/>
      <c r="X665" s="48"/>
      <c r="Y665" s="48"/>
      <c r="Z665" s="48"/>
      <c r="AA665" s="48"/>
      <c r="AB665" s="48"/>
      <c r="AC665" s="48"/>
    </row>
    <row r="666" spans="1:29" s="81" customFormat="1" ht="15" customHeight="1" x14ac:dyDescent="0.25">
      <c r="A666" s="341"/>
      <c r="B666" s="417"/>
      <c r="C666" s="418"/>
      <c r="D666" s="418"/>
      <c r="E666" s="229"/>
      <c r="F666" s="179"/>
      <c r="G666" s="48"/>
      <c r="H666" s="48"/>
      <c r="I666" s="48"/>
      <c r="J666" s="48"/>
      <c r="K666" s="48"/>
      <c r="L666" s="48"/>
      <c r="M666" s="48"/>
      <c r="N666" s="48"/>
      <c r="O666" s="48"/>
      <c r="P666" s="67"/>
      <c r="Q666" s="344"/>
      <c r="R666" s="67"/>
      <c r="S666" s="367"/>
      <c r="T666" s="367"/>
      <c r="U666" s="367"/>
      <c r="V666" s="236"/>
      <c r="W666" s="48"/>
      <c r="X666" s="48"/>
      <c r="Y666" s="48"/>
      <c r="Z666" s="48"/>
      <c r="AA666" s="48"/>
      <c r="AB666" s="48"/>
      <c r="AC666" s="48"/>
    </row>
    <row r="667" spans="1:29" s="81" customFormat="1" ht="15" customHeight="1" x14ac:dyDescent="0.25">
      <c r="A667" s="341"/>
      <c r="B667" s="417"/>
      <c r="C667" s="418"/>
      <c r="D667" s="418"/>
      <c r="E667" s="229"/>
      <c r="F667" s="179"/>
      <c r="G667" s="48"/>
      <c r="H667" s="48"/>
      <c r="I667" s="48"/>
      <c r="J667" s="48"/>
      <c r="K667" s="48"/>
      <c r="L667" s="48"/>
      <c r="M667" s="48"/>
      <c r="N667" s="48"/>
      <c r="O667" s="48"/>
      <c r="P667" s="67"/>
      <c r="Q667" s="344"/>
      <c r="R667" s="67"/>
      <c r="S667" s="367"/>
      <c r="T667" s="367"/>
      <c r="U667" s="367"/>
      <c r="V667" s="236"/>
      <c r="W667" s="48"/>
      <c r="X667" s="48"/>
      <c r="Y667" s="48"/>
      <c r="Z667" s="48"/>
      <c r="AA667" s="48"/>
      <c r="AB667" s="48"/>
      <c r="AC667" s="48"/>
    </row>
    <row r="668" spans="1:29" s="81" customFormat="1" ht="15" customHeight="1" x14ac:dyDescent="0.25">
      <c r="A668" s="341"/>
      <c r="B668" s="417"/>
      <c r="C668" s="418"/>
      <c r="D668" s="418"/>
      <c r="E668" s="229"/>
      <c r="F668" s="179"/>
      <c r="G668" s="48"/>
      <c r="H668" s="48"/>
      <c r="I668" s="48"/>
      <c r="J668" s="48"/>
      <c r="K668" s="48"/>
      <c r="L668" s="48"/>
      <c r="M668" s="48"/>
      <c r="N668" s="48"/>
      <c r="O668" s="48"/>
      <c r="P668" s="67"/>
      <c r="Q668" s="344"/>
      <c r="R668" s="67"/>
      <c r="S668" s="367"/>
      <c r="T668" s="367"/>
      <c r="U668" s="367"/>
      <c r="V668" s="236"/>
      <c r="W668" s="48"/>
      <c r="X668" s="48"/>
      <c r="Y668" s="48"/>
      <c r="Z668" s="48"/>
      <c r="AA668" s="48"/>
      <c r="AB668" s="48"/>
      <c r="AC668" s="48"/>
    </row>
    <row r="669" spans="1:29" s="81" customFormat="1" ht="15" customHeight="1" x14ac:dyDescent="0.25">
      <c r="A669" s="341"/>
      <c r="B669" s="417"/>
      <c r="C669" s="418"/>
      <c r="D669" s="418"/>
      <c r="E669" s="229"/>
      <c r="F669" s="179"/>
      <c r="G669" s="48"/>
      <c r="H669" s="48"/>
      <c r="I669" s="48"/>
      <c r="J669" s="48"/>
      <c r="K669" s="48"/>
      <c r="L669" s="48"/>
      <c r="M669" s="48"/>
      <c r="N669" s="48"/>
      <c r="O669" s="48"/>
      <c r="P669" s="67"/>
      <c r="Q669" s="344"/>
      <c r="R669" s="67"/>
      <c r="S669" s="367"/>
      <c r="T669" s="367"/>
      <c r="U669" s="367"/>
      <c r="V669" s="236"/>
      <c r="W669" s="48"/>
      <c r="X669" s="48"/>
      <c r="Y669" s="48"/>
      <c r="Z669" s="48"/>
      <c r="AA669" s="48"/>
      <c r="AB669" s="48"/>
      <c r="AC669" s="48"/>
    </row>
    <row r="670" spans="1:29" s="81" customFormat="1" ht="15" customHeight="1" x14ac:dyDescent="0.25">
      <c r="A670" s="341"/>
      <c r="B670" s="417"/>
      <c r="C670" s="418"/>
      <c r="D670" s="418"/>
      <c r="E670" s="229"/>
      <c r="F670" s="179"/>
      <c r="G670" s="48"/>
      <c r="H670" s="48"/>
      <c r="I670" s="48"/>
      <c r="J670" s="48"/>
      <c r="K670" s="48"/>
      <c r="L670" s="48"/>
      <c r="M670" s="48"/>
      <c r="N670" s="48"/>
      <c r="O670" s="48"/>
      <c r="P670" s="67"/>
      <c r="Q670" s="344"/>
      <c r="R670" s="67"/>
      <c r="S670" s="367"/>
      <c r="T670" s="367"/>
      <c r="U670" s="367"/>
      <c r="V670" s="236"/>
      <c r="W670" s="48"/>
      <c r="X670" s="48"/>
      <c r="Y670" s="48"/>
      <c r="Z670" s="48"/>
      <c r="AA670" s="48"/>
      <c r="AB670" s="48"/>
      <c r="AC670" s="48"/>
    </row>
    <row r="671" spans="1:29" s="81" customFormat="1" ht="15" customHeight="1" x14ac:dyDescent="0.25">
      <c r="A671" s="341"/>
      <c r="B671" s="417"/>
      <c r="C671" s="418"/>
      <c r="D671" s="418"/>
      <c r="E671" s="229"/>
      <c r="F671" s="179"/>
      <c r="G671" s="48"/>
      <c r="H671" s="48"/>
      <c r="I671" s="48"/>
      <c r="J671" s="48"/>
      <c r="K671" s="48"/>
      <c r="L671" s="48"/>
      <c r="M671" s="48"/>
      <c r="N671" s="48"/>
      <c r="O671" s="48"/>
      <c r="P671" s="67"/>
      <c r="Q671" s="344"/>
      <c r="R671" s="67"/>
      <c r="S671" s="367"/>
      <c r="T671" s="367"/>
      <c r="U671" s="367"/>
      <c r="V671" s="236"/>
      <c r="W671" s="48"/>
      <c r="X671" s="48"/>
      <c r="Y671" s="48"/>
      <c r="Z671" s="48"/>
      <c r="AA671" s="48"/>
      <c r="AB671" s="48"/>
      <c r="AC671" s="48"/>
    </row>
    <row r="672" spans="1:29" s="81" customFormat="1" ht="15" customHeight="1" x14ac:dyDescent="0.25">
      <c r="A672" s="341"/>
      <c r="B672" s="417"/>
      <c r="C672" s="418"/>
      <c r="D672" s="418"/>
      <c r="E672" s="229"/>
      <c r="F672" s="179"/>
      <c r="G672" s="48"/>
      <c r="H672" s="48"/>
      <c r="I672" s="48"/>
      <c r="J672" s="48"/>
      <c r="K672" s="48"/>
      <c r="L672" s="48"/>
      <c r="M672" s="48"/>
      <c r="N672" s="48"/>
      <c r="O672" s="48"/>
      <c r="P672" s="67"/>
      <c r="Q672" s="344"/>
      <c r="R672" s="67"/>
      <c r="S672" s="367"/>
      <c r="T672" s="367"/>
      <c r="U672" s="367"/>
      <c r="V672" s="236"/>
      <c r="W672" s="48"/>
      <c r="X672" s="48"/>
      <c r="Y672" s="48"/>
      <c r="Z672" s="48"/>
      <c r="AA672" s="48"/>
      <c r="AB672" s="48"/>
      <c r="AC672" s="48"/>
    </row>
    <row r="673" spans="1:29" s="81" customFormat="1" ht="15" customHeight="1" x14ac:dyDescent="0.25">
      <c r="A673" s="341"/>
      <c r="B673" s="417"/>
      <c r="C673" s="418"/>
      <c r="D673" s="418"/>
      <c r="E673" s="229"/>
      <c r="F673" s="179"/>
      <c r="G673" s="48"/>
      <c r="H673" s="48"/>
      <c r="I673" s="48"/>
      <c r="J673" s="48"/>
      <c r="K673" s="48"/>
      <c r="L673" s="48"/>
      <c r="M673" s="48"/>
      <c r="N673" s="48"/>
      <c r="O673" s="48"/>
      <c r="P673" s="67"/>
      <c r="Q673" s="344"/>
      <c r="R673" s="67"/>
      <c r="S673" s="367"/>
      <c r="T673" s="367"/>
      <c r="U673" s="367"/>
      <c r="V673" s="236"/>
      <c r="W673" s="48"/>
      <c r="X673" s="48"/>
      <c r="Y673" s="48"/>
      <c r="Z673" s="48"/>
      <c r="AA673" s="48"/>
      <c r="AB673" s="48"/>
      <c r="AC673" s="48"/>
    </row>
    <row r="674" spans="1:29" s="81" customFormat="1" ht="15" customHeight="1" x14ac:dyDescent="0.25">
      <c r="A674" s="341"/>
      <c r="B674" s="417"/>
      <c r="C674" s="418"/>
      <c r="D674" s="418"/>
      <c r="E674" s="229"/>
      <c r="F674" s="179"/>
      <c r="G674" s="48"/>
      <c r="H674" s="48"/>
      <c r="I674" s="48"/>
      <c r="J674" s="48"/>
      <c r="K674" s="48"/>
      <c r="L674" s="48"/>
      <c r="M674" s="48"/>
      <c r="N674" s="48"/>
      <c r="O674" s="48"/>
      <c r="P674" s="67"/>
      <c r="Q674" s="344"/>
      <c r="R674" s="67"/>
      <c r="S674" s="367"/>
      <c r="T674" s="367"/>
      <c r="U674" s="367"/>
      <c r="V674" s="236"/>
      <c r="W674" s="48"/>
      <c r="X674" s="48"/>
      <c r="Y674" s="48"/>
      <c r="Z674" s="48"/>
      <c r="AA674" s="48"/>
      <c r="AB674" s="48"/>
      <c r="AC674" s="48"/>
    </row>
    <row r="675" spans="1:29" s="81" customFormat="1" ht="15" customHeight="1" x14ac:dyDescent="0.25">
      <c r="A675" s="341"/>
      <c r="B675" s="417"/>
      <c r="C675" s="418"/>
      <c r="D675" s="418"/>
      <c r="E675" s="229"/>
      <c r="F675" s="179"/>
      <c r="G675" s="48"/>
      <c r="H675" s="48"/>
      <c r="I675" s="48"/>
      <c r="J675" s="48"/>
      <c r="K675" s="48"/>
      <c r="L675" s="48"/>
      <c r="M675" s="48"/>
      <c r="N675" s="48"/>
      <c r="O675" s="48"/>
      <c r="P675" s="67"/>
      <c r="Q675" s="344"/>
      <c r="R675" s="67"/>
      <c r="S675" s="367"/>
      <c r="T675" s="367"/>
      <c r="U675" s="367"/>
      <c r="V675" s="236"/>
      <c r="W675" s="48"/>
      <c r="X675" s="48"/>
      <c r="Y675" s="48"/>
      <c r="Z675" s="48"/>
      <c r="AA675" s="48"/>
      <c r="AB675" s="48"/>
      <c r="AC675" s="48"/>
    </row>
    <row r="676" spans="1:29" s="81" customFormat="1" ht="15" customHeight="1" x14ac:dyDescent="0.25">
      <c r="A676" s="341"/>
      <c r="B676" s="417"/>
      <c r="C676" s="418"/>
      <c r="D676" s="418"/>
      <c r="E676" s="229"/>
      <c r="F676" s="179"/>
      <c r="G676" s="48"/>
      <c r="H676" s="48"/>
      <c r="I676" s="48"/>
      <c r="J676" s="48"/>
      <c r="K676" s="48"/>
      <c r="L676" s="48"/>
      <c r="M676" s="48"/>
      <c r="N676" s="48"/>
      <c r="O676" s="48"/>
      <c r="P676" s="67"/>
      <c r="Q676" s="344"/>
      <c r="R676" s="67"/>
      <c r="S676" s="367"/>
      <c r="T676" s="367"/>
      <c r="U676" s="367"/>
      <c r="V676" s="236"/>
      <c r="W676" s="48"/>
      <c r="X676" s="48"/>
      <c r="Y676" s="48"/>
      <c r="Z676" s="48"/>
      <c r="AA676" s="48"/>
      <c r="AB676" s="48"/>
      <c r="AC676" s="48"/>
    </row>
    <row r="677" spans="1:29" s="81" customFormat="1" ht="15" customHeight="1" x14ac:dyDescent="0.25">
      <c r="A677" s="341"/>
      <c r="B677" s="417"/>
      <c r="C677" s="418"/>
      <c r="D677" s="418"/>
      <c r="E677" s="229"/>
      <c r="F677" s="179"/>
      <c r="G677" s="48"/>
      <c r="H677" s="48"/>
      <c r="I677" s="48"/>
      <c r="J677" s="48"/>
      <c r="K677" s="48"/>
      <c r="L677" s="48"/>
      <c r="M677" s="48"/>
      <c r="N677" s="48"/>
      <c r="O677" s="48"/>
      <c r="P677" s="67"/>
      <c r="Q677" s="344"/>
      <c r="R677" s="67"/>
      <c r="S677" s="367"/>
      <c r="T677" s="367"/>
      <c r="U677" s="367"/>
      <c r="V677" s="236"/>
      <c r="W677" s="48"/>
      <c r="X677" s="48"/>
      <c r="Y677" s="48"/>
      <c r="Z677" s="48"/>
      <c r="AA677" s="48"/>
      <c r="AB677" s="48"/>
      <c r="AC677" s="48"/>
    </row>
    <row r="678" spans="1:29" s="81" customFormat="1" ht="15" customHeight="1" x14ac:dyDescent="0.25">
      <c r="A678" s="341"/>
      <c r="B678" s="417"/>
      <c r="C678" s="418"/>
      <c r="D678" s="418"/>
      <c r="E678" s="229"/>
      <c r="F678" s="179"/>
      <c r="G678" s="48"/>
      <c r="H678" s="48"/>
      <c r="I678" s="48"/>
      <c r="J678" s="48"/>
      <c r="K678" s="48"/>
      <c r="L678" s="48"/>
      <c r="M678" s="48"/>
      <c r="N678" s="48"/>
      <c r="O678" s="48"/>
      <c r="P678" s="67"/>
      <c r="Q678" s="344"/>
      <c r="R678" s="67"/>
      <c r="S678" s="367"/>
      <c r="T678" s="367"/>
      <c r="U678" s="367"/>
      <c r="V678" s="236"/>
      <c r="W678" s="48"/>
      <c r="X678" s="48"/>
      <c r="Y678" s="48"/>
      <c r="Z678" s="48"/>
      <c r="AA678" s="48"/>
      <c r="AB678" s="48"/>
      <c r="AC678" s="48"/>
    </row>
    <row r="679" spans="1:29" s="81" customFormat="1" ht="15" customHeight="1" x14ac:dyDescent="0.25">
      <c r="A679" s="341"/>
      <c r="B679" s="417"/>
      <c r="C679" s="418"/>
      <c r="D679" s="418"/>
      <c r="E679" s="229"/>
      <c r="F679" s="179"/>
      <c r="G679" s="48"/>
      <c r="H679" s="48"/>
      <c r="I679" s="48"/>
      <c r="J679" s="48"/>
      <c r="K679" s="48"/>
      <c r="L679" s="48"/>
      <c r="M679" s="48"/>
      <c r="N679" s="48"/>
      <c r="O679" s="48"/>
      <c r="P679" s="67"/>
      <c r="Q679" s="344"/>
      <c r="R679" s="67"/>
      <c r="S679" s="367"/>
      <c r="T679" s="367"/>
      <c r="U679" s="367"/>
      <c r="V679" s="236"/>
      <c r="W679" s="48"/>
      <c r="X679" s="48"/>
      <c r="Y679" s="48"/>
      <c r="Z679" s="48"/>
      <c r="AA679" s="48"/>
      <c r="AB679" s="48"/>
      <c r="AC679" s="48"/>
    </row>
    <row r="680" spans="1:29" s="81" customFormat="1" ht="15" customHeight="1" x14ac:dyDescent="0.25">
      <c r="A680" s="341"/>
      <c r="B680" s="417"/>
      <c r="C680" s="418"/>
      <c r="D680" s="418"/>
      <c r="E680" s="229"/>
      <c r="F680" s="179"/>
      <c r="G680" s="48"/>
      <c r="H680" s="48"/>
      <c r="I680" s="48"/>
      <c r="J680" s="48"/>
      <c r="K680" s="48"/>
      <c r="L680" s="48"/>
      <c r="M680" s="48"/>
      <c r="N680" s="48"/>
      <c r="O680" s="48"/>
      <c r="P680" s="67"/>
      <c r="Q680" s="344"/>
      <c r="R680" s="67"/>
      <c r="S680" s="367"/>
      <c r="T680" s="367"/>
      <c r="U680" s="367"/>
      <c r="V680" s="236"/>
      <c r="W680" s="48"/>
      <c r="X680" s="48"/>
      <c r="Y680" s="48"/>
      <c r="Z680" s="48"/>
      <c r="AA680" s="48"/>
      <c r="AB680" s="48"/>
      <c r="AC680" s="48"/>
    </row>
    <row r="681" spans="1:29" s="81" customFormat="1" ht="15" customHeight="1" x14ac:dyDescent="0.25">
      <c r="A681" s="341"/>
      <c r="B681" s="417"/>
      <c r="C681" s="418"/>
      <c r="D681" s="418"/>
      <c r="E681" s="229"/>
      <c r="F681" s="179"/>
      <c r="G681" s="48"/>
      <c r="H681" s="48"/>
      <c r="I681" s="48"/>
      <c r="J681" s="48"/>
      <c r="K681" s="48"/>
      <c r="L681" s="48"/>
      <c r="M681" s="48"/>
      <c r="N681" s="48"/>
      <c r="O681" s="48"/>
      <c r="P681" s="67"/>
      <c r="Q681" s="344"/>
      <c r="R681" s="67"/>
      <c r="S681" s="367"/>
      <c r="T681" s="367"/>
      <c r="U681" s="367"/>
      <c r="V681" s="236"/>
      <c r="W681" s="48"/>
      <c r="X681" s="48"/>
      <c r="Y681" s="48"/>
      <c r="Z681" s="48"/>
      <c r="AA681" s="48"/>
      <c r="AB681" s="48"/>
      <c r="AC681" s="48"/>
    </row>
    <row r="682" spans="1:29" s="81" customFormat="1" ht="15" customHeight="1" x14ac:dyDescent="0.25">
      <c r="A682" s="341"/>
      <c r="B682" s="417"/>
      <c r="C682" s="418"/>
      <c r="D682" s="418"/>
      <c r="E682" s="229"/>
      <c r="F682" s="179"/>
      <c r="G682" s="48"/>
      <c r="H682" s="48"/>
      <c r="I682" s="48"/>
      <c r="J682" s="48"/>
      <c r="K682" s="48"/>
      <c r="L682" s="48"/>
      <c r="M682" s="48"/>
      <c r="N682" s="48"/>
      <c r="O682" s="48"/>
      <c r="P682" s="67"/>
      <c r="Q682" s="344"/>
      <c r="R682" s="67"/>
      <c r="S682" s="367"/>
      <c r="T682" s="367"/>
      <c r="U682" s="367"/>
      <c r="V682" s="236"/>
      <c r="W682" s="48"/>
      <c r="X682" s="48"/>
      <c r="Y682" s="48"/>
      <c r="Z682" s="48"/>
      <c r="AA682" s="48"/>
      <c r="AB682" s="48"/>
      <c r="AC682" s="48"/>
    </row>
    <row r="683" spans="1:29" s="81" customFormat="1" ht="15" customHeight="1" x14ac:dyDescent="0.25">
      <c r="A683" s="341"/>
      <c r="B683" s="417"/>
      <c r="C683" s="418"/>
      <c r="D683" s="418"/>
      <c r="E683" s="229"/>
      <c r="F683" s="179"/>
      <c r="G683" s="48"/>
      <c r="H683" s="48"/>
      <c r="I683" s="48"/>
      <c r="J683" s="48"/>
      <c r="K683" s="48"/>
      <c r="L683" s="48"/>
      <c r="M683" s="48"/>
      <c r="N683" s="48"/>
      <c r="O683" s="48"/>
      <c r="P683" s="67"/>
      <c r="Q683" s="344"/>
      <c r="R683" s="67"/>
      <c r="S683" s="367"/>
      <c r="T683" s="367"/>
      <c r="U683" s="367"/>
      <c r="V683" s="236"/>
      <c r="W683" s="48"/>
      <c r="X683" s="48"/>
      <c r="Y683" s="48"/>
      <c r="Z683" s="48"/>
      <c r="AA683" s="48"/>
      <c r="AB683" s="48"/>
      <c r="AC683" s="48"/>
    </row>
    <row r="684" spans="1:29" s="81" customFormat="1" ht="15" customHeight="1" x14ac:dyDescent="0.25">
      <c r="A684" s="341"/>
      <c r="B684" s="417"/>
      <c r="C684" s="418"/>
      <c r="D684" s="418"/>
      <c r="E684" s="229"/>
      <c r="F684" s="179"/>
      <c r="G684" s="48"/>
      <c r="H684" s="48"/>
      <c r="I684" s="48"/>
      <c r="J684" s="48"/>
      <c r="K684" s="48"/>
      <c r="L684" s="48"/>
      <c r="M684" s="48"/>
      <c r="N684" s="48"/>
      <c r="O684" s="48"/>
      <c r="P684" s="67"/>
      <c r="Q684" s="344"/>
      <c r="R684" s="67"/>
      <c r="S684" s="367"/>
      <c r="T684" s="367"/>
      <c r="U684" s="367"/>
      <c r="V684" s="236"/>
      <c r="W684" s="48"/>
      <c r="X684" s="48"/>
      <c r="Y684" s="48"/>
      <c r="Z684" s="48"/>
      <c r="AA684" s="48"/>
      <c r="AB684" s="48"/>
      <c r="AC684" s="48"/>
    </row>
    <row r="685" spans="1:29" s="81" customFormat="1" ht="15" customHeight="1" x14ac:dyDescent="0.25">
      <c r="A685" s="341"/>
      <c r="B685" s="417"/>
      <c r="C685" s="418"/>
      <c r="D685" s="418"/>
      <c r="E685" s="229"/>
      <c r="F685" s="179"/>
      <c r="G685" s="48"/>
      <c r="H685" s="48"/>
      <c r="I685" s="48"/>
      <c r="J685" s="48"/>
      <c r="K685" s="48"/>
      <c r="L685" s="48"/>
      <c r="M685" s="48"/>
      <c r="N685" s="48"/>
      <c r="O685" s="48"/>
      <c r="P685" s="67"/>
      <c r="Q685" s="344"/>
      <c r="R685" s="67"/>
      <c r="S685" s="367"/>
      <c r="T685" s="367"/>
      <c r="U685" s="367"/>
      <c r="V685" s="236"/>
      <c r="W685" s="48"/>
      <c r="X685" s="48"/>
      <c r="Y685" s="48"/>
      <c r="Z685" s="48"/>
      <c r="AA685" s="48"/>
      <c r="AB685" s="48"/>
      <c r="AC685" s="48"/>
    </row>
    <row r="686" spans="1:29" s="81" customFormat="1" ht="15" customHeight="1" x14ac:dyDescent="0.25">
      <c r="A686" s="341"/>
      <c r="B686" s="417"/>
      <c r="C686" s="418"/>
      <c r="D686" s="418"/>
      <c r="E686" s="229"/>
      <c r="F686" s="179"/>
      <c r="G686" s="48"/>
      <c r="H686" s="48"/>
      <c r="I686" s="48"/>
      <c r="J686" s="48"/>
      <c r="K686" s="48"/>
      <c r="L686" s="48"/>
      <c r="M686" s="48"/>
      <c r="N686" s="48"/>
      <c r="O686" s="48"/>
      <c r="P686" s="67"/>
      <c r="Q686" s="344"/>
      <c r="R686" s="67"/>
      <c r="S686" s="367"/>
      <c r="T686" s="367"/>
      <c r="U686" s="367"/>
      <c r="V686" s="236"/>
      <c r="W686" s="48"/>
      <c r="X686" s="48"/>
      <c r="Y686" s="48"/>
      <c r="Z686" s="48"/>
      <c r="AA686" s="48"/>
      <c r="AB686" s="48"/>
      <c r="AC686" s="48"/>
    </row>
    <row r="687" spans="1:29" s="81" customFormat="1" ht="15" customHeight="1" x14ac:dyDescent="0.25">
      <c r="A687" s="341"/>
      <c r="B687" s="417"/>
      <c r="C687" s="418"/>
      <c r="D687" s="418"/>
      <c r="E687" s="229"/>
      <c r="F687" s="179"/>
      <c r="G687" s="48"/>
      <c r="H687" s="48"/>
      <c r="I687" s="48"/>
      <c r="J687" s="48"/>
      <c r="K687" s="48"/>
      <c r="L687" s="48"/>
      <c r="M687" s="48"/>
      <c r="N687" s="48"/>
      <c r="O687" s="48"/>
      <c r="P687" s="67"/>
      <c r="Q687" s="344"/>
      <c r="R687" s="67"/>
      <c r="S687" s="367"/>
      <c r="T687" s="367"/>
      <c r="U687" s="367"/>
      <c r="V687" s="236"/>
      <c r="W687" s="48"/>
      <c r="X687" s="48"/>
      <c r="Y687" s="48"/>
      <c r="Z687" s="48"/>
      <c r="AA687" s="48"/>
      <c r="AB687" s="48"/>
      <c r="AC687" s="48"/>
    </row>
    <row r="688" spans="1:29" s="81" customFormat="1" ht="15" customHeight="1" x14ac:dyDescent="0.25">
      <c r="A688" s="341"/>
      <c r="B688" s="417"/>
      <c r="C688" s="418"/>
      <c r="D688" s="418"/>
      <c r="E688" s="229"/>
      <c r="F688" s="179"/>
      <c r="G688" s="48"/>
      <c r="H688" s="48"/>
      <c r="I688" s="48"/>
      <c r="J688" s="48"/>
      <c r="K688" s="48"/>
      <c r="L688" s="48"/>
      <c r="M688" s="48"/>
      <c r="N688" s="48"/>
      <c r="O688" s="48"/>
      <c r="P688" s="67"/>
      <c r="Q688" s="344"/>
      <c r="R688" s="67"/>
      <c r="S688" s="367"/>
      <c r="T688" s="367"/>
      <c r="U688" s="367"/>
      <c r="V688" s="236"/>
      <c r="W688" s="48"/>
      <c r="X688" s="48"/>
      <c r="Y688" s="48"/>
      <c r="Z688" s="48"/>
      <c r="AA688" s="48"/>
      <c r="AB688" s="48"/>
      <c r="AC688" s="48"/>
    </row>
    <row r="689" spans="1:29" s="81" customFormat="1" ht="15" customHeight="1" x14ac:dyDescent="0.25">
      <c r="A689" s="341"/>
      <c r="B689" s="417"/>
      <c r="C689" s="418"/>
      <c r="D689" s="418"/>
      <c r="E689" s="229"/>
      <c r="F689" s="179"/>
      <c r="G689" s="48"/>
      <c r="H689" s="48"/>
      <c r="I689" s="48"/>
      <c r="J689" s="48"/>
      <c r="K689" s="48"/>
      <c r="L689" s="48"/>
      <c r="M689" s="48"/>
      <c r="N689" s="48"/>
      <c r="O689" s="48"/>
      <c r="P689" s="67"/>
      <c r="Q689" s="344"/>
      <c r="R689" s="67"/>
      <c r="S689" s="367"/>
      <c r="T689" s="367"/>
      <c r="U689" s="367"/>
      <c r="V689" s="236"/>
      <c r="W689" s="48"/>
      <c r="X689" s="48"/>
      <c r="Y689" s="48"/>
      <c r="Z689" s="48"/>
      <c r="AA689" s="48"/>
      <c r="AB689" s="48"/>
      <c r="AC689" s="48"/>
    </row>
    <row r="690" spans="1:29" s="81" customFormat="1" ht="15" customHeight="1" x14ac:dyDescent="0.25">
      <c r="A690" s="341"/>
      <c r="B690" s="417"/>
      <c r="C690" s="418"/>
      <c r="D690" s="418"/>
      <c r="E690" s="229"/>
      <c r="F690" s="179"/>
      <c r="G690" s="48"/>
      <c r="H690" s="48"/>
      <c r="I690" s="48"/>
      <c r="J690" s="48"/>
      <c r="K690" s="48"/>
      <c r="L690" s="48"/>
      <c r="M690" s="48"/>
      <c r="N690" s="48"/>
      <c r="O690" s="48"/>
      <c r="P690" s="67"/>
      <c r="Q690" s="344"/>
      <c r="R690" s="67"/>
      <c r="S690" s="367"/>
      <c r="T690" s="367"/>
      <c r="U690" s="367"/>
      <c r="V690" s="236"/>
      <c r="W690" s="48"/>
      <c r="X690" s="48"/>
      <c r="Y690" s="48"/>
      <c r="Z690" s="48"/>
      <c r="AA690" s="48"/>
      <c r="AB690" s="48"/>
      <c r="AC690" s="48"/>
    </row>
    <row r="691" spans="1:29" s="81" customFormat="1" ht="15" customHeight="1" x14ac:dyDescent="0.25">
      <c r="A691" s="341"/>
      <c r="B691" s="417"/>
      <c r="C691" s="418"/>
      <c r="D691" s="418"/>
      <c r="E691" s="229"/>
      <c r="F691" s="179"/>
      <c r="G691" s="48"/>
      <c r="H691" s="48"/>
      <c r="I691" s="48"/>
      <c r="J691" s="48"/>
      <c r="K691" s="48"/>
      <c r="L691" s="48"/>
      <c r="M691" s="48"/>
      <c r="N691" s="48"/>
      <c r="O691" s="48"/>
      <c r="P691" s="67"/>
      <c r="Q691" s="344"/>
      <c r="R691" s="67"/>
      <c r="S691" s="367"/>
      <c r="T691" s="367"/>
      <c r="U691" s="367"/>
      <c r="V691" s="236"/>
      <c r="W691" s="48"/>
      <c r="X691" s="48"/>
      <c r="Y691" s="48"/>
      <c r="Z691" s="48"/>
      <c r="AA691" s="48"/>
      <c r="AB691" s="48"/>
      <c r="AC691" s="48"/>
    </row>
    <row r="692" spans="1:29" s="81" customFormat="1" ht="15" customHeight="1" x14ac:dyDescent="0.25">
      <c r="A692" s="341"/>
      <c r="B692" s="417"/>
      <c r="C692" s="418"/>
      <c r="D692" s="418"/>
      <c r="E692" s="229"/>
      <c r="F692" s="179"/>
      <c r="G692" s="48"/>
      <c r="H692" s="48"/>
      <c r="I692" s="48"/>
      <c r="J692" s="48"/>
      <c r="K692" s="48"/>
      <c r="L692" s="48"/>
      <c r="M692" s="48"/>
      <c r="N692" s="48"/>
      <c r="O692" s="48"/>
      <c r="P692" s="67"/>
      <c r="Q692" s="344"/>
      <c r="R692" s="67"/>
      <c r="S692" s="367"/>
      <c r="T692" s="367"/>
      <c r="U692" s="367"/>
      <c r="V692" s="236"/>
      <c r="W692" s="48"/>
      <c r="X692" s="48"/>
      <c r="Y692" s="48"/>
      <c r="Z692" s="48"/>
      <c r="AA692" s="48"/>
      <c r="AB692" s="48"/>
      <c r="AC692" s="48"/>
    </row>
    <row r="693" spans="1:29" s="81" customFormat="1" ht="15" customHeight="1" x14ac:dyDescent="0.25">
      <c r="A693" s="341"/>
      <c r="B693" s="417"/>
      <c r="C693" s="418"/>
      <c r="D693" s="418"/>
      <c r="E693" s="229"/>
      <c r="F693" s="179"/>
      <c r="G693" s="48"/>
      <c r="H693" s="48"/>
      <c r="I693" s="48"/>
      <c r="J693" s="48"/>
      <c r="K693" s="48"/>
      <c r="L693" s="48"/>
      <c r="M693" s="48"/>
      <c r="N693" s="48"/>
      <c r="O693" s="48"/>
      <c r="P693" s="67"/>
      <c r="Q693" s="344"/>
      <c r="R693" s="67"/>
      <c r="S693" s="367"/>
      <c r="T693" s="367"/>
      <c r="U693" s="367"/>
      <c r="V693" s="236"/>
      <c r="W693" s="48"/>
      <c r="X693" s="48"/>
      <c r="Y693" s="48"/>
      <c r="Z693" s="48"/>
      <c r="AA693" s="48"/>
      <c r="AB693" s="48"/>
      <c r="AC693" s="48"/>
    </row>
    <row r="694" spans="1:29" s="81" customFormat="1" ht="15" customHeight="1" x14ac:dyDescent="0.25">
      <c r="A694" s="341"/>
      <c r="B694" s="417"/>
      <c r="C694" s="418"/>
      <c r="D694" s="418"/>
      <c r="E694" s="229"/>
      <c r="F694" s="179"/>
      <c r="G694" s="48"/>
      <c r="H694" s="48"/>
      <c r="I694" s="48"/>
      <c r="J694" s="48"/>
      <c r="K694" s="48"/>
      <c r="L694" s="48"/>
      <c r="M694" s="48"/>
      <c r="N694" s="48"/>
      <c r="O694" s="48"/>
      <c r="P694" s="67"/>
      <c r="Q694" s="344"/>
      <c r="R694" s="67"/>
      <c r="S694" s="367"/>
      <c r="T694" s="367"/>
      <c r="U694" s="367"/>
      <c r="V694" s="236"/>
      <c r="W694" s="48"/>
      <c r="X694" s="48"/>
      <c r="Y694" s="48"/>
      <c r="Z694" s="48"/>
      <c r="AA694" s="48"/>
      <c r="AB694" s="48"/>
      <c r="AC694" s="48"/>
    </row>
    <row r="695" spans="1:29" s="81" customFormat="1" ht="15" customHeight="1" x14ac:dyDescent="0.25">
      <c r="A695" s="341"/>
      <c r="B695" s="417"/>
      <c r="C695" s="418"/>
      <c r="D695" s="418"/>
      <c r="E695" s="229"/>
      <c r="F695" s="179"/>
      <c r="G695" s="48"/>
      <c r="H695" s="48"/>
      <c r="I695" s="48"/>
      <c r="J695" s="48"/>
      <c r="K695" s="48"/>
      <c r="L695" s="48"/>
      <c r="M695" s="48"/>
      <c r="N695" s="48"/>
      <c r="O695" s="48"/>
      <c r="P695" s="67"/>
      <c r="Q695" s="344"/>
      <c r="R695" s="67"/>
      <c r="S695" s="367"/>
      <c r="T695" s="367"/>
      <c r="U695" s="367"/>
      <c r="V695" s="236"/>
      <c r="W695" s="48"/>
      <c r="X695" s="48"/>
      <c r="Y695" s="48"/>
      <c r="Z695" s="48"/>
      <c r="AA695" s="48"/>
      <c r="AB695" s="48"/>
      <c r="AC695" s="48"/>
    </row>
    <row r="696" spans="1:29" s="81" customFormat="1" ht="15" customHeight="1" x14ac:dyDescent="0.25">
      <c r="A696" s="341"/>
      <c r="B696" s="417"/>
      <c r="C696" s="418"/>
      <c r="D696" s="418"/>
      <c r="E696" s="229"/>
      <c r="F696" s="179"/>
      <c r="G696" s="48"/>
      <c r="H696" s="48"/>
      <c r="I696" s="48"/>
      <c r="J696" s="48"/>
      <c r="K696" s="48"/>
      <c r="L696" s="48"/>
      <c r="M696" s="48"/>
      <c r="N696" s="48"/>
      <c r="O696" s="48"/>
      <c r="P696" s="67"/>
      <c r="Q696" s="344"/>
      <c r="R696" s="67"/>
      <c r="S696" s="367"/>
      <c r="T696" s="367"/>
      <c r="U696" s="367"/>
      <c r="V696" s="236"/>
      <c r="W696" s="48"/>
      <c r="X696" s="48"/>
      <c r="Y696" s="48"/>
      <c r="Z696" s="48"/>
      <c r="AA696" s="48"/>
      <c r="AB696" s="48"/>
      <c r="AC696" s="48"/>
    </row>
    <row r="697" spans="1:29" s="81" customFormat="1" ht="15" customHeight="1" x14ac:dyDescent="0.25">
      <c r="A697" s="341"/>
      <c r="B697" s="417"/>
      <c r="C697" s="418"/>
      <c r="D697" s="418"/>
      <c r="E697" s="229"/>
      <c r="F697" s="179"/>
      <c r="G697" s="48"/>
      <c r="H697" s="48"/>
      <c r="I697" s="48"/>
      <c r="J697" s="48"/>
      <c r="K697" s="48"/>
      <c r="L697" s="48"/>
      <c r="M697" s="48"/>
      <c r="N697" s="48"/>
      <c r="O697" s="48"/>
      <c r="P697" s="67"/>
      <c r="Q697" s="344"/>
      <c r="R697" s="67"/>
      <c r="S697" s="367"/>
      <c r="T697" s="367"/>
      <c r="U697" s="367"/>
      <c r="V697" s="236"/>
      <c r="W697" s="48"/>
      <c r="X697" s="48"/>
      <c r="Y697" s="48"/>
      <c r="Z697" s="48"/>
      <c r="AA697" s="48"/>
      <c r="AB697" s="48"/>
      <c r="AC697" s="48"/>
    </row>
    <row r="698" spans="1:29" s="81" customFormat="1" ht="15" customHeight="1" x14ac:dyDescent="0.25">
      <c r="A698" s="341"/>
      <c r="B698" s="417"/>
      <c r="C698" s="418"/>
      <c r="D698" s="418"/>
      <c r="E698" s="229"/>
      <c r="F698" s="179"/>
      <c r="G698" s="48"/>
      <c r="H698" s="48"/>
      <c r="I698" s="48"/>
      <c r="J698" s="48"/>
      <c r="K698" s="48"/>
      <c r="L698" s="48"/>
      <c r="M698" s="48"/>
      <c r="N698" s="48"/>
      <c r="O698" s="48"/>
      <c r="P698" s="67"/>
      <c r="Q698" s="344"/>
      <c r="R698" s="67"/>
      <c r="S698" s="367"/>
      <c r="T698" s="367"/>
      <c r="U698" s="367"/>
      <c r="V698" s="236"/>
      <c r="W698" s="48"/>
      <c r="X698" s="48"/>
      <c r="Y698" s="48"/>
      <c r="Z698" s="48"/>
      <c r="AA698" s="48"/>
      <c r="AB698" s="48"/>
      <c r="AC698" s="48"/>
    </row>
    <row r="699" spans="1:29" s="81" customFormat="1" ht="15" customHeight="1" x14ac:dyDescent="0.25">
      <c r="A699" s="341"/>
      <c r="B699" s="417"/>
      <c r="C699" s="418"/>
      <c r="D699" s="418"/>
      <c r="E699" s="229"/>
      <c r="F699" s="179"/>
      <c r="G699" s="48"/>
      <c r="H699" s="48"/>
      <c r="I699" s="48"/>
      <c r="J699" s="48"/>
      <c r="K699" s="48"/>
      <c r="L699" s="48"/>
      <c r="M699" s="48"/>
      <c r="N699" s="48"/>
      <c r="O699" s="48"/>
      <c r="P699" s="67"/>
      <c r="Q699" s="344"/>
      <c r="R699" s="67"/>
      <c r="S699" s="367"/>
      <c r="T699" s="367"/>
      <c r="U699" s="367"/>
      <c r="V699" s="236"/>
      <c r="W699" s="48"/>
      <c r="X699" s="48"/>
      <c r="Y699" s="48"/>
      <c r="Z699" s="48"/>
      <c r="AA699" s="48"/>
      <c r="AB699" s="48"/>
      <c r="AC699" s="48"/>
    </row>
    <row r="700" spans="1:29" s="81" customFormat="1" ht="15" customHeight="1" x14ac:dyDescent="0.25">
      <c r="A700" s="341"/>
      <c r="B700" s="417"/>
      <c r="C700" s="418"/>
      <c r="D700" s="418"/>
      <c r="E700" s="229"/>
      <c r="F700" s="179"/>
      <c r="G700" s="48"/>
      <c r="H700" s="48"/>
      <c r="I700" s="48"/>
      <c r="J700" s="48"/>
      <c r="K700" s="48"/>
      <c r="L700" s="48"/>
      <c r="M700" s="48"/>
      <c r="N700" s="48"/>
      <c r="O700" s="48"/>
      <c r="P700" s="67"/>
      <c r="Q700" s="344"/>
      <c r="R700" s="67"/>
      <c r="S700" s="367"/>
      <c r="T700" s="367"/>
      <c r="U700" s="367"/>
      <c r="V700" s="236"/>
      <c r="W700" s="48"/>
      <c r="X700" s="48"/>
      <c r="Y700" s="48"/>
      <c r="Z700" s="48"/>
      <c r="AA700" s="48"/>
      <c r="AB700" s="48"/>
      <c r="AC700" s="48"/>
    </row>
    <row r="701" spans="1:29" s="81" customFormat="1" ht="15" customHeight="1" x14ac:dyDescent="0.25">
      <c r="A701" s="341"/>
      <c r="B701" s="417"/>
      <c r="C701" s="418"/>
      <c r="D701" s="418"/>
      <c r="E701" s="229"/>
      <c r="F701" s="179"/>
      <c r="G701" s="48"/>
      <c r="H701" s="48"/>
      <c r="I701" s="48"/>
      <c r="J701" s="48"/>
      <c r="K701" s="48"/>
      <c r="L701" s="48"/>
      <c r="M701" s="48"/>
      <c r="N701" s="48"/>
      <c r="O701" s="48"/>
      <c r="P701" s="67"/>
      <c r="Q701" s="344"/>
      <c r="R701" s="67"/>
      <c r="S701" s="367"/>
      <c r="T701" s="367"/>
      <c r="U701" s="367"/>
      <c r="V701" s="236"/>
      <c r="W701" s="48"/>
      <c r="X701" s="48"/>
      <c r="Y701" s="48"/>
      <c r="Z701" s="48"/>
      <c r="AA701" s="48"/>
      <c r="AB701" s="48"/>
      <c r="AC701" s="48"/>
    </row>
    <row r="702" spans="1:29" s="81" customFormat="1" ht="15" customHeight="1" x14ac:dyDescent="0.25">
      <c r="A702" s="341"/>
      <c r="B702" s="417"/>
      <c r="C702" s="418"/>
      <c r="D702" s="418"/>
      <c r="E702" s="229"/>
      <c r="F702" s="179"/>
      <c r="G702" s="48"/>
      <c r="H702" s="48"/>
      <c r="I702" s="48"/>
      <c r="J702" s="48"/>
      <c r="K702" s="48"/>
      <c r="L702" s="48"/>
      <c r="M702" s="48"/>
      <c r="N702" s="48"/>
      <c r="O702" s="48"/>
      <c r="P702" s="67"/>
      <c r="Q702" s="344"/>
      <c r="R702" s="67"/>
      <c r="S702" s="367"/>
      <c r="T702" s="367"/>
      <c r="U702" s="367"/>
      <c r="V702" s="236"/>
      <c r="W702" s="48"/>
      <c r="X702" s="48"/>
      <c r="Y702" s="48"/>
      <c r="Z702" s="48"/>
      <c r="AA702" s="48"/>
      <c r="AB702" s="48"/>
      <c r="AC702" s="48"/>
    </row>
    <row r="703" spans="1:29" s="81" customFormat="1" ht="15" customHeight="1" x14ac:dyDescent="0.25">
      <c r="A703" s="341"/>
      <c r="B703" s="417"/>
      <c r="C703" s="418"/>
      <c r="D703" s="418"/>
      <c r="E703" s="229"/>
      <c r="F703" s="179"/>
      <c r="G703" s="48"/>
      <c r="H703" s="48"/>
      <c r="I703" s="48"/>
      <c r="J703" s="48"/>
      <c r="K703" s="48"/>
      <c r="L703" s="48"/>
      <c r="M703" s="48"/>
      <c r="N703" s="48"/>
      <c r="O703" s="48"/>
      <c r="P703" s="67"/>
      <c r="Q703" s="344"/>
      <c r="R703" s="67"/>
      <c r="S703" s="367"/>
      <c r="T703" s="367"/>
      <c r="U703" s="367"/>
      <c r="V703" s="236"/>
      <c r="W703" s="48"/>
      <c r="X703" s="48"/>
      <c r="Y703" s="48"/>
      <c r="Z703" s="48"/>
      <c r="AA703" s="48"/>
      <c r="AB703" s="48"/>
      <c r="AC703" s="48"/>
    </row>
    <row r="704" spans="1:29" s="81" customFormat="1" ht="15" customHeight="1" x14ac:dyDescent="0.25">
      <c r="A704" s="341"/>
      <c r="B704" s="417"/>
      <c r="C704" s="418"/>
      <c r="D704" s="418"/>
      <c r="E704" s="229"/>
      <c r="F704" s="179"/>
      <c r="G704" s="48"/>
      <c r="H704" s="48"/>
      <c r="I704" s="48"/>
      <c r="J704" s="48"/>
      <c r="K704" s="48"/>
      <c r="L704" s="48"/>
      <c r="M704" s="48"/>
      <c r="N704" s="48"/>
      <c r="O704" s="48"/>
      <c r="P704" s="67"/>
      <c r="Q704" s="344"/>
      <c r="R704" s="67"/>
      <c r="S704" s="367"/>
      <c r="T704" s="367"/>
      <c r="U704" s="367"/>
      <c r="V704" s="236"/>
      <c r="W704" s="48"/>
      <c r="X704" s="48"/>
      <c r="Y704" s="48"/>
      <c r="Z704" s="48"/>
      <c r="AA704" s="48"/>
      <c r="AB704" s="48"/>
      <c r="AC704" s="48"/>
    </row>
    <row r="705" spans="1:29" s="81" customFormat="1" ht="15" customHeight="1" x14ac:dyDescent="0.25">
      <c r="A705" s="341"/>
      <c r="B705" s="417"/>
      <c r="C705" s="418"/>
      <c r="D705" s="418"/>
      <c r="E705" s="229"/>
      <c r="F705" s="179"/>
      <c r="G705" s="48"/>
      <c r="H705" s="48"/>
      <c r="I705" s="48"/>
      <c r="J705" s="48"/>
      <c r="K705" s="48"/>
      <c r="L705" s="48"/>
      <c r="M705" s="48"/>
      <c r="N705" s="48"/>
      <c r="O705" s="48"/>
      <c r="P705" s="67"/>
      <c r="Q705" s="344"/>
      <c r="R705" s="67"/>
      <c r="S705" s="367"/>
      <c r="T705" s="367"/>
      <c r="U705" s="367"/>
      <c r="V705" s="236"/>
      <c r="W705" s="48"/>
      <c r="X705" s="48"/>
      <c r="Y705" s="48"/>
      <c r="Z705" s="48"/>
      <c r="AA705" s="48"/>
      <c r="AB705" s="48"/>
      <c r="AC705" s="48"/>
    </row>
    <row r="706" spans="1:29" s="81" customFormat="1" ht="15" customHeight="1" x14ac:dyDescent="0.25">
      <c r="A706" s="341"/>
      <c r="B706" s="417"/>
      <c r="C706" s="418"/>
      <c r="D706" s="418"/>
      <c r="E706" s="229"/>
      <c r="F706" s="179"/>
      <c r="G706" s="48"/>
      <c r="H706" s="48"/>
      <c r="I706" s="48"/>
      <c r="J706" s="48"/>
      <c r="K706" s="48"/>
      <c r="L706" s="48"/>
      <c r="M706" s="48"/>
      <c r="N706" s="48"/>
      <c r="O706" s="48"/>
      <c r="P706" s="67"/>
      <c r="Q706" s="344"/>
      <c r="R706" s="67"/>
      <c r="S706" s="367"/>
      <c r="T706" s="367"/>
      <c r="U706" s="367"/>
      <c r="V706" s="236"/>
      <c r="W706" s="48"/>
      <c r="X706" s="48"/>
      <c r="Y706" s="48"/>
      <c r="Z706" s="48"/>
      <c r="AA706" s="48"/>
      <c r="AB706" s="48"/>
      <c r="AC706" s="48"/>
    </row>
    <row r="707" spans="1:29" s="81" customFormat="1" ht="15" customHeight="1" x14ac:dyDescent="0.25">
      <c r="A707" s="341"/>
      <c r="B707" s="417"/>
      <c r="C707" s="418"/>
      <c r="D707" s="418"/>
      <c r="E707" s="229"/>
      <c r="F707" s="179"/>
      <c r="G707" s="48"/>
      <c r="H707" s="48"/>
      <c r="I707" s="48"/>
      <c r="J707" s="48"/>
      <c r="K707" s="48"/>
      <c r="L707" s="48"/>
      <c r="M707" s="48"/>
      <c r="N707" s="48"/>
      <c r="O707" s="48"/>
      <c r="P707" s="67"/>
      <c r="Q707" s="344"/>
      <c r="R707" s="67"/>
      <c r="S707" s="367"/>
      <c r="T707" s="367"/>
      <c r="U707" s="367"/>
      <c r="V707" s="236"/>
      <c r="W707" s="48"/>
      <c r="X707" s="48"/>
      <c r="Y707" s="48"/>
      <c r="Z707" s="48"/>
      <c r="AA707" s="48"/>
      <c r="AB707" s="48"/>
      <c r="AC707" s="48"/>
    </row>
    <row r="708" spans="1:29" s="81" customFormat="1" ht="15" customHeight="1" x14ac:dyDescent="0.25">
      <c r="A708" s="341"/>
      <c r="B708" s="417"/>
      <c r="C708" s="418"/>
      <c r="D708" s="418"/>
      <c r="E708" s="229"/>
      <c r="F708" s="179"/>
      <c r="G708" s="48"/>
      <c r="H708" s="48"/>
      <c r="I708" s="48"/>
      <c r="J708" s="48"/>
      <c r="K708" s="48"/>
      <c r="L708" s="48"/>
      <c r="M708" s="48"/>
      <c r="N708" s="48"/>
      <c r="O708" s="48"/>
      <c r="P708" s="67"/>
      <c r="Q708" s="344"/>
      <c r="R708" s="67"/>
      <c r="S708" s="367"/>
      <c r="T708" s="367"/>
      <c r="U708" s="367"/>
      <c r="V708" s="236"/>
      <c r="W708" s="48"/>
      <c r="X708" s="48"/>
      <c r="Y708" s="48"/>
      <c r="Z708" s="48"/>
      <c r="AA708" s="48"/>
      <c r="AB708" s="48"/>
      <c r="AC708" s="48"/>
    </row>
    <row r="709" spans="1:29" s="81" customFormat="1" ht="15" customHeight="1" x14ac:dyDescent="0.25">
      <c r="A709" s="341"/>
      <c r="B709" s="417"/>
      <c r="C709" s="418"/>
      <c r="D709" s="418"/>
      <c r="E709" s="229"/>
      <c r="F709" s="179"/>
      <c r="G709" s="48"/>
      <c r="H709" s="48"/>
      <c r="I709" s="48"/>
      <c r="J709" s="48"/>
      <c r="K709" s="48"/>
      <c r="L709" s="48"/>
      <c r="M709" s="48"/>
      <c r="N709" s="48"/>
      <c r="O709" s="48"/>
      <c r="P709" s="67"/>
      <c r="Q709" s="344"/>
      <c r="R709" s="67"/>
      <c r="S709" s="367"/>
      <c r="T709" s="367"/>
      <c r="U709" s="367"/>
      <c r="V709" s="236"/>
      <c r="W709" s="48"/>
      <c r="X709" s="48"/>
      <c r="Y709" s="48"/>
      <c r="Z709" s="48"/>
      <c r="AA709" s="48"/>
      <c r="AB709" s="48"/>
      <c r="AC709" s="48"/>
    </row>
    <row r="710" spans="1:29" s="81" customFormat="1" ht="15" customHeight="1" x14ac:dyDescent="0.25">
      <c r="A710" s="341"/>
      <c r="B710" s="417"/>
      <c r="C710" s="418"/>
      <c r="D710" s="418"/>
      <c r="E710" s="229"/>
      <c r="F710" s="179"/>
      <c r="G710" s="48"/>
      <c r="H710" s="48"/>
      <c r="I710" s="48"/>
      <c r="J710" s="48"/>
      <c r="K710" s="48"/>
      <c r="L710" s="48"/>
      <c r="M710" s="48"/>
      <c r="N710" s="48"/>
      <c r="O710" s="48"/>
      <c r="P710" s="67"/>
      <c r="Q710" s="344"/>
      <c r="R710" s="67"/>
      <c r="S710" s="367"/>
      <c r="T710" s="367"/>
      <c r="U710" s="367"/>
      <c r="V710" s="236"/>
      <c r="W710" s="48"/>
      <c r="X710" s="48"/>
      <c r="Y710" s="48"/>
      <c r="Z710" s="48"/>
      <c r="AA710" s="48"/>
      <c r="AB710" s="48"/>
      <c r="AC710" s="48"/>
    </row>
    <row r="711" spans="1:29" s="81" customFormat="1" ht="15" customHeight="1" x14ac:dyDescent="0.25">
      <c r="A711" s="341"/>
      <c r="B711" s="417"/>
      <c r="C711" s="418"/>
      <c r="D711" s="418"/>
      <c r="E711" s="229"/>
      <c r="F711" s="179"/>
      <c r="G711" s="48"/>
      <c r="H711" s="48"/>
      <c r="I711" s="48"/>
      <c r="J711" s="48"/>
      <c r="K711" s="48"/>
      <c r="L711" s="48"/>
      <c r="M711" s="48"/>
      <c r="N711" s="48"/>
      <c r="O711" s="48"/>
      <c r="P711" s="67"/>
      <c r="Q711" s="344"/>
      <c r="R711" s="67"/>
      <c r="S711" s="367"/>
      <c r="T711" s="367"/>
      <c r="U711" s="367"/>
      <c r="V711" s="236"/>
      <c r="W711" s="48"/>
      <c r="X711" s="48"/>
      <c r="Y711" s="48"/>
      <c r="Z711" s="48"/>
      <c r="AA711" s="48"/>
      <c r="AB711" s="48"/>
      <c r="AC711" s="48"/>
    </row>
    <row r="712" spans="1:29" s="81" customFormat="1" ht="15" customHeight="1" x14ac:dyDescent="0.25">
      <c r="A712" s="341"/>
      <c r="B712" s="417"/>
      <c r="C712" s="418"/>
      <c r="D712" s="418"/>
      <c r="E712" s="229"/>
      <c r="F712" s="179"/>
      <c r="G712" s="48"/>
      <c r="H712" s="48"/>
      <c r="I712" s="48"/>
      <c r="J712" s="48"/>
      <c r="K712" s="48"/>
      <c r="L712" s="48"/>
      <c r="M712" s="48"/>
      <c r="N712" s="48"/>
      <c r="O712" s="48"/>
      <c r="P712" s="67"/>
      <c r="Q712" s="344"/>
      <c r="R712" s="67"/>
      <c r="S712" s="367"/>
      <c r="T712" s="367"/>
      <c r="U712" s="367"/>
      <c r="V712" s="236"/>
      <c r="W712" s="48"/>
      <c r="X712" s="48"/>
      <c r="Y712" s="48"/>
      <c r="Z712" s="48"/>
      <c r="AA712" s="48"/>
      <c r="AB712" s="48"/>
      <c r="AC712" s="48"/>
    </row>
    <row r="713" spans="1:29" s="81" customFormat="1" ht="15" customHeight="1" x14ac:dyDescent="0.25">
      <c r="A713" s="341"/>
      <c r="B713" s="417"/>
      <c r="C713" s="418"/>
      <c r="D713" s="418"/>
      <c r="E713" s="229"/>
      <c r="F713" s="179"/>
      <c r="G713" s="48"/>
      <c r="H713" s="48"/>
      <c r="I713" s="48"/>
      <c r="J713" s="48"/>
      <c r="K713" s="48"/>
      <c r="L713" s="48"/>
      <c r="M713" s="48"/>
      <c r="N713" s="48"/>
      <c r="O713" s="48"/>
      <c r="P713" s="67"/>
      <c r="Q713" s="344"/>
      <c r="R713" s="67"/>
      <c r="S713" s="367"/>
      <c r="T713" s="367"/>
      <c r="U713" s="367"/>
      <c r="V713" s="236"/>
      <c r="W713" s="48"/>
      <c r="X713" s="48"/>
      <c r="Y713" s="48"/>
      <c r="Z713" s="48"/>
      <c r="AA713" s="48"/>
      <c r="AB713" s="48"/>
      <c r="AC713" s="48"/>
    </row>
    <row r="714" spans="1:29" s="81" customFormat="1" ht="15" customHeight="1" x14ac:dyDescent="0.25">
      <c r="A714" s="341"/>
      <c r="B714" s="417"/>
      <c r="C714" s="418"/>
      <c r="D714" s="418"/>
      <c r="E714" s="229"/>
      <c r="F714" s="179"/>
      <c r="G714" s="48"/>
      <c r="H714" s="48"/>
      <c r="I714" s="48"/>
      <c r="J714" s="48"/>
      <c r="K714" s="48"/>
      <c r="L714" s="48"/>
      <c r="M714" s="48"/>
      <c r="N714" s="48"/>
      <c r="O714" s="48"/>
      <c r="P714" s="67"/>
      <c r="Q714" s="344"/>
      <c r="R714" s="67"/>
      <c r="S714" s="367"/>
      <c r="T714" s="367"/>
      <c r="U714" s="367"/>
      <c r="V714" s="236"/>
      <c r="W714" s="48"/>
      <c r="X714" s="48"/>
      <c r="Y714" s="48"/>
      <c r="Z714" s="48"/>
      <c r="AA714" s="48"/>
      <c r="AB714" s="48"/>
      <c r="AC714" s="48"/>
    </row>
    <row r="715" spans="1:29" s="81" customFormat="1" ht="15" customHeight="1" x14ac:dyDescent="0.25">
      <c r="A715" s="341"/>
      <c r="B715" s="417"/>
      <c r="C715" s="418"/>
      <c r="D715" s="418"/>
      <c r="E715" s="229"/>
      <c r="F715" s="179"/>
      <c r="G715" s="48"/>
      <c r="H715" s="48"/>
      <c r="I715" s="48"/>
      <c r="J715" s="48"/>
      <c r="K715" s="48"/>
      <c r="L715" s="48"/>
      <c r="M715" s="48"/>
      <c r="N715" s="48"/>
      <c r="O715" s="48"/>
      <c r="P715" s="67"/>
      <c r="Q715" s="344"/>
      <c r="R715" s="67"/>
      <c r="S715" s="367"/>
      <c r="T715" s="367"/>
      <c r="U715" s="367"/>
      <c r="V715" s="236"/>
      <c r="W715" s="48"/>
      <c r="X715" s="48"/>
      <c r="Y715" s="48"/>
      <c r="Z715" s="48"/>
      <c r="AA715" s="48"/>
      <c r="AB715" s="48"/>
      <c r="AC715" s="48"/>
    </row>
    <row r="716" spans="1:29" s="81" customFormat="1" ht="15" customHeight="1" x14ac:dyDescent="0.25">
      <c r="A716" s="341"/>
      <c r="B716" s="417"/>
      <c r="C716" s="418"/>
      <c r="D716" s="418"/>
      <c r="E716" s="229"/>
      <c r="F716" s="179"/>
      <c r="G716" s="48"/>
      <c r="H716" s="48"/>
      <c r="I716" s="48"/>
      <c r="J716" s="48"/>
      <c r="K716" s="48"/>
      <c r="L716" s="48"/>
      <c r="M716" s="48"/>
      <c r="N716" s="48"/>
      <c r="O716" s="48"/>
      <c r="P716" s="67"/>
      <c r="Q716" s="344"/>
      <c r="R716" s="67"/>
      <c r="S716" s="367"/>
      <c r="T716" s="367"/>
      <c r="U716" s="367"/>
      <c r="V716" s="236"/>
      <c r="W716" s="48"/>
      <c r="X716" s="48"/>
      <c r="Y716" s="48"/>
      <c r="Z716" s="48"/>
      <c r="AA716" s="48"/>
      <c r="AB716" s="48"/>
      <c r="AC716" s="48"/>
    </row>
    <row r="717" spans="1:29" s="81" customFormat="1" ht="15" customHeight="1" x14ac:dyDescent="0.25">
      <c r="A717" s="341"/>
      <c r="B717" s="417"/>
      <c r="C717" s="418"/>
      <c r="D717" s="418"/>
      <c r="E717" s="229"/>
      <c r="F717" s="179"/>
      <c r="G717" s="48"/>
      <c r="H717" s="48"/>
      <c r="I717" s="48"/>
      <c r="J717" s="48"/>
      <c r="K717" s="48"/>
      <c r="L717" s="48"/>
      <c r="M717" s="48"/>
      <c r="N717" s="48"/>
      <c r="O717" s="48"/>
      <c r="P717" s="67"/>
      <c r="Q717" s="344"/>
      <c r="R717" s="67"/>
      <c r="S717" s="367"/>
      <c r="T717" s="367"/>
      <c r="U717" s="367"/>
      <c r="V717" s="236"/>
      <c r="W717" s="48"/>
      <c r="X717" s="48"/>
      <c r="Y717" s="48"/>
      <c r="Z717" s="48"/>
      <c r="AA717" s="48"/>
      <c r="AB717" s="48"/>
      <c r="AC717" s="48"/>
    </row>
    <row r="718" spans="1:29" s="81" customFormat="1" ht="15" customHeight="1" x14ac:dyDescent="0.25">
      <c r="A718" s="341"/>
      <c r="B718" s="417"/>
      <c r="C718" s="418"/>
      <c r="D718" s="418"/>
      <c r="E718" s="229"/>
      <c r="F718" s="179"/>
      <c r="G718" s="48"/>
      <c r="H718" s="48"/>
      <c r="I718" s="48"/>
      <c r="J718" s="48"/>
      <c r="K718" s="48"/>
      <c r="L718" s="48"/>
      <c r="M718" s="48"/>
      <c r="N718" s="48"/>
      <c r="O718" s="48"/>
      <c r="P718" s="67"/>
      <c r="Q718" s="344"/>
      <c r="R718" s="67"/>
      <c r="S718" s="367"/>
      <c r="T718" s="367"/>
      <c r="U718" s="367"/>
      <c r="V718" s="236"/>
      <c r="W718" s="48"/>
      <c r="X718" s="48"/>
      <c r="Y718" s="48"/>
      <c r="Z718" s="48"/>
      <c r="AA718" s="48"/>
      <c r="AB718" s="48"/>
      <c r="AC718" s="48"/>
    </row>
    <row r="719" spans="1:29" s="81" customFormat="1" ht="15" customHeight="1" x14ac:dyDescent="0.25">
      <c r="A719" s="341"/>
      <c r="B719" s="417"/>
      <c r="C719" s="418"/>
      <c r="D719" s="418"/>
      <c r="E719" s="229"/>
      <c r="F719" s="179"/>
      <c r="G719" s="48"/>
      <c r="H719" s="48"/>
      <c r="I719" s="48"/>
      <c r="J719" s="48"/>
      <c r="K719" s="48"/>
      <c r="L719" s="48"/>
      <c r="M719" s="48"/>
      <c r="N719" s="48"/>
      <c r="O719" s="48"/>
      <c r="P719" s="67"/>
      <c r="Q719" s="344"/>
      <c r="R719" s="67"/>
      <c r="S719" s="367"/>
      <c r="T719" s="367"/>
      <c r="U719" s="367"/>
      <c r="V719" s="236"/>
      <c r="W719" s="48"/>
      <c r="X719" s="48"/>
      <c r="Y719" s="48"/>
      <c r="Z719" s="48"/>
      <c r="AA719" s="48"/>
      <c r="AB719" s="48"/>
      <c r="AC719" s="48"/>
    </row>
    <row r="720" spans="1:29" s="81" customFormat="1" ht="15" customHeight="1" x14ac:dyDescent="0.25">
      <c r="A720" s="341"/>
      <c r="B720" s="417"/>
      <c r="C720" s="418"/>
      <c r="D720" s="418"/>
      <c r="E720" s="229"/>
      <c r="F720" s="179"/>
      <c r="G720" s="48"/>
      <c r="H720" s="48"/>
      <c r="I720" s="48"/>
      <c r="J720" s="48"/>
      <c r="K720" s="48"/>
      <c r="L720" s="48"/>
      <c r="M720" s="48"/>
      <c r="N720" s="48"/>
      <c r="O720" s="48"/>
      <c r="P720" s="67"/>
      <c r="Q720" s="344"/>
      <c r="R720" s="67"/>
      <c r="S720" s="367"/>
      <c r="T720" s="367"/>
      <c r="U720" s="367"/>
      <c r="V720" s="236"/>
      <c r="W720" s="48"/>
      <c r="X720" s="48"/>
      <c r="Y720" s="48"/>
      <c r="Z720" s="48"/>
      <c r="AA720" s="48"/>
      <c r="AB720" s="48"/>
      <c r="AC720" s="48"/>
    </row>
    <row r="721" spans="1:29" s="81" customFormat="1" ht="15" customHeight="1" x14ac:dyDescent="0.25">
      <c r="A721" s="341"/>
      <c r="B721" s="417"/>
      <c r="C721" s="418"/>
      <c r="D721" s="418"/>
      <c r="E721" s="229"/>
      <c r="F721" s="179"/>
      <c r="G721" s="48"/>
      <c r="H721" s="48"/>
      <c r="I721" s="48"/>
      <c r="J721" s="48"/>
      <c r="K721" s="48"/>
      <c r="L721" s="48"/>
      <c r="M721" s="48"/>
      <c r="N721" s="48"/>
      <c r="O721" s="48"/>
      <c r="P721" s="67"/>
      <c r="Q721" s="344"/>
      <c r="R721" s="67"/>
      <c r="S721" s="367"/>
      <c r="T721" s="367"/>
      <c r="U721" s="367"/>
      <c r="V721" s="236"/>
      <c r="W721" s="48"/>
      <c r="X721" s="48"/>
      <c r="Y721" s="48"/>
      <c r="Z721" s="48"/>
      <c r="AA721" s="48"/>
      <c r="AB721" s="48"/>
      <c r="AC721" s="48"/>
    </row>
    <row r="722" spans="1:29" s="81" customFormat="1" ht="15" customHeight="1" x14ac:dyDescent="0.25">
      <c r="A722" s="341"/>
      <c r="B722" s="417"/>
      <c r="C722" s="418"/>
      <c r="D722" s="418"/>
      <c r="E722" s="229"/>
      <c r="F722" s="179"/>
      <c r="G722" s="48"/>
      <c r="H722" s="48"/>
      <c r="I722" s="48"/>
      <c r="J722" s="48"/>
      <c r="K722" s="48"/>
      <c r="L722" s="48"/>
      <c r="M722" s="48"/>
      <c r="N722" s="48"/>
      <c r="O722" s="48"/>
      <c r="P722" s="67"/>
      <c r="Q722" s="344"/>
      <c r="R722" s="67"/>
      <c r="S722" s="367"/>
      <c r="T722" s="367"/>
      <c r="U722" s="367"/>
      <c r="V722" s="236"/>
      <c r="W722" s="48"/>
      <c r="X722" s="48"/>
      <c r="Y722" s="48"/>
      <c r="Z722" s="48"/>
      <c r="AA722" s="48"/>
      <c r="AB722" s="48"/>
      <c r="AC722" s="48"/>
    </row>
    <row r="723" spans="1:29" s="81" customFormat="1" ht="15" customHeight="1" x14ac:dyDescent="0.25">
      <c r="A723" s="341"/>
      <c r="B723" s="417"/>
      <c r="C723" s="418"/>
      <c r="D723" s="418"/>
      <c r="E723" s="229"/>
      <c r="F723" s="179"/>
      <c r="G723" s="48"/>
      <c r="H723" s="48"/>
      <c r="I723" s="48"/>
      <c r="J723" s="48"/>
      <c r="K723" s="48"/>
      <c r="L723" s="48"/>
      <c r="M723" s="48"/>
      <c r="N723" s="48"/>
      <c r="O723" s="48"/>
      <c r="P723" s="67"/>
      <c r="Q723" s="344"/>
      <c r="R723" s="67"/>
      <c r="S723" s="367"/>
      <c r="T723" s="367"/>
      <c r="U723" s="367"/>
      <c r="V723" s="236"/>
      <c r="W723" s="48"/>
      <c r="X723" s="48"/>
      <c r="Y723" s="48"/>
      <c r="Z723" s="48"/>
      <c r="AA723" s="48"/>
      <c r="AB723" s="48"/>
      <c r="AC723" s="48"/>
    </row>
    <row r="724" spans="1:29" s="81" customFormat="1" ht="15" customHeight="1" x14ac:dyDescent="0.25">
      <c r="A724" s="341"/>
      <c r="B724" s="417"/>
      <c r="C724" s="418"/>
      <c r="D724" s="418"/>
      <c r="E724" s="229"/>
      <c r="F724" s="179"/>
      <c r="G724" s="48"/>
      <c r="H724" s="48"/>
      <c r="I724" s="48"/>
      <c r="J724" s="48"/>
      <c r="K724" s="48"/>
      <c r="L724" s="48"/>
      <c r="M724" s="48"/>
      <c r="N724" s="48"/>
      <c r="O724" s="48"/>
      <c r="P724" s="67"/>
      <c r="Q724" s="344"/>
      <c r="R724" s="67"/>
      <c r="S724" s="367"/>
      <c r="T724" s="367"/>
      <c r="U724" s="367"/>
      <c r="V724" s="236"/>
      <c r="W724" s="48"/>
      <c r="X724" s="48"/>
      <c r="Y724" s="48"/>
      <c r="Z724" s="48"/>
      <c r="AA724" s="48"/>
      <c r="AB724" s="48"/>
      <c r="AC724" s="48"/>
    </row>
    <row r="725" spans="1:29" s="81" customFormat="1" ht="15" customHeight="1" x14ac:dyDescent="0.25">
      <c r="A725" s="341"/>
      <c r="B725" s="417"/>
      <c r="C725" s="418"/>
      <c r="D725" s="418"/>
      <c r="E725" s="229"/>
      <c r="F725" s="179"/>
      <c r="G725" s="48"/>
      <c r="H725" s="48"/>
      <c r="I725" s="48"/>
      <c r="J725" s="48"/>
      <c r="K725" s="48"/>
      <c r="L725" s="48"/>
      <c r="M725" s="48"/>
      <c r="N725" s="48"/>
      <c r="O725" s="48"/>
      <c r="P725" s="67"/>
      <c r="Q725" s="344"/>
      <c r="R725" s="67"/>
      <c r="S725" s="367"/>
      <c r="T725" s="367"/>
      <c r="U725" s="367"/>
      <c r="V725" s="236"/>
      <c r="W725" s="48"/>
      <c r="X725" s="48"/>
      <c r="Y725" s="48"/>
      <c r="Z725" s="48"/>
      <c r="AA725" s="48"/>
      <c r="AB725" s="48"/>
      <c r="AC725" s="48"/>
    </row>
    <row r="726" spans="1:29" s="81" customFormat="1" ht="15" customHeight="1" x14ac:dyDescent="0.25">
      <c r="A726" s="341"/>
      <c r="B726" s="417"/>
      <c r="C726" s="418"/>
      <c r="D726" s="418"/>
      <c r="E726" s="229"/>
      <c r="F726" s="179"/>
      <c r="G726" s="48"/>
      <c r="H726" s="48"/>
      <c r="I726" s="48"/>
      <c r="J726" s="48"/>
      <c r="K726" s="48"/>
      <c r="L726" s="48"/>
      <c r="M726" s="48"/>
      <c r="N726" s="48"/>
      <c r="O726" s="48"/>
      <c r="P726" s="67"/>
      <c r="Q726" s="344"/>
      <c r="R726" s="67"/>
      <c r="S726" s="367"/>
      <c r="T726" s="367"/>
      <c r="U726" s="367"/>
      <c r="V726" s="236"/>
      <c r="W726" s="48"/>
      <c r="X726" s="48"/>
      <c r="Y726" s="48"/>
      <c r="Z726" s="48"/>
      <c r="AA726" s="48"/>
      <c r="AB726" s="48"/>
      <c r="AC726" s="48"/>
    </row>
    <row r="727" spans="1:29" s="81" customFormat="1" ht="15" customHeight="1" x14ac:dyDescent="0.25">
      <c r="A727" s="341"/>
      <c r="B727" s="417"/>
      <c r="C727" s="418"/>
      <c r="D727" s="418"/>
      <c r="E727" s="229"/>
      <c r="F727" s="179"/>
      <c r="G727" s="48"/>
      <c r="H727" s="48"/>
      <c r="I727" s="48"/>
      <c r="J727" s="48"/>
      <c r="K727" s="48"/>
      <c r="L727" s="48"/>
      <c r="M727" s="48"/>
      <c r="N727" s="48"/>
      <c r="O727" s="48"/>
      <c r="P727" s="67"/>
      <c r="Q727" s="344"/>
      <c r="R727" s="67"/>
      <c r="S727" s="367"/>
      <c r="T727" s="367"/>
      <c r="U727" s="367"/>
      <c r="V727" s="236"/>
      <c r="W727" s="48"/>
      <c r="X727" s="48"/>
      <c r="Y727" s="48"/>
      <c r="Z727" s="48"/>
      <c r="AA727" s="48"/>
      <c r="AB727" s="48"/>
      <c r="AC727" s="48"/>
    </row>
    <row r="728" spans="1:29" s="81" customFormat="1" ht="15" customHeight="1" x14ac:dyDescent="0.25">
      <c r="A728" s="341"/>
      <c r="B728" s="417"/>
      <c r="C728" s="418"/>
      <c r="D728" s="418"/>
      <c r="E728" s="229"/>
      <c r="F728" s="179"/>
      <c r="G728" s="48"/>
      <c r="H728" s="48"/>
      <c r="I728" s="48"/>
      <c r="J728" s="48"/>
      <c r="K728" s="48"/>
      <c r="L728" s="48"/>
      <c r="M728" s="48"/>
      <c r="N728" s="48"/>
      <c r="O728" s="48"/>
      <c r="P728" s="67"/>
      <c r="Q728" s="344"/>
      <c r="R728" s="67"/>
      <c r="S728" s="367"/>
      <c r="T728" s="367"/>
      <c r="U728" s="367"/>
      <c r="V728" s="236"/>
      <c r="W728" s="48"/>
      <c r="X728" s="48"/>
      <c r="Y728" s="48"/>
      <c r="Z728" s="48"/>
      <c r="AA728" s="48"/>
      <c r="AB728" s="48"/>
      <c r="AC728" s="48"/>
    </row>
    <row r="729" spans="1:29" s="81" customFormat="1" ht="15" customHeight="1" x14ac:dyDescent="0.25">
      <c r="A729" s="341"/>
      <c r="B729" s="417"/>
      <c r="C729" s="418"/>
      <c r="D729" s="418"/>
      <c r="E729" s="229"/>
      <c r="F729" s="179"/>
      <c r="G729" s="48"/>
      <c r="H729" s="48"/>
      <c r="I729" s="48"/>
      <c r="J729" s="48"/>
      <c r="K729" s="48"/>
      <c r="L729" s="48"/>
      <c r="M729" s="48"/>
      <c r="N729" s="48"/>
      <c r="O729" s="48"/>
      <c r="P729" s="67"/>
      <c r="Q729" s="344"/>
      <c r="R729" s="67"/>
      <c r="S729" s="367"/>
      <c r="T729" s="367"/>
      <c r="U729" s="367"/>
      <c r="V729" s="236"/>
      <c r="W729" s="48"/>
      <c r="X729" s="48"/>
      <c r="Y729" s="48"/>
      <c r="Z729" s="48"/>
      <c r="AA729" s="48"/>
      <c r="AB729" s="48"/>
      <c r="AC729" s="48"/>
    </row>
    <row r="730" spans="1:29" s="81" customFormat="1" ht="15" customHeight="1" x14ac:dyDescent="0.25">
      <c r="A730" s="341"/>
      <c r="B730" s="417"/>
      <c r="C730" s="418"/>
      <c r="D730" s="418"/>
      <c r="E730" s="229"/>
      <c r="F730" s="179"/>
      <c r="G730" s="48"/>
      <c r="H730" s="48"/>
      <c r="I730" s="48"/>
      <c r="J730" s="48"/>
      <c r="K730" s="48"/>
      <c r="L730" s="48"/>
      <c r="M730" s="48"/>
      <c r="N730" s="48"/>
      <c r="O730" s="48"/>
      <c r="P730" s="67"/>
      <c r="Q730" s="344"/>
      <c r="R730" s="67"/>
      <c r="S730" s="367"/>
      <c r="T730" s="367"/>
      <c r="U730" s="367"/>
      <c r="V730" s="236"/>
      <c r="W730" s="48"/>
      <c r="X730" s="48"/>
      <c r="Y730" s="48"/>
      <c r="Z730" s="48"/>
      <c r="AA730" s="48"/>
      <c r="AB730" s="48"/>
      <c r="AC730" s="48"/>
    </row>
    <row r="731" spans="1:29" s="81" customFormat="1" ht="15" customHeight="1" x14ac:dyDescent="0.25">
      <c r="A731" s="341"/>
      <c r="B731" s="417"/>
      <c r="C731" s="418"/>
      <c r="D731" s="418"/>
      <c r="E731" s="229"/>
      <c r="F731" s="179"/>
      <c r="G731" s="48"/>
      <c r="H731" s="48"/>
      <c r="I731" s="48"/>
      <c r="J731" s="48"/>
      <c r="K731" s="48"/>
      <c r="L731" s="48"/>
      <c r="M731" s="48"/>
      <c r="N731" s="48"/>
      <c r="O731" s="48"/>
      <c r="P731" s="67"/>
      <c r="Q731" s="344"/>
      <c r="R731" s="67"/>
      <c r="S731" s="367"/>
      <c r="T731" s="367"/>
      <c r="U731" s="367"/>
      <c r="V731" s="236"/>
      <c r="W731" s="48"/>
      <c r="X731" s="48"/>
      <c r="Y731" s="48"/>
      <c r="Z731" s="48"/>
      <c r="AA731" s="48"/>
      <c r="AB731" s="48"/>
      <c r="AC731" s="48"/>
    </row>
    <row r="732" spans="1:29" s="81" customFormat="1" ht="15" customHeight="1" x14ac:dyDescent="0.25">
      <c r="A732" s="341"/>
      <c r="B732" s="417"/>
      <c r="C732" s="418"/>
      <c r="D732" s="418"/>
      <c r="E732" s="229"/>
      <c r="F732" s="179"/>
      <c r="G732" s="48"/>
      <c r="H732" s="48"/>
      <c r="I732" s="48"/>
      <c r="J732" s="48"/>
      <c r="K732" s="48"/>
      <c r="L732" s="48"/>
      <c r="M732" s="48"/>
      <c r="N732" s="48"/>
      <c r="O732" s="48"/>
      <c r="P732" s="67"/>
      <c r="Q732" s="344"/>
      <c r="R732" s="67"/>
      <c r="S732" s="367"/>
      <c r="T732" s="367"/>
      <c r="U732" s="367"/>
      <c r="V732" s="236"/>
      <c r="W732" s="48"/>
      <c r="X732" s="48"/>
      <c r="Y732" s="48"/>
      <c r="Z732" s="48"/>
      <c r="AA732" s="48"/>
      <c r="AB732" s="48"/>
      <c r="AC732" s="48"/>
    </row>
    <row r="733" spans="1:29" s="81" customFormat="1" ht="15" customHeight="1" x14ac:dyDescent="0.25">
      <c r="A733" s="341"/>
      <c r="B733" s="417"/>
      <c r="C733" s="418"/>
      <c r="D733" s="418"/>
      <c r="E733" s="229"/>
      <c r="F733" s="179"/>
      <c r="G733" s="48"/>
      <c r="H733" s="48"/>
      <c r="I733" s="48"/>
      <c r="J733" s="48"/>
      <c r="K733" s="48"/>
      <c r="L733" s="48"/>
      <c r="M733" s="48"/>
      <c r="N733" s="48"/>
      <c r="O733" s="48"/>
      <c r="P733" s="67"/>
      <c r="Q733" s="344"/>
      <c r="R733" s="67"/>
      <c r="S733" s="367"/>
      <c r="T733" s="367"/>
      <c r="U733" s="367"/>
      <c r="V733" s="236"/>
      <c r="W733" s="48"/>
      <c r="X733" s="48"/>
      <c r="Y733" s="48"/>
      <c r="Z733" s="48"/>
      <c r="AA733" s="48"/>
      <c r="AB733" s="48"/>
      <c r="AC733" s="48"/>
    </row>
    <row r="734" spans="1:29" s="81" customFormat="1" ht="15" customHeight="1" x14ac:dyDescent="0.25">
      <c r="A734" s="341"/>
      <c r="B734" s="417"/>
      <c r="C734" s="418"/>
      <c r="D734" s="418"/>
      <c r="E734" s="229"/>
      <c r="F734" s="179"/>
      <c r="G734" s="48"/>
      <c r="H734" s="48"/>
      <c r="I734" s="48"/>
      <c r="J734" s="48"/>
      <c r="K734" s="48"/>
      <c r="L734" s="48"/>
      <c r="M734" s="48"/>
      <c r="N734" s="48"/>
      <c r="O734" s="48"/>
      <c r="P734" s="67"/>
      <c r="Q734" s="344"/>
      <c r="R734" s="67"/>
      <c r="S734" s="367"/>
      <c r="T734" s="367"/>
      <c r="U734" s="367"/>
      <c r="V734" s="236"/>
      <c r="W734" s="48"/>
      <c r="X734" s="48"/>
      <c r="Y734" s="48"/>
      <c r="Z734" s="48"/>
      <c r="AA734" s="48"/>
      <c r="AB734" s="48"/>
      <c r="AC734" s="48"/>
    </row>
    <row r="735" spans="1:29" s="81" customFormat="1" ht="15" customHeight="1" x14ac:dyDescent="0.25">
      <c r="A735" s="341"/>
      <c r="B735" s="417"/>
      <c r="C735" s="418"/>
      <c r="D735" s="418"/>
      <c r="E735" s="229"/>
      <c r="F735" s="179"/>
      <c r="G735" s="48"/>
      <c r="H735" s="48"/>
      <c r="I735" s="48"/>
      <c r="J735" s="48"/>
      <c r="K735" s="48"/>
      <c r="L735" s="48"/>
      <c r="M735" s="48"/>
      <c r="N735" s="48"/>
      <c r="O735" s="48"/>
      <c r="P735" s="67"/>
      <c r="Q735" s="344"/>
      <c r="R735" s="67"/>
      <c r="S735" s="367"/>
      <c r="T735" s="367"/>
      <c r="U735" s="367"/>
      <c r="V735" s="236"/>
      <c r="W735" s="48"/>
      <c r="X735" s="48"/>
      <c r="Y735" s="48"/>
      <c r="Z735" s="48"/>
      <c r="AA735" s="48"/>
      <c r="AB735" s="48"/>
      <c r="AC735" s="48"/>
    </row>
    <row r="736" spans="1:29" s="81" customFormat="1" ht="15" customHeight="1" x14ac:dyDescent="0.25">
      <c r="A736" s="341"/>
      <c r="B736" s="417"/>
      <c r="C736" s="418"/>
      <c r="D736" s="418"/>
      <c r="E736" s="229"/>
      <c r="F736" s="179"/>
      <c r="G736" s="48"/>
      <c r="H736" s="48"/>
      <c r="I736" s="48"/>
      <c r="J736" s="48"/>
      <c r="K736" s="48"/>
      <c r="L736" s="48"/>
      <c r="M736" s="48"/>
      <c r="N736" s="48"/>
      <c r="O736" s="48"/>
      <c r="P736" s="67"/>
      <c r="Q736" s="344"/>
      <c r="R736" s="67"/>
      <c r="S736" s="367"/>
      <c r="T736" s="367"/>
      <c r="U736" s="367"/>
      <c r="V736" s="236"/>
      <c r="W736" s="48"/>
      <c r="X736" s="48"/>
      <c r="Y736" s="48"/>
      <c r="Z736" s="48"/>
      <c r="AA736" s="48"/>
      <c r="AB736" s="48"/>
      <c r="AC736" s="48"/>
    </row>
    <row r="737" spans="1:29" s="81" customFormat="1" ht="15" customHeight="1" x14ac:dyDescent="0.25">
      <c r="A737" s="341"/>
      <c r="B737" s="417"/>
      <c r="C737" s="418"/>
      <c r="D737" s="418"/>
      <c r="E737" s="229"/>
      <c r="F737" s="179"/>
      <c r="G737" s="48"/>
      <c r="H737" s="48"/>
      <c r="I737" s="48"/>
      <c r="J737" s="48"/>
      <c r="K737" s="48"/>
      <c r="L737" s="48"/>
      <c r="M737" s="48"/>
      <c r="N737" s="48"/>
      <c r="O737" s="48"/>
      <c r="P737" s="67"/>
      <c r="Q737" s="344"/>
      <c r="R737" s="67"/>
      <c r="S737" s="367"/>
      <c r="T737" s="367"/>
      <c r="U737" s="367"/>
      <c r="V737" s="236"/>
      <c r="W737" s="48"/>
      <c r="X737" s="48"/>
      <c r="Y737" s="48"/>
      <c r="Z737" s="48"/>
      <c r="AA737" s="48"/>
      <c r="AB737" s="48"/>
      <c r="AC737" s="48"/>
    </row>
    <row r="738" spans="1:29" s="81" customFormat="1" ht="15" customHeight="1" x14ac:dyDescent="0.25">
      <c r="A738" s="341"/>
      <c r="B738" s="417"/>
      <c r="C738" s="418"/>
      <c r="D738" s="418"/>
      <c r="E738" s="229"/>
      <c r="F738" s="179"/>
      <c r="G738" s="48"/>
      <c r="H738" s="48"/>
      <c r="I738" s="48"/>
      <c r="J738" s="48"/>
      <c r="K738" s="48"/>
      <c r="L738" s="48"/>
      <c r="M738" s="48"/>
      <c r="N738" s="48"/>
      <c r="O738" s="48"/>
      <c r="P738" s="67"/>
      <c r="Q738" s="344"/>
      <c r="R738" s="67"/>
      <c r="S738" s="367"/>
      <c r="T738" s="367"/>
      <c r="U738" s="367"/>
      <c r="V738" s="236"/>
      <c r="W738" s="48"/>
      <c r="X738" s="48"/>
      <c r="Y738" s="48"/>
      <c r="Z738" s="48"/>
      <c r="AA738" s="48"/>
      <c r="AB738" s="48"/>
      <c r="AC738" s="48"/>
    </row>
    <row r="739" spans="1:29" s="81" customFormat="1" ht="15" customHeight="1" x14ac:dyDescent="0.25">
      <c r="A739" s="341"/>
      <c r="B739" s="417"/>
      <c r="C739" s="418"/>
      <c r="D739" s="418"/>
      <c r="E739" s="229"/>
      <c r="F739" s="179"/>
      <c r="G739" s="48"/>
      <c r="H739" s="48"/>
      <c r="I739" s="48"/>
      <c r="J739" s="48"/>
      <c r="K739" s="48"/>
      <c r="L739" s="48"/>
      <c r="M739" s="48"/>
      <c r="N739" s="48"/>
      <c r="O739" s="48"/>
      <c r="P739" s="67"/>
      <c r="Q739" s="344"/>
      <c r="R739" s="67"/>
      <c r="S739" s="367"/>
      <c r="T739" s="367"/>
      <c r="U739" s="367"/>
      <c r="V739" s="236"/>
      <c r="W739" s="48"/>
      <c r="X739" s="48"/>
      <c r="Y739" s="48"/>
      <c r="Z739" s="48"/>
      <c r="AA739" s="48"/>
      <c r="AB739" s="48"/>
      <c r="AC739" s="48"/>
    </row>
    <row r="740" spans="1:29" s="81" customFormat="1" ht="15" customHeight="1" x14ac:dyDescent="0.25">
      <c r="A740" s="341"/>
      <c r="B740" s="417"/>
      <c r="C740" s="418"/>
      <c r="D740" s="418"/>
      <c r="E740" s="229"/>
      <c r="F740" s="179"/>
      <c r="G740" s="48"/>
      <c r="H740" s="48"/>
      <c r="I740" s="48"/>
      <c r="J740" s="48"/>
      <c r="K740" s="48"/>
      <c r="L740" s="48"/>
      <c r="M740" s="48"/>
      <c r="N740" s="48"/>
      <c r="O740" s="48"/>
      <c r="P740" s="67"/>
      <c r="Q740" s="344"/>
      <c r="R740" s="67"/>
      <c r="S740" s="367"/>
      <c r="T740" s="367"/>
      <c r="U740" s="367"/>
      <c r="V740" s="236"/>
      <c r="W740" s="48"/>
      <c r="X740" s="48"/>
      <c r="Y740" s="48"/>
      <c r="Z740" s="48"/>
      <c r="AA740" s="48"/>
      <c r="AB740" s="48"/>
      <c r="AC740" s="48"/>
    </row>
    <row r="741" spans="1:29" s="81" customFormat="1" ht="15" customHeight="1" x14ac:dyDescent="0.25">
      <c r="A741" s="341"/>
      <c r="B741" s="417"/>
      <c r="C741" s="418"/>
      <c r="D741" s="418"/>
      <c r="E741" s="229"/>
      <c r="F741" s="179"/>
      <c r="G741" s="48"/>
      <c r="H741" s="48"/>
      <c r="I741" s="48"/>
      <c r="J741" s="48"/>
      <c r="K741" s="48"/>
      <c r="L741" s="48"/>
      <c r="M741" s="48"/>
      <c r="N741" s="48"/>
      <c r="O741" s="48"/>
      <c r="P741" s="67"/>
      <c r="Q741" s="344"/>
      <c r="R741" s="67"/>
      <c r="S741" s="367"/>
      <c r="T741" s="367"/>
      <c r="U741" s="367"/>
      <c r="V741" s="236"/>
      <c r="W741" s="48"/>
      <c r="X741" s="48"/>
      <c r="Y741" s="48"/>
      <c r="Z741" s="48"/>
      <c r="AA741" s="48"/>
      <c r="AB741" s="48"/>
      <c r="AC741" s="48"/>
    </row>
    <row r="742" spans="1:29" s="81" customFormat="1" ht="15" customHeight="1" x14ac:dyDescent="0.25">
      <c r="A742" s="341"/>
      <c r="B742" s="417"/>
      <c r="C742" s="418"/>
      <c r="D742" s="418"/>
      <c r="E742" s="229"/>
      <c r="F742" s="179"/>
      <c r="G742" s="48"/>
      <c r="H742" s="48"/>
      <c r="I742" s="48"/>
      <c r="J742" s="48"/>
      <c r="K742" s="48"/>
      <c r="L742" s="48"/>
      <c r="M742" s="48"/>
      <c r="N742" s="48"/>
      <c r="O742" s="48"/>
      <c r="P742" s="67"/>
      <c r="Q742" s="344"/>
      <c r="R742" s="67"/>
      <c r="S742" s="367"/>
      <c r="T742" s="367"/>
      <c r="U742" s="367"/>
      <c r="V742" s="236"/>
      <c r="W742" s="48"/>
      <c r="X742" s="48"/>
      <c r="Y742" s="48"/>
      <c r="Z742" s="48"/>
      <c r="AA742" s="48"/>
      <c r="AB742" s="48"/>
      <c r="AC742" s="48"/>
    </row>
    <row r="743" spans="1:29" s="81" customFormat="1" ht="15" customHeight="1" x14ac:dyDescent="0.25">
      <c r="A743" s="341"/>
      <c r="B743" s="417"/>
      <c r="C743" s="418"/>
      <c r="D743" s="418"/>
      <c r="E743" s="229"/>
      <c r="F743" s="179"/>
      <c r="G743" s="48"/>
      <c r="H743" s="48"/>
      <c r="I743" s="48"/>
      <c r="J743" s="48"/>
      <c r="K743" s="48"/>
      <c r="L743" s="48"/>
      <c r="M743" s="48"/>
      <c r="N743" s="48"/>
      <c r="O743" s="48"/>
      <c r="P743" s="67"/>
      <c r="Q743" s="344"/>
      <c r="R743" s="67"/>
      <c r="S743" s="367"/>
      <c r="T743" s="367"/>
      <c r="U743" s="367"/>
      <c r="V743" s="236"/>
      <c r="W743" s="48"/>
      <c r="X743" s="48"/>
      <c r="Y743" s="48"/>
      <c r="Z743" s="48"/>
      <c r="AA743" s="48"/>
      <c r="AB743" s="48"/>
      <c r="AC743" s="48"/>
    </row>
    <row r="744" spans="1:29" s="81" customFormat="1" ht="15" customHeight="1" x14ac:dyDescent="0.25">
      <c r="A744" s="341"/>
      <c r="B744" s="417"/>
      <c r="C744" s="418"/>
      <c r="D744" s="418"/>
      <c r="E744" s="229"/>
      <c r="F744" s="179"/>
      <c r="G744" s="48"/>
      <c r="H744" s="48"/>
      <c r="I744" s="48"/>
      <c r="J744" s="48"/>
      <c r="K744" s="48"/>
      <c r="L744" s="48"/>
      <c r="M744" s="48"/>
      <c r="N744" s="48"/>
      <c r="O744" s="48"/>
      <c r="P744" s="67"/>
      <c r="Q744" s="344"/>
      <c r="R744" s="67"/>
      <c r="S744" s="367"/>
      <c r="T744" s="367"/>
      <c r="U744" s="367"/>
      <c r="V744" s="236"/>
      <c r="W744" s="48"/>
      <c r="X744" s="48"/>
      <c r="Y744" s="48"/>
      <c r="Z744" s="48"/>
      <c r="AA744" s="48"/>
      <c r="AB744" s="48"/>
      <c r="AC744" s="48"/>
    </row>
    <row r="745" spans="1:29" s="81" customFormat="1" ht="15" customHeight="1" x14ac:dyDescent="0.25">
      <c r="A745" s="341"/>
      <c r="B745" s="417"/>
      <c r="C745" s="418"/>
      <c r="D745" s="418"/>
      <c r="E745" s="229"/>
      <c r="F745" s="179"/>
      <c r="G745" s="48"/>
      <c r="H745" s="48"/>
      <c r="I745" s="48"/>
      <c r="J745" s="48"/>
      <c r="K745" s="48"/>
      <c r="L745" s="48"/>
      <c r="M745" s="48"/>
      <c r="N745" s="48"/>
      <c r="O745" s="48"/>
      <c r="P745" s="67"/>
      <c r="Q745" s="344"/>
      <c r="R745" s="67"/>
      <c r="S745" s="367"/>
      <c r="T745" s="367"/>
      <c r="U745" s="367"/>
      <c r="V745" s="236"/>
      <c r="W745" s="48"/>
      <c r="X745" s="48"/>
      <c r="Y745" s="48"/>
      <c r="Z745" s="48"/>
      <c r="AA745" s="48"/>
      <c r="AB745" s="48"/>
      <c r="AC745" s="48"/>
    </row>
    <row r="746" spans="1:29" s="81" customFormat="1" ht="15" customHeight="1" x14ac:dyDescent="0.25">
      <c r="A746" s="341"/>
      <c r="B746" s="417"/>
      <c r="C746" s="418"/>
      <c r="D746" s="418"/>
      <c r="E746" s="229"/>
      <c r="F746" s="179"/>
      <c r="G746" s="48"/>
      <c r="H746" s="48"/>
      <c r="I746" s="48"/>
      <c r="J746" s="48"/>
      <c r="K746" s="48"/>
      <c r="L746" s="48"/>
      <c r="M746" s="48"/>
      <c r="N746" s="48"/>
      <c r="O746" s="48"/>
      <c r="P746" s="67"/>
      <c r="Q746" s="344"/>
      <c r="R746" s="67"/>
      <c r="S746" s="367"/>
      <c r="T746" s="367"/>
      <c r="U746" s="367"/>
      <c r="V746" s="236"/>
      <c r="W746" s="48"/>
      <c r="X746" s="48"/>
      <c r="Y746" s="48"/>
      <c r="Z746" s="48"/>
      <c r="AA746" s="48"/>
      <c r="AB746" s="48"/>
      <c r="AC746" s="48"/>
    </row>
    <row r="747" spans="1:29" s="81" customFormat="1" ht="15" customHeight="1" x14ac:dyDescent="0.25">
      <c r="A747" s="341"/>
      <c r="B747" s="417"/>
      <c r="C747" s="418"/>
      <c r="D747" s="418"/>
      <c r="E747" s="229"/>
      <c r="F747" s="179"/>
      <c r="G747" s="48"/>
      <c r="H747" s="48"/>
      <c r="I747" s="48"/>
      <c r="J747" s="48"/>
      <c r="K747" s="48"/>
      <c r="L747" s="48"/>
      <c r="M747" s="48"/>
      <c r="N747" s="48"/>
      <c r="O747" s="48"/>
      <c r="P747" s="67"/>
      <c r="Q747" s="344"/>
      <c r="R747" s="67"/>
      <c r="S747" s="367"/>
      <c r="T747" s="367"/>
      <c r="U747" s="367"/>
      <c r="V747" s="236"/>
      <c r="W747" s="48"/>
      <c r="X747" s="48"/>
      <c r="Y747" s="48"/>
      <c r="Z747" s="48"/>
      <c r="AA747" s="48"/>
      <c r="AB747" s="48"/>
      <c r="AC747" s="48"/>
    </row>
    <row r="748" spans="1:29" s="81" customFormat="1" ht="15" customHeight="1" x14ac:dyDescent="0.25">
      <c r="A748" s="341"/>
      <c r="B748" s="417"/>
      <c r="C748" s="418"/>
      <c r="D748" s="418"/>
      <c r="E748" s="229"/>
      <c r="F748" s="179"/>
      <c r="G748" s="48"/>
      <c r="H748" s="48"/>
      <c r="I748" s="48"/>
      <c r="J748" s="48"/>
      <c r="K748" s="48"/>
      <c r="L748" s="48"/>
      <c r="M748" s="48"/>
      <c r="N748" s="48"/>
      <c r="O748" s="48"/>
      <c r="P748" s="67"/>
      <c r="Q748" s="344"/>
      <c r="R748" s="67"/>
      <c r="S748" s="367"/>
      <c r="T748" s="367"/>
      <c r="U748" s="367"/>
      <c r="V748" s="236"/>
      <c r="W748" s="48"/>
      <c r="X748" s="48"/>
      <c r="Y748" s="48"/>
      <c r="Z748" s="48"/>
      <c r="AA748" s="48"/>
      <c r="AB748" s="48"/>
      <c r="AC748" s="48"/>
    </row>
    <row r="749" spans="1:29" s="81" customFormat="1" ht="15" customHeight="1" x14ac:dyDescent="0.25">
      <c r="A749" s="341"/>
      <c r="B749" s="417"/>
      <c r="C749" s="418"/>
      <c r="D749" s="418"/>
      <c r="E749" s="229"/>
      <c r="F749" s="179"/>
      <c r="G749" s="48"/>
      <c r="H749" s="48"/>
      <c r="I749" s="48"/>
      <c r="J749" s="48"/>
      <c r="K749" s="48"/>
      <c r="L749" s="48"/>
      <c r="M749" s="48"/>
      <c r="N749" s="48"/>
      <c r="O749" s="48"/>
      <c r="P749" s="67"/>
      <c r="Q749" s="344"/>
      <c r="R749" s="67"/>
      <c r="S749" s="367"/>
      <c r="T749" s="367"/>
      <c r="U749" s="367"/>
      <c r="V749" s="236"/>
      <c r="W749" s="48"/>
      <c r="X749" s="48"/>
      <c r="Y749" s="48"/>
      <c r="Z749" s="48"/>
      <c r="AA749" s="48"/>
      <c r="AB749" s="48"/>
      <c r="AC749" s="48"/>
    </row>
    <row r="750" spans="1:29" s="81" customFormat="1" ht="15" customHeight="1" x14ac:dyDescent="0.25">
      <c r="A750" s="341"/>
      <c r="B750" s="417"/>
      <c r="C750" s="418"/>
      <c r="D750" s="418"/>
      <c r="E750" s="229"/>
      <c r="F750" s="179"/>
      <c r="G750" s="48"/>
      <c r="H750" s="48"/>
      <c r="I750" s="48"/>
      <c r="J750" s="48"/>
      <c r="K750" s="48"/>
      <c r="L750" s="48"/>
      <c r="M750" s="48"/>
      <c r="N750" s="48"/>
      <c r="O750" s="48"/>
      <c r="P750" s="67"/>
      <c r="Q750" s="344"/>
      <c r="R750" s="67"/>
      <c r="S750" s="367"/>
      <c r="T750" s="367"/>
      <c r="U750" s="367"/>
      <c r="V750" s="236"/>
      <c r="W750" s="48"/>
      <c r="X750" s="48"/>
      <c r="Y750" s="48"/>
      <c r="Z750" s="48"/>
      <c r="AA750" s="48"/>
      <c r="AB750" s="48"/>
      <c r="AC750" s="48"/>
    </row>
    <row r="751" spans="1:29" s="81" customFormat="1" ht="15" customHeight="1" x14ac:dyDescent="0.25">
      <c r="A751" s="341"/>
      <c r="B751" s="417"/>
      <c r="C751" s="418"/>
      <c r="D751" s="418"/>
      <c r="E751" s="229"/>
      <c r="F751" s="179"/>
      <c r="G751" s="48"/>
      <c r="H751" s="48"/>
      <c r="I751" s="48"/>
      <c r="J751" s="48"/>
      <c r="K751" s="48"/>
      <c r="L751" s="48"/>
      <c r="M751" s="48"/>
      <c r="N751" s="48"/>
      <c r="O751" s="48"/>
      <c r="P751" s="67"/>
      <c r="Q751" s="344"/>
      <c r="R751" s="67"/>
      <c r="S751" s="367"/>
      <c r="T751" s="367"/>
      <c r="U751" s="367"/>
      <c r="V751" s="236"/>
      <c r="W751" s="48"/>
      <c r="X751" s="48"/>
      <c r="Y751" s="48"/>
      <c r="Z751" s="48"/>
      <c r="AA751" s="48"/>
      <c r="AB751" s="48"/>
      <c r="AC751" s="48"/>
    </row>
    <row r="752" spans="1:29" s="81" customFormat="1" ht="15" customHeight="1" x14ac:dyDescent="0.25">
      <c r="A752" s="341"/>
      <c r="B752" s="417"/>
      <c r="C752" s="418"/>
      <c r="D752" s="418"/>
      <c r="E752" s="229"/>
      <c r="F752" s="179"/>
      <c r="G752" s="48"/>
      <c r="H752" s="48"/>
      <c r="I752" s="48"/>
      <c r="J752" s="48"/>
      <c r="K752" s="48"/>
      <c r="L752" s="48"/>
      <c r="M752" s="48"/>
      <c r="N752" s="48"/>
      <c r="O752" s="48"/>
      <c r="P752" s="67"/>
      <c r="Q752" s="344"/>
      <c r="R752" s="67"/>
      <c r="S752" s="367"/>
      <c r="T752" s="367"/>
      <c r="U752" s="367"/>
      <c r="V752" s="236"/>
      <c r="W752" s="48"/>
      <c r="X752" s="48"/>
      <c r="Y752" s="48"/>
      <c r="Z752" s="48"/>
      <c r="AA752" s="48"/>
      <c r="AB752" s="48"/>
      <c r="AC752" s="48"/>
    </row>
    <row r="753" spans="1:29" s="81" customFormat="1" ht="15" customHeight="1" x14ac:dyDescent="0.25">
      <c r="A753" s="341"/>
      <c r="B753" s="417"/>
      <c r="C753" s="418"/>
      <c r="D753" s="418"/>
      <c r="E753" s="229"/>
      <c r="F753" s="179"/>
      <c r="G753" s="48"/>
      <c r="H753" s="48"/>
      <c r="I753" s="48"/>
      <c r="J753" s="48"/>
      <c r="K753" s="48"/>
      <c r="L753" s="48"/>
      <c r="M753" s="48"/>
      <c r="N753" s="48"/>
      <c r="O753" s="48"/>
      <c r="P753" s="67"/>
      <c r="Q753" s="344"/>
      <c r="R753" s="67"/>
      <c r="S753" s="367"/>
      <c r="T753" s="367"/>
      <c r="U753" s="367"/>
      <c r="V753" s="236"/>
      <c r="W753" s="48"/>
      <c r="X753" s="48"/>
      <c r="Y753" s="48"/>
      <c r="Z753" s="48"/>
      <c r="AA753" s="48"/>
      <c r="AB753" s="48"/>
      <c r="AC753" s="48"/>
    </row>
    <row r="754" spans="1:29" s="81" customFormat="1" ht="15" customHeight="1" x14ac:dyDescent="0.25">
      <c r="A754" s="341"/>
      <c r="B754" s="417"/>
      <c r="C754" s="418"/>
      <c r="D754" s="418"/>
      <c r="E754" s="229"/>
      <c r="F754" s="179"/>
      <c r="G754" s="48"/>
      <c r="H754" s="48"/>
      <c r="I754" s="48"/>
      <c r="J754" s="48"/>
      <c r="K754" s="48"/>
      <c r="L754" s="48"/>
      <c r="M754" s="48"/>
      <c r="N754" s="48"/>
      <c r="O754" s="48"/>
      <c r="P754" s="67"/>
      <c r="Q754" s="344"/>
      <c r="R754" s="67"/>
      <c r="S754" s="367"/>
      <c r="T754" s="367"/>
      <c r="U754" s="367"/>
      <c r="V754" s="236"/>
      <c r="W754" s="48"/>
      <c r="X754" s="48"/>
      <c r="Y754" s="48"/>
      <c r="Z754" s="48"/>
      <c r="AA754" s="48"/>
      <c r="AB754" s="48"/>
      <c r="AC754" s="48"/>
    </row>
    <row r="755" spans="1:29" s="81" customFormat="1" ht="15" customHeight="1" x14ac:dyDescent="0.25">
      <c r="A755" s="341"/>
      <c r="B755" s="417"/>
      <c r="C755" s="418"/>
      <c r="D755" s="418"/>
      <c r="E755" s="229"/>
      <c r="F755" s="179"/>
      <c r="G755" s="48"/>
      <c r="H755" s="48"/>
      <c r="I755" s="48"/>
      <c r="J755" s="48"/>
      <c r="K755" s="48"/>
      <c r="L755" s="48"/>
      <c r="M755" s="48"/>
      <c r="N755" s="48"/>
      <c r="O755" s="48"/>
      <c r="P755" s="67"/>
      <c r="Q755" s="344"/>
      <c r="R755" s="67"/>
      <c r="S755" s="367"/>
      <c r="T755" s="367"/>
      <c r="U755" s="367"/>
      <c r="V755" s="236"/>
      <c r="W755" s="48"/>
      <c r="X755" s="48"/>
      <c r="Y755" s="48"/>
      <c r="Z755" s="48"/>
      <c r="AA755" s="48"/>
      <c r="AB755" s="48"/>
      <c r="AC755" s="48"/>
    </row>
    <row r="756" spans="1:29" s="81" customFormat="1" ht="15" customHeight="1" x14ac:dyDescent="0.25">
      <c r="A756" s="341"/>
      <c r="B756" s="417"/>
      <c r="C756" s="418"/>
      <c r="D756" s="418"/>
      <c r="E756" s="229"/>
      <c r="F756" s="179"/>
      <c r="G756" s="48"/>
      <c r="H756" s="48"/>
      <c r="I756" s="48"/>
      <c r="J756" s="48"/>
      <c r="K756" s="48"/>
      <c r="L756" s="48"/>
      <c r="M756" s="48"/>
      <c r="N756" s="48"/>
      <c r="O756" s="48"/>
      <c r="P756" s="67"/>
      <c r="Q756" s="344"/>
      <c r="R756" s="67"/>
      <c r="S756" s="367"/>
      <c r="T756" s="367"/>
      <c r="U756" s="367"/>
      <c r="V756" s="236"/>
      <c r="W756" s="48"/>
      <c r="X756" s="48"/>
      <c r="Y756" s="48"/>
      <c r="Z756" s="48"/>
      <c r="AA756" s="48"/>
      <c r="AB756" s="48"/>
      <c r="AC756" s="48"/>
    </row>
    <row r="757" spans="1:29" s="81" customFormat="1" ht="15" customHeight="1" x14ac:dyDescent="0.25">
      <c r="A757" s="341"/>
      <c r="B757" s="417"/>
      <c r="C757" s="418"/>
      <c r="D757" s="418"/>
      <c r="E757" s="229"/>
      <c r="F757" s="179"/>
      <c r="G757" s="48"/>
      <c r="H757" s="48"/>
      <c r="I757" s="48"/>
      <c r="J757" s="48"/>
      <c r="K757" s="48"/>
      <c r="L757" s="48"/>
      <c r="M757" s="48"/>
      <c r="N757" s="48"/>
      <c r="O757" s="48"/>
      <c r="P757" s="67"/>
      <c r="Q757" s="344"/>
      <c r="R757" s="67"/>
      <c r="S757" s="367"/>
      <c r="T757" s="367"/>
      <c r="U757" s="367"/>
      <c r="V757" s="236"/>
      <c r="W757" s="48"/>
      <c r="X757" s="48"/>
      <c r="Y757" s="48"/>
      <c r="Z757" s="48"/>
      <c r="AA757" s="48"/>
      <c r="AB757" s="48"/>
      <c r="AC757" s="48"/>
    </row>
    <row r="758" spans="1:29" s="81" customFormat="1" ht="15" customHeight="1" x14ac:dyDescent="0.25">
      <c r="A758" s="341"/>
      <c r="B758" s="417"/>
      <c r="C758" s="418"/>
      <c r="D758" s="418"/>
      <c r="E758" s="229"/>
      <c r="F758" s="179"/>
      <c r="G758" s="48"/>
      <c r="H758" s="48"/>
      <c r="I758" s="48"/>
      <c r="J758" s="48"/>
      <c r="K758" s="48"/>
      <c r="L758" s="48"/>
      <c r="M758" s="48"/>
      <c r="N758" s="48"/>
      <c r="O758" s="48"/>
      <c r="P758" s="67"/>
      <c r="Q758" s="344"/>
      <c r="R758" s="67"/>
      <c r="S758" s="367"/>
      <c r="T758" s="367"/>
      <c r="U758" s="367"/>
      <c r="V758" s="236"/>
      <c r="W758" s="48"/>
      <c r="X758" s="48"/>
      <c r="Y758" s="48"/>
      <c r="Z758" s="48"/>
      <c r="AA758" s="48"/>
      <c r="AB758" s="48"/>
      <c r="AC758" s="48"/>
    </row>
    <row r="759" spans="1:29" s="81" customFormat="1" ht="15" customHeight="1" x14ac:dyDescent="0.25">
      <c r="A759" s="341"/>
      <c r="B759" s="417"/>
      <c r="C759" s="418"/>
      <c r="D759" s="418"/>
      <c r="E759" s="229"/>
      <c r="F759" s="179"/>
      <c r="G759" s="48"/>
      <c r="H759" s="48"/>
      <c r="I759" s="48"/>
      <c r="J759" s="48"/>
      <c r="K759" s="48"/>
      <c r="L759" s="48"/>
      <c r="M759" s="48"/>
      <c r="N759" s="48"/>
      <c r="O759" s="48"/>
      <c r="P759" s="67"/>
      <c r="Q759" s="344"/>
      <c r="R759" s="67"/>
      <c r="S759" s="367"/>
      <c r="T759" s="367"/>
      <c r="U759" s="367"/>
      <c r="V759" s="236"/>
      <c r="W759" s="48"/>
      <c r="X759" s="48"/>
      <c r="Y759" s="48"/>
      <c r="Z759" s="48"/>
      <c r="AA759" s="48"/>
      <c r="AB759" s="48"/>
      <c r="AC759" s="48"/>
    </row>
    <row r="760" spans="1:29" s="81" customFormat="1" ht="15" customHeight="1" x14ac:dyDescent="0.25">
      <c r="A760" s="341"/>
      <c r="B760" s="417"/>
      <c r="C760" s="418"/>
      <c r="D760" s="418"/>
      <c r="E760" s="229"/>
      <c r="F760" s="179"/>
      <c r="G760" s="48"/>
      <c r="H760" s="48"/>
      <c r="I760" s="48"/>
      <c r="J760" s="48"/>
      <c r="K760" s="48"/>
      <c r="L760" s="48"/>
      <c r="M760" s="48"/>
      <c r="N760" s="48"/>
      <c r="O760" s="48"/>
      <c r="P760" s="67"/>
      <c r="Q760" s="344"/>
      <c r="R760" s="67"/>
      <c r="S760" s="367"/>
      <c r="T760" s="367"/>
      <c r="U760" s="367"/>
      <c r="V760" s="236"/>
      <c r="W760" s="48"/>
      <c r="X760" s="48"/>
      <c r="Y760" s="48"/>
      <c r="Z760" s="48"/>
      <c r="AA760" s="48"/>
      <c r="AB760" s="48"/>
      <c r="AC760" s="48"/>
    </row>
    <row r="761" spans="1:29" s="81" customFormat="1" ht="15" customHeight="1" x14ac:dyDescent="0.25">
      <c r="A761" s="341"/>
      <c r="B761" s="417"/>
      <c r="C761" s="418"/>
      <c r="D761" s="418"/>
      <c r="E761" s="229"/>
      <c r="F761" s="179"/>
      <c r="G761" s="48"/>
      <c r="H761" s="48"/>
      <c r="I761" s="48"/>
      <c r="J761" s="48"/>
      <c r="K761" s="48"/>
      <c r="L761" s="48"/>
      <c r="M761" s="48"/>
      <c r="N761" s="48"/>
      <c r="O761" s="48"/>
      <c r="P761" s="67"/>
      <c r="Q761" s="344"/>
      <c r="R761" s="67"/>
      <c r="S761" s="367"/>
      <c r="T761" s="367"/>
      <c r="U761" s="367"/>
      <c r="V761" s="236"/>
      <c r="W761" s="48"/>
      <c r="X761" s="48"/>
      <c r="Y761" s="48"/>
      <c r="Z761" s="48"/>
      <c r="AA761" s="48"/>
      <c r="AB761" s="48"/>
      <c r="AC761" s="48"/>
    </row>
    <row r="762" spans="1:29" s="81" customFormat="1" ht="15" customHeight="1" x14ac:dyDescent="0.25">
      <c r="A762" s="341"/>
      <c r="B762" s="417"/>
      <c r="C762" s="418"/>
      <c r="D762" s="418"/>
      <c r="E762" s="229"/>
      <c r="F762" s="179"/>
      <c r="G762" s="48"/>
      <c r="H762" s="48"/>
      <c r="I762" s="48"/>
      <c r="J762" s="48"/>
      <c r="K762" s="48"/>
      <c r="L762" s="48"/>
      <c r="M762" s="48"/>
      <c r="N762" s="48"/>
      <c r="O762" s="48"/>
      <c r="P762" s="67"/>
      <c r="Q762" s="344"/>
      <c r="R762" s="67"/>
      <c r="S762" s="367"/>
      <c r="T762" s="367"/>
      <c r="U762" s="367"/>
      <c r="V762" s="236"/>
      <c r="W762" s="48"/>
      <c r="X762" s="48"/>
      <c r="Y762" s="48"/>
      <c r="Z762" s="48"/>
      <c r="AA762" s="48"/>
      <c r="AB762" s="48"/>
      <c r="AC762" s="48"/>
    </row>
    <row r="763" spans="1:29" s="81" customFormat="1" ht="15" customHeight="1" x14ac:dyDescent="0.25">
      <c r="A763" s="341"/>
      <c r="B763" s="417"/>
      <c r="C763" s="418"/>
      <c r="D763" s="418"/>
      <c r="E763" s="229"/>
      <c r="F763" s="179"/>
      <c r="G763" s="48"/>
      <c r="H763" s="48"/>
      <c r="I763" s="48"/>
      <c r="J763" s="48"/>
      <c r="K763" s="48"/>
      <c r="L763" s="48"/>
      <c r="M763" s="48"/>
      <c r="N763" s="48"/>
      <c r="O763" s="48"/>
      <c r="P763" s="67"/>
      <c r="Q763" s="344"/>
      <c r="R763" s="67"/>
      <c r="S763" s="367"/>
      <c r="T763" s="367"/>
      <c r="U763" s="367"/>
      <c r="V763" s="236"/>
      <c r="W763" s="48"/>
      <c r="X763" s="48"/>
      <c r="Y763" s="48"/>
      <c r="Z763" s="48"/>
      <c r="AA763" s="48"/>
      <c r="AB763" s="48"/>
      <c r="AC763" s="48"/>
    </row>
    <row r="764" spans="1:29" s="81" customFormat="1" ht="15" customHeight="1" x14ac:dyDescent="0.25">
      <c r="A764" s="341"/>
      <c r="B764" s="417"/>
      <c r="C764" s="418"/>
      <c r="D764" s="418"/>
      <c r="E764" s="229"/>
      <c r="F764" s="179"/>
      <c r="G764" s="48"/>
      <c r="H764" s="48"/>
      <c r="I764" s="48"/>
      <c r="J764" s="48"/>
      <c r="K764" s="48"/>
      <c r="L764" s="48"/>
      <c r="M764" s="48"/>
      <c r="N764" s="48"/>
      <c r="O764" s="48"/>
      <c r="P764" s="67"/>
      <c r="Q764" s="344"/>
      <c r="R764" s="67"/>
      <c r="S764" s="367"/>
      <c r="T764" s="367"/>
      <c r="U764" s="367"/>
      <c r="V764" s="236"/>
      <c r="W764" s="48"/>
      <c r="X764" s="48"/>
      <c r="Y764" s="48"/>
      <c r="Z764" s="48"/>
      <c r="AA764" s="48"/>
      <c r="AB764" s="48"/>
      <c r="AC764" s="48"/>
    </row>
    <row r="765" spans="1:29" s="81" customFormat="1" ht="15" customHeight="1" x14ac:dyDescent="0.25">
      <c r="A765" s="341"/>
      <c r="B765" s="417"/>
      <c r="C765" s="418"/>
      <c r="D765" s="418"/>
      <c r="E765" s="229"/>
      <c r="F765" s="179"/>
      <c r="G765" s="48"/>
      <c r="H765" s="48"/>
      <c r="I765" s="48"/>
      <c r="J765" s="48"/>
      <c r="K765" s="48"/>
      <c r="L765" s="48"/>
      <c r="M765" s="48"/>
      <c r="N765" s="48"/>
      <c r="O765" s="48"/>
      <c r="P765" s="67"/>
      <c r="Q765" s="344"/>
      <c r="R765" s="67"/>
      <c r="S765" s="367"/>
      <c r="T765" s="367"/>
      <c r="U765" s="367"/>
      <c r="V765" s="236"/>
      <c r="W765" s="48"/>
      <c r="X765" s="48"/>
      <c r="Y765" s="48"/>
      <c r="Z765" s="48"/>
      <c r="AA765" s="48"/>
      <c r="AB765" s="48"/>
      <c r="AC765" s="48"/>
    </row>
    <row r="766" spans="1:29" s="81" customFormat="1" ht="15" customHeight="1" x14ac:dyDescent="0.25">
      <c r="A766" s="341"/>
      <c r="B766" s="417"/>
      <c r="C766" s="418"/>
      <c r="D766" s="418"/>
      <c r="E766" s="229"/>
      <c r="F766" s="179"/>
      <c r="G766" s="48"/>
      <c r="H766" s="48"/>
      <c r="I766" s="48"/>
      <c r="J766" s="48"/>
      <c r="K766" s="48"/>
      <c r="L766" s="48"/>
      <c r="M766" s="48"/>
      <c r="N766" s="48"/>
      <c r="O766" s="48"/>
      <c r="P766" s="67"/>
      <c r="Q766" s="344"/>
      <c r="R766" s="67"/>
      <c r="S766" s="367"/>
      <c r="T766" s="367"/>
      <c r="U766" s="367"/>
      <c r="V766" s="236"/>
      <c r="W766" s="48"/>
      <c r="X766" s="48"/>
      <c r="Y766" s="48"/>
      <c r="Z766" s="48"/>
      <c r="AA766" s="48"/>
      <c r="AB766" s="48"/>
      <c r="AC766" s="48"/>
    </row>
    <row r="767" spans="1:29" s="81" customFormat="1" ht="15" customHeight="1" x14ac:dyDescent="0.25">
      <c r="A767" s="341"/>
      <c r="B767" s="417"/>
      <c r="C767" s="418"/>
      <c r="D767" s="418"/>
      <c r="E767" s="229"/>
      <c r="F767" s="179"/>
      <c r="G767" s="48"/>
      <c r="H767" s="48"/>
      <c r="I767" s="48"/>
      <c r="J767" s="48"/>
      <c r="K767" s="48"/>
      <c r="L767" s="48"/>
      <c r="M767" s="48"/>
      <c r="N767" s="48"/>
      <c r="O767" s="48"/>
      <c r="P767" s="67"/>
      <c r="Q767" s="344"/>
      <c r="R767" s="67"/>
      <c r="S767" s="367"/>
      <c r="T767" s="367"/>
      <c r="U767" s="367"/>
      <c r="V767" s="236"/>
      <c r="W767" s="48"/>
      <c r="X767" s="48"/>
      <c r="Y767" s="48"/>
      <c r="Z767" s="48"/>
      <c r="AA767" s="48"/>
      <c r="AB767" s="48"/>
      <c r="AC767" s="48"/>
    </row>
    <row r="768" spans="1:29" s="81" customFormat="1" ht="15" customHeight="1" x14ac:dyDescent="0.25">
      <c r="A768" s="341"/>
      <c r="B768" s="417"/>
      <c r="C768" s="418"/>
      <c r="D768" s="418"/>
      <c r="E768" s="229"/>
      <c r="F768" s="179"/>
      <c r="G768" s="48"/>
      <c r="H768" s="48"/>
      <c r="I768" s="48"/>
      <c r="J768" s="48"/>
      <c r="K768" s="48"/>
      <c r="L768" s="48"/>
      <c r="M768" s="48"/>
      <c r="N768" s="48"/>
      <c r="O768" s="48"/>
      <c r="P768" s="67"/>
      <c r="Q768" s="344"/>
      <c r="R768" s="67"/>
      <c r="S768" s="367"/>
      <c r="T768" s="367"/>
      <c r="U768" s="367"/>
      <c r="V768" s="236"/>
      <c r="W768" s="48"/>
      <c r="X768" s="48"/>
      <c r="Y768" s="48"/>
      <c r="Z768" s="48"/>
      <c r="AA768" s="48"/>
      <c r="AB768" s="48"/>
      <c r="AC768" s="48"/>
    </row>
    <row r="769" spans="1:29" s="81" customFormat="1" ht="15" customHeight="1" x14ac:dyDescent="0.25">
      <c r="A769" s="341"/>
      <c r="B769" s="417"/>
      <c r="C769" s="418"/>
      <c r="D769" s="418"/>
      <c r="E769" s="229"/>
      <c r="F769" s="179"/>
      <c r="G769" s="48"/>
      <c r="H769" s="48"/>
      <c r="I769" s="48"/>
      <c r="J769" s="48"/>
      <c r="K769" s="48"/>
      <c r="L769" s="48"/>
      <c r="M769" s="48"/>
      <c r="N769" s="48"/>
      <c r="O769" s="48"/>
      <c r="P769" s="67"/>
      <c r="Q769" s="344"/>
      <c r="R769" s="67"/>
      <c r="S769" s="367"/>
      <c r="T769" s="367"/>
      <c r="U769" s="367"/>
      <c r="V769" s="236"/>
      <c r="W769" s="48"/>
      <c r="X769" s="48"/>
      <c r="Y769" s="48"/>
      <c r="Z769" s="48"/>
      <c r="AA769" s="48"/>
      <c r="AB769" s="48"/>
      <c r="AC769" s="48"/>
    </row>
    <row r="770" spans="1:29" s="81" customFormat="1" ht="15" customHeight="1" x14ac:dyDescent="0.25">
      <c r="A770" s="341"/>
      <c r="B770" s="417"/>
      <c r="C770" s="418"/>
      <c r="D770" s="418"/>
      <c r="E770" s="229"/>
      <c r="F770" s="179"/>
      <c r="G770" s="48"/>
      <c r="H770" s="48"/>
      <c r="I770" s="48"/>
      <c r="J770" s="48"/>
      <c r="K770" s="48"/>
      <c r="L770" s="48"/>
      <c r="M770" s="48"/>
      <c r="N770" s="48"/>
      <c r="O770" s="48"/>
      <c r="P770" s="67"/>
      <c r="Q770" s="344"/>
      <c r="R770" s="67"/>
      <c r="S770" s="367"/>
      <c r="T770" s="367"/>
      <c r="U770" s="367"/>
      <c r="V770" s="236"/>
      <c r="W770" s="48"/>
      <c r="X770" s="48"/>
      <c r="Y770" s="48"/>
      <c r="Z770" s="48"/>
      <c r="AA770" s="48"/>
      <c r="AB770" s="48"/>
      <c r="AC770" s="48"/>
    </row>
    <row r="771" spans="1:29" s="81" customFormat="1" ht="15" customHeight="1" x14ac:dyDescent="0.25">
      <c r="A771" s="341"/>
      <c r="B771" s="417"/>
      <c r="C771" s="418"/>
      <c r="D771" s="418"/>
      <c r="E771" s="229"/>
      <c r="F771" s="179"/>
      <c r="G771" s="48"/>
      <c r="H771" s="48"/>
      <c r="I771" s="48"/>
      <c r="J771" s="48"/>
      <c r="K771" s="48"/>
      <c r="L771" s="48"/>
      <c r="M771" s="48"/>
      <c r="N771" s="48"/>
      <c r="O771" s="48"/>
      <c r="P771" s="67"/>
      <c r="Q771" s="344"/>
      <c r="R771" s="67"/>
      <c r="S771" s="367"/>
      <c r="T771" s="367"/>
      <c r="U771" s="367"/>
      <c r="V771" s="236"/>
      <c r="W771" s="48"/>
      <c r="X771" s="48"/>
      <c r="Y771" s="48"/>
      <c r="Z771" s="48"/>
      <c r="AA771" s="48"/>
      <c r="AB771" s="48"/>
      <c r="AC771" s="48"/>
    </row>
    <row r="772" spans="1:29" s="81" customFormat="1" ht="15" customHeight="1" x14ac:dyDescent="0.25">
      <c r="A772" s="341"/>
      <c r="B772" s="417"/>
      <c r="C772" s="418"/>
      <c r="D772" s="418"/>
      <c r="E772" s="229"/>
      <c r="F772" s="179"/>
      <c r="G772" s="48"/>
      <c r="H772" s="48"/>
      <c r="I772" s="48"/>
      <c r="J772" s="48"/>
      <c r="K772" s="48"/>
      <c r="L772" s="48"/>
      <c r="M772" s="48"/>
      <c r="N772" s="48"/>
      <c r="O772" s="48"/>
      <c r="P772" s="67"/>
      <c r="Q772" s="344"/>
      <c r="R772" s="67"/>
      <c r="S772" s="367"/>
      <c r="T772" s="367"/>
      <c r="U772" s="367"/>
      <c r="V772" s="236"/>
      <c r="W772" s="48"/>
      <c r="X772" s="48"/>
      <c r="Y772" s="48"/>
      <c r="Z772" s="48"/>
      <c r="AA772" s="48"/>
      <c r="AB772" s="48"/>
      <c r="AC772" s="48"/>
    </row>
    <row r="773" spans="1:29" s="81" customFormat="1" ht="15" customHeight="1" x14ac:dyDescent="0.25">
      <c r="A773" s="341"/>
      <c r="B773" s="417"/>
      <c r="C773" s="418"/>
      <c r="D773" s="418"/>
      <c r="E773" s="229"/>
      <c r="F773" s="179"/>
      <c r="G773" s="48"/>
      <c r="H773" s="48"/>
      <c r="I773" s="48"/>
      <c r="J773" s="48"/>
      <c r="K773" s="48"/>
      <c r="L773" s="48"/>
      <c r="M773" s="48"/>
      <c r="N773" s="48"/>
      <c r="O773" s="48"/>
      <c r="P773" s="67"/>
      <c r="Q773" s="344"/>
      <c r="R773" s="67"/>
      <c r="S773" s="367"/>
      <c r="T773" s="367"/>
      <c r="U773" s="367"/>
      <c r="V773" s="236"/>
      <c r="W773" s="48"/>
      <c r="X773" s="48"/>
      <c r="Y773" s="48"/>
      <c r="Z773" s="48"/>
      <c r="AA773" s="48"/>
      <c r="AB773" s="48"/>
      <c r="AC773" s="48"/>
    </row>
    <row r="774" spans="1:29" s="81" customFormat="1" ht="15" customHeight="1" x14ac:dyDescent="0.25">
      <c r="A774" s="341"/>
      <c r="B774" s="417"/>
      <c r="C774" s="418"/>
      <c r="D774" s="418"/>
      <c r="E774" s="229"/>
      <c r="F774" s="179"/>
      <c r="G774" s="48"/>
      <c r="H774" s="48"/>
      <c r="I774" s="48"/>
      <c r="J774" s="48"/>
      <c r="K774" s="48"/>
      <c r="L774" s="48"/>
      <c r="M774" s="48"/>
      <c r="N774" s="48"/>
      <c r="O774" s="48"/>
      <c r="P774" s="67"/>
      <c r="Q774" s="344"/>
      <c r="R774" s="67"/>
      <c r="S774" s="367"/>
      <c r="T774" s="367"/>
      <c r="U774" s="367"/>
      <c r="V774" s="236"/>
      <c r="W774" s="48"/>
      <c r="X774" s="48"/>
      <c r="Y774" s="48"/>
      <c r="Z774" s="48"/>
      <c r="AA774" s="48"/>
      <c r="AB774" s="48"/>
      <c r="AC774" s="48"/>
    </row>
    <row r="775" spans="1:29" s="81" customFormat="1" ht="15" customHeight="1" x14ac:dyDescent="0.25">
      <c r="A775" s="341"/>
      <c r="B775" s="417"/>
      <c r="C775" s="418"/>
      <c r="D775" s="418"/>
      <c r="E775" s="229"/>
      <c r="F775" s="179"/>
      <c r="G775" s="48"/>
      <c r="H775" s="48"/>
      <c r="I775" s="48"/>
      <c r="J775" s="48"/>
      <c r="K775" s="48"/>
      <c r="L775" s="48"/>
      <c r="M775" s="48"/>
      <c r="N775" s="48"/>
      <c r="O775" s="48"/>
      <c r="P775" s="67"/>
      <c r="Q775" s="344"/>
      <c r="R775" s="67"/>
      <c r="S775" s="367"/>
      <c r="T775" s="367"/>
      <c r="U775" s="367"/>
      <c r="V775" s="236"/>
      <c r="W775" s="48"/>
      <c r="X775" s="48"/>
      <c r="Y775" s="48"/>
      <c r="Z775" s="48"/>
      <c r="AA775" s="48"/>
      <c r="AB775" s="48"/>
      <c r="AC775" s="48"/>
    </row>
    <row r="776" spans="1:29" s="81" customFormat="1" ht="15" customHeight="1" x14ac:dyDescent="0.25">
      <c r="A776" s="341"/>
      <c r="B776" s="417"/>
      <c r="C776" s="418"/>
      <c r="D776" s="418"/>
      <c r="E776" s="229"/>
      <c r="F776" s="179"/>
      <c r="G776" s="48"/>
      <c r="H776" s="48"/>
      <c r="I776" s="48"/>
      <c r="J776" s="48"/>
      <c r="K776" s="48"/>
      <c r="L776" s="48"/>
      <c r="M776" s="48"/>
      <c r="N776" s="48"/>
      <c r="O776" s="48"/>
      <c r="P776" s="67"/>
      <c r="Q776" s="344"/>
      <c r="R776" s="67"/>
      <c r="S776" s="367"/>
      <c r="T776" s="367"/>
      <c r="U776" s="367"/>
      <c r="V776" s="236"/>
      <c r="W776" s="48"/>
      <c r="X776" s="48"/>
      <c r="Y776" s="48"/>
      <c r="Z776" s="48"/>
      <c r="AA776" s="48"/>
      <c r="AB776" s="48"/>
      <c r="AC776" s="48"/>
    </row>
    <row r="777" spans="1:29" s="81" customFormat="1" ht="15" customHeight="1" x14ac:dyDescent="0.25">
      <c r="A777" s="341"/>
      <c r="B777" s="417"/>
      <c r="C777" s="418"/>
      <c r="D777" s="418"/>
      <c r="E777" s="229"/>
      <c r="F777" s="179"/>
      <c r="G777" s="48"/>
      <c r="H777" s="48"/>
      <c r="I777" s="48"/>
      <c r="J777" s="48"/>
      <c r="K777" s="48"/>
      <c r="L777" s="48"/>
      <c r="M777" s="48"/>
      <c r="N777" s="48"/>
      <c r="O777" s="48"/>
      <c r="P777" s="67"/>
      <c r="Q777" s="344"/>
      <c r="R777" s="67"/>
      <c r="S777" s="367"/>
      <c r="T777" s="367"/>
      <c r="U777" s="367"/>
      <c r="V777" s="236"/>
      <c r="W777" s="48"/>
      <c r="X777" s="48"/>
      <c r="Y777" s="48"/>
      <c r="Z777" s="48"/>
      <c r="AA777" s="48"/>
      <c r="AB777" s="48"/>
      <c r="AC777" s="48"/>
    </row>
    <row r="778" spans="1:29" s="81" customFormat="1" ht="15" customHeight="1" x14ac:dyDescent="0.25">
      <c r="A778" s="341"/>
      <c r="B778" s="417"/>
      <c r="C778" s="418"/>
      <c r="D778" s="418"/>
      <c r="E778" s="229"/>
      <c r="F778" s="179"/>
      <c r="G778" s="48"/>
      <c r="H778" s="48"/>
      <c r="I778" s="48"/>
      <c r="J778" s="48"/>
      <c r="K778" s="48"/>
      <c r="L778" s="48"/>
      <c r="M778" s="48"/>
      <c r="N778" s="48"/>
      <c r="O778" s="48"/>
      <c r="P778" s="67"/>
      <c r="Q778" s="344"/>
      <c r="R778" s="67"/>
      <c r="S778" s="367"/>
      <c r="T778" s="367"/>
      <c r="U778" s="367"/>
      <c r="V778" s="236"/>
      <c r="W778" s="48"/>
      <c r="X778" s="48"/>
      <c r="Y778" s="48"/>
      <c r="Z778" s="48"/>
      <c r="AA778" s="48"/>
      <c r="AB778" s="48"/>
      <c r="AC778" s="48"/>
    </row>
    <row r="779" spans="1:29" s="81" customFormat="1" ht="15" customHeight="1" x14ac:dyDescent="0.25">
      <c r="A779" s="341"/>
      <c r="B779" s="417"/>
      <c r="C779" s="418"/>
      <c r="D779" s="418"/>
      <c r="E779" s="229"/>
      <c r="F779" s="179"/>
      <c r="G779" s="48"/>
      <c r="H779" s="48"/>
      <c r="I779" s="48"/>
      <c r="J779" s="48"/>
      <c r="K779" s="48"/>
      <c r="L779" s="48"/>
      <c r="M779" s="48"/>
      <c r="N779" s="48"/>
      <c r="O779" s="48"/>
      <c r="P779" s="67"/>
      <c r="Q779" s="344"/>
      <c r="R779" s="67"/>
      <c r="S779" s="367"/>
      <c r="T779" s="367"/>
      <c r="U779" s="367"/>
      <c r="V779" s="236"/>
      <c r="W779" s="48"/>
      <c r="X779" s="48"/>
      <c r="Y779" s="48"/>
      <c r="Z779" s="48"/>
      <c r="AA779" s="48"/>
      <c r="AB779" s="48"/>
      <c r="AC779" s="48"/>
    </row>
    <row r="780" spans="1:29" s="81" customFormat="1" ht="15" customHeight="1" x14ac:dyDescent="0.25">
      <c r="A780" s="341"/>
      <c r="B780" s="417"/>
      <c r="C780" s="418"/>
      <c r="D780" s="418"/>
      <c r="E780" s="229"/>
      <c r="F780" s="179"/>
      <c r="G780" s="48"/>
      <c r="H780" s="48"/>
      <c r="I780" s="48"/>
      <c r="J780" s="48"/>
      <c r="K780" s="48"/>
      <c r="L780" s="48"/>
      <c r="M780" s="48"/>
      <c r="N780" s="48"/>
      <c r="O780" s="48"/>
      <c r="P780" s="67"/>
      <c r="Q780" s="344"/>
      <c r="R780" s="67"/>
      <c r="S780" s="367"/>
      <c r="T780" s="367"/>
      <c r="U780" s="367"/>
      <c r="V780" s="236"/>
      <c r="W780" s="48"/>
      <c r="X780" s="48"/>
      <c r="Y780" s="48"/>
      <c r="Z780" s="48"/>
      <c r="AA780" s="48"/>
      <c r="AB780" s="48"/>
      <c r="AC780" s="48"/>
    </row>
    <row r="781" spans="1:29" s="81" customFormat="1" ht="15" customHeight="1" x14ac:dyDescent="0.25">
      <c r="A781" s="341"/>
      <c r="B781" s="417"/>
      <c r="C781" s="418"/>
      <c r="D781" s="418"/>
      <c r="E781" s="229"/>
      <c r="F781" s="179"/>
      <c r="G781" s="48"/>
      <c r="H781" s="48"/>
      <c r="I781" s="48"/>
      <c r="J781" s="48"/>
      <c r="K781" s="48"/>
      <c r="L781" s="48"/>
      <c r="M781" s="48"/>
      <c r="N781" s="48"/>
      <c r="O781" s="48"/>
      <c r="P781" s="67"/>
      <c r="Q781" s="344"/>
      <c r="R781" s="67"/>
      <c r="S781" s="367"/>
      <c r="T781" s="367"/>
      <c r="U781" s="367"/>
      <c r="V781" s="236"/>
      <c r="W781" s="48"/>
      <c r="X781" s="48"/>
      <c r="Y781" s="48"/>
      <c r="Z781" s="48"/>
      <c r="AA781" s="48"/>
      <c r="AB781" s="48"/>
      <c r="AC781" s="48"/>
    </row>
    <row r="782" spans="1:29" s="81" customFormat="1" ht="15" customHeight="1" x14ac:dyDescent="0.25">
      <c r="A782" s="341"/>
      <c r="B782" s="417"/>
      <c r="C782" s="418"/>
      <c r="D782" s="418"/>
      <c r="E782" s="229"/>
      <c r="F782" s="179"/>
      <c r="G782" s="48"/>
      <c r="H782" s="48"/>
      <c r="I782" s="48"/>
      <c r="J782" s="48"/>
      <c r="K782" s="48"/>
      <c r="L782" s="48"/>
      <c r="M782" s="48"/>
      <c r="N782" s="48"/>
      <c r="O782" s="48"/>
      <c r="P782" s="67"/>
      <c r="Q782" s="344"/>
      <c r="R782" s="67"/>
      <c r="S782" s="367"/>
      <c r="T782" s="367"/>
      <c r="U782" s="367"/>
      <c r="V782" s="236"/>
      <c r="W782" s="48"/>
      <c r="X782" s="48"/>
      <c r="Y782" s="48"/>
      <c r="Z782" s="48"/>
      <c r="AA782" s="48"/>
      <c r="AB782" s="48"/>
      <c r="AC782" s="48"/>
    </row>
    <row r="783" spans="1:29" s="81" customFormat="1" ht="15" customHeight="1" x14ac:dyDescent="0.25">
      <c r="A783" s="341"/>
      <c r="B783" s="417"/>
      <c r="C783" s="418"/>
      <c r="D783" s="418"/>
      <c r="E783" s="229"/>
      <c r="F783" s="179"/>
      <c r="G783" s="48"/>
      <c r="H783" s="48"/>
      <c r="I783" s="48"/>
      <c r="J783" s="48"/>
      <c r="K783" s="48"/>
      <c r="L783" s="48"/>
      <c r="M783" s="48"/>
      <c r="N783" s="48"/>
      <c r="O783" s="48"/>
      <c r="P783" s="67"/>
      <c r="Q783" s="344"/>
      <c r="R783" s="67"/>
      <c r="S783" s="367"/>
      <c r="T783" s="367"/>
      <c r="U783" s="367"/>
      <c r="V783" s="236"/>
      <c r="W783" s="48"/>
      <c r="X783" s="48"/>
      <c r="Y783" s="48"/>
      <c r="Z783" s="48"/>
      <c r="AA783" s="48"/>
      <c r="AB783" s="48"/>
      <c r="AC783" s="48"/>
    </row>
    <row r="784" spans="1:29" s="81" customFormat="1" ht="15" customHeight="1" x14ac:dyDescent="0.25">
      <c r="A784" s="341"/>
      <c r="B784" s="417"/>
      <c r="C784" s="418"/>
      <c r="D784" s="418"/>
      <c r="E784" s="229"/>
      <c r="F784" s="179"/>
      <c r="G784" s="48"/>
      <c r="H784" s="48"/>
      <c r="I784" s="48"/>
      <c r="J784" s="48"/>
      <c r="K784" s="48"/>
      <c r="L784" s="48"/>
      <c r="M784" s="48"/>
      <c r="N784" s="48"/>
      <c r="O784" s="48"/>
      <c r="P784" s="67"/>
      <c r="Q784" s="344"/>
      <c r="R784" s="67"/>
      <c r="S784" s="367"/>
      <c r="T784" s="367"/>
      <c r="U784" s="367"/>
      <c r="V784" s="236"/>
      <c r="W784" s="48"/>
      <c r="X784" s="48"/>
      <c r="Y784" s="48"/>
      <c r="Z784" s="48"/>
      <c r="AA784" s="48"/>
      <c r="AB784" s="48"/>
      <c r="AC784" s="48"/>
    </row>
    <row r="785" spans="1:29" s="81" customFormat="1" ht="15" customHeight="1" x14ac:dyDescent="0.25">
      <c r="A785" s="341"/>
      <c r="B785" s="417"/>
      <c r="C785" s="418"/>
      <c r="D785" s="418"/>
      <c r="E785" s="229"/>
      <c r="F785" s="179"/>
      <c r="G785" s="48"/>
      <c r="H785" s="48"/>
      <c r="I785" s="48"/>
      <c r="J785" s="48"/>
      <c r="K785" s="48"/>
      <c r="L785" s="48"/>
      <c r="M785" s="48"/>
      <c r="N785" s="48"/>
      <c r="O785" s="48"/>
      <c r="P785" s="67"/>
      <c r="Q785" s="344"/>
      <c r="R785" s="67"/>
      <c r="S785" s="367"/>
      <c r="T785" s="367"/>
      <c r="U785" s="367"/>
      <c r="V785" s="236"/>
      <c r="W785" s="48"/>
      <c r="X785" s="48"/>
      <c r="Y785" s="48"/>
      <c r="Z785" s="48"/>
      <c r="AA785" s="48"/>
      <c r="AB785" s="48"/>
      <c r="AC785" s="48"/>
    </row>
    <row r="786" spans="1:29" s="81" customFormat="1" ht="15" customHeight="1" x14ac:dyDescent="0.25">
      <c r="A786" s="341"/>
      <c r="B786" s="417"/>
      <c r="C786" s="418"/>
      <c r="D786" s="418"/>
      <c r="E786" s="229"/>
      <c r="F786" s="179"/>
      <c r="G786" s="48"/>
      <c r="H786" s="48"/>
      <c r="I786" s="48"/>
      <c r="J786" s="48"/>
      <c r="K786" s="48"/>
      <c r="L786" s="48"/>
      <c r="M786" s="48"/>
      <c r="N786" s="48"/>
      <c r="O786" s="48"/>
      <c r="P786" s="67"/>
      <c r="Q786" s="344"/>
      <c r="R786" s="67"/>
      <c r="S786" s="367"/>
      <c r="T786" s="367"/>
      <c r="U786" s="367"/>
      <c r="V786" s="236"/>
      <c r="W786" s="48"/>
      <c r="X786" s="48"/>
      <c r="Y786" s="48"/>
      <c r="Z786" s="48"/>
      <c r="AA786" s="48"/>
      <c r="AB786" s="48"/>
      <c r="AC786" s="48"/>
    </row>
    <row r="787" spans="1:29" s="81" customFormat="1" ht="15" customHeight="1" x14ac:dyDescent="0.25">
      <c r="A787" s="341"/>
      <c r="B787" s="417"/>
      <c r="C787" s="418"/>
      <c r="D787" s="418"/>
      <c r="E787" s="229"/>
      <c r="F787" s="179"/>
      <c r="G787" s="48"/>
      <c r="H787" s="48"/>
      <c r="I787" s="48"/>
      <c r="J787" s="48"/>
      <c r="K787" s="48"/>
      <c r="L787" s="48"/>
      <c r="M787" s="48"/>
      <c r="N787" s="48"/>
      <c r="O787" s="48"/>
      <c r="P787" s="67"/>
      <c r="Q787" s="344"/>
      <c r="R787" s="67"/>
      <c r="S787" s="367"/>
      <c r="T787" s="367"/>
      <c r="U787" s="367"/>
      <c r="V787" s="236"/>
      <c r="W787" s="48"/>
      <c r="X787" s="48"/>
      <c r="Y787" s="48"/>
      <c r="Z787" s="48"/>
      <c r="AA787" s="48"/>
      <c r="AB787" s="48"/>
      <c r="AC787" s="48"/>
    </row>
    <row r="788" spans="1:29" s="81" customFormat="1" ht="15" customHeight="1" x14ac:dyDescent="0.25">
      <c r="A788" s="341"/>
      <c r="B788" s="417"/>
      <c r="C788" s="418"/>
      <c r="D788" s="418"/>
      <c r="E788" s="229"/>
      <c r="F788" s="179"/>
      <c r="G788" s="48"/>
      <c r="H788" s="48"/>
      <c r="I788" s="48"/>
      <c r="J788" s="48"/>
      <c r="K788" s="48"/>
      <c r="L788" s="48"/>
      <c r="M788" s="48"/>
      <c r="N788" s="48"/>
      <c r="O788" s="48"/>
      <c r="P788" s="67"/>
      <c r="Q788" s="344"/>
      <c r="R788" s="67"/>
      <c r="S788" s="367"/>
      <c r="T788" s="367"/>
      <c r="U788" s="367"/>
      <c r="V788" s="236"/>
      <c r="W788" s="48"/>
      <c r="X788" s="48"/>
      <c r="Y788" s="48"/>
      <c r="Z788" s="48"/>
      <c r="AA788" s="48"/>
      <c r="AB788" s="48"/>
      <c r="AC788" s="48"/>
    </row>
    <row r="789" spans="1:29" s="81" customFormat="1" ht="15" customHeight="1" x14ac:dyDescent="0.25">
      <c r="A789" s="341"/>
      <c r="B789" s="417"/>
      <c r="C789" s="418"/>
      <c r="D789" s="418"/>
      <c r="E789" s="229"/>
      <c r="F789" s="179"/>
      <c r="G789" s="48"/>
      <c r="H789" s="48"/>
      <c r="I789" s="48"/>
      <c r="J789" s="48"/>
      <c r="K789" s="48"/>
      <c r="L789" s="48"/>
      <c r="M789" s="48"/>
      <c r="N789" s="48"/>
      <c r="O789" s="48"/>
      <c r="P789" s="67"/>
      <c r="Q789" s="344"/>
      <c r="R789" s="67"/>
      <c r="S789" s="367"/>
      <c r="T789" s="367"/>
      <c r="U789" s="367"/>
      <c r="V789" s="236"/>
      <c r="W789" s="48"/>
      <c r="X789" s="48"/>
      <c r="Y789" s="48"/>
      <c r="Z789" s="48"/>
      <c r="AA789" s="48"/>
      <c r="AB789" s="48"/>
      <c r="AC789" s="48"/>
    </row>
    <row r="790" spans="1:29" s="81" customFormat="1" ht="15" customHeight="1" x14ac:dyDescent="0.25">
      <c r="A790" s="341"/>
      <c r="B790" s="417"/>
      <c r="C790" s="418"/>
      <c r="D790" s="418"/>
      <c r="E790" s="229"/>
      <c r="F790" s="179"/>
      <c r="G790" s="48"/>
      <c r="H790" s="48"/>
      <c r="I790" s="48"/>
      <c r="J790" s="48"/>
      <c r="K790" s="48"/>
      <c r="L790" s="48"/>
      <c r="M790" s="48"/>
      <c r="N790" s="48"/>
      <c r="O790" s="48"/>
      <c r="P790" s="67"/>
      <c r="Q790" s="344"/>
      <c r="R790" s="67"/>
      <c r="S790" s="367"/>
      <c r="T790" s="367"/>
      <c r="U790" s="367"/>
      <c r="V790" s="236"/>
      <c r="W790" s="48"/>
      <c r="X790" s="48"/>
      <c r="Y790" s="48"/>
      <c r="Z790" s="48"/>
      <c r="AA790" s="48"/>
      <c r="AB790" s="48"/>
      <c r="AC790" s="48"/>
    </row>
    <row r="791" spans="1:29" s="81" customFormat="1" ht="15" customHeight="1" x14ac:dyDescent="0.25">
      <c r="A791" s="341"/>
      <c r="B791" s="417"/>
      <c r="C791" s="418"/>
      <c r="D791" s="418"/>
      <c r="E791" s="229"/>
      <c r="F791" s="179"/>
      <c r="G791" s="48"/>
      <c r="H791" s="48"/>
      <c r="I791" s="48"/>
      <c r="J791" s="48"/>
      <c r="K791" s="48"/>
      <c r="L791" s="48"/>
      <c r="M791" s="48"/>
      <c r="N791" s="48"/>
      <c r="O791" s="48"/>
      <c r="P791" s="67"/>
      <c r="Q791" s="344"/>
      <c r="R791" s="67"/>
      <c r="S791" s="367"/>
      <c r="T791" s="367"/>
      <c r="U791" s="367"/>
      <c r="V791" s="236"/>
      <c r="W791" s="48"/>
      <c r="X791" s="48"/>
      <c r="Y791" s="48"/>
      <c r="Z791" s="48"/>
      <c r="AA791" s="48"/>
      <c r="AB791" s="48"/>
      <c r="AC791" s="48"/>
    </row>
    <row r="792" spans="1:29" s="81" customFormat="1" ht="15" customHeight="1" x14ac:dyDescent="0.25">
      <c r="A792" s="341"/>
      <c r="B792" s="417"/>
      <c r="C792" s="418"/>
      <c r="D792" s="418"/>
      <c r="E792" s="229"/>
      <c r="F792" s="179"/>
      <c r="G792" s="48"/>
      <c r="H792" s="48"/>
      <c r="I792" s="48"/>
      <c r="J792" s="48"/>
      <c r="K792" s="48"/>
      <c r="L792" s="48"/>
      <c r="M792" s="48"/>
      <c r="N792" s="48"/>
      <c r="O792" s="48"/>
      <c r="P792" s="67"/>
      <c r="Q792" s="344"/>
      <c r="R792" s="67"/>
      <c r="S792" s="367"/>
      <c r="T792" s="367"/>
      <c r="U792" s="367"/>
      <c r="V792" s="236"/>
      <c r="W792" s="48"/>
      <c r="X792" s="48"/>
      <c r="Y792" s="48"/>
      <c r="Z792" s="48"/>
      <c r="AA792" s="48"/>
      <c r="AB792" s="48"/>
      <c r="AC792" s="48"/>
    </row>
    <row r="793" spans="1:29" s="81" customFormat="1" ht="15" customHeight="1" x14ac:dyDescent="0.25">
      <c r="A793" s="341"/>
      <c r="B793" s="417"/>
      <c r="C793" s="418"/>
      <c r="D793" s="418"/>
      <c r="E793" s="229"/>
      <c r="F793" s="179"/>
      <c r="G793" s="48"/>
      <c r="H793" s="48"/>
      <c r="I793" s="48"/>
      <c r="J793" s="48"/>
      <c r="K793" s="48"/>
      <c r="L793" s="48"/>
      <c r="M793" s="48"/>
      <c r="N793" s="48"/>
      <c r="O793" s="48"/>
      <c r="P793" s="67"/>
      <c r="Q793" s="344"/>
      <c r="R793" s="67"/>
      <c r="S793" s="367"/>
      <c r="T793" s="367"/>
      <c r="U793" s="367"/>
      <c r="V793" s="236"/>
      <c r="W793" s="48"/>
      <c r="X793" s="48"/>
      <c r="Y793" s="48"/>
      <c r="Z793" s="48"/>
      <c r="AA793" s="48"/>
      <c r="AB793" s="48"/>
      <c r="AC793" s="48"/>
    </row>
    <row r="794" spans="1:29" s="81" customFormat="1" ht="15" customHeight="1" x14ac:dyDescent="0.25">
      <c r="A794" s="341"/>
      <c r="B794" s="417"/>
      <c r="C794" s="418"/>
      <c r="D794" s="418"/>
      <c r="E794" s="229"/>
      <c r="F794" s="179"/>
      <c r="G794" s="48"/>
      <c r="H794" s="48"/>
      <c r="I794" s="48"/>
      <c r="J794" s="48"/>
      <c r="K794" s="48"/>
      <c r="L794" s="48"/>
      <c r="M794" s="48"/>
      <c r="N794" s="48"/>
      <c r="O794" s="48"/>
      <c r="P794" s="67"/>
      <c r="Q794" s="344"/>
      <c r="R794" s="67"/>
      <c r="S794" s="367"/>
      <c r="T794" s="367"/>
      <c r="U794" s="367"/>
      <c r="V794" s="236"/>
      <c r="W794" s="48"/>
      <c r="X794" s="48"/>
      <c r="Y794" s="48"/>
      <c r="Z794" s="48"/>
      <c r="AA794" s="48"/>
      <c r="AB794" s="48"/>
      <c r="AC794" s="48"/>
    </row>
    <row r="795" spans="1:29" s="81" customFormat="1" ht="15" customHeight="1" x14ac:dyDescent="0.25">
      <c r="A795" s="341"/>
      <c r="B795" s="417"/>
      <c r="C795" s="418"/>
      <c r="D795" s="418"/>
      <c r="E795" s="229"/>
      <c r="F795" s="179"/>
      <c r="G795" s="48"/>
      <c r="H795" s="48"/>
      <c r="I795" s="48"/>
      <c r="J795" s="48"/>
      <c r="K795" s="48"/>
      <c r="L795" s="48"/>
      <c r="M795" s="48"/>
      <c r="N795" s="48"/>
      <c r="O795" s="48"/>
      <c r="P795" s="67"/>
      <c r="Q795" s="344"/>
      <c r="R795" s="67"/>
      <c r="S795" s="367"/>
      <c r="T795" s="367"/>
      <c r="U795" s="367"/>
      <c r="V795" s="236"/>
      <c r="W795" s="48"/>
      <c r="X795" s="48"/>
      <c r="Y795" s="48"/>
      <c r="Z795" s="48"/>
      <c r="AA795" s="48"/>
      <c r="AB795" s="48"/>
      <c r="AC795" s="48"/>
    </row>
    <row r="796" spans="1:29" s="81" customFormat="1" ht="15" customHeight="1" x14ac:dyDescent="0.25">
      <c r="A796" s="341"/>
      <c r="B796" s="417"/>
      <c r="C796" s="418"/>
      <c r="D796" s="418"/>
      <c r="E796" s="229"/>
      <c r="F796" s="179"/>
      <c r="G796" s="48"/>
      <c r="H796" s="48"/>
      <c r="I796" s="48"/>
      <c r="J796" s="48"/>
      <c r="K796" s="48"/>
      <c r="L796" s="48"/>
      <c r="M796" s="48"/>
      <c r="N796" s="48"/>
      <c r="O796" s="48"/>
      <c r="P796" s="67"/>
      <c r="Q796" s="344"/>
      <c r="R796" s="67"/>
      <c r="S796" s="367"/>
      <c r="T796" s="367"/>
      <c r="U796" s="367"/>
      <c r="V796" s="236"/>
      <c r="W796" s="48"/>
      <c r="X796" s="48"/>
      <c r="Y796" s="48"/>
      <c r="Z796" s="48"/>
      <c r="AA796" s="48"/>
      <c r="AB796" s="48"/>
      <c r="AC796" s="48"/>
    </row>
    <row r="797" spans="1:29" s="81" customFormat="1" ht="15" customHeight="1" x14ac:dyDescent="0.25">
      <c r="A797" s="341"/>
      <c r="B797" s="417"/>
      <c r="C797" s="418"/>
      <c r="D797" s="418"/>
      <c r="E797" s="229"/>
      <c r="F797" s="179"/>
      <c r="G797" s="48"/>
      <c r="H797" s="48"/>
      <c r="I797" s="48"/>
      <c r="J797" s="48"/>
      <c r="K797" s="48"/>
      <c r="L797" s="48"/>
      <c r="M797" s="48"/>
      <c r="N797" s="48"/>
      <c r="O797" s="48"/>
      <c r="P797" s="67"/>
      <c r="Q797" s="344"/>
      <c r="R797" s="67"/>
      <c r="S797" s="367"/>
      <c r="T797" s="367"/>
      <c r="U797" s="367"/>
      <c r="V797" s="236"/>
      <c r="W797" s="48"/>
      <c r="X797" s="48"/>
      <c r="Y797" s="48"/>
      <c r="Z797" s="48"/>
      <c r="AA797" s="48"/>
      <c r="AB797" s="48"/>
      <c r="AC797" s="48"/>
    </row>
    <row r="798" spans="1:29" s="81" customFormat="1" ht="15" customHeight="1" x14ac:dyDescent="0.25">
      <c r="A798" s="341"/>
      <c r="B798" s="417"/>
      <c r="C798" s="418"/>
      <c r="D798" s="418"/>
      <c r="E798" s="229"/>
      <c r="F798" s="179"/>
      <c r="G798" s="48"/>
      <c r="H798" s="48"/>
      <c r="I798" s="48"/>
      <c r="J798" s="48"/>
      <c r="K798" s="48"/>
      <c r="L798" s="48"/>
      <c r="M798" s="48"/>
      <c r="N798" s="48"/>
      <c r="O798" s="48"/>
      <c r="P798" s="67"/>
      <c r="Q798" s="344"/>
      <c r="R798" s="67"/>
      <c r="S798" s="367"/>
      <c r="T798" s="367"/>
      <c r="U798" s="367"/>
      <c r="V798" s="236"/>
      <c r="W798" s="48"/>
      <c r="X798" s="48"/>
      <c r="Y798" s="48"/>
      <c r="Z798" s="48"/>
      <c r="AA798" s="48"/>
      <c r="AB798" s="48"/>
      <c r="AC798" s="48"/>
    </row>
    <row r="799" spans="1:29" s="81" customFormat="1" ht="15" customHeight="1" x14ac:dyDescent="0.25">
      <c r="A799" s="341"/>
      <c r="B799" s="417"/>
      <c r="C799" s="418"/>
      <c r="D799" s="418"/>
      <c r="E799" s="229"/>
      <c r="F799" s="179"/>
      <c r="G799" s="48"/>
      <c r="H799" s="48"/>
      <c r="I799" s="48"/>
      <c r="J799" s="48"/>
      <c r="K799" s="48"/>
      <c r="L799" s="48"/>
      <c r="M799" s="48"/>
      <c r="N799" s="48"/>
      <c r="O799" s="48"/>
      <c r="P799" s="67"/>
      <c r="Q799" s="344"/>
      <c r="R799" s="67"/>
      <c r="S799" s="367"/>
      <c r="T799" s="367"/>
      <c r="U799" s="367"/>
      <c r="V799" s="236"/>
      <c r="W799" s="48"/>
      <c r="X799" s="48"/>
      <c r="Y799" s="48"/>
      <c r="Z799" s="48"/>
      <c r="AA799" s="48"/>
      <c r="AB799" s="48"/>
      <c r="AC799" s="48"/>
    </row>
    <row r="800" spans="1:29" s="81" customFormat="1" ht="15" customHeight="1" x14ac:dyDescent="0.25">
      <c r="A800" s="341"/>
      <c r="B800" s="417"/>
      <c r="C800" s="418"/>
      <c r="D800" s="418"/>
      <c r="E800" s="229"/>
      <c r="F800" s="179"/>
      <c r="G800" s="48"/>
      <c r="H800" s="48"/>
      <c r="I800" s="48"/>
      <c r="J800" s="48"/>
      <c r="K800" s="48"/>
      <c r="L800" s="48"/>
      <c r="M800" s="48"/>
      <c r="N800" s="48"/>
      <c r="O800" s="48"/>
      <c r="P800" s="67"/>
      <c r="Q800" s="344"/>
      <c r="R800" s="67"/>
      <c r="S800" s="367"/>
      <c r="T800" s="367"/>
      <c r="U800" s="367"/>
      <c r="V800" s="236"/>
      <c r="W800" s="48"/>
      <c r="X800" s="48"/>
      <c r="Y800" s="48"/>
      <c r="Z800" s="48"/>
      <c r="AA800" s="48"/>
      <c r="AB800" s="48"/>
      <c r="AC800" s="48"/>
    </row>
    <row r="801" spans="1:29" s="81" customFormat="1" ht="15" customHeight="1" x14ac:dyDescent="0.25">
      <c r="A801" s="341"/>
      <c r="B801" s="417"/>
      <c r="C801" s="418"/>
      <c r="D801" s="418"/>
      <c r="E801" s="229"/>
      <c r="F801" s="179"/>
      <c r="G801" s="48"/>
      <c r="H801" s="48"/>
      <c r="I801" s="48"/>
      <c r="J801" s="48"/>
      <c r="K801" s="48"/>
      <c r="L801" s="48"/>
      <c r="M801" s="48"/>
      <c r="N801" s="48"/>
      <c r="O801" s="48"/>
      <c r="P801" s="67"/>
      <c r="Q801" s="344"/>
      <c r="R801" s="67"/>
      <c r="S801" s="367"/>
      <c r="T801" s="367"/>
      <c r="U801" s="367"/>
      <c r="V801" s="236"/>
      <c r="W801" s="48"/>
      <c r="X801" s="48"/>
      <c r="Y801" s="48"/>
      <c r="Z801" s="48"/>
      <c r="AA801" s="48"/>
      <c r="AB801" s="48"/>
      <c r="AC801" s="48"/>
    </row>
    <row r="802" spans="1:29" s="81" customFormat="1" ht="15" customHeight="1" x14ac:dyDescent="0.25">
      <c r="A802" s="341"/>
      <c r="B802" s="417"/>
      <c r="C802" s="418"/>
      <c r="D802" s="418"/>
      <c r="E802" s="229"/>
      <c r="F802" s="179"/>
      <c r="G802" s="48"/>
      <c r="H802" s="48"/>
      <c r="I802" s="48"/>
      <c r="J802" s="48"/>
      <c r="K802" s="48"/>
      <c r="L802" s="48"/>
      <c r="M802" s="48"/>
      <c r="N802" s="48"/>
      <c r="O802" s="48"/>
      <c r="P802" s="67"/>
      <c r="Q802" s="344"/>
      <c r="R802" s="67"/>
      <c r="S802" s="367"/>
      <c r="T802" s="367"/>
      <c r="U802" s="367"/>
      <c r="V802" s="236"/>
      <c r="W802" s="48"/>
      <c r="X802" s="48"/>
      <c r="Y802" s="48"/>
      <c r="Z802" s="48"/>
      <c r="AA802" s="48"/>
      <c r="AB802" s="48"/>
      <c r="AC802" s="48"/>
    </row>
    <row r="803" spans="1:29" s="81" customFormat="1" ht="15" customHeight="1" x14ac:dyDescent="0.25">
      <c r="A803" s="341"/>
      <c r="B803" s="417"/>
      <c r="C803" s="418"/>
      <c r="D803" s="418"/>
      <c r="E803" s="229"/>
      <c r="F803" s="179"/>
      <c r="G803" s="48"/>
      <c r="H803" s="48"/>
      <c r="I803" s="48"/>
      <c r="J803" s="48"/>
      <c r="K803" s="48"/>
      <c r="L803" s="48"/>
      <c r="M803" s="48"/>
      <c r="N803" s="48"/>
      <c r="O803" s="48"/>
      <c r="P803" s="67"/>
      <c r="Q803" s="344"/>
      <c r="R803" s="67"/>
      <c r="S803" s="367"/>
      <c r="T803" s="367"/>
      <c r="U803" s="367"/>
      <c r="V803" s="236"/>
      <c r="W803" s="48"/>
      <c r="X803" s="48"/>
      <c r="Y803" s="48"/>
      <c r="Z803" s="48"/>
      <c r="AA803" s="48"/>
      <c r="AB803" s="48"/>
      <c r="AC803" s="48"/>
    </row>
    <row r="804" spans="1:29" s="81" customFormat="1" ht="15" customHeight="1" x14ac:dyDescent="0.25">
      <c r="A804" s="341"/>
      <c r="B804" s="417"/>
      <c r="C804" s="418"/>
      <c r="D804" s="418"/>
      <c r="E804" s="229"/>
      <c r="F804" s="179"/>
      <c r="G804" s="48"/>
      <c r="H804" s="48"/>
      <c r="I804" s="48"/>
      <c r="J804" s="48"/>
      <c r="K804" s="48"/>
      <c r="L804" s="48"/>
      <c r="M804" s="48"/>
      <c r="N804" s="48"/>
      <c r="O804" s="48"/>
      <c r="P804" s="67"/>
      <c r="Q804" s="344"/>
      <c r="R804" s="67"/>
      <c r="S804" s="367"/>
      <c r="T804" s="367"/>
      <c r="U804" s="367"/>
      <c r="V804" s="236"/>
      <c r="W804" s="48"/>
      <c r="X804" s="48"/>
      <c r="Y804" s="48"/>
      <c r="Z804" s="48"/>
      <c r="AA804" s="48"/>
      <c r="AB804" s="48"/>
      <c r="AC804" s="48"/>
    </row>
    <row r="805" spans="1:29" s="81" customFormat="1" ht="15" customHeight="1" x14ac:dyDescent="0.25">
      <c r="A805" s="341"/>
      <c r="B805" s="417"/>
      <c r="C805" s="418"/>
      <c r="D805" s="418"/>
      <c r="E805" s="229"/>
      <c r="F805" s="179"/>
      <c r="G805" s="48"/>
      <c r="H805" s="48"/>
      <c r="I805" s="48"/>
      <c r="J805" s="48"/>
      <c r="K805" s="48"/>
      <c r="L805" s="48"/>
      <c r="M805" s="48"/>
      <c r="N805" s="48"/>
      <c r="O805" s="48"/>
      <c r="P805" s="67"/>
      <c r="Q805" s="344"/>
      <c r="R805" s="67"/>
      <c r="S805" s="367"/>
      <c r="T805" s="367"/>
      <c r="U805" s="367"/>
      <c r="V805" s="236"/>
      <c r="W805" s="48"/>
      <c r="X805" s="48"/>
      <c r="Y805" s="48"/>
      <c r="Z805" s="48"/>
      <c r="AA805" s="48"/>
      <c r="AB805" s="48"/>
      <c r="AC805" s="48"/>
    </row>
    <row r="806" spans="1:29" s="81" customFormat="1" ht="15" customHeight="1" x14ac:dyDescent="0.25">
      <c r="A806" s="341"/>
      <c r="B806" s="417"/>
      <c r="C806" s="418"/>
      <c r="D806" s="418"/>
      <c r="E806" s="229"/>
      <c r="F806" s="179"/>
      <c r="G806" s="48"/>
      <c r="H806" s="48"/>
      <c r="I806" s="48"/>
      <c r="J806" s="48"/>
      <c r="K806" s="48"/>
      <c r="L806" s="48"/>
      <c r="M806" s="48"/>
      <c r="N806" s="48"/>
      <c r="O806" s="48"/>
      <c r="P806" s="67"/>
      <c r="Q806" s="344"/>
      <c r="R806" s="67"/>
      <c r="S806" s="367"/>
      <c r="T806" s="367"/>
      <c r="U806" s="367"/>
      <c r="V806" s="236"/>
      <c r="W806" s="48"/>
      <c r="X806" s="48"/>
      <c r="Y806" s="48"/>
      <c r="Z806" s="48"/>
      <c r="AA806" s="48"/>
      <c r="AB806" s="48"/>
      <c r="AC806" s="48"/>
    </row>
    <row r="807" spans="1:29" s="81" customFormat="1" ht="15" customHeight="1" x14ac:dyDescent="0.25">
      <c r="A807" s="341"/>
      <c r="B807" s="417"/>
      <c r="C807" s="418"/>
      <c r="D807" s="418"/>
      <c r="E807" s="229"/>
      <c r="F807" s="179"/>
      <c r="G807" s="48"/>
      <c r="H807" s="48"/>
      <c r="I807" s="48"/>
      <c r="J807" s="48"/>
      <c r="K807" s="48"/>
      <c r="L807" s="48"/>
      <c r="M807" s="48"/>
      <c r="N807" s="48"/>
      <c r="O807" s="48"/>
      <c r="P807" s="67"/>
      <c r="Q807" s="344"/>
      <c r="R807" s="67"/>
      <c r="S807" s="367"/>
      <c r="T807" s="367"/>
      <c r="U807" s="367"/>
      <c r="V807" s="236"/>
      <c r="W807" s="48"/>
      <c r="X807" s="48"/>
      <c r="Y807" s="48"/>
      <c r="Z807" s="48"/>
      <c r="AA807" s="48"/>
      <c r="AB807" s="48"/>
      <c r="AC807" s="48"/>
    </row>
    <row r="808" spans="1:29" s="81" customFormat="1" ht="15" customHeight="1" x14ac:dyDescent="0.25">
      <c r="A808" s="341"/>
      <c r="B808" s="417"/>
      <c r="C808" s="418"/>
      <c r="D808" s="418"/>
      <c r="E808" s="229"/>
      <c r="F808" s="179"/>
      <c r="G808" s="48"/>
      <c r="H808" s="48"/>
      <c r="I808" s="48"/>
      <c r="J808" s="48"/>
      <c r="K808" s="48"/>
      <c r="L808" s="48"/>
      <c r="M808" s="48"/>
      <c r="N808" s="48"/>
      <c r="O808" s="48"/>
      <c r="P808" s="67"/>
      <c r="Q808" s="344"/>
      <c r="R808" s="67"/>
      <c r="S808" s="367"/>
      <c r="T808" s="367"/>
      <c r="U808" s="367"/>
      <c r="V808" s="236"/>
      <c r="W808" s="48"/>
      <c r="X808" s="48"/>
      <c r="Y808" s="48"/>
      <c r="Z808" s="48"/>
      <c r="AA808" s="48"/>
      <c r="AB808" s="48"/>
      <c r="AC808" s="48"/>
    </row>
    <row r="809" spans="1:29" s="81" customFormat="1" ht="15" customHeight="1" x14ac:dyDescent="0.25">
      <c r="A809" s="341"/>
      <c r="B809" s="417"/>
      <c r="C809" s="418"/>
      <c r="D809" s="418"/>
      <c r="E809" s="229"/>
      <c r="F809" s="179"/>
      <c r="G809" s="48"/>
      <c r="H809" s="48"/>
      <c r="I809" s="48"/>
      <c r="J809" s="48"/>
      <c r="K809" s="48"/>
      <c r="L809" s="48"/>
      <c r="M809" s="48"/>
      <c r="N809" s="48"/>
      <c r="O809" s="48"/>
      <c r="P809" s="67"/>
      <c r="Q809" s="344"/>
      <c r="R809" s="67"/>
      <c r="S809" s="367"/>
      <c r="T809" s="367"/>
      <c r="U809" s="367"/>
      <c r="V809" s="236"/>
      <c r="W809" s="48"/>
      <c r="X809" s="48"/>
      <c r="Y809" s="48"/>
      <c r="Z809" s="48"/>
      <c r="AA809" s="48"/>
      <c r="AB809" s="48"/>
      <c r="AC809" s="48"/>
    </row>
    <row r="810" spans="1:29" s="81" customFormat="1" ht="15" customHeight="1" x14ac:dyDescent="0.25">
      <c r="A810" s="341"/>
      <c r="B810" s="417"/>
      <c r="C810" s="418"/>
      <c r="D810" s="418"/>
      <c r="E810" s="229"/>
      <c r="F810" s="179"/>
      <c r="G810" s="48"/>
      <c r="H810" s="48"/>
      <c r="I810" s="48"/>
      <c r="J810" s="48"/>
      <c r="K810" s="48"/>
      <c r="L810" s="48"/>
      <c r="M810" s="48"/>
      <c r="N810" s="48"/>
      <c r="O810" s="48"/>
      <c r="P810" s="67"/>
      <c r="Q810" s="344"/>
      <c r="R810" s="67"/>
      <c r="S810" s="367"/>
      <c r="T810" s="367"/>
      <c r="U810" s="367"/>
      <c r="V810" s="236"/>
      <c r="W810" s="48"/>
      <c r="X810" s="48"/>
      <c r="Y810" s="48"/>
      <c r="Z810" s="48"/>
      <c r="AA810" s="48"/>
      <c r="AB810" s="48"/>
      <c r="AC810" s="48"/>
    </row>
    <row r="811" spans="1:29" s="81" customFormat="1" ht="15" customHeight="1" x14ac:dyDescent="0.25">
      <c r="A811" s="341"/>
      <c r="B811" s="417"/>
      <c r="C811" s="418"/>
      <c r="D811" s="418"/>
      <c r="E811" s="229"/>
      <c r="F811" s="179"/>
      <c r="G811" s="48"/>
      <c r="H811" s="48"/>
      <c r="I811" s="48"/>
      <c r="J811" s="48"/>
      <c r="K811" s="48"/>
      <c r="L811" s="48"/>
      <c r="M811" s="48"/>
      <c r="N811" s="48"/>
      <c r="O811" s="48"/>
      <c r="P811" s="67"/>
      <c r="Q811" s="344"/>
      <c r="R811" s="67"/>
      <c r="S811" s="367"/>
      <c r="T811" s="367"/>
      <c r="U811" s="367"/>
      <c r="V811" s="236"/>
      <c r="W811" s="48"/>
      <c r="X811" s="48"/>
      <c r="Y811" s="48"/>
      <c r="Z811" s="48"/>
      <c r="AA811" s="48"/>
      <c r="AB811" s="48"/>
      <c r="AC811" s="48"/>
    </row>
    <row r="812" spans="1:29" s="81" customFormat="1" ht="15" customHeight="1" x14ac:dyDescent="0.25">
      <c r="A812" s="341"/>
      <c r="B812" s="417"/>
      <c r="C812" s="418"/>
      <c r="D812" s="418"/>
      <c r="E812" s="229"/>
      <c r="F812" s="179"/>
      <c r="G812" s="48"/>
      <c r="H812" s="48"/>
      <c r="I812" s="48"/>
      <c r="J812" s="48"/>
      <c r="K812" s="48"/>
      <c r="L812" s="48"/>
      <c r="M812" s="48"/>
      <c r="N812" s="48"/>
      <c r="O812" s="48"/>
      <c r="P812" s="67"/>
      <c r="Q812" s="344"/>
      <c r="R812" s="67"/>
      <c r="S812" s="367"/>
      <c r="T812" s="367"/>
      <c r="U812" s="367"/>
      <c r="V812" s="236"/>
      <c r="W812" s="48"/>
      <c r="X812" s="48"/>
      <c r="Y812" s="48"/>
      <c r="Z812" s="48"/>
      <c r="AA812" s="48"/>
      <c r="AB812" s="48"/>
      <c r="AC812" s="48"/>
    </row>
    <row r="813" spans="1:29" s="81" customFormat="1" ht="15" customHeight="1" x14ac:dyDescent="0.25">
      <c r="A813" s="341"/>
      <c r="B813" s="417"/>
      <c r="C813" s="418"/>
      <c r="D813" s="418"/>
      <c r="E813" s="229"/>
      <c r="F813" s="179"/>
      <c r="G813" s="48"/>
      <c r="H813" s="48"/>
      <c r="I813" s="48"/>
      <c r="J813" s="48"/>
      <c r="K813" s="48"/>
      <c r="L813" s="48"/>
      <c r="M813" s="48"/>
      <c r="N813" s="48"/>
      <c r="O813" s="48"/>
      <c r="P813" s="67"/>
      <c r="Q813" s="344"/>
      <c r="R813" s="67"/>
      <c r="S813" s="367"/>
      <c r="T813" s="367"/>
      <c r="U813" s="367"/>
      <c r="V813" s="236"/>
      <c r="W813" s="48"/>
      <c r="X813" s="48"/>
      <c r="Y813" s="48"/>
      <c r="Z813" s="48"/>
      <c r="AA813" s="48"/>
      <c r="AB813" s="48"/>
      <c r="AC813" s="48"/>
    </row>
    <row r="814" spans="1:29" s="81" customFormat="1" ht="15" customHeight="1" x14ac:dyDescent="0.25">
      <c r="A814" s="341"/>
      <c r="B814" s="417"/>
      <c r="C814" s="418"/>
      <c r="D814" s="418"/>
      <c r="E814" s="229"/>
      <c r="F814" s="179"/>
      <c r="G814" s="48"/>
      <c r="H814" s="48"/>
      <c r="I814" s="48"/>
      <c r="J814" s="48"/>
      <c r="K814" s="48"/>
      <c r="L814" s="48"/>
      <c r="M814" s="48"/>
      <c r="N814" s="48"/>
      <c r="O814" s="48"/>
      <c r="P814" s="67"/>
      <c r="Q814" s="344"/>
      <c r="R814" s="67"/>
      <c r="S814" s="367"/>
      <c r="T814" s="367"/>
      <c r="U814" s="367"/>
      <c r="V814" s="236"/>
      <c r="W814" s="48"/>
      <c r="X814" s="48"/>
      <c r="Y814" s="48"/>
      <c r="Z814" s="48"/>
      <c r="AA814" s="48"/>
      <c r="AB814" s="48"/>
      <c r="AC814" s="48"/>
    </row>
    <row r="815" spans="1:29" s="81" customFormat="1" ht="15" customHeight="1" x14ac:dyDescent="0.25">
      <c r="A815" s="341"/>
      <c r="B815" s="417"/>
      <c r="C815" s="418"/>
      <c r="D815" s="418"/>
      <c r="E815" s="229"/>
      <c r="F815" s="179"/>
      <c r="G815" s="48"/>
      <c r="H815" s="48"/>
      <c r="I815" s="48"/>
      <c r="J815" s="48"/>
      <c r="K815" s="48"/>
      <c r="L815" s="48"/>
      <c r="M815" s="48"/>
      <c r="N815" s="48"/>
      <c r="O815" s="48"/>
      <c r="P815" s="67"/>
      <c r="Q815" s="344"/>
      <c r="R815" s="67"/>
      <c r="S815" s="367"/>
      <c r="T815" s="367"/>
      <c r="U815" s="367"/>
      <c r="V815" s="236"/>
      <c r="W815" s="48"/>
      <c r="X815" s="48"/>
      <c r="Y815" s="48"/>
      <c r="Z815" s="48"/>
      <c r="AA815" s="48"/>
      <c r="AB815" s="48"/>
      <c r="AC815" s="48"/>
    </row>
    <row r="816" spans="1:29" s="81" customFormat="1" ht="15" customHeight="1" x14ac:dyDescent="0.25">
      <c r="A816" s="341"/>
      <c r="B816" s="417"/>
      <c r="C816" s="418"/>
      <c r="D816" s="418"/>
      <c r="E816" s="229"/>
      <c r="F816" s="179"/>
      <c r="G816" s="48"/>
      <c r="H816" s="48"/>
      <c r="I816" s="48"/>
      <c r="J816" s="48"/>
      <c r="K816" s="48"/>
      <c r="L816" s="48"/>
      <c r="M816" s="48"/>
      <c r="N816" s="48"/>
      <c r="O816" s="48"/>
      <c r="P816" s="67"/>
      <c r="Q816" s="344"/>
      <c r="R816" s="67"/>
      <c r="S816" s="367"/>
      <c r="T816" s="367"/>
      <c r="U816" s="367"/>
      <c r="V816" s="236"/>
      <c r="W816" s="48"/>
      <c r="X816" s="48"/>
      <c r="Y816" s="48"/>
      <c r="Z816" s="48"/>
      <c r="AA816" s="48"/>
      <c r="AB816" s="48"/>
      <c r="AC816" s="48"/>
    </row>
    <row r="817" spans="1:29" s="81" customFormat="1" ht="15" customHeight="1" x14ac:dyDescent="0.25">
      <c r="A817" s="341"/>
      <c r="B817" s="417"/>
      <c r="C817" s="418"/>
      <c r="D817" s="418"/>
      <c r="E817" s="229"/>
      <c r="F817" s="179"/>
      <c r="G817" s="48"/>
      <c r="H817" s="48"/>
      <c r="I817" s="48"/>
      <c r="J817" s="48"/>
      <c r="K817" s="48"/>
      <c r="L817" s="48"/>
      <c r="M817" s="48"/>
      <c r="N817" s="48"/>
      <c r="O817" s="48"/>
      <c r="P817" s="67"/>
      <c r="Q817" s="344"/>
      <c r="R817" s="67"/>
      <c r="S817" s="367"/>
      <c r="T817" s="367"/>
      <c r="U817" s="367"/>
      <c r="V817" s="236"/>
      <c r="W817" s="48"/>
      <c r="X817" s="48"/>
      <c r="Y817" s="48"/>
      <c r="Z817" s="48"/>
      <c r="AA817" s="48"/>
      <c r="AB817" s="48"/>
      <c r="AC817" s="48"/>
    </row>
    <row r="818" spans="1:29" s="81" customFormat="1" ht="15" customHeight="1" x14ac:dyDescent="0.25">
      <c r="A818" s="341"/>
      <c r="B818" s="417"/>
      <c r="C818" s="418"/>
      <c r="D818" s="418"/>
      <c r="E818" s="229"/>
      <c r="F818" s="179"/>
      <c r="G818" s="48"/>
      <c r="H818" s="48"/>
      <c r="I818" s="48"/>
      <c r="J818" s="48"/>
      <c r="K818" s="48"/>
      <c r="L818" s="48"/>
      <c r="M818" s="48"/>
      <c r="N818" s="48"/>
      <c r="O818" s="48"/>
      <c r="P818" s="67"/>
      <c r="Q818" s="344"/>
      <c r="R818" s="67"/>
      <c r="S818" s="367"/>
      <c r="T818" s="367"/>
      <c r="U818" s="367"/>
      <c r="V818" s="236"/>
      <c r="W818" s="48"/>
      <c r="X818" s="48"/>
      <c r="Y818" s="48"/>
      <c r="Z818" s="48"/>
      <c r="AA818" s="48"/>
      <c r="AB818" s="48"/>
      <c r="AC818" s="48"/>
    </row>
    <row r="819" spans="1:29" s="81" customFormat="1" ht="15" customHeight="1" x14ac:dyDescent="0.25">
      <c r="A819" s="341"/>
      <c r="B819" s="417"/>
      <c r="C819" s="418"/>
      <c r="D819" s="418"/>
      <c r="E819" s="229"/>
      <c r="F819" s="179"/>
      <c r="G819" s="48"/>
      <c r="H819" s="48"/>
      <c r="I819" s="48"/>
      <c r="J819" s="48"/>
      <c r="K819" s="48"/>
      <c r="L819" s="48"/>
      <c r="M819" s="48"/>
      <c r="N819" s="48"/>
      <c r="O819" s="48"/>
      <c r="P819" s="67"/>
      <c r="Q819" s="344"/>
      <c r="R819" s="67"/>
      <c r="S819" s="367"/>
      <c r="T819" s="367"/>
      <c r="U819" s="367"/>
      <c r="V819" s="236"/>
      <c r="W819" s="48"/>
      <c r="X819" s="48"/>
      <c r="Y819" s="48"/>
      <c r="Z819" s="48"/>
      <c r="AA819" s="48"/>
      <c r="AB819" s="48"/>
      <c r="AC819" s="48"/>
    </row>
    <row r="820" spans="1:29" s="81" customFormat="1" ht="15" customHeight="1" x14ac:dyDescent="0.25">
      <c r="A820" s="341"/>
      <c r="B820" s="417"/>
      <c r="C820" s="418"/>
      <c r="D820" s="418"/>
      <c r="E820" s="229"/>
      <c r="F820" s="179"/>
      <c r="G820" s="48"/>
      <c r="H820" s="48"/>
      <c r="I820" s="48"/>
      <c r="J820" s="48"/>
      <c r="K820" s="48"/>
      <c r="L820" s="48"/>
      <c r="M820" s="48"/>
      <c r="N820" s="48"/>
      <c r="O820" s="48"/>
      <c r="P820" s="67"/>
      <c r="Q820" s="344"/>
      <c r="R820" s="67"/>
      <c r="S820" s="367"/>
      <c r="T820" s="367"/>
      <c r="U820" s="367"/>
      <c r="V820" s="236"/>
      <c r="W820" s="48"/>
      <c r="X820" s="48"/>
      <c r="Y820" s="48"/>
      <c r="Z820" s="48"/>
      <c r="AA820" s="48"/>
      <c r="AB820" s="48"/>
      <c r="AC820" s="48"/>
    </row>
    <row r="821" spans="1:29" s="81" customFormat="1" ht="15" customHeight="1" x14ac:dyDescent="0.25">
      <c r="A821" s="341"/>
      <c r="B821" s="417"/>
      <c r="C821" s="418"/>
      <c r="D821" s="418"/>
      <c r="E821" s="229"/>
      <c r="F821" s="179"/>
      <c r="G821" s="48"/>
      <c r="H821" s="48"/>
      <c r="I821" s="48"/>
      <c r="J821" s="48"/>
      <c r="K821" s="48"/>
      <c r="L821" s="48"/>
      <c r="M821" s="48"/>
      <c r="N821" s="48"/>
      <c r="O821" s="48"/>
      <c r="P821" s="67"/>
      <c r="Q821" s="344"/>
      <c r="R821" s="67"/>
      <c r="S821" s="367"/>
      <c r="T821" s="367"/>
      <c r="U821" s="367"/>
      <c r="V821" s="236"/>
      <c r="W821" s="48"/>
      <c r="X821" s="48"/>
      <c r="Y821" s="48"/>
      <c r="Z821" s="48"/>
      <c r="AA821" s="48"/>
      <c r="AB821" s="48"/>
      <c r="AC821" s="48"/>
    </row>
    <row r="822" spans="1:29" s="81" customFormat="1" ht="15" customHeight="1" x14ac:dyDescent="0.25">
      <c r="A822" s="341"/>
      <c r="B822" s="417"/>
      <c r="C822" s="418"/>
      <c r="D822" s="418"/>
      <c r="E822" s="229"/>
      <c r="F822" s="179"/>
      <c r="G822" s="48"/>
      <c r="H822" s="48"/>
      <c r="I822" s="48"/>
      <c r="J822" s="48"/>
      <c r="K822" s="48"/>
      <c r="L822" s="48"/>
      <c r="M822" s="48"/>
      <c r="N822" s="48"/>
      <c r="O822" s="48"/>
      <c r="P822" s="67"/>
      <c r="Q822" s="344"/>
      <c r="R822" s="67"/>
      <c r="S822" s="367"/>
      <c r="T822" s="367"/>
      <c r="U822" s="367"/>
      <c r="V822" s="236"/>
      <c r="W822" s="48"/>
      <c r="X822" s="48"/>
      <c r="Y822" s="48"/>
      <c r="Z822" s="48"/>
      <c r="AA822" s="48"/>
      <c r="AB822" s="48"/>
      <c r="AC822" s="48"/>
    </row>
    <row r="823" spans="1:29" s="81" customFormat="1" ht="15" customHeight="1" x14ac:dyDescent="0.25">
      <c r="A823" s="341"/>
      <c r="B823" s="417"/>
      <c r="C823" s="418"/>
      <c r="D823" s="418"/>
      <c r="E823" s="229"/>
      <c r="F823" s="179"/>
      <c r="G823" s="48"/>
      <c r="H823" s="48"/>
      <c r="I823" s="48"/>
      <c r="J823" s="48"/>
      <c r="K823" s="48"/>
      <c r="L823" s="48"/>
      <c r="M823" s="48"/>
      <c r="N823" s="48"/>
      <c r="O823" s="48"/>
      <c r="P823" s="67"/>
      <c r="Q823" s="344"/>
      <c r="R823" s="67"/>
      <c r="S823" s="367"/>
      <c r="T823" s="367"/>
      <c r="U823" s="367"/>
      <c r="V823" s="236"/>
      <c r="W823" s="48"/>
      <c r="X823" s="48"/>
      <c r="Y823" s="48"/>
      <c r="Z823" s="48"/>
      <c r="AA823" s="48"/>
      <c r="AB823" s="48"/>
      <c r="AC823" s="48"/>
    </row>
    <row r="824" spans="1:29" s="81" customFormat="1" ht="15" customHeight="1" x14ac:dyDescent="0.25">
      <c r="A824" s="341"/>
      <c r="B824" s="417"/>
      <c r="C824" s="418"/>
      <c r="D824" s="418"/>
      <c r="E824" s="229"/>
      <c r="F824" s="179"/>
      <c r="G824" s="48"/>
      <c r="H824" s="48"/>
      <c r="I824" s="48"/>
      <c r="J824" s="48"/>
      <c r="K824" s="48"/>
      <c r="L824" s="48"/>
      <c r="M824" s="48"/>
      <c r="N824" s="48"/>
      <c r="O824" s="48"/>
      <c r="P824" s="67"/>
      <c r="Q824" s="344"/>
      <c r="R824" s="67"/>
      <c r="S824" s="367"/>
      <c r="T824" s="367"/>
      <c r="U824" s="367"/>
      <c r="V824" s="236"/>
      <c r="W824" s="48"/>
      <c r="X824" s="48"/>
      <c r="Y824" s="48"/>
      <c r="Z824" s="48"/>
      <c r="AA824" s="48"/>
      <c r="AB824" s="48"/>
      <c r="AC824" s="48"/>
    </row>
    <row r="825" spans="1:29" s="81" customFormat="1" ht="15" customHeight="1" x14ac:dyDescent="0.25">
      <c r="A825" s="341"/>
      <c r="B825" s="417"/>
      <c r="C825" s="418"/>
      <c r="D825" s="418"/>
      <c r="E825" s="229"/>
      <c r="F825" s="179"/>
      <c r="G825" s="48"/>
      <c r="H825" s="48"/>
      <c r="I825" s="48"/>
      <c r="J825" s="48"/>
      <c r="K825" s="48"/>
      <c r="L825" s="48"/>
      <c r="M825" s="48"/>
      <c r="N825" s="48"/>
      <c r="O825" s="48"/>
      <c r="P825" s="67"/>
      <c r="Q825" s="344"/>
      <c r="R825" s="67"/>
      <c r="S825" s="367"/>
      <c r="T825" s="367"/>
      <c r="U825" s="367"/>
      <c r="V825" s="236"/>
      <c r="W825" s="48"/>
      <c r="X825" s="48"/>
      <c r="Y825" s="48"/>
      <c r="Z825" s="48"/>
      <c r="AA825" s="48"/>
      <c r="AB825" s="48"/>
      <c r="AC825" s="48"/>
    </row>
    <row r="826" spans="1:29" s="81" customFormat="1" ht="15" customHeight="1" x14ac:dyDescent="0.25">
      <c r="A826" s="341"/>
      <c r="B826" s="417"/>
      <c r="C826" s="418"/>
      <c r="D826" s="418"/>
      <c r="E826" s="229"/>
      <c r="F826" s="179"/>
      <c r="G826" s="48"/>
      <c r="H826" s="48"/>
      <c r="I826" s="48"/>
      <c r="J826" s="48"/>
      <c r="K826" s="48"/>
      <c r="L826" s="48"/>
      <c r="M826" s="48"/>
      <c r="N826" s="48"/>
      <c r="O826" s="48"/>
      <c r="P826" s="67"/>
      <c r="Q826" s="344"/>
      <c r="R826" s="67"/>
      <c r="S826" s="367"/>
      <c r="T826" s="367"/>
      <c r="U826" s="367"/>
      <c r="V826" s="236"/>
      <c r="W826" s="48"/>
      <c r="X826" s="48"/>
      <c r="Y826" s="48"/>
      <c r="Z826" s="48"/>
      <c r="AA826" s="48"/>
      <c r="AB826" s="48"/>
      <c r="AC826" s="48"/>
    </row>
    <row r="827" spans="1:29" s="81" customFormat="1" ht="15" customHeight="1" x14ac:dyDescent="0.25">
      <c r="A827" s="341"/>
      <c r="B827" s="417"/>
      <c r="C827" s="418"/>
      <c r="D827" s="418"/>
      <c r="E827" s="229"/>
      <c r="F827" s="179"/>
      <c r="G827" s="48"/>
      <c r="H827" s="48"/>
      <c r="I827" s="48"/>
      <c r="J827" s="48"/>
      <c r="K827" s="48"/>
      <c r="L827" s="48"/>
      <c r="M827" s="48"/>
      <c r="N827" s="48"/>
      <c r="O827" s="48"/>
      <c r="P827" s="67"/>
      <c r="Q827" s="344"/>
      <c r="R827" s="67"/>
      <c r="S827" s="367"/>
      <c r="T827" s="367"/>
      <c r="U827" s="367"/>
      <c r="V827" s="236"/>
      <c r="W827" s="48"/>
      <c r="X827" s="48"/>
      <c r="Y827" s="48"/>
      <c r="Z827" s="48"/>
      <c r="AA827" s="48"/>
      <c r="AB827" s="48"/>
      <c r="AC827" s="48"/>
    </row>
    <row r="828" spans="1:29" s="81" customFormat="1" ht="15" customHeight="1" x14ac:dyDescent="0.25">
      <c r="A828" s="341"/>
      <c r="B828" s="417"/>
      <c r="C828" s="418"/>
      <c r="D828" s="418"/>
      <c r="E828" s="229"/>
      <c r="F828" s="179"/>
      <c r="G828" s="48"/>
      <c r="H828" s="48"/>
      <c r="I828" s="48"/>
      <c r="J828" s="48"/>
      <c r="K828" s="48"/>
      <c r="L828" s="48"/>
      <c r="M828" s="48"/>
      <c r="N828" s="48"/>
      <c r="O828" s="48"/>
      <c r="P828" s="67"/>
      <c r="Q828" s="344"/>
      <c r="R828" s="67"/>
      <c r="S828" s="367"/>
      <c r="T828" s="367"/>
      <c r="U828" s="367"/>
      <c r="V828" s="236"/>
      <c r="W828" s="48"/>
      <c r="X828" s="48"/>
      <c r="Y828" s="48"/>
      <c r="Z828" s="48"/>
      <c r="AA828" s="48"/>
      <c r="AB828" s="48"/>
      <c r="AC828" s="48"/>
    </row>
    <row r="829" spans="1:29" s="81" customFormat="1" ht="15" customHeight="1" x14ac:dyDescent="0.25">
      <c r="A829" s="341"/>
      <c r="B829" s="417"/>
      <c r="C829" s="418"/>
      <c r="D829" s="418"/>
      <c r="E829" s="229"/>
      <c r="F829" s="179"/>
      <c r="G829" s="48"/>
      <c r="H829" s="48"/>
      <c r="I829" s="48"/>
      <c r="J829" s="48"/>
      <c r="K829" s="48"/>
      <c r="L829" s="48"/>
      <c r="M829" s="48"/>
      <c r="N829" s="48"/>
      <c r="O829" s="48"/>
      <c r="P829" s="67"/>
      <c r="Q829" s="344"/>
      <c r="R829" s="67"/>
      <c r="S829" s="367"/>
      <c r="T829" s="367"/>
      <c r="U829" s="367"/>
      <c r="V829" s="236"/>
      <c r="W829" s="48"/>
      <c r="X829" s="48"/>
      <c r="Y829" s="48"/>
      <c r="Z829" s="48"/>
      <c r="AA829" s="48"/>
      <c r="AB829" s="48"/>
      <c r="AC829" s="48"/>
    </row>
    <row r="830" spans="1:29" s="81" customFormat="1" ht="15" customHeight="1" x14ac:dyDescent="0.25">
      <c r="A830" s="341"/>
      <c r="B830" s="417"/>
      <c r="C830" s="418"/>
      <c r="D830" s="418"/>
      <c r="E830" s="229"/>
      <c r="F830" s="179"/>
      <c r="G830" s="48"/>
      <c r="H830" s="48"/>
      <c r="I830" s="48"/>
      <c r="J830" s="48"/>
      <c r="K830" s="48"/>
      <c r="L830" s="48"/>
      <c r="M830" s="48"/>
      <c r="N830" s="48"/>
      <c r="O830" s="48"/>
      <c r="P830" s="67"/>
      <c r="Q830" s="344"/>
      <c r="R830" s="67"/>
      <c r="S830" s="367"/>
      <c r="T830" s="367"/>
      <c r="U830" s="367"/>
      <c r="V830" s="236"/>
      <c r="W830" s="48"/>
      <c r="X830" s="48"/>
      <c r="Y830" s="48"/>
      <c r="Z830" s="48"/>
      <c r="AA830" s="48"/>
      <c r="AB830" s="48"/>
      <c r="AC830" s="48"/>
    </row>
    <row r="831" spans="1:29" s="81" customFormat="1" ht="15" customHeight="1" x14ac:dyDescent="0.25">
      <c r="A831" s="341"/>
      <c r="B831" s="417"/>
      <c r="C831" s="418"/>
      <c r="D831" s="418"/>
      <c r="E831" s="229"/>
      <c r="F831" s="179"/>
      <c r="G831" s="48"/>
      <c r="H831" s="48"/>
      <c r="I831" s="48"/>
      <c r="J831" s="48"/>
      <c r="K831" s="48"/>
      <c r="L831" s="48"/>
      <c r="M831" s="48"/>
      <c r="N831" s="48"/>
      <c r="O831" s="48"/>
      <c r="P831" s="67"/>
      <c r="Q831" s="344"/>
      <c r="R831" s="67"/>
      <c r="S831" s="367"/>
      <c r="T831" s="367"/>
      <c r="U831" s="367"/>
      <c r="V831" s="236"/>
      <c r="W831" s="48"/>
      <c r="X831" s="48"/>
      <c r="Y831" s="48"/>
      <c r="Z831" s="48"/>
      <c r="AA831" s="48"/>
      <c r="AB831" s="48"/>
      <c r="AC831" s="48"/>
    </row>
    <row r="832" spans="1:29" s="81" customFormat="1" ht="15" customHeight="1" x14ac:dyDescent="0.25">
      <c r="A832" s="341"/>
      <c r="B832" s="417"/>
      <c r="C832" s="418"/>
      <c r="D832" s="418"/>
      <c r="E832" s="229"/>
      <c r="F832" s="179"/>
      <c r="G832" s="48"/>
      <c r="H832" s="48"/>
      <c r="I832" s="48"/>
      <c r="J832" s="48"/>
      <c r="K832" s="48"/>
      <c r="L832" s="48"/>
      <c r="M832" s="48"/>
      <c r="N832" s="48"/>
      <c r="O832" s="48"/>
      <c r="P832" s="67"/>
      <c r="Q832" s="344"/>
      <c r="R832" s="67"/>
      <c r="S832" s="367"/>
      <c r="T832" s="367"/>
      <c r="U832" s="367"/>
      <c r="V832" s="236"/>
      <c r="W832" s="48"/>
      <c r="X832" s="48"/>
      <c r="Y832" s="48"/>
      <c r="Z832" s="48"/>
      <c r="AA832" s="48"/>
      <c r="AB832" s="48"/>
      <c r="AC832" s="48"/>
    </row>
    <row r="833" spans="1:29" s="81" customFormat="1" ht="15" customHeight="1" x14ac:dyDescent="0.25">
      <c r="A833" s="341"/>
      <c r="B833" s="417"/>
      <c r="C833" s="418"/>
      <c r="D833" s="418"/>
      <c r="E833" s="229"/>
      <c r="F833" s="179"/>
      <c r="G833" s="48"/>
      <c r="H833" s="48"/>
      <c r="I833" s="48"/>
      <c r="J833" s="48"/>
      <c r="K833" s="48"/>
      <c r="L833" s="48"/>
      <c r="M833" s="48"/>
      <c r="N833" s="48"/>
      <c r="O833" s="48"/>
      <c r="P833" s="67"/>
      <c r="Q833" s="344"/>
      <c r="R833" s="67"/>
      <c r="S833" s="367"/>
      <c r="T833" s="367"/>
      <c r="U833" s="367"/>
      <c r="V833" s="236"/>
      <c r="W833" s="48"/>
      <c r="X833" s="48"/>
      <c r="Y833" s="48"/>
      <c r="Z833" s="48"/>
      <c r="AA833" s="48"/>
      <c r="AB833" s="48"/>
      <c r="AC833" s="48"/>
    </row>
    <row r="834" spans="1:29" s="81" customFormat="1" ht="15" customHeight="1" x14ac:dyDescent="0.25">
      <c r="A834" s="341"/>
      <c r="B834" s="417"/>
      <c r="C834" s="418"/>
      <c r="D834" s="418"/>
      <c r="E834" s="229"/>
      <c r="F834" s="179"/>
      <c r="G834" s="48"/>
      <c r="H834" s="48"/>
      <c r="I834" s="48"/>
      <c r="J834" s="48"/>
      <c r="K834" s="48"/>
      <c r="L834" s="48"/>
      <c r="M834" s="48"/>
      <c r="N834" s="48"/>
      <c r="O834" s="48"/>
      <c r="P834" s="67"/>
      <c r="Q834" s="344"/>
      <c r="R834" s="67"/>
      <c r="S834" s="367"/>
      <c r="T834" s="367"/>
      <c r="U834" s="367"/>
      <c r="V834" s="236"/>
      <c r="W834" s="48"/>
      <c r="X834" s="48"/>
      <c r="Y834" s="48"/>
      <c r="Z834" s="48"/>
      <c r="AA834" s="48"/>
      <c r="AB834" s="48"/>
      <c r="AC834" s="48"/>
    </row>
    <row r="835" spans="1:29" s="81" customFormat="1" ht="15" customHeight="1" x14ac:dyDescent="0.25">
      <c r="A835" s="341"/>
      <c r="B835" s="417"/>
      <c r="C835" s="418"/>
      <c r="D835" s="418"/>
      <c r="E835" s="229"/>
      <c r="F835" s="179"/>
      <c r="G835" s="48"/>
      <c r="H835" s="48"/>
      <c r="I835" s="48"/>
      <c r="J835" s="48"/>
      <c r="K835" s="48"/>
      <c r="L835" s="48"/>
      <c r="M835" s="48"/>
      <c r="N835" s="48"/>
      <c r="O835" s="48"/>
      <c r="P835" s="67"/>
      <c r="Q835" s="344"/>
      <c r="R835" s="67"/>
      <c r="S835" s="367"/>
      <c r="T835" s="367"/>
      <c r="U835" s="367"/>
      <c r="V835" s="236"/>
      <c r="W835" s="48"/>
      <c r="X835" s="48"/>
      <c r="Y835" s="48"/>
      <c r="Z835" s="48"/>
      <c r="AA835" s="48"/>
      <c r="AB835" s="48"/>
      <c r="AC835" s="48"/>
    </row>
    <row r="836" spans="1:29" s="81" customFormat="1" ht="15" customHeight="1" x14ac:dyDescent="0.25">
      <c r="A836" s="341"/>
      <c r="B836" s="417"/>
      <c r="C836" s="418"/>
      <c r="D836" s="418"/>
      <c r="E836" s="229"/>
      <c r="F836" s="179"/>
      <c r="G836" s="48"/>
      <c r="H836" s="48"/>
      <c r="I836" s="48"/>
      <c r="J836" s="48"/>
      <c r="K836" s="48"/>
      <c r="L836" s="48"/>
      <c r="M836" s="48"/>
      <c r="N836" s="48"/>
      <c r="O836" s="48"/>
      <c r="P836" s="67"/>
      <c r="Q836" s="344"/>
      <c r="R836" s="67"/>
      <c r="S836" s="367"/>
      <c r="T836" s="367"/>
      <c r="U836" s="367"/>
      <c r="V836" s="236"/>
      <c r="W836" s="48"/>
      <c r="X836" s="48"/>
      <c r="Y836" s="48"/>
      <c r="Z836" s="48"/>
      <c r="AA836" s="48"/>
      <c r="AB836" s="48"/>
      <c r="AC836" s="48"/>
    </row>
    <row r="837" spans="1:29" s="81" customFormat="1" ht="15" customHeight="1" x14ac:dyDescent="0.25">
      <c r="A837" s="341"/>
      <c r="B837" s="417"/>
      <c r="C837" s="418"/>
      <c r="D837" s="418"/>
      <c r="E837" s="229"/>
      <c r="F837" s="179"/>
      <c r="G837" s="48"/>
      <c r="H837" s="48"/>
      <c r="I837" s="48"/>
      <c r="J837" s="48"/>
      <c r="K837" s="48"/>
      <c r="L837" s="48"/>
      <c r="M837" s="48"/>
      <c r="N837" s="48"/>
      <c r="O837" s="48"/>
      <c r="P837" s="67"/>
      <c r="Q837" s="344"/>
      <c r="R837" s="67"/>
      <c r="S837" s="367"/>
      <c r="T837" s="367"/>
      <c r="U837" s="367"/>
      <c r="V837" s="236"/>
      <c r="W837" s="48"/>
      <c r="X837" s="48"/>
      <c r="Y837" s="48"/>
      <c r="Z837" s="48"/>
      <c r="AA837" s="48"/>
      <c r="AB837" s="48"/>
      <c r="AC837" s="48"/>
    </row>
    <row r="838" spans="1:29" s="81" customFormat="1" ht="15" customHeight="1" x14ac:dyDescent="0.25">
      <c r="A838" s="341"/>
      <c r="B838" s="417"/>
      <c r="C838" s="418"/>
      <c r="D838" s="418"/>
      <c r="E838" s="229"/>
      <c r="F838" s="179"/>
      <c r="G838" s="48"/>
      <c r="H838" s="48"/>
      <c r="I838" s="48"/>
      <c r="J838" s="48"/>
      <c r="K838" s="48"/>
      <c r="L838" s="48"/>
      <c r="M838" s="48"/>
      <c r="N838" s="48"/>
      <c r="O838" s="48"/>
      <c r="P838" s="67"/>
      <c r="Q838" s="344"/>
      <c r="R838" s="67"/>
      <c r="S838" s="367"/>
      <c r="T838" s="367"/>
      <c r="U838" s="367"/>
      <c r="V838" s="236"/>
      <c r="W838" s="48"/>
      <c r="X838" s="48"/>
      <c r="Y838" s="48"/>
      <c r="Z838" s="48"/>
      <c r="AA838" s="48"/>
      <c r="AB838" s="48"/>
      <c r="AC838" s="48"/>
    </row>
    <row r="839" spans="1:29" s="81" customFormat="1" ht="15" customHeight="1" x14ac:dyDescent="0.25">
      <c r="A839" s="341"/>
      <c r="B839" s="417"/>
      <c r="C839" s="418"/>
      <c r="D839" s="418"/>
      <c r="E839" s="229"/>
      <c r="F839" s="179"/>
      <c r="G839" s="48"/>
      <c r="H839" s="48"/>
      <c r="I839" s="48"/>
      <c r="J839" s="48"/>
      <c r="K839" s="48"/>
      <c r="L839" s="48"/>
      <c r="M839" s="48"/>
      <c r="N839" s="48"/>
      <c r="O839" s="48"/>
      <c r="P839" s="67"/>
      <c r="Q839" s="344"/>
      <c r="R839" s="67"/>
      <c r="S839" s="367"/>
      <c r="T839" s="367"/>
      <c r="U839" s="367"/>
      <c r="V839" s="236"/>
      <c r="W839" s="48"/>
      <c r="X839" s="48"/>
      <c r="Y839" s="48"/>
      <c r="Z839" s="48"/>
      <c r="AA839" s="48"/>
      <c r="AB839" s="48"/>
      <c r="AC839" s="48"/>
    </row>
    <row r="840" spans="1:29" s="81" customFormat="1" ht="15" customHeight="1" x14ac:dyDescent="0.25">
      <c r="A840" s="341"/>
      <c r="B840" s="417"/>
      <c r="C840" s="418"/>
      <c r="D840" s="418"/>
      <c r="E840" s="229"/>
      <c r="F840" s="179"/>
      <c r="G840" s="48"/>
      <c r="H840" s="48"/>
      <c r="I840" s="48"/>
      <c r="J840" s="48"/>
      <c r="K840" s="48"/>
      <c r="L840" s="48"/>
      <c r="M840" s="48"/>
      <c r="N840" s="48"/>
      <c r="O840" s="48"/>
      <c r="P840" s="67"/>
      <c r="Q840" s="344"/>
      <c r="R840" s="67"/>
      <c r="S840" s="367"/>
      <c r="T840" s="367"/>
      <c r="U840" s="367"/>
      <c r="V840" s="236"/>
      <c r="W840" s="48"/>
      <c r="X840" s="48"/>
      <c r="Y840" s="48"/>
      <c r="Z840" s="48"/>
      <c r="AA840" s="48"/>
      <c r="AB840" s="48"/>
      <c r="AC840" s="48"/>
    </row>
    <row r="841" spans="1:29" s="81" customFormat="1" ht="15" customHeight="1" x14ac:dyDescent="0.25">
      <c r="A841" s="341"/>
      <c r="B841" s="417"/>
      <c r="C841" s="418"/>
      <c r="D841" s="418"/>
      <c r="E841" s="229"/>
      <c r="F841" s="179"/>
      <c r="G841" s="48"/>
      <c r="H841" s="48"/>
      <c r="I841" s="48"/>
      <c r="J841" s="48"/>
      <c r="K841" s="48"/>
      <c r="L841" s="48"/>
      <c r="M841" s="48"/>
      <c r="N841" s="48"/>
      <c r="O841" s="48"/>
      <c r="P841" s="67"/>
      <c r="Q841" s="344"/>
      <c r="R841" s="67"/>
      <c r="S841" s="367"/>
      <c r="T841" s="367"/>
      <c r="U841" s="367"/>
      <c r="V841" s="236"/>
      <c r="W841" s="48"/>
      <c r="X841" s="48"/>
      <c r="Y841" s="48"/>
      <c r="Z841" s="48"/>
      <c r="AA841" s="48"/>
      <c r="AB841" s="48"/>
      <c r="AC841" s="48"/>
    </row>
    <row r="842" spans="1:29" s="81" customFormat="1" ht="15" customHeight="1" x14ac:dyDescent="0.25">
      <c r="A842" s="341"/>
      <c r="B842" s="417"/>
      <c r="C842" s="418"/>
      <c r="D842" s="418"/>
      <c r="E842" s="229"/>
      <c r="F842" s="179"/>
      <c r="G842" s="48"/>
      <c r="H842" s="48"/>
      <c r="I842" s="48"/>
      <c r="J842" s="48"/>
      <c r="K842" s="48"/>
      <c r="L842" s="48"/>
      <c r="M842" s="48"/>
      <c r="N842" s="48"/>
      <c r="O842" s="48"/>
      <c r="P842" s="67"/>
      <c r="Q842" s="344"/>
      <c r="R842" s="67"/>
      <c r="S842" s="367"/>
      <c r="T842" s="367"/>
      <c r="U842" s="367"/>
      <c r="V842" s="236"/>
      <c r="W842" s="48"/>
      <c r="X842" s="48"/>
      <c r="Y842" s="48"/>
      <c r="Z842" s="48"/>
      <c r="AA842" s="48"/>
      <c r="AB842" s="48"/>
      <c r="AC842" s="48"/>
    </row>
    <row r="843" spans="1:29" s="81" customFormat="1" ht="15" customHeight="1" x14ac:dyDescent="0.25">
      <c r="A843" s="341"/>
      <c r="B843" s="417"/>
      <c r="C843" s="418"/>
      <c r="D843" s="418"/>
      <c r="E843" s="229"/>
      <c r="F843" s="179"/>
      <c r="G843" s="48"/>
      <c r="H843" s="48"/>
      <c r="I843" s="48"/>
      <c r="J843" s="48"/>
      <c r="K843" s="48"/>
      <c r="L843" s="48"/>
      <c r="M843" s="48"/>
      <c r="N843" s="48"/>
      <c r="O843" s="48"/>
      <c r="P843" s="67"/>
      <c r="Q843" s="344"/>
      <c r="R843" s="67"/>
      <c r="S843" s="367"/>
      <c r="T843" s="367"/>
      <c r="U843" s="367"/>
      <c r="V843" s="236"/>
      <c r="W843" s="48"/>
      <c r="X843" s="48"/>
      <c r="Y843" s="48"/>
      <c r="Z843" s="48"/>
      <c r="AA843" s="48"/>
      <c r="AB843" s="48"/>
      <c r="AC843" s="48"/>
    </row>
    <row r="844" spans="1:29" s="81" customFormat="1" ht="15" customHeight="1" x14ac:dyDescent="0.25">
      <c r="A844" s="341"/>
      <c r="B844" s="417"/>
      <c r="C844" s="418"/>
      <c r="D844" s="418"/>
      <c r="E844" s="229"/>
      <c r="F844" s="179"/>
      <c r="G844" s="48"/>
      <c r="H844" s="48"/>
      <c r="I844" s="48"/>
      <c r="J844" s="48"/>
      <c r="K844" s="48"/>
      <c r="L844" s="48"/>
      <c r="M844" s="48"/>
      <c r="N844" s="48"/>
      <c r="O844" s="48"/>
      <c r="P844" s="67"/>
      <c r="Q844" s="344"/>
      <c r="R844" s="67"/>
      <c r="S844" s="367"/>
      <c r="T844" s="367"/>
      <c r="U844" s="367"/>
      <c r="V844" s="236"/>
      <c r="W844" s="48"/>
      <c r="X844" s="48"/>
      <c r="Y844" s="48"/>
      <c r="Z844" s="48"/>
      <c r="AA844" s="48"/>
      <c r="AB844" s="48"/>
      <c r="AC844" s="48"/>
    </row>
    <row r="845" spans="1:29" s="81" customFormat="1" ht="15" customHeight="1" x14ac:dyDescent="0.25">
      <c r="A845" s="341"/>
      <c r="B845" s="417"/>
      <c r="C845" s="418"/>
      <c r="D845" s="418"/>
      <c r="E845" s="229"/>
      <c r="F845" s="179"/>
      <c r="G845" s="48"/>
      <c r="H845" s="48"/>
      <c r="I845" s="48"/>
      <c r="J845" s="48"/>
      <c r="K845" s="48"/>
      <c r="L845" s="48"/>
      <c r="M845" s="48"/>
      <c r="N845" s="48"/>
      <c r="O845" s="48"/>
      <c r="P845" s="67"/>
      <c r="Q845" s="344"/>
      <c r="R845" s="67"/>
      <c r="S845" s="367"/>
      <c r="T845" s="367"/>
      <c r="U845" s="367"/>
      <c r="V845" s="236"/>
      <c r="W845" s="48"/>
      <c r="X845" s="48"/>
      <c r="Y845" s="48"/>
      <c r="Z845" s="48"/>
      <c r="AA845" s="48"/>
      <c r="AB845" s="48"/>
      <c r="AC845" s="48"/>
    </row>
    <row r="846" spans="1:29" s="81" customFormat="1" ht="15" customHeight="1" x14ac:dyDescent="0.25">
      <c r="A846" s="341"/>
      <c r="B846" s="417"/>
      <c r="C846" s="418"/>
      <c r="D846" s="418"/>
      <c r="E846" s="229"/>
      <c r="F846" s="179"/>
      <c r="G846" s="48"/>
      <c r="H846" s="48"/>
      <c r="I846" s="48"/>
      <c r="J846" s="48"/>
      <c r="K846" s="48"/>
      <c r="L846" s="48"/>
      <c r="M846" s="48"/>
      <c r="N846" s="48"/>
      <c r="O846" s="48"/>
      <c r="P846" s="67"/>
      <c r="Q846" s="344"/>
      <c r="R846" s="67"/>
      <c r="S846" s="367"/>
      <c r="T846" s="367"/>
      <c r="U846" s="367"/>
      <c r="V846" s="236"/>
      <c r="W846" s="48"/>
      <c r="X846" s="48"/>
      <c r="Y846" s="48"/>
      <c r="Z846" s="48"/>
      <c r="AA846" s="48"/>
      <c r="AB846" s="48"/>
      <c r="AC846" s="48"/>
    </row>
    <row r="847" spans="1:29" s="81" customFormat="1" ht="15" customHeight="1" x14ac:dyDescent="0.25">
      <c r="A847" s="341"/>
      <c r="B847" s="417"/>
      <c r="C847" s="418"/>
      <c r="D847" s="418"/>
      <c r="E847" s="229"/>
      <c r="F847" s="179"/>
      <c r="G847" s="48"/>
      <c r="H847" s="48"/>
      <c r="I847" s="48"/>
      <c r="J847" s="48"/>
      <c r="K847" s="48"/>
      <c r="L847" s="48"/>
      <c r="M847" s="48"/>
      <c r="N847" s="48"/>
      <c r="O847" s="48"/>
      <c r="P847" s="67"/>
      <c r="Q847" s="344"/>
      <c r="R847" s="67"/>
      <c r="S847" s="367"/>
      <c r="T847" s="367"/>
      <c r="U847" s="367"/>
      <c r="V847" s="236"/>
      <c r="W847" s="48"/>
      <c r="X847" s="48"/>
      <c r="Y847" s="48"/>
      <c r="Z847" s="48"/>
      <c r="AA847" s="48"/>
      <c r="AB847" s="48"/>
      <c r="AC847" s="48"/>
    </row>
    <row r="848" spans="1:29" s="81" customFormat="1" ht="15" customHeight="1" x14ac:dyDescent="0.25">
      <c r="A848" s="341"/>
      <c r="B848" s="417"/>
      <c r="C848" s="418"/>
      <c r="D848" s="418"/>
      <c r="E848" s="229"/>
      <c r="F848" s="179"/>
      <c r="G848" s="48"/>
      <c r="H848" s="48"/>
      <c r="I848" s="48"/>
      <c r="J848" s="48"/>
      <c r="K848" s="48"/>
      <c r="L848" s="48"/>
      <c r="M848" s="48"/>
      <c r="N848" s="48"/>
      <c r="O848" s="48"/>
      <c r="P848" s="67"/>
      <c r="Q848" s="344"/>
      <c r="R848" s="67"/>
      <c r="S848" s="367"/>
      <c r="T848" s="367"/>
      <c r="U848" s="367"/>
      <c r="V848" s="236"/>
      <c r="W848" s="48"/>
      <c r="X848" s="48"/>
      <c r="Y848" s="48"/>
      <c r="Z848" s="48"/>
      <c r="AA848" s="48"/>
      <c r="AB848" s="48"/>
      <c r="AC848" s="48"/>
    </row>
    <row r="849" spans="1:29" s="81" customFormat="1" ht="15" customHeight="1" x14ac:dyDescent="0.25">
      <c r="A849" s="341"/>
      <c r="B849" s="417"/>
      <c r="C849" s="418"/>
      <c r="D849" s="418"/>
      <c r="E849" s="229"/>
      <c r="F849" s="179"/>
      <c r="G849" s="48"/>
      <c r="H849" s="48"/>
      <c r="I849" s="48"/>
      <c r="J849" s="48"/>
      <c r="K849" s="48"/>
      <c r="L849" s="48"/>
      <c r="M849" s="48"/>
      <c r="N849" s="48"/>
      <c r="O849" s="48"/>
      <c r="P849" s="67"/>
      <c r="Q849" s="344"/>
      <c r="R849" s="67"/>
      <c r="S849" s="367"/>
      <c r="T849" s="367"/>
      <c r="U849" s="367"/>
      <c r="V849" s="236"/>
      <c r="W849" s="48"/>
      <c r="X849" s="48"/>
      <c r="Y849" s="48"/>
      <c r="Z849" s="48"/>
      <c r="AA849" s="48"/>
      <c r="AB849" s="48"/>
      <c r="AC849" s="48"/>
    </row>
    <row r="850" spans="1:29" s="81" customFormat="1" ht="15" customHeight="1" x14ac:dyDescent="0.25">
      <c r="A850" s="341"/>
      <c r="B850" s="417"/>
      <c r="C850" s="418"/>
      <c r="D850" s="418"/>
      <c r="E850" s="229"/>
      <c r="F850" s="179"/>
      <c r="G850" s="48"/>
      <c r="H850" s="48"/>
      <c r="I850" s="48"/>
      <c r="J850" s="48"/>
      <c r="K850" s="48"/>
      <c r="L850" s="48"/>
      <c r="M850" s="48"/>
      <c r="N850" s="48"/>
      <c r="O850" s="48"/>
      <c r="P850" s="67"/>
      <c r="Q850" s="344"/>
      <c r="R850" s="67"/>
      <c r="S850" s="367"/>
      <c r="T850" s="367"/>
      <c r="U850" s="367"/>
      <c r="V850" s="236"/>
      <c r="W850" s="48"/>
      <c r="X850" s="48"/>
      <c r="Y850" s="48"/>
      <c r="Z850" s="48"/>
      <c r="AA850" s="48"/>
      <c r="AB850" s="48"/>
      <c r="AC850" s="48"/>
    </row>
    <row r="851" spans="1:29" s="81" customFormat="1" ht="15" customHeight="1" x14ac:dyDescent="0.25">
      <c r="A851" s="341"/>
      <c r="B851" s="417"/>
      <c r="C851" s="418"/>
      <c r="D851" s="418"/>
      <c r="E851" s="229"/>
      <c r="F851" s="179"/>
      <c r="G851" s="48"/>
      <c r="H851" s="48"/>
      <c r="I851" s="48"/>
      <c r="J851" s="48"/>
      <c r="K851" s="48"/>
      <c r="L851" s="48"/>
      <c r="M851" s="48"/>
      <c r="N851" s="48"/>
      <c r="O851" s="48"/>
      <c r="P851" s="67"/>
      <c r="Q851" s="344"/>
      <c r="R851" s="67"/>
      <c r="S851" s="367"/>
      <c r="T851" s="367"/>
      <c r="U851" s="367"/>
      <c r="V851" s="236"/>
      <c r="W851" s="48"/>
      <c r="X851" s="48"/>
      <c r="Y851" s="48"/>
      <c r="Z851" s="48"/>
      <c r="AA851" s="48"/>
      <c r="AB851" s="48"/>
      <c r="AC851" s="48"/>
    </row>
    <row r="852" spans="1:29" s="81" customFormat="1" ht="15" customHeight="1" x14ac:dyDescent="0.25">
      <c r="A852" s="341"/>
      <c r="B852" s="417"/>
      <c r="C852" s="418"/>
      <c r="D852" s="418"/>
      <c r="E852" s="229"/>
      <c r="F852" s="179"/>
      <c r="G852" s="48"/>
      <c r="H852" s="48"/>
      <c r="I852" s="48"/>
      <c r="J852" s="48"/>
      <c r="K852" s="48"/>
      <c r="L852" s="48"/>
      <c r="M852" s="48"/>
      <c r="N852" s="48"/>
      <c r="O852" s="48"/>
      <c r="P852" s="67"/>
      <c r="Q852" s="344"/>
      <c r="R852" s="67"/>
      <c r="S852" s="367"/>
      <c r="T852" s="367"/>
      <c r="U852" s="367"/>
      <c r="V852" s="236"/>
      <c r="W852" s="48"/>
      <c r="X852" s="48"/>
      <c r="Y852" s="48"/>
      <c r="Z852" s="48"/>
      <c r="AA852" s="48"/>
      <c r="AB852" s="48"/>
      <c r="AC852" s="48"/>
    </row>
    <row r="853" spans="1:29" s="81" customFormat="1" ht="15" customHeight="1" x14ac:dyDescent="0.25">
      <c r="A853" s="341"/>
      <c r="B853" s="417"/>
      <c r="C853" s="418"/>
      <c r="D853" s="418"/>
      <c r="E853" s="229"/>
      <c r="F853" s="179"/>
      <c r="G853" s="48"/>
      <c r="H853" s="48"/>
      <c r="I853" s="48"/>
      <c r="J853" s="48"/>
      <c r="K853" s="48"/>
      <c r="L853" s="48"/>
      <c r="M853" s="48"/>
      <c r="N853" s="48"/>
      <c r="O853" s="48"/>
      <c r="P853" s="67"/>
      <c r="Q853" s="344"/>
      <c r="R853" s="67"/>
      <c r="S853" s="367"/>
      <c r="T853" s="367"/>
      <c r="U853" s="367"/>
      <c r="V853" s="236"/>
      <c r="W853" s="48"/>
      <c r="X853" s="48"/>
      <c r="Y853" s="48"/>
      <c r="Z853" s="48"/>
      <c r="AA853" s="48"/>
      <c r="AB853" s="48"/>
      <c r="AC853" s="48"/>
    </row>
    <row r="854" spans="1:29" s="81" customFormat="1" ht="15" customHeight="1" x14ac:dyDescent="0.25">
      <c r="A854" s="341"/>
      <c r="B854" s="417"/>
      <c r="C854" s="418"/>
      <c r="D854" s="418"/>
      <c r="E854" s="229"/>
      <c r="F854" s="179"/>
      <c r="G854" s="48"/>
      <c r="H854" s="48"/>
      <c r="I854" s="48"/>
      <c r="J854" s="48"/>
      <c r="K854" s="48"/>
      <c r="L854" s="48"/>
      <c r="M854" s="48"/>
      <c r="N854" s="48"/>
      <c r="O854" s="48"/>
      <c r="P854" s="67"/>
      <c r="Q854" s="344"/>
      <c r="R854" s="67"/>
      <c r="S854" s="367"/>
      <c r="T854" s="367"/>
      <c r="U854" s="367"/>
      <c r="V854" s="236"/>
      <c r="W854" s="48"/>
      <c r="X854" s="48"/>
      <c r="Y854" s="48"/>
      <c r="Z854" s="48"/>
      <c r="AA854" s="48"/>
      <c r="AB854" s="48"/>
      <c r="AC854" s="48"/>
    </row>
    <row r="855" spans="1:29" s="81" customFormat="1" ht="15" customHeight="1" x14ac:dyDescent="0.25">
      <c r="A855" s="341"/>
      <c r="B855" s="417"/>
      <c r="C855" s="418"/>
      <c r="D855" s="418"/>
      <c r="E855" s="229"/>
      <c r="F855" s="179"/>
      <c r="G855" s="48"/>
      <c r="H855" s="48"/>
      <c r="I855" s="48"/>
      <c r="J855" s="48"/>
      <c r="K855" s="48"/>
      <c r="L855" s="48"/>
      <c r="M855" s="48"/>
      <c r="N855" s="48"/>
      <c r="O855" s="48"/>
      <c r="P855" s="67"/>
      <c r="Q855" s="344"/>
      <c r="R855" s="67"/>
      <c r="S855" s="367"/>
      <c r="T855" s="367"/>
      <c r="U855" s="367"/>
      <c r="V855" s="236"/>
      <c r="W855" s="48"/>
      <c r="X855" s="48"/>
      <c r="Y855" s="48"/>
      <c r="Z855" s="48"/>
      <c r="AA855" s="48"/>
      <c r="AB855" s="48"/>
      <c r="AC855" s="48"/>
    </row>
    <row r="856" spans="1:29" s="81" customFormat="1" ht="15" customHeight="1" x14ac:dyDescent="0.25">
      <c r="A856" s="341"/>
      <c r="B856" s="417"/>
      <c r="C856" s="418"/>
      <c r="D856" s="418"/>
      <c r="E856" s="229"/>
      <c r="F856" s="179"/>
      <c r="G856" s="48"/>
      <c r="H856" s="48"/>
      <c r="I856" s="48"/>
      <c r="J856" s="48"/>
      <c r="K856" s="48"/>
      <c r="L856" s="48"/>
      <c r="M856" s="48"/>
      <c r="N856" s="48"/>
      <c r="O856" s="48"/>
      <c r="P856" s="67"/>
      <c r="Q856" s="344"/>
      <c r="R856" s="67"/>
      <c r="S856" s="367"/>
      <c r="T856" s="367"/>
      <c r="U856" s="367"/>
      <c r="V856" s="236"/>
      <c r="W856" s="48"/>
      <c r="X856" s="48"/>
      <c r="Y856" s="48"/>
      <c r="Z856" s="48"/>
      <c r="AA856" s="48"/>
      <c r="AB856" s="48"/>
      <c r="AC856" s="48"/>
    </row>
    <row r="857" spans="1:29" s="81" customFormat="1" ht="15" customHeight="1" x14ac:dyDescent="0.25">
      <c r="A857" s="341"/>
      <c r="B857" s="417"/>
      <c r="C857" s="418"/>
      <c r="D857" s="418"/>
      <c r="E857" s="229"/>
      <c r="F857" s="179"/>
      <c r="G857" s="48"/>
      <c r="H857" s="48"/>
      <c r="I857" s="48"/>
      <c r="J857" s="48"/>
      <c r="K857" s="48"/>
      <c r="L857" s="48"/>
      <c r="M857" s="48"/>
      <c r="N857" s="48"/>
      <c r="O857" s="48"/>
      <c r="P857" s="67"/>
      <c r="Q857" s="344"/>
      <c r="R857" s="67"/>
      <c r="S857" s="367"/>
      <c r="T857" s="367"/>
      <c r="U857" s="367"/>
      <c r="V857" s="236"/>
      <c r="W857" s="48"/>
      <c r="X857" s="48"/>
      <c r="Y857" s="48"/>
      <c r="Z857" s="48"/>
      <c r="AA857" s="48"/>
      <c r="AB857" s="48"/>
      <c r="AC857" s="48"/>
    </row>
    <row r="858" spans="1:29" s="81" customFormat="1" ht="15" customHeight="1" x14ac:dyDescent="0.25">
      <c r="A858" s="341"/>
      <c r="B858" s="417"/>
      <c r="C858" s="418"/>
      <c r="D858" s="418"/>
      <c r="E858" s="229"/>
      <c r="F858" s="179"/>
      <c r="G858" s="48"/>
      <c r="H858" s="48"/>
      <c r="I858" s="48"/>
      <c r="J858" s="48"/>
      <c r="K858" s="48"/>
      <c r="L858" s="48"/>
      <c r="M858" s="48"/>
      <c r="N858" s="48"/>
      <c r="O858" s="48"/>
      <c r="P858" s="67"/>
      <c r="Q858" s="344"/>
      <c r="R858" s="67"/>
      <c r="S858" s="367"/>
      <c r="T858" s="367"/>
      <c r="U858" s="367"/>
      <c r="V858" s="236"/>
      <c r="W858" s="48"/>
      <c r="X858" s="48"/>
      <c r="Y858" s="48"/>
      <c r="Z858" s="48"/>
      <c r="AA858" s="48"/>
      <c r="AB858" s="48"/>
      <c r="AC858" s="48"/>
    </row>
    <row r="859" spans="1:29" s="81" customFormat="1" ht="15" customHeight="1" x14ac:dyDescent="0.25">
      <c r="A859" s="341"/>
      <c r="B859" s="417"/>
      <c r="C859" s="418"/>
      <c r="D859" s="418"/>
      <c r="E859" s="229"/>
      <c r="F859" s="179"/>
      <c r="G859" s="48"/>
      <c r="H859" s="48"/>
      <c r="I859" s="48"/>
      <c r="J859" s="48"/>
      <c r="K859" s="48"/>
      <c r="L859" s="48"/>
      <c r="M859" s="48"/>
      <c r="N859" s="48"/>
      <c r="O859" s="48"/>
      <c r="P859" s="67"/>
      <c r="Q859" s="344"/>
      <c r="R859" s="67"/>
      <c r="S859" s="367"/>
      <c r="T859" s="367"/>
      <c r="U859" s="367"/>
      <c r="V859" s="236"/>
      <c r="W859" s="48"/>
      <c r="X859" s="48"/>
      <c r="Y859" s="48"/>
      <c r="Z859" s="48"/>
      <c r="AA859" s="48"/>
      <c r="AB859" s="48"/>
      <c r="AC859" s="48"/>
    </row>
    <row r="860" spans="1:29" s="81" customFormat="1" ht="15" customHeight="1" x14ac:dyDescent="0.25">
      <c r="A860" s="341"/>
      <c r="B860" s="417"/>
      <c r="C860" s="418"/>
      <c r="D860" s="418"/>
      <c r="E860" s="229"/>
      <c r="F860" s="179"/>
      <c r="G860" s="48"/>
      <c r="H860" s="48"/>
      <c r="I860" s="48"/>
      <c r="J860" s="48"/>
      <c r="K860" s="48"/>
      <c r="L860" s="48"/>
      <c r="M860" s="48"/>
      <c r="N860" s="48"/>
      <c r="O860" s="48"/>
      <c r="P860" s="67"/>
      <c r="Q860" s="344"/>
      <c r="R860" s="67"/>
      <c r="S860" s="367"/>
      <c r="T860" s="367"/>
      <c r="U860" s="367"/>
      <c r="V860" s="236"/>
      <c r="W860" s="48"/>
      <c r="X860" s="48"/>
      <c r="Y860" s="48"/>
      <c r="Z860" s="48"/>
      <c r="AA860" s="48"/>
      <c r="AB860" s="48"/>
      <c r="AC860" s="48"/>
    </row>
    <row r="861" spans="1:29" s="81" customFormat="1" ht="15" customHeight="1" x14ac:dyDescent="0.25">
      <c r="A861" s="341"/>
      <c r="B861" s="417"/>
      <c r="C861" s="418"/>
      <c r="D861" s="418"/>
      <c r="E861" s="229"/>
      <c r="F861" s="179"/>
      <c r="G861" s="48"/>
      <c r="H861" s="48"/>
      <c r="I861" s="48"/>
      <c r="J861" s="48"/>
      <c r="K861" s="48"/>
      <c r="L861" s="48"/>
      <c r="M861" s="48"/>
      <c r="N861" s="48"/>
      <c r="O861" s="48"/>
      <c r="P861" s="67"/>
      <c r="Q861" s="344"/>
      <c r="R861" s="67"/>
      <c r="S861" s="367"/>
      <c r="T861" s="367"/>
      <c r="U861" s="367"/>
      <c r="V861" s="236"/>
      <c r="W861" s="48"/>
      <c r="X861" s="48"/>
      <c r="Y861" s="48"/>
      <c r="Z861" s="48"/>
      <c r="AA861" s="48"/>
      <c r="AB861" s="48"/>
      <c r="AC861" s="48"/>
    </row>
    <row r="862" spans="1:29" s="81" customFormat="1" ht="15" customHeight="1" x14ac:dyDescent="0.25">
      <c r="A862" s="341"/>
      <c r="B862" s="417"/>
      <c r="C862" s="418"/>
      <c r="D862" s="418"/>
      <c r="E862" s="229"/>
      <c r="F862" s="179"/>
      <c r="G862" s="48"/>
      <c r="H862" s="48"/>
      <c r="I862" s="48"/>
      <c r="J862" s="48"/>
      <c r="K862" s="48"/>
      <c r="L862" s="48"/>
      <c r="M862" s="48"/>
      <c r="N862" s="48"/>
      <c r="O862" s="48"/>
      <c r="P862" s="67"/>
      <c r="Q862" s="344"/>
      <c r="R862" s="67"/>
      <c r="S862" s="367"/>
      <c r="T862" s="367"/>
      <c r="U862" s="367"/>
      <c r="V862" s="236"/>
      <c r="W862" s="48"/>
      <c r="X862" s="48"/>
      <c r="Y862" s="48"/>
      <c r="Z862" s="48"/>
      <c r="AA862" s="48"/>
      <c r="AB862" s="48"/>
      <c r="AC862" s="48"/>
    </row>
    <row r="863" spans="1:29" s="81" customFormat="1" ht="15" customHeight="1" x14ac:dyDescent="0.25">
      <c r="A863" s="341"/>
      <c r="B863" s="417"/>
      <c r="C863" s="418"/>
      <c r="D863" s="418"/>
      <c r="E863" s="229"/>
      <c r="F863" s="179"/>
      <c r="G863" s="48"/>
      <c r="H863" s="48"/>
      <c r="I863" s="48"/>
      <c r="J863" s="48"/>
      <c r="K863" s="48"/>
      <c r="L863" s="48"/>
      <c r="M863" s="48"/>
      <c r="N863" s="48"/>
      <c r="O863" s="48"/>
      <c r="P863" s="67"/>
      <c r="Q863" s="344"/>
      <c r="R863" s="67"/>
      <c r="S863" s="367"/>
      <c r="T863" s="367"/>
      <c r="U863" s="367"/>
      <c r="V863" s="236"/>
      <c r="W863" s="48"/>
      <c r="X863" s="48"/>
      <c r="Y863" s="48"/>
      <c r="Z863" s="48"/>
      <c r="AA863" s="48"/>
      <c r="AB863" s="48"/>
      <c r="AC863" s="48"/>
    </row>
    <row r="864" spans="1:29" s="81" customFormat="1" ht="15" customHeight="1" x14ac:dyDescent="0.25">
      <c r="A864" s="341"/>
      <c r="B864" s="417"/>
      <c r="C864" s="418"/>
      <c r="D864" s="418"/>
      <c r="E864" s="229"/>
      <c r="F864" s="179"/>
      <c r="G864" s="48"/>
      <c r="H864" s="48"/>
      <c r="I864" s="48"/>
      <c r="J864" s="48"/>
      <c r="K864" s="48"/>
      <c r="L864" s="48"/>
      <c r="M864" s="48"/>
      <c r="N864" s="48"/>
      <c r="O864" s="48"/>
      <c r="P864" s="67"/>
      <c r="Q864" s="344"/>
      <c r="R864" s="67"/>
      <c r="S864" s="367"/>
      <c r="T864" s="367"/>
      <c r="U864" s="367"/>
      <c r="V864" s="236"/>
      <c r="W864" s="48"/>
      <c r="X864" s="48"/>
      <c r="Y864" s="48"/>
      <c r="Z864" s="48"/>
      <c r="AA864" s="48"/>
      <c r="AB864" s="48"/>
      <c r="AC864" s="48"/>
    </row>
    <row r="865" spans="1:29" s="81" customFormat="1" ht="15" customHeight="1" x14ac:dyDescent="0.25">
      <c r="A865" s="341"/>
      <c r="B865" s="417"/>
      <c r="C865" s="418"/>
      <c r="D865" s="418"/>
      <c r="E865" s="229"/>
      <c r="F865" s="179"/>
      <c r="G865" s="48"/>
      <c r="H865" s="48"/>
      <c r="I865" s="48"/>
      <c r="J865" s="48"/>
      <c r="K865" s="48"/>
      <c r="L865" s="48"/>
      <c r="M865" s="48"/>
      <c r="N865" s="48"/>
      <c r="O865" s="48"/>
      <c r="P865" s="67"/>
      <c r="Q865" s="344"/>
      <c r="R865" s="67"/>
      <c r="S865" s="367"/>
      <c r="T865" s="367"/>
      <c r="U865" s="367"/>
      <c r="V865" s="236"/>
      <c r="W865" s="48"/>
      <c r="X865" s="48"/>
      <c r="Y865" s="48"/>
      <c r="Z865" s="48"/>
      <c r="AA865" s="48"/>
      <c r="AB865" s="48"/>
      <c r="AC865" s="48"/>
    </row>
    <row r="866" spans="1:29" s="81" customFormat="1" ht="15" customHeight="1" x14ac:dyDescent="0.25">
      <c r="A866" s="341"/>
      <c r="B866" s="417"/>
      <c r="C866" s="418"/>
      <c r="D866" s="418"/>
      <c r="E866" s="229"/>
      <c r="F866" s="179"/>
      <c r="G866" s="48"/>
      <c r="H866" s="48"/>
      <c r="I866" s="48"/>
      <c r="J866" s="48"/>
      <c r="K866" s="48"/>
      <c r="L866" s="48"/>
      <c r="M866" s="48"/>
      <c r="N866" s="48"/>
      <c r="O866" s="48"/>
      <c r="P866" s="67"/>
      <c r="Q866" s="344"/>
      <c r="R866" s="67"/>
      <c r="S866" s="367"/>
      <c r="T866" s="367"/>
      <c r="U866" s="367"/>
      <c r="V866" s="236"/>
      <c r="W866" s="48"/>
      <c r="X866" s="48"/>
      <c r="Y866" s="48"/>
      <c r="Z866" s="48"/>
      <c r="AA866" s="48"/>
      <c r="AB866" s="48"/>
      <c r="AC866" s="48"/>
    </row>
    <row r="867" spans="1:29" s="81" customFormat="1" ht="15" customHeight="1" x14ac:dyDescent="0.25">
      <c r="A867" s="341"/>
      <c r="B867" s="417"/>
      <c r="C867" s="418"/>
      <c r="D867" s="418"/>
      <c r="E867" s="229"/>
      <c r="F867" s="179"/>
      <c r="G867" s="48"/>
      <c r="H867" s="48"/>
      <c r="I867" s="48"/>
      <c r="J867" s="48"/>
      <c r="K867" s="48"/>
      <c r="L867" s="48"/>
      <c r="M867" s="48"/>
      <c r="N867" s="48"/>
      <c r="O867" s="48"/>
      <c r="P867" s="67"/>
      <c r="Q867" s="344"/>
      <c r="R867" s="67"/>
      <c r="S867" s="367"/>
      <c r="T867" s="367"/>
      <c r="U867" s="367"/>
      <c r="V867" s="236"/>
      <c r="W867" s="48"/>
      <c r="X867" s="48"/>
      <c r="Y867" s="48"/>
      <c r="Z867" s="48"/>
      <c r="AA867" s="48"/>
      <c r="AB867" s="48"/>
      <c r="AC867" s="48"/>
    </row>
    <row r="868" spans="1:29" s="81" customFormat="1" ht="15" customHeight="1" x14ac:dyDescent="0.25">
      <c r="A868" s="341"/>
      <c r="B868" s="417"/>
      <c r="C868" s="418"/>
      <c r="D868" s="418"/>
      <c r="E868" s="229"/>
      <c r="F868" s="179"/>
      <c r="G868" s="48"/>
      <c r="H868" s="48"/>
      <c r="I868" s="48"/>
      <c r="J868" s="48"/>
      <c r="K868" s="48"/>
      <c r="L868" s="48"/>
      <c r="M868" s="48"/>
      <c r="N868" s="48"/>
      <c r="O868" s="48"/>
      <c r="P868" s="67"/>
      <c r="Q868" s="344"/>
      <c r="R868" s="67"/>
      <c r="S868" s="367"/>
      <c r="T868" s="367"/>
      <c r="U868" s="367"/>
      <c r="V868" s="236"/>
      <c r="W868" s="48"/>
      <c r="X868" s="48"/>
      <c r="Y868" s="48"/>
      <c r="Z868" s="48"/>
      <c r="AA868" s="48"/>
      <c r="AB868" s="48"/>
      <c r="AC868" s="48"/>
    </row>
    <row r="869" spans="1:29" s="81" customFormat="1" ht="15" customHeight="1" x14ac:dyDescent="0.25">
      <c r="A869" s="341"/>
      <c r="B869" s="417"/>
      <c r="C869" s="418"/>
      <c r="D869" s="418"/>
      <c r="E869" s="229"/>
      <c r="F869" s="179"/>
      <c r="G869" s="48"/>
      <c r="H869" s="48"/>
      <c r="I869" s="48"/>
      <c r="J869" s="48"/>
      <c r="K869" s="48"/>
      <c r="L869" s="48"/>
      <c r="M869" s="48"/>
      <c r="N869" s="48"/>
      <c r="O869" s="48"/>
      <c r="P869" s="67"/>
      <c r="Q869" s="344"/>
      <c r="R869" s="67"/>
      <c r="S869" s="367"/>
      <c r="T869" s="367"/>
      <c r="U869" s="367"/>
      <c r="V869" s="236"/>
      <c r="W869" s="48"/>
      <c r="X869" s="48"/>
      <c r="Y869" s="48"/>
      <c r="Z869" s="48"/>
      <c r="AA869" s="48"/>
      <c r="AB869" s="48"/>
      <c r="AC869" s="48"/>
    </row>
    <row r="870" spans="1:29" s="81" customFormat="1" ht="15" customHeight="1" x14ac:dyDescent="0.25">
      <c r="A870" s="341"/>
      <c r="B870" s="417"/>
      <c r="C870" s="418"/>
      <c r="D870" s="418"/>
      <c r="E870" s="229"/>
      <c r="F870" s="179"/>
      <c r="G870" s="48"/>
      <c r="H870" s="48"/>
      <c r="I870" s="48"/>
      <c r="J870" s="48"/>
      <c r="K870" s="48"/>
      <c r="L870" s="48"/>
      <c r="M870" s="48"/>
      <c r="N870" s="48"/>
      <c r="O870" s="48"/>
      <c r="P870" s="67"/>
      <c r="Q870" s="344"/>
      <c r="R870" s="67"/>
      <c r="S870" s="367"/>
      <c r="T870" s="367"/>
      <c r="U870" s="367"/>
      <c r="V870" s="236"/>
      <c r="W870" s="48"/>
      <c r="X870" s="48"/>
      <c r="Y870" s="48"/>
      <c r="Z870" s="48"/>
      <c r="AA870" s="48"/>
      <c r="AB870" s="48"/>
      <c r="AC870" s="48"/>
    </row>
    <row r="871" spans="1:29" s="81" customFormat="1" ht="15" customHeight="1" x14ac:dyDescent="0.25">
      <c r="A871" s="341"/>
      <c r="B871" s="417"/>
      <c r="C871" s="418"/>
      <c r="D871" s="418"/>
      <c r="E871" s="229"/>
      <c r="F871" s="179"/>
      <c r="G871" s="48"/>
      <c r="H871" s="48"/>
      <c r="I871" s="48"/>
      <c r="J871" s="48"/>
      <c r="K871" s="48"/>
      <c r="L871" s="48"/>
      <c r="M871" s="48"/>
      <c r="N871" s="48"/>
      <c r="O871" s="48"/>
      <c r="P871" s="67"/>
      <c r="Q871" s="344"/>
      <c r="R871" s="67"/>
      <c r="S871" s="367"/>
      <c r="T871" s="367"/>
      <c r="U871" s="367"/>
      <c r="V871" s="236"/>
      <c r="W871" s="48"/>
      <c r="X871" s="48"/>
      <c r="Y871" s="48"/>
      <c r="Z871" s="48"/>
      <c r="AA871" s="48"/>
      <c r="AB871" s="48"/>
      <c r="AC871" s="48"/>
    </row>
    <row r="872" spans="1:29" s="81" customFormat="1" ht="15" customHeight="1" x14ac:dyDescent="0.25">
      <c r="A872" s="341"/>
      <c r="B872" s="417"/>
      <c r="C872" s="418"/>
      <c r="D872" s="418"/>
      <c r="E872" s="229"/>
      <c r="F872" s="179"/>
      <c r="G872" s="48"/>
      <c r="H872" s="48"/>
      <c r="I872" s="48"/>
      <c r="J872" s="48"/>
      <c r="K872" s="48"/>
      <c r="L872" s="48"/>
      <c r="M872" s="48"/>
      <c r="N872" s="48"/>
      <c r="O872" s="48"/>
      <c r="P872" s="67"/>
      <c r="Q872" s="344"/>
      <c r="R872" s="67"/>
      <c r="S872" s="367"/>
      <c r="T872" s="367"/>
      <c r="U872" s="367"/>
      <c r="V872" s="236"/>
      <c r="W872" s="48"/>
      <c r="X872" s="48"/>
      <c r="Y872" s="48"/>
      <c r="Z872" s="48"/>
      <c r="AA872" s="48"/>
      <c r="AB872" s="48"/>
      <c r="AC872" s="48"/>
    </row>
    <row r="873" spans="1:29" s="81" customFormat="1" ht="15" customHeight="1" x14ac:dyDescent="0.25">
      <c r="A873" s="341"/>
      <c r="B873" s="417"/>
      <c r="C873" s="418"/>
      <c r="D873" s="418"/>
      <c r="E873" s="229"/>
      <c r="F873" s="179"/>
      <c r="G873" s="48"/>
      <c r="H873" s="48"/>
      <c r="I873" s="48"/>
      <c r="J873" s="48"/>
      <c r="K873" s="48"/>
      <c r="L873" s="48"/>
      <c r="M873" s="48"/>
      <c r="N873" s="48"/>
      <c r="O873" s="48"/>
      <c r="P873" s="67"/>
      <c r="Q873" s="344"/>
      <c r="R873" s="67"/>
      <c r="S873" s="367"/>
      <c r="T873" s="367"/>
      <c r="U873" s="367"/>
      <c r="V873" s="236"/>
      <c r="W873" s="48"/>
      <c r="X873" s="48"/>
      <c r="Y873" s="48"/>
      <c r="Z873" s="48"/>
      <c r="AA873" s="48"/>
      <c r="AB873" s="48"/>
      <c r="AC873" s="48"/>
    </row>
    <row r="874" spans="1:29" s="81" customFormat="1" ht="15" customHeight="1" x14ac:dyDescent="0.25">
      <c r="A874" s="341"/>
      <c r="B874" s="417"/>
      <c r="C874" s="418"/>
      <c r="D874" s="418"/>
      <c r="E874" s="229"/>
      <c r="F874" s="179"/>
      <c r="G874" s="48"/>
      <c r="H874" s="48"/>
      <c r="I874" s="48"/>
      <c r="J874" s="48"/>
      <c r="K874" s="48"/>
      <c r="L874" s="48"/>
      <c r="M874" s="48"/>
      <c r="N874" s="48"/>
      <c r="O874" s="48"/>
      <c r="P874" s="67"/>
      <c r="Q874" s="344"/>
      <c r="R874" s="67"/>
      <c r="S874" s="367"/>
      <c r="T874" s="367"/>
      <c r="U874" s="367"/>
      <c r="V874" s="236"/>
      <c r="W874" s="48"/>
      <c r="X874" s="48"/>
      <c r="Y874" s="48"/>
      <c r="Z874" s="48"/>
      <c r="AA874" s="48"/>
      <c r="AB874" s="48"/>
      <c r="AC874" s="48"/>
    </row>
    <row r="875" spans="1:29" s="81" customFormat="1" ht="15" customHeight="1" x14ac:dyDescent="0.25">
      <c r="A875" s="341"/>
      <c r="B875" s="417"/>
      <c r="C875" s="418"/>
      <c r="D875" s="418"/>
      <c r="E875" s="229"/>
      <c r="F875" s="179"/>
      <c r="G875" s="48"/>
      <c r="H875" s="48"/>
      <c r="I875" s="48"/>
      <c r="J875" s="48"/>
      <c r="K875" s="48"/>
      <c r="L875" s="48"/>
      <c r="M875" s="48"/>
      <c r="N875" s="48"/>
      <c r="O875" s="48"/>
      <c r="P875" s="67"/>
      <c r="Q875" s="344"/>
      <c r="R875" s="67"/>
      <c r="S875" s="367"/>
      <c r="T875" s="367"/>
      <c r="U875" s="367"/>
      <c r="V875" s="236"/>
      <c r="W875" s="48"/>
      <c r="X875" s="48"/>
      <c r="Y875" s="48"/>
      <c r="Z875" s="48"/>
      <c r="AA875" s="48"/>
      <c r="AB875" s="48"/>
      <c r="AC875" s="48"/>
    </row>
    <row r="876" spans="1:29" s="81" customFormat="1" ht="15" customHeight="1" x14ac:dyDescent="0.25">
      <c r="A876" s="341"/>
      <c r="B876" s="417"/>
      <c r="C876" s="418"/>
      <c r="D876" s="418"/>
      <c r="E876" s="229"/>
      <c r="F876" s="179"/>
      <c r="G876" s="48"/>
      <c r="H876" s="48"/>
      <c r="I876" s="48"/>
      <c r="J876" s="48"/>
      <c r="K876" s="48"/>
      <c r="L876" s="48"/>
      <c r="M876" s="48"/>
      <c r="N876" s="48"/>
      <c r="O876" s="48"/>
      <c r="P876" s="67"/>
      <c r="Q876" s="344"/>
      <c r="R876" s="67"/>
      <c r="S876" s="367"/>
      <c r="T876" s="367"/>
      <c r="U876" s="367"/>
      <c r="V876" s="236"/>
      <c r="W876" s="48"/>
      <c r="X876" s="48"/>
      <c r="Y876" s="48"/>
      <c r="Z876" s="48"/>
      <c r="AA876" s="48"/>
      <c r="AB876" s="48"/>
      <c r="AC876" s="48"/>
    </row>
    <row r="877" spans="1:29" s="81" customFormat="1" ht="15" customHeight="1" x14ac:dyDescent="0.25">
      <c r="A877" s="341"/>
      <c r="B877" s="417"/>
      <c r="C877" s="418"/>
      <c r="D877" s="418"/>
      <c r="E877" s="229"/>
      <c r="F877" s="179"/>
      <c r="G877" s="48"/>
      <c r="H877" s="48"/>
      <c r="I877" s="48"/>
      <c r="J877" s="48"/>
      <c r="K877" s="48"/>
      <c r="L877" s="48"/>
      <c r="M877" s="48"/>
      <c r="N877" s="48"/>
      <c r="O877" s="48"/>
      <c r="P877" s="67"/>
      <c r="Q877" s="344"/>
      <c r="R877" s="67"/>
      <c r="S877" s="367"/>
      <c r="T877" s="367"/>
      <c r="U877" s="367"/>
      <c r="V877" s="236"/>
      <c r="W877" s="48"/>
      <c r="X877" s="48"/>
      <c r="Y877" s="48"/>
      <c r="Z877" s="48"/>
      <c r="AA877" s="48"/>
      <c r="AB877" s="48"/>
      <c r="AC877" s="48"/>
    </row>
    <row r="878" spans="1:29" s="81" customFormat="1" ht="15" customHeight="1" x14ac:dyDescent="0.25">
      <c r="A878" s="341"/>
      <c r="B878" s="417"/>
      <c r="C878" s="418"/>
      <c r="D878" s="418"/>
      <c r="E878" s="229"/>
      <c r="F878" s="179"/>
      <c r="G878" s="48"/>
      <c r="H878" s="48"/>
      <c r="I878" s="48"/>
      <c r="J878" s="48"/>
      <c r="K878" s="48"/>
      <c r="L878" s="48"/>
      <c r="M878" s="48"/>
      <c r="N878" s="48"/>
      <c r="O878" s="48"/>
      <c r="P878" s="67"/>
      <c r="Q878" s="344"/>
      <c r="R878" s="67"/>
      <c r="S878" s="367"/>
      <c r="T878" s="367"/>
      <c r="U878" s="367"/>
      <c r="V878" s="236"/>
      <c r="W878" s="48"/>
      <c r="X878" s="48"/>
      <c r="Y878" s="48"/>
      <c r="Z878" s="48"/>
      <c r="AA878" s="48"/>
      <c r="AB878" s="48"/>
      <c r="AC878" s="48"/>
    </row>
    <row r="879" spans="1:29" s="81" customFormat="1" ht="15" customHeight="1" x14ac:dyDescent="0.25">
      <c r="A879" s="341"/>
      <c r="B879" s="417"/>
      <c r="C879" s="418"/>
      <c r="D879" s="418"/>
      <c r="E879" s="229"/>
      <c r="F879" s="179"/>
      <c r="G879" s="48"/>
      <c r="H879" s="48"/>
      <c r="I879" s="48"/>
      <c r="J879" s="48"/>
      <c r="K879" s="48"/>
      <c r="L879" s="48"/>
      <c r="M879" s="48"/>
      <c r="N879" s="48"/>
      <c r="O879" s="48"/>
      <c r="P879" s="67"/>
      <c r="Q879" s="344"/>
      <c r="R879" s="67"/>
      <c r="S879" s="367"/>
      <c r="T879" s="367"/>
      <c r="U879" s="367"/>
      <c r="V879" s="236"/>
      <c r="W879" s="48"/>
      <c r="X879" s="48"/>
      <c r="Y879" s="48"/>
      <c r="Z879" s="48"/>
      <c r="AA879" s="48"/>
      <c r="AB879" s="48"/>
      <c r="AC879" s="48"/>
    </row>
    <row r="880" spans="1:29" s="81" customFormat="1" ht="15" customHeight="1" x14ac:dyDescent="0.25">
      <c r="A880" s="341"/>
      <c r="B880" s="417"/>
      <c r="C880" s="418"/>
      <c r="D880" s="418"/>
      <c r="E880" s="229"/>
      <c r="F880" s="179"/>
      <c r="G880" s="48"/>
      <c r="H880" s="48"/>
      <c r="I880" s="48"/>
      <c r="J880" s="48"/>
      <c r="K880" s="48"/>
      <c r="L880" s="48"/>
      <c r="M880" s="48"/>
      <c r="N880" s="48"/>
      <c r="O880" s="48"/>
      <c r="P880" s="67"/>
      <c r="Q880" s="344"/>
      <c r="R880" s="67"/>
      <c r="S880" s="367"/>
      <c r="T880" s="367"/>
      <c r="U880" s="367"/>
      <c r="V880" s="236"/>
      <c r="W880" s="48"/>
      <c r="X880" s="48"/>
      <c r="Y880" s="48"/>
      <c r="Z880" s="48"/>
      <c r="AA880" s="48"/>
      <c r="AB880" s="48"/>
      <c r="AC880" s="48"/>
    </row>
    <row r="881" spans="1:29" s="81" customFormat="1" ht="15" customHeight="1" x14ac:dyDescent="0.25">
      <c r="A881" s="341"/>
      <c r="B881" s="417"/>
      <c r="C881" s="418"/>
      <c r="D881" s="418"/>
      <c r="E881" s="229"/>
      <c r="F881" s="179"/>
      <c r="G881" s="48"/>
      <c r="H881" s="48"/>
      <c r="I881" s="48"/>
      <c r="J881" s="48"/>
      <c r="K881" s="48"/>
      <c r="L881" s="48"/>
      <c r="M881" s="48"/>
      <c r="N881" s="48"/>
      <c r="O881" s="48"/>
      <c r="P881" s="67"/>
      <c r="Q881" s="344"/>
      <c r="R881" s="67"/>
      <c r="S881" s="367"/>
      <c r="T881" s="367"/>
      <c r="U881" s="367"/>
      <c r="V881" s="236"/>
      <c r="W881" s="48"/>
      <c r="X881" s="48"/>
      <c r="Y881" s="48"/>
      <c r="Z881" s="48"/>
      <c r="AA881" s="48"/>
      <c r="AB881" s="48"/>
      <c r="AC881" s="48"/>
    </row>
    <row r="882" spans="1:29" s="81" customFormat="1" ht="15" customHeight="1" x14ac:dyDescent="0.25">
      <c r="A882" s="341"/>
      <c r="B882" s="417"/>
      <c r="C882" s="418"/>
      <c r="D882" s="418"/>
      <c r="E882" s="229"/>
      <c r="F882" s="179"/>
      <c r="G882" s="48"/>
      <c r="H882" s="48"/>
      <c r="I882" s="48"/>
      <c r="J882" s="48"/>
      <c r="K882" s="48"/>
      <c r="L882" s="48"/>
      <c r="M882" s="48"/>
      <c r="N882" s="48"/>
      <c r="O882" s="48"/>
      <c r="P882" s="67"/>
      <c r="Q882" s="344"/>
      <c r="R882" s="67"/>
      <c r="S882" s="367"/>
      <c r="T882" s="367"/>
      <c r="U882" s="367"/>
      <c r="V882" s="236"/>
      <c r="W882" s="48"/>
      <c r="X882" s="48"/>
      <c r="Y882" s="48"/>
      <c r="Z882" s="48"/>
      <c r="AA882" s="48"/>
      <c r="AB882" s="48"/>
      <c r="AC882" s="48"/>
    </row>
    <row r="883" spans="1:29" s="81" customFormat="1" ht="15" customHeight="1" x14ac:dyDescent="0.25">
      <c r="A883" s="341"/>
      <c r="B883" s="417"/>
      <c r="C883" s="418"/>
      <c r="D883" s="418"/>
      <c r="E883" s="229"/>
      <c r="F883" s="179"/>
      <c r="G883" s="48"/>
      <c r="H883" s="48"/>
      <c r="I883" s="48"/>
      <c r="J883" s="48"/>
      <c r="K883" s="48"/>
      <c r="L883" s="48"/>
      <c r="M883" s="48"/>
      <c r="N883" s="48"/>
      <c r="O883" s="48"/>
      <c r="P883" s="67"/>
      <c r="Q883" s="344"/>
      <c r="R883" s="67"/>
      <c r="S883" s="367"/>
      <c r="T883" s="367"/>
      <c r="U883" s="367"/>
      <c r="V883" s="236"/>
      <c r="W883" s="48"/>
      <c r="X883" s="48"/>
      <c r="Y883" s="48"/>
      <c r="Z883" s="48"/>
      <c r="AA883" s="48"/>
      <c r="AB883" s="48"/>
      <c r="AC883" s="48"/>
    </row>
    <row r="884" spans="1:29" s="81" customFormat="1" ht="15" customHeight="1" x14ac:dyDescent="0.25">
      <c r="A884" s="341"/>
      <c r="B884" s="417"/>
      <c r="C884" s="418"/>
      <c r="D884" s="418"/>
      <c r="E884" s="229"/>
      <c r="F884" s="179"/>
      <c r="G884" s="48"/>
      <c r="H884" s="48"/>
      <c r="I884" s="48"/>
      <c r="J884" s="48"/>
      <c r="K884" s="48"/>
      <c r="L884" s="48"/>
      <c r="M884" s="48"/>
      <c r="N884" s="48"/>
      <c r="O884" s="48"/>
      <c r="P884" s="67"/>
      <c r="Q884" s="344"/>
      <c r="R884" s="67"/>
      <c r="S884" s="367"/>
      <c r="T884" s="367"/>
      <c r="U884" s="367"/>
      <c r="V884" s="236"/>
      <c r="W884" s="48"/>
      <c r="X884" s="48"/>
      <c r="Y884" s="48"/>
      <c r="Z884" s="48"/>
      <c r="AA884" s="48"/>
      <c r="AB884" s="48"/>
      <c r="AC884" s="48"/>
    </row>
    <row r="885" spans="1:29" s="81" customFormat="1" ht="15" customHeight="1" x14ac:dyDescent="0.25">
      <c r="A885" s="341"/>
      <c r="B885" s="417"/>
      <c r="C885" s="418"/>
      <c r="D885" s="418"/>
      <c r="E885" s="229"/>
      <c r="F885" s="179"/>
      <c r="G885" s="48"/>
      <c r="H885" s="48"/>
      <c r="I885" s="48"/>
      <c r="J885" s="48"/>
      <c r="K885" s="48"/>
      <c r="L885" s="48"/>
      <c r="M885" s="48"/>
      <c r="N885" s="48"/>
      <c r="O885" s="48"/>
      <c r="P885" s="67"/>
      <c r="Q885" s="344"/>
      <c r="R885" s="67"/>
      <c r="S885" s="367"/>
      <c r="T885" s="367"/>
      <c r="U885" s="367"/>
      <c r="V885" s="236"/>
      <c r="W885" s="48"/>
      <c r="X885" s="48"/>
      <c r="Y885" s="48"/>
      <c r="Z885" s="48"/>
      <c r="AA885" s="48"/>
      <c r="AB885" s="48"/>
      <c r="AC885" s="48"/>
    </row>
    <row r="886" spans="1:29" s="81" customFormat="1" ht="15" customHeight="1" x14ac:dyDescent="0.25">
      <c r="A886" s="341"/>
      <c r="B886" s="417"/>
      <c r="C886" s="418"/>
      <c r="D886" s="418"/>
      <c r="E886" s="229"/>
      <c r="F886" s="179"/>
      <c r="G886" s="48"/>
      <c r="H886" s="48"/>
      <c r="I886" s="48"/>
      <c r="J886" s="48"/>
      <c r="K886" s="48"/>
      <c r="L886" s="48"/>
      <c r="M886" s="48"/>
      <c r="N886" s="48"/>
      <c r="O886" s="48"/>
      <c r="P886" s="67"/>
      <c r="Q886" s="344"/>
      <c r="R886" s="67"/>
      <c r="S886" s="367"/>
      <c r="T886" s="367"/>
      <c r="U886" s="367"/>
      <c r="V886" s="236"/>
      <c r="W886" s="48"/>
      <c r="X886" s="48"/>
      <c r="Y886" s="48"/>
      <c r="Z886" s="48"/>
      <c r="AA886" s="48"/>
      <c r="AB886" s="48"/>
      <c r="AC886" s="48"/>
    </row>
    <row r="887" spans="1:29" s="81" customFormat="1" ht="15" customHeight="1" x14ac:dyDescent="0.25">
      <c r="A887" s="341"/>
      <c r="B887" s="417"/>
      <c r="C887" s="418"/>
      <c r="D887" s="418"/>
      <c r="E887" s="229"/>
      <c r="F887" s="179"/>
      <c r="G887" s="48"/>
      <c r="H887" s="48"/>
      <c r="I887" s="48"/>
      <c r="J887" s="48"/>
      <c r="K887" s="48"/>
      <c r="L887" s="48"/>
      <c r="M887" s="48"/>
      <c r="N887" s="48"/>
      <c r="O887" s="48"/>
      <c r="P887" s="67"/>
      <c r="Q887" s="344"/>
      <c r="R887" s="67"/>
      <c r="S887" s="367"/>
      <c r="T887" s="367"/>
      <c r="U887" s="367"/>
      <c r="V887" s="236"/>
      <c r="W887" s="48"/>
      <c r="X887" s="48"/>
      <c r="Y887" s="48"/>
      <c r="Z887" s="48"/>
      <c r="AA887" s="48"/>
      <c r="AB887" s="48"/>
      <c r="AC887" s="48"/>
    </row>
    <row r="888" spans="1:29" s="81" customFormat="1" ht="15" customHeight="1" x14ac:dyDescent="0.25">
      <c r="A888" s="341"/>
      <c r="B888" s="417"/>
      <c r="C888" s="418"/>
      <c r="D888" s="418"/>
      <c r="E888" s="229"/>
      <c r="F888" s="179"/>
      <c r="G888" s="48"/>
      <c r="H888" s="48"/>
      <c r="I888" s="48"/>
      <c r="J888" s="48"/>
      <c r="K888" s="48"/>
      <c r="L888" s="48"/>
      <c r="M888" s="48"/>
      <c r="N888" s="48"/>
      <c r="O888" s="48"/>
      <c r="P888" s="67"/>
      <c r="Q888" s="344"/>
      <c r="R888" s="67"/>
      <c r="S888" s="367"/>
      <c r="T888" s="367"/>
      <c r="U888" s="367"/>
      <c r="V888" s="236"/>
      <c r="W888" s="48"/>
      <c r="X888" s="48"/>
      <c r="Y888" s="48"/>
      <c r="Z888" s="48"/>
      <c r="AA888" s="48"/>
      <c r="AB888" s="48"/>
      <c r="AC888" s="48"/>
    </row>
    <row r="889" spans="1:29" s="81" customFormat="1" ht="15" customHeight="1" x14ac:dyDescent="0.25">
      <c r="A889" s="341"/>
      <c r="B889" s="417"/>
      <c r="C889" s="418"/>
      <c r="D889" s="418"/>
      <c r="E889" s="229"/>
      <c r="F889" s="179"/>
      <c r="G889" s="48"/>
      <c r="H889" s="48"/>
      <c r="I889" s="48"/>
      <c r="J889" s="48"/>
      <c r="K889" s="48"/>
      <c r="L889" s="48"/>
      <c r="M889" s="48"/>
      <c r="N889" s="48"/>
      <c r="O889" s="48"/>
      <c r="P889" s="67"/>
      <c r="Q889" s="344"/>
      <c r="R889" s="67"/>
      <c r="S889" s="367"/>
      <c r="T889" s="367"/>
      <c r="U889" s="367"/>
      <c r="V889" s="236"/>
      <c r="W889" s="48"/>
      <c r="X889" s="48"/>
      <c r="Y889" s="48"/>
      <c r="Z889" s="48"/>
      <c r="AA889" s="48"/>
      <c r="AB889" s="48"/>
      <c r="AC889" s="48"/>
    </row>
    <row r="890" spans="1:29" s="81" customFormat="1" ht="15" customHeight="1" x14ac:dyDescent="0.25">
      <c r="A890" s="341"/>
      <c r="B890" s="417"/>
      <c r="C890" s="418"/>
      <c r="D890" s="418"/>
      <c r="E890" s="229"/>
      <c r="F890" s="179"/>
      <c r="G890" s="48"/>
      <c r="H890" s="48"/>
      <c r="I890" s="48"/>
      <c r="J890" s="48"/>
      <c r="K890" s="48"/>
      <c r="L890" s="48"/>
      <c r="M890" s="48"/>
      <c r="N890" s="48"/>
      <c r="O890" s="48"/>
      <c r="P890" s="67"/>
      <c r="Q890" s="344"/>
      <c r="R890" s="67"/>
      <c r="S890" s="367"/>
      <c r="T890" s="367"/>
      <c r="U890" s="367"/>
      <c r="V890" s="236"/>
      <c r="W890" s="48"/>
      <c r="X890" s="48"/>
      <c r="Y890" s="48"/>
      <c r="Z890" s="48"/>
      <c r="AA890" s="48"/>
      <c r="AB890" s="48"/>
      <c r="AC890" s="48"/>
    </row>
    <row r="891" spans="1:29" s="81" customFormat="1" ht="15" customHeight="1" x14ac:dyDescent="0.25">
      <c r="A891" s="341"/>
      <c r="B891" s="417"/>
      <c r="C891" s="418"/>
      <c r="D891" s="418"/>
      <c r="E891" s="229"/>
      <c r="F891" s="179"/>
      <c r="G891" s="48"/>
      <c r="H891" s="48"/>
      <c r="I891" s="48"/>
      <c r="J891" s="48"/>
      <c r="K891" s="48"/>
      <c r="L891" s="48"/>
      <c r="M891" s="48"/>
      <c r="N891" s="48"/>
      <c r="O891" s="48"/>
      <c r="P891" s="67"/>
      <c r="Q891" s="344"/>
      <c r="R891" s="67"/>
      <c r="S891" s="367"/>
      <c r="T891" s="367"/>
      <c r="U891" s="367"/>
      <c r="V891" s="236"/>
      <c r="W891" s="48"/>
      <c r="X891" s="48"/>
      <c r="Y891" s="48"/>
      <c r="Z891" s="48"/>
      <c r="AA891" s="48"/>
      <c r="AB891" s="48"/>
      <c r="AC891" s="48"/>
    </row>
    <row r="892" spans="1:29" s="81" customFormat="1" ht="15" customHeight="1" x14ac:dyDescent="0.25">
      <c r="A892" s="341"/>
      <c r="B892" s="417"/>
      <c r="C892" s="418"/>
      <c r="D892" s="418"/>
      <c r="E892" s="229"/>
      <c r="F892" s="179"/>
      <c r="G892" s="48"/>
      <c r="H892" s="48"/>
      <c r="I892" s="48"/>
      <c r="J892" s="48"/>
      <c r="K892" s="48"/>
      <c r="L892" s="48"/>
      <c r="M892" s="48"/>
      <c r="N892" s="48"/>
      <c r="O892" s="48"/>
      <c r="P892" s="67"/>
      <c r="Q892" s="344"/>
      <c r="R892" s="67"/>
      <c r="S892" s="367"/>
      <c r="T892" s="367"/>
      <c r="U892" s="367"/>
      <c r="V892" s="236"/>
      <c r="W892" s="48"/>
      <c r="X892" s="48"/>
      <c r="Y892" s="48"/>
      <c r="Z892" s="48"/>
      <c r="AA892" s="48"/>
      <c r="AB892" s="48"/>
      <c r="AC892" s="48"/>
    </row>
    <row r="893" spans="1:29" s="81" customFormat="1" ht="15" customHeight="1" x14ac:dyDescent="0.25">
      <c r="A893" s="341"/>
      <c r="B893" s="417"/>
      <c r="C893" s="418"/>
      <c r="D893" s="418"/>
      <c r="E893" s="229"/>
      <c r="F893" s="179"/>
      <c r="G893" s="48"/>
      <c r="H893" s="48"/>
      <c r="I893" s="48"/>
      <c r="J893" s="48"/>
      <c r="K893" s="48"/>
      <c r="L893" s="48"/>
      <c r="M893" s="48"/>
      <c r="N893" s="48"/>
      <c r="O893" s="48"/>
      <c r="P893" s="67"/>
      <c r="Q893" s="344"/>
      <c r="R893" s="67"/>
      <c r="S893" s="367"/>
      <c r="T893" s="367"/>
      <c r="U893" s="367"/>
      <c r="V893" s="236"/>
      <c r="W893" s="48"/>
      <c r="X893" s="48"/>
      <c r="Y893" s="48"/>
      <c r="Z893" s="48"/>
      <c r="AA893" s="48"/>
      <c r="AB893" s="48"/>
      <c r="AC893" s="48"/>
    </row>
    <row r="894" spans="1:29" s="81" customFormat="1" ht="15" customHeight="1" x14ac:dyDescent="0.25">
      <c r="A894" s="341"/>
      <c r="B894" s="417"/>
      <c r="C894" s="418"/>
      <c r="D894" s="418"/>
      <c r="E894" s="229"/>
      <c r="F894" s="179"/>
      <c r="G894" s="48"/>
      <c r="H894" s="48"/>
      <c r="I894" s="48"/>
      <c r="J894" s="48"/>
      <c r="K894" s="48"/>
      <c r="L894" s="48"/>
      <c r="M894" s="48"/>
      <c r="N894" s="48"/>
      <c r="O894" s="48"/>
      <c r="P894" s="67"/>
      <c r="Q894" s="344"/>
      <c r="R894" s="67"/>
      <c r="S894" s="367"/>
      <c r="T894" s="367"/>
      <c r="U894" s="367"/>
      <c r="V894" s="236"/>
      <c r="W894" s="48"/>
      <c r="X894" s="48"/>
      <c r="Y894" s="48"/>
      <c r="Z894" s="48"/>
      <c r="AA894" s="48"/>
      <c r="AB894" s="48"/>
      <c r="AC894" s="48"/>
    </row>
    <row r="895" spans="1:29" s="81" customFormat="1" ht="15" customHeight="1" x14ac:dyDescent="0.25">
      <c r="A895" s="341"/>
      <c r="B895" s="417"/>
      <c r="C895" s="418"/>
      <c r="D895" s="418"/>
      <c r="E895" s="229"/>
      <c r="F895" s="179"/>
      <c r="G895" s="48"/>
      <c r="H895" s="48"/>
      <c r="I895" s="48"/>
      <c r="J895" s="48"/>
      <c r="K895" s="48"/>
      <c r="L895" s="48"/>
      <c r="M895" s="48"/>
      <c r="N895" s="48"/>
      <c r="O895" s="48"/>
      <c r="P895" s="67"/>
      <c r="Q895" s="344"/>
      <c r="R895" s="67"/>
      <c r="S895" s="367"/>
      <c r="T895" s="367"/>
      <c r="U895" s="367"/>
      <c r="V895" s="236"/>
      <c r="W895" s="48"/>
      <c r="X895" s="48"/>
      <c r="Y895" s="48"/>
      <c r="Z895" s="48"/>
      <c r="AA895" s="48"/>
      <c r="AB895" s="48"/>
      <c r="AC895" s="48"/>
    </row>
    <row r="896" spans="1:29" s="81" customFormat="1" ht="15" customHeight="1" x14ac:dyDescent="0.25">
      <c r="A896" s="341"/>
      <c r="B896" s="417"/>
      <c r="C896" s="418"/>
      <c r="D896" s="418"/>
      <c r="E896" s="229"/>
      <c r="F896" s="179"/>
      <c r="G896" s="48"/>
      <c r="H896" s="48"/>
      <c r="I896" s="48"/>
      <c r="J896" s="48"/>
      <c r="K896" s="48"/>
      <c r="L896" s="48"/>
      <c r="M896" s="48"/>
      <c r="N896" s="48"/>
      <c r="O896" s="48"/>
      <c r="P896" s="67"/>
      <c r="Q896" s="344"/>
      <c r="R896" s="67"/>
      <c r="S896" s="367"/>
      <c r="T896" s="367"/>
      <c r="U896" s="367"/>
      <c r="V896" s="236"/>
      <c r="W896" s="48"/>
      <c r="X896" s="48"/>
      <c r="Y896" s="48"/>
      <c r="Z896" s="48"/>
      <c r="AA896" s="48"/>
      <c r="AB896" s="48"/>
      <c r="AC896" s="48"/>
    </row>
    <row r="897" spans="1:29" s="81" customFormat="1" ht="15" customHeight="1" x14ac:dyDescent="0.25">
      <c r="A897" s="341"/>
      <c r="B897" s="417"/>
      <c r="C897" s="418"/>
      <c r="D897" s="418"/>
      <c r="E897" s="229"/>
      <c r="F897" s="179"/>
      <c r="G897" s="48"/>
      <c r="H897" s="48"/>
      <c r="I897" s="48"/>
      <c r="J897" s="48"/>
      <c r="K897" s="48"/>
      <c r="L897" s="48"/>
      <c r="M897" s="48"/>
      <c r="N897" s="48"/>
      <c r="O897" s="48"/>
      <c r="P897" s="67"/>
      <c r="Q897" s="344"/>
      <c r="R897" s="67"/>
      <c r="S897" s="367"/>
      <c r="T897" s="367"/>
      <c r="U897" s="367"/>
      <c r="V897" s="236"/>
      <c r="W897" s="48"/>
      <c r="X897" s="48"/>
      <c r="Y897" s="48"/>
      <c r="Z897" s="48"/>
      <c r="AA897" s="48"/>
      <c r="AB897" s="48"/>
      <c r="AC897" s="48"/>
    </row>
    <row r="898" spans="1:29" s="81" customFormat="1" ht="15" customHeight="1" x14ac:dyDescent="0.25">
      <c r="A898" s="341"/>
      <c r="B898" s="417"/>
      <c r="C898" s="418"/>
      <c r="D898" s="418"/>
      <c r="E898" s="229"/>
      <c r="F898" s="179"/>
      <c r="G898" s="48"/>
      <c r="H898" s="48"/>
      <c r="I898" s="48"/>
      <c r="J898" s="48"/>
      <c r="K898" s="48"/>
      <c r="L898" s="48"/>
      <c r="M898" s="48"/>
      <c r="N898" s="48"/>
      <c r="O898" s="48"/>
      <c r="P898" s="67"/>
      <c r="Q898" s="344"/>
      <c r="R898" s="67"/>
      <c r="S898" s="367"/>
      <c r="T898" s="367"/>
      <c r="U898" s="367"/>
      <c r="V898" s="236"/>
      <c r="W898" s="48"/>
      <c r="X898" s="48"/>
      <c r="Y898" s="48"/>
      <c r="Z898" s="48"/>
      <c r="AA898" s="48"/>
      <c r="AB898" s="48"/>
      <c r="AC898" s="48"/>
    </row>
    <row r="899" spans="1:29" s="81" customFormat="1" ht="15" customHeight="1" x14ac:dyDescent="0.25">
      <c r="A899" s="341"/>
      <c r="B899" s="417"/>
      <c r="C899" s="418"/>
      <c r="D899" s="418"/>
      <c r="E899" s="229"/>
      <c r="F899" s="179"/>
      <c r="G899" s="48"/>
      <c r="H899" s="48"/>
      <c r="I899" s="48"/>
      <c r="J899" s="48"/>
      <c r="K899" s="48"/>
      <c r="L899" s="48"/>
      <c r="M899" s="48"/>
      <c r="N899" s="48"/>
      <c r="O899" s="48"/>
      <c r="P899" s="67"/>
      <c r="Q899" s="344"/>
      <c r="R899" s="67"/>
      <c r="S899" s="367"/>
      <c r="T899" s="367"/>
      <c r="U899" s="367"/>
      <c r="V899" s="236"/>
      <c r="W899" s="48"/>
      <c r="X899" s="48"/>
      <c r="Y899" s="48"/>
      <c r="Z899" s="48"/>
      <c r="AA899" s="48"/>
      <c r="AB899" s="48"/>
      <c r="AC899" s="48"/>
    </row>
    <row r="900" spans="1:29" s="81" customFormat="1" ht="15" customHeight="1" x14ac:dyDescent="0.25">
      <c r="A900" s="341"/>
      <c r="B900" s="417"/>
      <c r="C900" s="418"/>
      <c r="D900" s="418"/>
      <c r="E900" s="229"/>
      <c r="F900" s="179"/>
      <c r="G900" s="48"/>
      <c r="H900" s="48"/>
      <c r="I900" s="48"/>
      <c r="J900" s="48"/>
      <c r="K900" s="48"/>
      <c r="L900" s="48"/>
      <c r="M900" s="48"/>
      <c r="N900" s="48"/>
      <c r="O900" s="48"/>
      <c r="P900" s="67"/>
      <c r="Q900" s="344"/>
      <c r="R900" s="67"/>
      <c r="S900" s="367"/>
      <c r="T900" s="367"/>
      <c r="U900" s="367"/>
      <c r="V900" s="236"/>
      <c r="W900" s="48"/>
      <c r="X900" s="48"/>
      <c r="Y900" s="48"/>
      <c r="Z900" s="48"/>
      <c r="AA900" s="48"/>
      <c r="AB900" s="48"/>
      <c r="AC900" s="48"/>
    </row>
    <row r="901" spans="1:29" s="81" customFormat="1" ht="15" customHeight="1" x14ac:dyDescent="0.25">
      <c r="A901" s="341"/>
      <c r="B901" s="417"/>
      <c r="C901" s="418"/>
      <c r="D901" s="418"/>
      <c r="E901" s="229"/>
      <c r="F901" s="179"/>
      <c r="G901" s="48"/>
      <c r="H901" s="48"/>
      <c r="I901" s="48"/>
      <c r="J901" s="48"/>
      <c r="K901" s="48"/>
      <c r="L901" s="48"/>
      <c r="M901" s="48"/>
      <c r="N901" s="48"/>
      <c r="O901" s="48"/>
      <c r="P901" s="67"/>
      <c r="Q901" s="344"/>
      <c r="R901" s="67"/>
      <c r="S901" s="367"/>
      <c r="T901" s="367"/>
      <c r="U901" s="367"/>
      <c r="V901" s="236"/>
      <c r="W901" s="48"/>
      <c r="X901" s="48"/>
      <c r="Y901" s="48"/>
      <c r="Z901" s="48"/>
      <c r="AA901" s="48"/>
      <c r="AB901" s="48"/>
      <c r="AC901" s="48"/>
    </row>
    <row r="902" spans="1:29" s="81" customFormat="1" ht="15" customHeight="1" x14ac:dyDescent="0.25">
      <c r="A902" s="341"/>
      <c r="B902" s="417"/>
      <c r="C902" s="418"/>
      <c r="D902" s="418"/>
      <c r="E902" s="229"/>
      <c r="F902" s="179"/>
      <c r="G902" s="48"/>
      <c r="H902" s="48"/>
      <c r="I902" s="48"/>
      <c r="J902" s="48"/>
      <c r="K902" s="48"/>
      <c r="L902" s="48"/>
      <c r="M902" s="48"/>
      <c r="N902" s="48"/>
      <c r="O902" s="48"/>
      <c r="P902" s="67"/>
      <c r="Q902" s="344"/>
      <c r="R902" s="67"/>
      <c r="S902" s="367"/>
      <c r="T902" s="367"/>
      <c r="U902" s="367"/>
      <c r="V902" s="236"/>
      <c r="W902" s="48"/>
      <c r="X902" s="48"/>
      <c r="Y902" s="48"/>
      <c r="Z902" s="48"/>
      <c r="AA902" s="48"/>
      <c r="AB902" s="48"/>
      <c r="AC902" s="48"/>
    </row>
    <row r="903" spans="1:29" s="81" customFormat="1" ht="15" customHeight="1" x14ac:dyDescent="0.25">
      <c r="A903" s="341"/>
      <c r="B903" s="417"/>
      <c r="C903" s="418"/>
      <c r="D903" s="418"/>
      <c r="E903" s="229"/>
      <c r="F903" s="179"/>
      <c r="G903" s="48"/>
      <c r="H903" s="48"/>
      <c r="I903" s="48"/>
      <c r="J903" s="48"/>
      <c r="K903" s="48"/>
      <c r="L903" s="48"/>
      <c r="M903" s="48"/>
      <c r="N903" s="48"/>
      <c r="O903" s="48"/>
      <c r="P903" s="67"/>
      <c r="Q903" s="344"/>
      <c r="R903" s="67"/>
      <c r="S903" s="367"/>
      <c r="T903" s="367"/>
      <c r="U903" s="367"/>
      <c r="V903" s="236"/>
      <c r="W903" s="48"/>
      <c r="X903" s="48"/>
      <c r="Y903" s="48"/>
      <c r="Z903" s="48"/>
      <c r="AA903" s="48"/>
      <c r="AB903" s="48"/>
      <c r="AC903" s="48"/>
    </row>
    <row r="904" spans="1:29" s="81" customFormat="1" ht="15" customHeight="1" x14ac:dyDescent="0.25">
      <c r="A904" s="341"/>
      <c r="B904" s="417"/>
      <c r="C904" s="418"/>
      <c r="D904" s="418"/>
      <c r="E904" s="229"/>
      <c r="F904" s="179"/>
      <c r="G904" s="48"/>
      <c r="H904" s="48"/>
      <c r="I904" s="48"/>
      <c r="J904" s="48"/>
      <c r="K904" s="48"/>
      <c r="L904" s="48"/>
      <c r="M904" s="48"/>
      <c r="N904" s="48"/>
      <c r="O904" s="48"/>
      <c r="P904" s="67"/>
      <c r="Q904" s="344"/>
      <c r="R904" s="67"/>
      <c r="S904" s="367"/>
      <c r="T904" s="367"/>
      <c r="U904" s="367"/>
      <c r="V904" s="236"/>
      <c r="W904" s="48"/>
      <c r="X904" s="48"/>
      <c r="Y904" s="48"/>
      <c r="Z904" s="48"/>
      <c r="AA904" s="48"/>
      <c r="AB904" s="48"/>
      <c r="AC904" s="48"/>
    </row>
    <row r="905" spans="1:29" s="81" customFormat="1" ht="15" customHeight="1" x14ac:dyDescent="0.25">
      <c r="A905" s="341"/>
      <c r="B905" s="417"/>
      <c r="C905" s="418"/>
      <c r="D905" s="418"/>
      <c r="E905" s="229"/>
      <c r="F905" s="179"/>
      <c r="G905" s="48"/>
      <c r="H905" s="48"/>
      <c r="I905" s="48"/>
      <c r="J905" s="48"/>
      <c r="K905" s="48"/>
      <c r="L905" s="48"/>
      <c r="M905" s="48"/>
      <c r="N905" s="48"/>
      <c r="O905" s="48"/>
      <c r="P905" s="67"/>
      <c r="Q905" s="344"/>
      <c r="R905" s="67"/>
      <c r="S905" s="367"/>
      <c r="T905" s="367"/>
      <c r="U905" s="367"/>
      <c r="V905" s="236"/>
      <c r="W905" s="48"/>
      <c r="X905" s="48"/>
      <c r="Y905" s="48"/>
      <c r="Z905" s="48"/>
      <c r="AA905" s="48"/>
      <c r="AB905" s="48"/>
      <c r="AC905" s="48"/>
    </row>
    <row r="906" spans="1:29" s="81" customFormat="1" ht="15" customHeight="1" x14ac:dyDescent="0.25">
      <c r="A906" s="341"/>
      <c r="B906" s="417"/>
      <c r="C906" s="418"/>
      <c r="D906" s="418"/>
      <c r="E906" s="229"/>
      <c r="F906" s="179"/>
      <c r="G906" s="48"/>
      <c r="H906" s="48"/>
      <c r="I906" s="48"/>
      <c r="J906" s="48"/>
      <c r="K906" s="48"/>
      <c r="L906" s="48"/>
      <c r="M906" s="48"/>
      <c r="N906" s="48"/>
      <c r="O906" s="48"/>
      <c r="P906" s="67"/>
      <c r="Q906" s="344"/>
      <c r="R906" s="67"/>
      <c r="S906" s="367"/>
      <c r="T906" s="367"/>
      <c r="U906" s="367"/>
      <c r="V906" s="236"/>
      <c r="W906" s="48"/>
      <c r="X906" s="48"/>
      <c r="Y906" s="48"/>
      <c r="Z906" s="48"/>
      <c r="AA906" s="48"/>
      <c r="AB906" s="48"/>
      <c r="AC906" s="48"/>
    </row>
    <row r="907" spans="1:29" s="81" customFormat="1" ht="15" customHeight="1" x14ac:dyDescent="0.25">
      <c r="A907" s="341"/>
      <c r="B907" s="417"/>
      <c r="C907" s="418"/>
      <c r="D907" s="418"/>
      <c r="E907" s="229"/>
      <c r="F907" s="179"/>
      <c r="G907" s="48"/>
      <c r="H907" s="48"/>
      <c r="I907" s="48"/>
      <c r="J907" s="48"/>
      <c r="K907" s="48"/>
      <c r="L907" s="48"/>
      <c r="M907" s="48"/>
      <c r="N907" s="48"/>
      <c r="O907" s="48"/>
      <c r="P907" s="67"/>
      <c r="Q907" s="344"/>
      <c r="R907" s="67"/>
      <c r="S907" s="367"/>
      <c r="T907" s="367"/>
      <c r="U907" s="367"/>
      <c r="V907" s="236"/>
      <c r="W907" s="48"/>
      <c r="X907" s="48"/>
      <c r="Y907" s="48"/>
      <c r="Z907" s="48"/>
      <c r="AA907" s="48"/>
      <c r="AB907" s="48"/>
      <c r="AC907" s="48"/>
    </row>
    <row r="908" spans="1:29" s="81" customFormat="1" ht="15" customHeight="1" x14ac:dyDescent="0.25">
      <c r="A908" s="341"/>
      <c r="B908" s="417"/>
      <c r="C908" s="418"/>
      <c r="D908" s="418"/>
      <c r="E908" s="229"/>
      <c r="F908" s="179"/>
      <c r="G908" s="48"/>
      <c r="H908" s="48"/>
      <c r="I908" s="48"/>
      <c r="J908" s="48"/>
      <c r="K908" s="48"/>
      <c r="L908" s="48"/>
      <c r="M908" s="48"/>
      <c r="N908" s="48"/>
      <c r="O908" s="48"/>
      <c r="P908" s="67"/>
      <c r="Q908" s="344"/>
      <c r="R908" s="67"/>
      <c r="S908" s="367"/>
      <c r="T908" s="367"/>
      <c r="U908" s="367"/>
      <c r="V908" s="236"/>
      <c r="W908" s="48"/>
      <c r="X908" s="48"/>
      <c r="Y908" s="48"/>
      <c r="Z908" s="48"/>
      <c r="AA908" s="48"/>
      <c r="AB908" s="48"/>
      <c r="AC908" s="48"/>
    </row>
    <row r="909" spans="1:29" s="81" customFormat="1" ht="15" customHeight="1" x14ac:dyDescent="0.25">
      <c r="A909" s="341"/>
      <c r="B909" s="417"/>
      <c r="C909" s="418"/>
      <c r="D909" s="418"/>
      <c r="E909" s="229"/>
      <c r="F909" s="179"/>
      <c r="G909" s="48"/>
      <c r="H909" s="48"/>
      <c r="I909" s="48"/>
      <c r="J909" s="48"/>
      <c r="K909" s="48"/>
      <c r="L909" s="48"/>
      <c r="M909" s="48"/>
      <c r="N909" s="48"/>
      <c r="O909" s="48"/>
      <c r="P909" s="67"/>
      <c r="Q909" s="344"/>
      <c r="R909" s="67"/>
      <c r="S909" s="367"/>
      <c r="T909" s="367"/>
      <c r="U909" s="367"/>
      <c r="V909" s="236"/>
      <c r="W909" s="48"/>
      <c r="X909" s="48"/>
      <c r="Y909" s="48"/>
      <c r="Z909" s="48"/>
      <c r="AA909" s="48"/>
      <c r="AB909" s="48"/>
      <c r="AC909" s="48"/>
    </row>
    <row r="910" spans="1:29" s="81" customFormat="1" ht="15" customHeight="1" x14ac:dyDescent="0.25">
      <c r="A910" s="341"/>
      <c r="B910" s="417"/>
      <c r="C910" s="418"/>
      <c r="D910" s="418"/>
      <c r="E910" s="229"/>
      <c r="F910" s="179"/>
      <c r="G910" s="48"/>
      <c r="H910" s="48"/>
      <c r="I910" s="48"/>
      <c r="J910" s="48"/>
      <c r="K910" s="48"/>
      <c r="L910" s="48"/>
      <c r="M910" s="48"/>
      <c r="N910" s="48"/>
      <c r="O910" s="48"/>
      <c r="P910" s="67"/>
      <c r="Q910" s="344"/>
      <c r="R910" s="67"/>
      <c r="S910" s="367"/>
      <c r="T910" s="367"/>
      <c r="U910" s="367"/>
      <c r="V910" s="236"/>
      <c r="W910" s="48"/>
      <c r="X910" s="48"/>
      <c r="Y910" s="48"/>
      <c r="Z910" s="48"/>
      <c r="AA910" s="48"/>
      <c r="AB910" s="48"/>
      <c r="AC910" s="48"/>
    </row>
    <row r="911" spans="1:29" s="81" customFormat="1" ht="15" customHeight="1" x14ac:dyDescent="0.25">
      <c r="A911" s="341"/>
      <c r="B911" s="417"/>
      <c r="C911" s="418"/>
      <c r="D911" s="418"/>
      <c r="E911" s="229"/>
      <c r="F911" s="179"/>
      <c r="G911" s="48"/>
      <c r="H911" s="48"/>
      <c r="I911" s="48"/>
      <c r="J911" s="48"/>
      <c r="K911" s="48"/>
      <c r="L911" s="48"/>
      <c r="M911" s="48"/>
      <c r="N911" s="48"/>
      <c r="O911" s="48"/>
      <c r="P911" s="67"/>
      <c r="Q911" s="344"/>
      <c r="R911" s="67"/>
      <c r="S911" s="367"/>
      <c r="T911" s="367"/>
      <c r="U911" s="367"/>
      <c r="V911" s="236"/>
      <c r="W911" s="48"/>
      <c r="X911" s="48"/>
      <c r="Y911" s="48"/>
      <c r="Z911" s="48"/>
      <c r="AA911" s="48"/>
      <c r="AB911" s="48"/>
      <c r="AC911" s="48"/>
    </row>
    <row r="912" spans="1:29" s="81" customFormat="1" ht="15" customHeight="1" x14ac:dyDescent="0.25">
      <c r="A912" s="341"/>
      <c r="B912" s="417"/>
      <c r="C912" s="418"/>
      <c r="D912" s="418"/>
      <c r="E912" s="229"/>
      <c r="F912" s="179"/>
      <c r="G912" s="48"/>
      <c r="H912" s="48"/>
      <c r="I912" s="48"/>
      <c r="J912" s="48"/>
      <c r="K912" s="48"/>
      <c r="L912" s="48"/>
      <c r="M912" s="48"/>
      <c r="N912" s="48"/>
      <c r="O912" s="48"/>
      <c r="P912" s="67"/>
      <c r="Q912" s="344"/>
      <c r="R912" s="67"/>
      <c r="S912" s="367"/>
      <c r="T912" s="367"/>
      <c r="U912" s="367"/>
      <c r="V912" s="236"/>
      <c r="W912" s="48"/>
      <c r="X912" s="48"/>
      <c r="Y912" s="48"/>
      <c r="Z912" s="48"/>
      <c r="AA912" s="48"/>
      <c r="AB912" s="48"/>
      <c r="AC912" s="48"/>
    </row>
    <row r="913" spans="1:29" s="81" customFormat="1" ht="15" customHeight="1" x14ac:dyDescent="0.25">
      <c r="A913" s="341"/>
      <c r="B913" s="417"/>
      <c r="C913" s="418"/>
      <c r="D913" s="418"/>
      <c r="E913" s="229"/>
      <c r="F913" s="179"/>
      <c r="G913" s="48"/>
      <c r="H913" s="48"/>
      <c r="I913" s="48"/>
      <c r="J913" s="48"/>
      <c r="K913" s="48"/>
      <c r="L913" s="48"/>
      <c r="M913" s="48"/>
      <c r="N913" s="48"/>
      <c r="O913" s="48"/>
      <c r="P913" s="67"/>
      <c r="Q913" s="344"/>
      <c r="R913" s="67"/>
      <c r="S913" s="367"/>
      <c r="T913" s="367"/>
      <c r="U913" s="367"/>
      <c r="V913" s="236"/>
      <c r="W913" s="48"/>
      <c r="X913" s="48"/>
      <c r="Y913" s="48"/>
      <c r="Z913" s="48"/>
      <c r="AA913" s="48"/>
      <c r="AB913" s="48"/>
      <c r="AC913" s="48"/>
    </row>
    <row r="914" spans="1:29" s="81" customFormat="1" ht="15" customHeight="1" x14ac:dyDescent="0.25">
      <c r="A914" s="341"/>
      <c r="B914" s="417"/>
      <c r="C914" s="418"/>
      <c r="D914" s="418"/>
      <c r="E914" s="229"/>
      <c r="F914" s="179"/>
      <c r="G914" s="48"/>
      <c r="H914" s="48"/>
      <c r="I914" s="48"/>
      <c r="J914" s="48"/>
      <c r="K914" s="48"/>
      <c r="L914" s="48"/>
      <c r="M914" s="48"/>
      <c r="N914" s="48"/>
      <c r="O914" s="48"/>
      <c r="P914" s="67"/>
      <c r="Q914" s="344"/>
      <c r="R914" s="67"/>
      <c r="S914" s="367"/>
      <c r="T914" s="367"/>
      <c r="U914" s="367"/>
      <c r="V914" s="236"/>
      <c r="W914" s="48"/>
      <c r="X914" s="48"/>
      <c r="Y914" s="48"/>
      <c r="Z914" s="48"/>
      <c r="AA914" s="48"/>
      <c r="AB914" s="48"/>
      <c r="AC914" s="48"/>
    </row>
    <row r="915" spans="1:29" s="81" customFormat="1" ht="15" customHeight="1" x14ac:dyDescent="0.25">
      <c r="A915" s="341"/>
      <c r="B915" s="417"/>
      <c r="C915" s="418"/>
      <c r="D915" s="418"/>
      <c r="E915" s="229"/>
      <c r="F915" s="179"/>
      <c r="G915" s="48"/>
      <c r="H915" s="48"/>
      <c r="I915" s="48"/>
      <c r="J915" s="48"/>
      <c r="K915" s="48"/>
      <c r="L915" s="48"/>
      <c r="M915" s="48"/>
      <c r="N915" s="48"/>
      <c r="O915" s="48"/>
      <c r="P915" s="67"/>
      <c r="Q915" s="344"/>
      <c r="R915" s="67"/>
      <c r="S915" s="367"/>
      <c r="T915" s="367"/>
      <c r="U915" s="367"/>
      <c r="V915" s="236"/>
      <c r="W915" s="48"/>
      <c r="X915" s="48"/>
      <c r="Y915" s="48"/>
      <c r="Z915" s="48"/>
      <c r="AA915" s="48"/>
      <c r="AB915" s="48"/>
      <c r="AC915" s="48"/>
    </row>
    <row r="916" spans="1:29" s="81" customFormat="1" ht="15" customHeight="1" x14ac:dyDescent="0.25">
      <c r="A916" s="341"/>
      <c r="B916" s="417"/>
      <c r="C916" s="418"/>
      <c r="D916" s="418"/>
      <c r="E916" s="229"/>
      <c r="F916" s="179"/>
      <c r="G916" s="48"/>
      <c r="H916" s="48"/>
      <c r="I916" s="48"/>
      <c r="J916" s="48"/>
      <c r="K916" s="48"/>
      <c r="L916" s="48"/>
      <c r="M916" s="48"/>
      <c r="N916" s="48"/>
      <c r="O916" s="48"/>
      <c r="P916" s="67"/>
      <c r="Q916" s="344"/>
      <c r="R916" s="67"/>
      <c r="S916" s="367"/>
      <c r="T916" s="367"/>
      <c r="U916" s="367"/>
      <c r="V916" s="236"/>
      <c r="W916" s="48"/>
      <c r="X916" s="48"/>
      <c r="Y916" s="48"/>
      <c r="Z916" s="48"/>
      <c r="AA916" s="48"/>
      <c r="AB916" s="48"/>
      <c r="AC916" s="48"/>
    </row>
    <row r="917" spans="1:29" s="81" customFormat="1" ht="15" customHeight="1" x14ac:dyDescent="0.25">
      <c r="A917" s="341"/>
      <c r="B917" s="417"/>
      <c r="C917" s="418"/>
      <c r="D917" s="418"/>
      <c r="E917" s="229"/>
      <c r="F917" s="179"/>
      <c r="G917" s="48"/>
      <c r="H917" s="48"/>
      <c r="I917" s="48"/>
      <c r="J917" s="48"/>
      <c r="K917" s="48"/>
      <c r="L917" s="48"/>
      <c r="M917" s="48"/>
      <c r="N917" s="48"/>
      <c r="O917" s="48"/>
      <c r="P917" s="67"/>
      <c r="Q917" s="344"/>
      <c r="R917" s="67"/>
      <c r="S917" s="367"/>
      <c r="T917" s="367"/>
      <c r="U917" s="367"/>
      <c r="V917" s="236"/>
      <c r="W917" s="48"/>
      <c r="X917" s="48"/>
      <c r="Y917" s="48"/>
      <c r="Z917" s="48"/>
      <c r="AA917" s="48"/>
      <c r="AB917" s="48"/>
      <c r="AC917" s="48"/>
    </row>
    <row r="918" spans="1:29" s="81" customFormat="1" ht="15" customHeight="1" x14ac:dyDescent="0.25">
      <c r="A918" s="341"/>
      <c r="B918" s="417"/>
      <c r="C918" s="418"/>
      <c r="D918" s="418"/>
      <c r="E918" s="229"/>
      <c r="F918" s="179"/>
      <c r="G918" s="48"/>
      <c r="H918" s="48"/>
      <c r="I918" s="48"/>
      <c r="J918" s="48"/>
      <c r="K918" s="48"/>
      <c r="L918" s="48"/>
      <c r="M918" s="48"/>
      <c r="N918" s="48"/>
      <c r="O918" s="48"/>
      <c r="P918" s="67"/>
      <c r="Q918" s="344"/>
      <c r="R918" s="67"/>
      <c r="S918" s="367"/>
      <c r="T918" s="367"/>
      <c r="U918" s="367"/>
      <c r="V918" s="236"/>
      <c r="W918" s="48"/>
      <c r="X918" s="48"/>
      <c r="Y918" s="48"/>
      <c r="Z918" s="48"/>
      <c r="AA918" s="48"/>
      <c r="AB918" s="48"/>
      <c r="AC918" s="48"/>
    </row>
    <row r="919" spans="1:29" s="81" customFormat="1" ht="15" customHeight="1" x14ac:dyDescent="0.25">
      <c r="A919" s="341"/>
      <c r="B919" s="417"/>
      <c r="C919" s="418"/>
      <c r="D919" s="418"/>
      <c r="E919" s="229"/>
      <c r="F919" s="179"/>
      <c r="G919" s="48"/>
      <c r="H919" s="48"/>
      <c r="I919" s="48"/>
      <c r="J919" s="48"/>
      <c r="K919" s="48"/>
      <c r="L919" s="48"/>
      <c r="M919" s="48"/>
      <c r="N919" s="48"/>
      <c r="O919" s="48"/>
      <c r="P919" s="67"/>
      <c r="Q919" s="344"/>
      <c r="R919" s="67"/>
      <c r="S919" s="367"/>
      <c r="T919" s="367"/>
      <c r="U919" s="367"/>
      <c r="V919" s="236"/>
      <c r="W919" s="48"/>
      <c r="X919" s="48"/>
      <c r="Y919" s="48"/>
      <c r="Z919" s="48"/>
      <c r="AA919" s="48"/>
      <c r="AB919" s="48"/>
      <c r="AC919" s="48"/>
    </row>
    <row r="920" spans="1:29" s="81" customFormat="1" ht="15" customHeight="1" x14ac:dyDescent="0.25">
      <c r="A920" s="341"/>
      <c r="B920" s="417"/>
      <c r="C920" s="418"/>
      <c r="D920" s="418"/>
      <c r="E920" s="229"/>
      <c r="F920" s="179"/>
      <c r="G920" s="48"/>
      <c r="H920" s="48"/>
      <c r="I920" s="48"/>
      <c r="J920" s="48"/>
      <c r="K920" s="48"/>
      <c r="L920" s="48"/>
      <c r="M920" s="48"/>
      <c r="N920" s="48"/>
      <c r="O920" s="48"/>
      <c r="P920" s="67"/>
      <c r="Q920" s="344"/>
      <c r="R920" s="67"/>
      <c r="S920" s="367"/>
      <c r="T920" s="367"/>
      <c r="U920" s="367"/>
      <c r="V920" s="236"/>
      <c r="W920" s="48"/>
      <c r="X920" s="48"/>
      <c r="Y920" s="48"/>
      <c r="Z920" s="48"/>
      <c r="AA920" s="48"/>
      <c r="AB920" s="48"/>
      <c r="AC920" s="48"/>
    </row>
    <row r="921" spans="1:29" s="81" customFormat="1" ht="15" customHeight="1" x14ac:dyDescent="0.25">
      <c r="A921" s="341"/>
      <c r="B921" s="417"/>
      <c r="C921" s="418"/>
      <c r="D921" s="418"/>
      <c r="E921" s="229"/>
      <c r="F921" s="179"/>
      <c r="G921" s="48"/>
      <c r="H921" s="48"/>
      <c r="I921" s="48"/>
      <c r="J921" s="48"/>
      <c r="K921" s="48"/>
      <c r="L921" s="48"/>
      <c r="M921" s="48"/>
      <c r="N921" s="48"/>
      <c r="O921" s="48"/>
      <c r="P921" s="67"/>
      <c r="Q921" s="344"/>
      <c r="R921" s="67"/>
      <c r="S921" s="367"/>
      <c r="T921" s="367"/>
      <c r="U921" s="367"/>
      <c r="V921" s="236"/>
      <c r="W921" s="48"/>
      <c r="X921" s="48"/>
      <c r="Y921" s="48"/>
      <c r="Z921" s="48"/>
      <c r="AA921" s="48"/>
      <c r="AB921" s="48"/>
      <c r="AC921" s="48"/>
    </row>
    <row r="922" spans="1:29" s="81" customFormat="1" ht="15" customHeight="1" x14ac:dyDescent="0.25">
      <c r="A922" s="341"/>
      <c r="B922" s="417"/>
      <c r="C922" s="418"/>
      <c r="D922" s="418"/>
      <c r="E922" s="229"/>
      <c r="F922" s="179"/>
      <c r="G922" s="48"/>
      <c r="H922" s="48"/>
      <c r="I922" s="48"/>
      <c r="J922" s="48"/>
      <c r="K922" s="48"/>
      <c r="L922" s="48"/>
      <c r="M922" s="48"/>
      <c r="N922" s="48"/>
      <c r="O922" s="48"/>
      <c r="P922" s="67"/>
      <c r="Q922" s="344"/>
      <c r="R922" s="67"/>
      <c r="S922" s="367"/>
      <c r="T922" s="367"/>
      <c r="U922" s="367"/>
      <c r="V922" s="236"/>
      <c r="W922" s="48"/>
      <c r="X922" s="48"/>
      <c r="Y922" s="48"/>
      <c r="Z922" s="48"/>
      <c r="AA922" s="48"/>
      <c r="AB922" s="48"/>
      <c r="AC922" s="48"/>
    </row>
    <row r="923" spans="1:29" s="81" customFormat="1" ht="15" customHeight="1" x14ac:dyDescent="0.25">
      <c r="A923" s="341"/>
      <c r="B923" s="417"/>
      <c r="C923" s="418"/>
      <c r="D923" s="418"/>
      <c r="E923" s="229"/>
      <c r="F923" s="179"/>
      <c r="G923" s="48"/>
      <c r="H923" s="48"/>
      <c r="I923" s="48"/>
      <c r="J923" s="48"/>
      <c r="K923" s="48"/>
      <c r="L923" s="48"/>
      <c r="M923" s="48"/>
      <c r="N923" s="48"/>
      <c r="O923" s="48"/>
      <c r="P923" s="67"/>
      <c r="Q923" s="344"/>
      <c r="R923" s="67"/>
      <c r="S923" s="367"/>
      <c r="T923" s="367"/>
      <c r="U923" s="367"/>
      <c r="V923" s="236"/>
      <c r="W923" s="48"/>
      <c r="X923" s="48"/>
      <c r="Y923" s="48"/>
      <c r="Z923" s="48"/>
      <c r="AA923" s="48"/>
      <c r="AB923" s="48"/>
      <c r="AC923" s="48"/>
    </row>
    <row r="924" spans="1:29" s="81" customFormat="1" ht="15" customHeight="1" x14ac:dyDescent="0.25">
      <c r="A924" s="341"/>
      <c r="B924" s="417"/>
      <c r="C924" s="418"/>
      <c r="D924" s="418"/>
      <c r="E924" s="229"/>
      <c r="F924" s="179"/>
      <c r="G924" s="48"/>
      <c r="H924" s="48"/>
      <c r="I924" s="48"/>
      <c r="J924" s="48"/>
      <c r="K924" s="48"/>
      <c r="L924" s="48"/>
      <c r="M924" s="48"/>
      <c r="N924" s="48"/>
      <c r="O924" s="48"/>
      <c r="P924" s="67"/>
      <c r="Q924" s="344"/>
      <c r="R924" s="67"/>
      <c r="S924" s="367"/>
      <c r="T924" s="367"/>
      <c r="U924" s="367"/>
      <c r="V924" s="236"/>
      <c r="W924" s="48"/>
      <c r="X924" s="48"/>
      <c r="Y924" s="48"/>
      <c r="Z924" s="48"/>
      <c r="AA924" s="48"/>
      <c r="AB924" s="48"/>
      <c r="AC924" s="48"/>
    </row>
    <row r="925" spans="1:29" s="81" customFormat="1" ht="15" customHeight="1" x14ac:dyDescent="0.25">
      <c r="A925" s="341"/>
      <c r="B925" s="417"/>
      <c r="C925" s="418"/>
      <c r="D925" s="418"/>
      <c r="E925" s="229"/>
      <c r="F925" s="179"/>
      <c r="G925" s="48"/>
      <c r="H925" s="48"/>
      <c r="I925" s="48"/>
      <c r="J925" s="48"/>
      <c r="K925" s="48"/>
      <c r="L925" s="48"/>
      <c r="M925" s="48"/>
      <c r="N925" s="48"/>
      <c r="O925" s="48"/>
      <c r="P925" s="67"/>
      <c r="Q925" s="344"/>
      <c r="R925" s="67"/>
      <c r="S925" s="367"/>
      <c r="T925" s="367"/>
      <c r="U925" s="367"/>
      <c r="V925" s="236"/>
      <c r="W925" s="48"/>
      <c r="X925" s="48"/>
      <c r="Y925" s="48"/>
      <c r="Z925" s="48"/>
      <c r="AA925" s="48"/>
      <c r="AB925" s="48"/>
      <c r="AC925" s="48"/>
    </row>
    <row r="926" spans="1:29" s="81" customFormat="1" ht="15" customHeight="1" x14ac:dyDescent="0.25">
      <c r="A926" s="341"/>
      <c r="B926" s="417"/>
      <c r="C926" s="418"/>
      <c r="D926" s="418"/>
      <c r="E926" s="229"/>
      <c r="F926" s="179"/>
      <c r="G926" s="48"/>
      <c r="H926" s="48"/>
      <c r="I926" s="48"/>
      <c r="J926" s="48"/>
      <c r="K926" s="48"/>
      <c r="L926" s="48"/>
      <c r="M926" s="48"/>
      <c r="N926" s="48"/>
      <c r="O926" s="48"/>
      <c r="P926" s="67"/>
      <c r="Q926" s="344"/>
      <c r="R926" s="67"/>
      <c r="S926" s="367"/>
      <c r="T926" s="367"/>
      <c r="U926" s="367"/>
      <c r="V926" s="236"/>
      <c r="W926" s="48"/>
      <c r="X926" s="48"/>
      <c r="Y926" s="48"/>
      <c r="Z926" s="48"/>
      <c r="AA926" s="48"/>
      <c r="AB926" s="48"/>
      <c r="AC926" s="48"/>
    </row>
    <row r="927" spans="1:29" s="81" customFormat="1" ht="15" customHeight="1" x14ac:dyDescent="0.25">
      <c r="A927" s="341"/>
      <c r="B927" s="417"/>
      <c r="C927" s="418"/>
      <c r="D927" s="418"/>
      <c r="E927" s="229"/>
      <c r="F927" s="179"/>
      <c r="G927" s="48"/>
      <c r="H927" s="48"/>
      <c r="I927" s="48"/>
      <c r="J927" s="48"/>
      <c r="K927" s="48"/>
      <c r="L927" s="48"/>
      <c r="M927" s="48"/>
      <c r="N927" s="48"/>
      <c r="O927" s="48"/>
      <c r="P927" s="67"/>
      <c r="Q927" s="344"/>
      <c r="R927" s="67"/>
      <c r="S927" s="367"/>
      <c r="T927" s="367"/>
      <c r="U927" s="367"/>
      <c r="V927" s="236"/>
      <c r="W927" s="48"/>
      <c r="X927" s="48"/>
      <c r="Y927" s="48"/>
      <c r="Z927" s="48"/>
      <c r="AA927" s="48"/>
      <c r="AB927" s="48"/>
      <c r="AC927" s="48"/>
    </row>
    <row r="928" spans="1:29" s="81" customFormat="1" ht="15" customHeight="1" x14ac:dyDescent="0.25">
      <c r="A928" s="341"/>
      <c r="B928" s="417"/>
      <c r="C928" s="418"/>
      <c r="D928" s="418"/>
      <c r="E928" s="229"/>
      <c r="F928" s="179"/>
      <c r="G928" s="48"/>
      <c r="H928" s="48"/>
      <c r="I928" s="48"/>
      <c r="J928" s="48"/>
      <c r="K928" s="48"/>
      <c r="L928" s="48"/>
      <c r="M928" s="48"/>
      <c r="N928" s="48"/>
      <c r="O928" s="48"/>
      <c r="P928" s="67"/>
      <c r="Q928" s="344"/>
      <c r="R928" s="67"/>
      <c r="S928" s="367"/>
      <c r="T928" s="367"/>
      <c r="U928" s="367"/>
      <c r="V928" s="236"/>
      <c r="W928" s="48"/>
      <c r="X928" s="48"/>
      <c r="Y928" s="48"/>
      <c r="Z928" s="48"/>
      <c r="AA928" s="48"/>
      <c r="AB928" s="48"/>
      <c r="AC928" s="48"/>
    </row>
    <row r="929" spans="1:29" s="81" customFormat="1" ht="15" customHeight="1" x14ac:dyDescent="0.25">
      <c r="A929" s="341"/>
      <c r="B929" s="417"/>
      <c r="C929" s="418"/>
      <c r="D929" s="418"/>
      <c r="E929" s="229"/>
      <c r="F929" s="179"/>
      <c r="G929" s="48"/>
      <c r="H929" s="48"/>
      <c r="I929" s="48"/>
      <c r="J929" s="48"/>
      <c r="K929" s="48"/>
      <c r="L929" s="48"/>
      <c r="M929" s="48"/>
      <c r="N929" s="48"/>
      <c r="O929" s="48"/>
      <c r="P929" s="67"/>
      <c r="Q929" s="344"/>
      <c r="R929" s="67"/>
      <c r="S929" s="367"/>
      <c r="T929" s="367"/>
      <c r="U929" s="367"/>
      <c r="V929" s="236"/>
      <c r="W929" s="48"/>
      <c r="X929" s="48"/>
      <c r="Y929" s="48"/>
      <c r="Z929" s="48"/>
      <c r="AA929" s="48"/>
      <c r="AB929" s="48"/>
      <c r="AC929" s="48"/>
    </row>
    <row r="930" spans="1:29" s="81" customFormat="1" ht="15" customHeight="1" x14ac:dyDescent="0.25">
      <c r="A930" s="341"/>
      <c r="B930" s="417"/>
      <c r="C930" s="418"/>
      <c r="D930" s="418"/>
      <c r="E930" s="229"/>
      <c r="F930" s="179"/>
      <c r="G930" s="48"/>
      <c r="H930" s="48"/>
      <c r="I930" s="48"/>
      <c r="J930" s="48"/>
      <c r="K930" s="48"/>
      <c r="L930" s="48"/>
      <c r="M930" s="48"/>
      <c r="N930" s="48"/>
      <c r="O930" s="48"/>
      <c r="P930" s="67"/>
      <c r="Q930" s="344"/>
      <c r="R930" s="67"/>
      <c r="S930" s="367"/>
      <c r="T930" s="367"/>
      <c r="U930" s="367"/>
      <c r="V930" s="236"/>
      <c r="W930" s="48"/>
      <c r="X930" s="48"/>
      <c r="Y930" s="48"/>
      <c r="Z930" s="48"/>
      <c r="AA930" s="48"/>
      <c r="AB930" s="48"/>
      <c r="AC930" s="48"/>
    </row>
    <row r="931" spans="1:29" s="81" customFormat="1" ht="15" customHeight="1" x14ac:dyDescent="0.25">
      <c r="A931" s="341"/>
      <c r="B931" s="417"/>
      <c r="C931" s="418"/>
      <c r="D931" s="418"/>
      <c r="E931" s="229"/>
      <c r="F931" s="179"/>
      <c r="G931" s="48"/>
      <c r="H931" s="48"/>
      <c r="I931" s="48"/>
      <c r="J931" s="48"/>
      <c r="K931" s="48"/>
      <c r="L931" s="48"/>
      <c r="M931" s="48"/>
      <c r="N931" s="48"/>
      <c r="O931" s="48"/>
      <c r="P931" s="67"/>
      <c r="Q931" s="344"/>
      <c r="R931" s="67"/>
      <c r="S931" s="367"/>
      <c r="T931" s="367"/>
      <c r="U931" s="367"/>
      <c r="V931" s="236"/>
      <c r="W931" s="48"/>
      <c r="X931" s="48"/>
      <c r="Y931" s="48"/>
      <c r="Z931" s="48"/>
      <c r="AA931" s="48"/>
      <c r="AB931" s="48"/>
      <c r="AC931" s="48"/>
    </row>
    <row r="932" spans="1:29" s="81" customFormat="1" ht="15" customHeight="1" x14ac:dyDescent="0.25">
      <c r="A932" s="341"/>
      <c r="B932" s="417"/>
      <c r="C932" s="418"/>
      <c r="D932" s="418"/>
      <c r="E932" s="229"/>
      <c r="F932" s="179"/>
      <c r="G932" s="48"/>
      <c r="H932" s="48"/>
      <c r="I932" s="48"/>
      <c r="J932" s="48"/>
      <c r="K932" s="48"/>
      <c r="L932" s="48"/>
      <c r="M932" s="48"/>
      <c r="N932" s="48"/>
      <c r="O932" s="48"/>
      <c r="P932" s="67"/>
      <c r="Q932" s="344"/>
      <c r="R932" s="67"/>
      <c r="S932" s="367"/>
      <c r="T932" s="367"/>
      <c r="U932" s="367"/>
      <c r="V932" s="236"/>
      <c r="W932" s="48"/>
      <c r="X932" s="48"/>
      <c r="Y932" s="48"/>
      <c r="Z932" s="48"/>
      <c r="AA932" s="48"/>
      <c r="AB932" s="48"/>
      <c r="AC932" s="48"/>
    </row>
    <row r="933" spans="1:29" s="81" customFormat="1" ht="15" customHeight="1" x14ac:dyDescent="0.25">
      <c r="A933" s="341"/>
      <c r="B933" s="417"/>
      <c r="C933" s="418"/>
      <c r="D933" s="418"/>
      <c r="E933" s="229"/>
      <c r="F933" s="179"/>
      <c r="G933" s="48"/>
      <c r="H933" s="48"/>
      <c r="I933" s="48"/>
      <c r="J933" s="48"/>
      <c r="K933" s="48"/>
      <c r="L933" s="48"/>
      <c r="M933" s="48"/>
      <c r="N933" s="48"/>
      <c r="O933" s="48"/>
      <c r="P933" s="67"/>
      <c r="Q933" s="344"/>
      <c r="R933" s="67"/>
      <c r="S933" s="367"/>
      <c r="T933" s="367"/>
      <c r="U933" s="367"/>
      <c r="V933" s="236"/>
      <c r="W933" s="48"/>
      <c r="X933" s="48"/>
      <c r="Y933" s="48"/>
      <c r="Z933" s="48"/>
      <c r="AA933" s="48"/>
      <c r="AB933" s="48"/>
      <c r="AC933" s="48"/>
    </row>
    <row r="934" spans="1:29" s="81" customFormat="1" ht="15" customHeight="1" x14ac:dyDescent="0.25">
      <c r="A934" s="341"/>
      <c r="B934" s="417"/>
      <c r="C934" s="418"/>
      <c r="D934" s="418"/>
      <c r="E934" s="229"/>
      <c r="F934" s="179"/>
      <c r="G934" s="48"/>
      <c r="H934" s="48"/>
      <c r="I934" s="48"/>
      <c r="J934" s="48"/>
      <c r="K934" s="48"/>
      <c r="L934" s="48"/>
      <c r="M934" s="48"/>
      <c r="N934" s="48"/>
      <c r="O934" s="48"/>
      <c r="P934" s="67"/>
      <c r="Q934" s="344"/>
      <c r="R934" s="67"/>
      <c r="S934" s="367"/>
      <c r="T934" s="367"/>
      <c r="U934" s="367"/>
      <c r="V934" s="236"/>
      <c r="W934" s="48"/>
      <c r="X934" s="48"/>
      <c r="Y934" s="48"/>
      <c r="Z934" s="48"/>
      <c r="AA934" s="48"/>
      <c r="AB934" s="48"/>
      <c r="AC934" s="48"/>
    </row>
    <row r="935" spans="1:29" s="81" customFormat="1" ht="15" customHeight="1" x14ac:dyDescent="0.25">
      <c r="A935" s="341"/>
      <c r="B935" s="417"/>
      <c r="C935" s="418"/>
      <c r="D935" s="418"/>
      <c r="E935" s="229"/>
      <c r="F935" s="179"/>
      <c r="G935" s="48"/>
      <c r="H935" s="48"/>
      <c r="I935" s="48"/>
      <c r="J935" s="48"/>
      <c r="K935" s="48"/>
      <c r="L935" s="48"/>
      <c r="M935" s="48"/>
      <c r="N935" s="48"/>
      <c r="O935" s="48"/>
      <c r="P935" s="67"/>
      <c r="Q935" s="344"/>
      <c r="R935" s="67"/>
      <c r="S935" s="367"/>
      <c r="T935" s="367"/>
      <c r="U935" s="367"/>
      <c r="V935" s="236"/>
      <c r="W935" s="48"/>
      <c r="X935" s="48"/>
      <c r="Y935" s="48"/>
      <c r="Z935" s="48"/>
      <c r="AA935" s="48"/>
      <c r="AB935" s="48"/>
      <c r="AC935" s="48"/>
    </row>
    <row r="936" spans="1:29" s="81" customFormat="1" ht="15" customHeight="1" x14ac:dyDescent="0.25">
      <c r="A936" s="341"/>
      <c r="B936" s="417"/>
      <c r="C936" s="418"/>
      <c r="D936" s="418"/>
      <c r="E936" s="229"/>
      <c r="F936" s="179"/>
      <c r="G936" s="48"/>
      <c r="H936" s="48"/>
      <c r="I936" s="48"/>
      <c r="J936" s="48"/>
      <c r="K936" s="48"/>
      <c r="L936" s="48"/>
      <c r="M936" s="48"/>
      <c r="N936" s="48"/>
      <c r="O936" s="48"/>
      <c r="P936" s="67"/>
      <c r="Q936" s="344"/>
      <c r="R936" s="67"/>
      <c r="S936" s="367"/>
      <c r="T936" s="367"/>
      <c r="U936" s="367"/>
      <c r="V936" s="236"/>
      <c r="W936" s="48"/>
      <c r="X936" s="48"/>
      <c r="Y936" s="48"/>
      <c r="Z936" s="48"/>
      <c r="AA936" s="48"/>
      <c r="AB936" s="48"/>
      <c r="AC936" s="48"/>
    </row>
    <row r="937" spans="1:29" s="81" customFormat="1" ht="15" customHeight="1" x14ac:dyDescent="0.25">
      <c r="A937" s="341"/>
      <c r="B937" s="417"/>
      <c r="C937" s="418"/>
      <c r="D937" s="418"/>
      <c r="E937" s="229"/>
      <c r="F937" s="179"/>
      <c r="G937" s="48"/>
      <c r="H937" s="48"/>
      <c r="I937" s="48"/>
      <c r="J937" s="48"/>
      <c r="K937" s="48"/>
      <c r="L937" s="48"/>
      <c r="M937" s="48"/>
      <c r="N937" s="48"/>
      <c r="O937" s="48"/>
      <c r="P937" s="67"/>
      <c r="Q937" s="344"/>
      <c r="R937" s="67"/>
      <c r="S937" s="367"/>
      <c r="T937" s="367"/>
      <c r="U937" s="367"/>
      <c r="V937" s="236"/>
      <c r="W937" s="48"/>
      <c r="X937" s="48"/>
      <c r="Y937" s="48"/>
      <c r="Z937" s="48"/>
      <c r="AA937" s="48"/>
      <c r="AB937" s="48"/>
      <c r="AC937" s="48"/>
    </row>
    <row r="938" spans="1:29" s="81" customFormat="1" ht="15" customHeight="1" x14ac:dyDescent="0.25">
      <c r="A938" s="341"/>
      <c r="B938" s="417"/>
      <c r="C938" s="418"/>
      <c r="D938" s="418"/>
      <c r="E938" s="229"/>
      <c r="F938" s="179"/>
      <c r="G938" s="48"/>
      <c r="H938" s="48"/>
      <c r="I938" s="48"/>
      <c r="J938" s="48"/>
      <c r="K938" s="48"/>
      <c r="L938" s="48"/>
      <c r="M938" s="48"/>
      <c r="N938" s="48"/>
      <c r="O938" s="48"/>
      <c r="P938" s="67"/>
      <c r="Q938" s="344"/>
      <c r="R938" s="67"/>
      <c r="S938" s="367"/>
      <c r="T938" s="367"/>
      <c r="U938" s="367"/>
      <c r="V938" s="236"/>
      <c r="W938" s="48"/>
      <c r="X938" s="48"/>
      <c r="Y938" s="48"/>
      <c r="Z938" s="48"/>
      <c r="AA938" s="48"/>
      <c r="AB938" s="48"/>
      <c r="AC938" s="48"/>
    </row>
    <row r="939" spans="1:29" s="81" customFormat="1" ht="15" customHeight="1" x14ac:dyDescent="0.25">
      <c r="A939" s="341"/>
      <c r="B939" s="417"/>
      <c r="C939" s="418"/>
      <c r="D939" s="418"/>
      <c r="E939" s="229"/>
      <c r="F939" s="179"/>
      <c r="G939" s="48"/>
      <c r="H939" s="48"/>
      <c r="I939" s="48"/>
      <c r="J939" s="48"/>
      <c r="K939" s="48"/>
      <c r="L939" s="48"/>
      <c r="M939" s="48"/>
      <c r="N939" s="48"/>
      <c r="O939" s="48"/>
      <c r="P939" s="67"/>
      <c r="Q939" s="344"/>
      <c r="R939" s="67"/>
      <c r="S939" s="367"/>
      <c r="T939" s="367"/>
      <c r="U939" s="367"/>
      <c r="V939" s="236"/>
      <c r="W939" s="48"/>
      <c r="X939" s="48"/>
      <c r="Y939" s="48"/>
      <c r="Z939" s="48"/>
      <c r="AA939" s="48"/>
      <c r="AB939" s="48"/>
      <c r="AC939" s="48"/>
    </row>
    <row r="940" spans="1:29" s="81" customFormat="1" ht="15" customHeight="1" x14ac:dyDescent="0.25">
      <c r="A940" s="341"/>
      <c r="B940" s="417"/>
      <c r="C940" s="418"/>
      <c r="D940" s="418"/>
      <c r="E940" s="229"/>
      <c r="F940" s="179"/>
      <c r="G940" s="48"/>
      <c r="H940" s="48"/>
      <c r="I940" s="48"/>
      <c r="J940" s="48"/>
      <c r="K940" s="48"/>
      <c r="L940" s="48"/>
      <c r="M940" s="48"/>
      <c r="N940" s="48"/>
      <c r="O940" s="48"/>
      <c r="P940" s="67"/>
      <c r="Q940" s="344"/>
      <c r="R940" s="67"/>
      <c r="S940" s="367"/>
      <c r="T940" s="367"/>
      <c r="U940" s="367"/>
      <c r="V940" s="236"/>
      <c r="W940" s="48"/>
      <c r="X940" s="48"/>
      <c r="Y940" s="48"/>
      <c r="Z940" s="48"/>
      <c r="AA940" s="48"/>
      <c r="AB940" s="48"/>
      <c r="AC940" s="48"/>
    </row>
    <row r="941" spans="1:29" s="81" customFormat="1" ht="15" customHeight="1" x14ac:dyDescent="0.25">
      <c r="A941" s="341"/>
      <c r="B941" s="417"/>
      <c r="C941" s="418"/>
      <c r="D941" s="418"/>
      <c r="E941" s="229"/>
      <c r="F941" s="179"/>
      <c r="G941" s="48"/>
      <c r="H941" s="48"/>
      <c r="I941" s="48"/>
      <c r="J941" s="48"/>
      <c r="K941" s="48"/>
      <c r="L941" s="48"/>
      <c r="M941" s="48"/>
      <c r="N941" s="48"/>
      <c r="O941" s="48"/>
      <c r="P941" s="67"/>
      <c r="Q941" s="344"/>
      <c r="R941" s="67"/>
      <c r="S941" s="367"/>
      <c r="T941" s="367"/>
      <c r="U941" s="367"/>
      <c r="V941" s="236"/>
      <c r="W941" s="48"/>
      <c r="X941" s="48"/>
      <c r="Y941" s="48"/>
      <c r="Z941" s="48"/>
      <c r="AA941" s="48"/>
      <c r="AB941" s="48"/>
      <c r="AC941" s="48"/>
    </row>
    <row r="942" spans="1:29" s="81" customFormat="1" ht="15" customHeight="1" x14ac:dyDescent="0.25">
      <c r="A942" s="341"/>
      <c r="B942" s="417"/>
      <c r="C942" s="418"/>
      <c r="D942" s="418"/>
      <c r="E942" s="229"/>
      <c r="F942" s="179"/>
      <c r="G942" s="48"/>
      <c r="H942" s="48"/>
      <c r="I942" s="48"/>
      <c r="J942" s="48"/>
      <c r="K942" s="48"/>
      <c r="L942" s="48"/>
      <c r="M942" s="48"/>
      <c r="N942" s="48"/>
      <c r="O942" s="48"/>
      <c r="P942" s="67"/>
      <c r="Q942" s="344"/>
      <c r="R942" s="67"/>
      <c r="S942" s="367"/>
      <c r="T942" s="367"/>
      <c r="U942" s="367"/>
      <c r="V942" s="236"/>
      <c r="W942" s="48"/>
      <c r="X942" s="48"/>
      <c r="Y942" s="48"/>
      <c r="Z942" s="48"/>
      <c r="AA942" s="48"/>
      <c r="AB942" s="48"/>
      <c r="AC942" s="48"/>
    </row>
    <row r="943" spans="1:29" s="81" customFormat="1" ht="15" customHeight="1" x14ac:dyDescent="0.25">
      <c r="A943" s="341"/>
      <c r="B943" s="417"/>
      <c r="C943" s="418"/>
      <c r="D943" s="418"/>
      <c r="E943" s="229"/>
      <c r="F943" s="179"/>
      <c r="G943" s="48"/>
      <c r="H943" s="48"/>
      <c r="I943" s="48"/>
      <c r="J943" s="48"/>
      <c r="K943" s="48"/>
      <c r="L943" s="48"/>
      <c r="M943" s="48"/>
      <c r="N943" s="48"/>
      <c r="O943" s="48"/>
      <c r="P943" s="67"/>
      <c r="Q943" s="344"/>
      <c r="R943" s="67"/>
      <c r="S943" s="367"/>
      <c r="T943" s="367"/>
      <c r="U943" s="367"/>
      <c r="V943" s="236"/>
      <c r="W943" s="48"/>
      <c r="X943" s="48"/>
      <c r="Y943" s="48"/>
      <c r="Z943" s="48"/>
      <c r="AA943" s="48"/>
      <c r="AB943" s="48"/>
      <c r="AC943" s="48"/>
    </row>
    <row r="944" spans="1:29" s="81" customFormat="1" ht="15" customHeight="1" x14ac:dyDescent="0.25">
      <c r="A944" s="341"/>
      <c r="B944" s="417"/>
      <c r="C944" s="418"/>
      <c r="D944" s="418"/>
      <c r="E944" s="229"/>
      <c r="F944" s="179"/>
      <c r="G944" s="48"/>
      <c r="H944" s="48"/>
      <c r="I944" s="48"/>
      <c r="J944" s="48"/>
      <c r="K944" s="48"/>
      <c r="L944" s="48"/>
      <c r="M944" s="48"/>
      <c r="N944" s="48"/>
      <c r="O944" s="48"/>
      <c r="P944" s="67"/>
      <c r="Q944" s="344"/>
      <c r="R944" s="67"/>
      <c r="S944" s="367"/>
      <c r="T944" s="367"/>
      <c r="U944" s="367"/>
      <c r="V944" s="236"/>
      <c r="W944" s="48"/>
      <c r="X944" s="48"/>
      <c r="Y944" s="48"/>
      <c r="Z944" s="48"/>
      <c r="AA944" s="48"/>
      <c r="AB944" s="48"/>
      <c r="AC944" s="48"/>
    </row>
    <row r="945" spans="1:29" s="81" customFormat="1" ht="15" customHeight="1" x14ac:dyDescent="0.25">
      <c r="A945" s="341"/>
      <c r="B945" s="417"/>
      <c r="C945" s="418"/>
      <c r="D945" s="418"/>
      <c r="E945" s="229"/>
      <c r="F945" s="179"/>
      <c r="G945" s="48"/>
      <c r="H945" s="48"/>
      <c r="I945" s="48"/>
      <c r="J945" s="48"/>
      <c r="K945" s="48"/>
      <c r="L945" s="48"/>
      <c r="M945" s="48"/>
      <c r="N945" s="48"/>
      <c r="O945" s="48"/>
      <c r="P945" s="67"/>
      <c r="Q945" s="344"/>
      <c r="R945" s="67"/>
      <c r="S945" s="367"/>
      <c r="T945" s="367"/>
      <c r="U945" s="367"/>
      <c r="V945" s="236"/>
      <c r="W945" s="48"/>
      <c r="X945" s="48"/>
      <c r="Y945" s="48"/>
      <c r="Z945" s="48"/>
      <c r="AA945" s="48"/>
      <c r="AB945" s="48"/>
      <c r="AC945" s="48"/>
    </row>
    <row r="946" spans="1:29" s="81" customFormat="1" ht="15" customHeight="1" x14ac:dyDescent="0.25">
      <c r="A946" s="341"/>
      <c r="B946" s="417"/>
      <c r="C946" s="418"/>
      <c r="D946" s="418"/>
      <c r="E946" s="229"/>
      <c r="F946" s="179"/>
      <c r="G946" s="48"/>
      <c r="H946" s="48"/>
      <c r="I946" s="48"/>
      <c r="J946" s="48"/>
      <c r="K946" s="48"/>
      <c r="L946" s="48"/>
      <c r="M946" s="48"/>
      <c r="N946" s="48"/>
      <c r="O946" s="48"/>
      <c r="P946" s="67"/>
      <c r="Q946" s="344"/>
      <c r="R946" s="67"/>
      <c r="S946" s="367"/>
      <c r="T946" s="367"/>
      <c r="U946" s="367"/>
      <c r="V946" s="236"/>
      <c r="W946" s="48"/>
      <c r="X946" s="48"/>
      <c r="Y946" s="48"/>
      <c r="Z946" s="48"/>
      <c r="AA946" s="48"/>
      <c r="AB946" s="48"/>
      <c r="AC946" s="48"/>
    </row>
    <row r="947" spans="1:29" s="81" customFormat="1" ht="15" customHeight="1" x14ac:dyDescent="0.25">
      <c r="A947" s="341"/>
      <c r="B947" s="417"/>
      <c r="C947" s="418"/>
      <c r="D947" s="418"/>
      <c r="E947" s="229"/>
      <c r="F947" s="179"/>
      <c r="G947" s="48"/>
      <c r="H947" s="48"/>
      <c r="I947" s="48"/>
      <c r="J947" s="48"/>
      <c r="K947" s="48"/>
      <c r="L947" s="48"/>
      <c r="M947" s="48"/>
      <c r="N947" s="48"/>
      <c r="O947" s="48"/>
      <c r="P947" s="67"/>
      <c r="Q947" s="344"/>
      <c r="R947" s="67"/>
      <c r="S947" s="367"/>
      <c r="T947" s="367"/>
      <c r="U947" s="367"/>
      <c r="V947" s="236"/>
      <c r="W947" s="48"/>
      <c r="X947" s="48"/>
      <c r="Y947" s="48"/>
      <c r="Z947" s="48"/>
      <c r="AA947" s="48"/>
      <c r="AB947" s="48"/>
      <c r="AC947" s="48"/>
    </row>
    <row r="948" spans="1:29" s="81" customFormat="1" ht="15" customHeight="1" x14ac:dyDescent="0.25">
      <c r="A948" s="341"/>
      <c r="B948" s="417"/>
      <c r="C948" s="418"/>
      <c r="D948" s="418"/>
      <c r="E948" s="229"/>
      <c r="F948" s="179"/>
      <c r="G948" s="48"/>
      <c r="H948" s="48"/>
      <c r="I948" s="48"/>
      <c r="J948" s="48"/>
      <c r="K948" s="48"/>
      <c r="L948" s="48"/>
      <c r="M948" s="48"/>
      <c r="N948" s="48"/>
      <c r="O948" s="48"/>
      <c r="P948" s="67"/>
      <c r="Q948" s="344"/>
      <c r="R948" s="67"/>
      <c r="S948" s="367"/>
      <c r="T948" s="367"/>
      <c r="U948" s="367"/>
      <c r="V948" s="236"/>
      <c r="W948" s="48"/>
      <c r="X948" s="48"/>
      <c r="Y948" s="48"/>
      <c r="Z948" s="48"/>
      <c r="AA948" s="48"/>
      <c r="AB948" s="48"/>
      <c r="AC948" s="48"/>
    </row>
    <row r="949" spans="1:29" s="81" customFormat="1" ht="15" customHeight="1" x14ac:dyDescent="0.25">
      <c r="A949" s="341"/>
      <c r="B949" s="417"/>
      <c r="C949" s="418"/>
      <c r="D949" s="418"/>
      <c r="E949" s="229"/>
      <c r="F949" s="179"/>
      <c r="G949" s="48"/>
      <c r="H949" s="48"/>
      <c r="I949" s="48"/>
      <c r="J949" s="48"/>
      <c r="K949" s="48"/>
      <c r="L949" s="48"/>
      <c r="M949" s="48"/>
      <c r="N949" s="48"/>
      <c r="O949" s="48"/>
      <c r="P949" s="67"/>
      <c r="Q949" s="344"/>
      <c r="R949" s="67"/>
      <c r="S949" s="367"/>
      <c r="T949" s="367"/>
      <c r="U949" s="367"/>
      <c r="V949" s="236"/>
      <c r="W949" s="48"/>
      <c r="X949" s="48"/>
      <c r="Y949" s="48"/>
      <c r="Z949" s="48"/>
      <c r="AA949" s="48"/>
      <c r="AB949" s="48"/>
      <c r="AC949" s="48"/>
    </row>
    <row r="950" spans="1:29" s="81" customFormat="1" ht="15" customHeight="1" x14ac:dyDescent="0.25">
      <c r="A950" s="341"/>
      <c r="B950" s="417"/>
      <c r="C950" s="418"/>
      <c r="D950" s="418"/>
      <c r="E950" s="229"/>
      <c r="F950" s="179"/>
      <c r="G950" s="48"/>
      <c r="H950" s="48"/>
      <c r="I950" s="48"/>
      <c r="J950" s="48"/>
      <c r="K950" s="48"/>
      <c r="L950" s="48"/>
      <c r="M950" s="48"/>
      <c r="N950" s="48"/>
      <c r="O950" s="48"/>
      <c r="P950" s="67"/>
      <c r="Q950" s="344"/>
      <c r="R950" s="67"/>
      <c r="S950" s="367"/>
      <c r="T950" s="367"/>
      <c r="U950" s="367"/>
      <c r="V950" s="236"/>
      <c r="W950" s="48"/>
      <c r="X950" s="48"/>
      <c r="Y950" s="48"/>
      <c r="Z950" s="48"/>
      <c r="AA950" s="48"/>
      <c r="AB950" s="48"/>
      <c r="AC950" s="48"/>
    </row>
    <row r="951" spans="1:29" s="81" customFormat="1" ht="15" customHeight="1" x14ac:dyDescent="0.25">
      <c r="A951" s="341"/>
      <c r="B951" s="417"/>
      <c r="C951" s="418"/>
      <c r="D951" s="418"/>
      <c r="E951" s="229"/>
      <c r="F951" s="179"/>
      <c r="G951" s="48"/>
      <c r="H951" s="48"/>
      <c r="I951" s="48"/>
      <c r="J951" s="48"/>
      <c r="K951" s="48"/>
      <c r="L951" s="48"/>
      <c r="M951" s="48"/>
      <c r="N951" s="48"/>
      <c r="O951" s="48"/>
      <c r="P951" s="67"/>
      <c r="Q951" s="344"/>
      <c r="R951" s="67"/>
      <c r="S951" s="367"/>
      <c r="T951" s="367"/>
      <c r="U951" s="367"/>
      <c r="V951" s="236"/>
      <c r="W951" s="48"/>
      <c r="X951" s="48"/>
      <c r="Y951" s="48"/>
      <c r="Z951" s="48"/>
      <c r="AA951" s="48"/>
      <c r="AB951" s="48"/>
      <c r="AC951" s="48"/>
    </row>
    <row r="952" spans="1:29" s="81" customFormat="1" ht="15" customHeight="1" x14ac:dyDescent="0.25">
      <c r="A952" s="341"/>
      <c r="B952" s="417"/>
      <c r="C952" s="418"/>
      <c r="D952" s="418"/>
      <c r="E952" s="229"/>
      <c r="F952" s="179"/>
      <c r="G952" s="48"/>
      <c r="H952" s="48"/>
      <c r="I952" s="48"/>
      <c r="J952" s="48"/>
      <c r="K952" s="48"/>
      <c r="L952" s="48"/>
      <c r="M952" s="48"/>
      <c r="N952" s="48"/>
      <c r="O952" s="48"/>
      <c r="P952" s="67"/>
      <c r="Q952" s="344"/>
      <c r="R952" s="67"/>
      <c r="S952" s="367"/>
      <c r="T952" s="367"/>
      <c r="U952" s="367"/>
      <c r="V952" s="236"/>
      <c r="W952" s="48"/>
      <c r="X952" s="48"/>
      <c r="Y952" s="48"/>
      <c r="Z952" s="48"/>
      <c r="AA952" s="48"/>
      <c r="AB952" s="48"/>
      <c r="AC952" s="48"/>
    </row>
    <row r="953" spans="1:29" s="81" customFormat="1" ht="15" customHeight="1" x14ac:dyDescent="0.25">
      <c r="A953" s="341"/>
      <c r="B953" s="417"/>
      <c r="C953" s="418"/>
      <c r="D953" s="418"/>
      <c r="E953" s="229"/>
      <c r="F953" s="179"/>
      <c r="G953" s="48"/>
      <c r="H953" s="48"/>
      <c r="I953" s="48"/>
      <c r="J953" s="48"/>
      <c r="K953" s="48"/>
      <c r="L953" s="48"/>
      <c r="M953" s="48"/>
      <c r="N953" s="48"/>
      <c r="O953" s="48"/>
      <c r="P953" s="67"/>
      <c r="Q953" s="344"/>
      <c r="R953" s="67"/>
      <c r="S953" s="367"/>
      <c r="T953" s="367"/>
      <c r="U953" s="367"/>
      <c r="V953" s="236"/>
      <c r="W953" s="48"/>
      <c r="X953" s="48"/>
      <c r="Y953" s="48"/>
      <c r="Z953" s="48"/>
      <c r="AA953" s="48"/>
      <c r="AB953" s="48"/>
      <c r="AC953" s="48"/>
    </row>
    <row r="954" spans="1:29" s="81" customFormat="1" ht="15" customHeight="1" x14ac:dyDescent="0.25">
      <c r="A954" s="341"/>
      <c r="B954" s="417"/>
      <c r="C954" s="418"/>
      <c r="D954" s="418"/>
      <c r="E954" s="229"/>
      <c r="F954" s="179"/>
      <c r="G954" s="48"/>
      <c r="H954" s="48"/>
      <c r="I954" s="48"/>
      <c r="J954" s="48"/>
      <c r="K954" s="48"/>
      <c r="L954" s="48"/>
      <c r="M954" s="48"/>
      <c r="N954" s="48"/>
      <c r="O954" s="48"/>
      <c r="P954" s="67"/>
      <c r="Q954" s="344"/>
      <c r="R954" s="67"/>
      <c r="S954" s="367"/>
      <c r="T954" s="367"/>
      <c r="U954" s="367"/>
      <c r="V954" s="236"/>
      <c r="W954" s="48"/>
      <c r="X954" s="48"/>
      <c r="Y954" s="48"/>
      <c r="Z954" s="48"/>
      <c r="AA954" s="48"/>
      <c r="AB954" s="48"/>
      <c r="AC954" s="48"/>
    </row>
    <row r="955" spans="1:29" s="81" customFormat="1" ht="15" customHeight="1" x14ac:dyDescent="0.25">
      <c r="A955" s="341"/>
      <c r="B955" s="417"/>
      <c r="C955" s="418"/>
      <c r="D955" s="418"/>
      <c r="E955" s="229"/>
      <c r="F955" s="179"/>
      <c r="G955" s="48"/>
      <c r="H955" s="48"/>
      <c r="I955" s="48"/>
      <c r="J955" s="48"/>
      <c r="K955" s="48"/>
      <c r="L955" s="48"/>
      <c r="M955" s="48"/>
      <c r="N955" s="48"/>
      <c r="O955" s="48"/>
      <c r="P955" s="67"/>
      <c r="Q955" s="344"/>
      <c r="R955" s="67"/>
      <c r="S955" s="367"/>
      <c r="T955" s="367"/>
      <c r="U955" s="367"/>
      <c r="V955" s="236"/>
      <c r="W955" s="48"/>
      <c r="X955" s="48"/>
      <c r="Y955" s="48"/>
      <c r="Z955" s="48"/>
      <c r="AA955" s="48"/>
      <c r="AB955" s="48"/>
      <c r="AC955" s="48"/>
    </row>
    <row r="956" spans="1:29" s="81" customFormat="1" ht="15" customHeight="1" x14ac:dyDescent="0.25">
      <c r="A956" s="341"/>
      <c r="B956" s="417"/>
      <c r="C956" s="418"/>
      <c r="D956" s="418"/>
      <c r="E956" s="229"/>
      <c r="F956" s="179"/>
      <c r="G956" s="48"/>
      <c r="H956" s="48"/>
      <c r="I956" s="48"/>
      <c r="J956" s="48"/>
      <c r="K956" s="48"/>
      <c r="L956" s="48"/>
      <c r="M956" s="48"/>
      <c r="N956" s="48"/>
      <c r="O956" s="48"/>
      <c r="P956" s="67"/>
      <c r="Q956" s="344"/>
      <c r="R956" s="67"/>
      <c r="S956" s="367"/>
      <c r="T956" s="367"/>
      <c r="U956" s="367"/>
      <c r="V956" s="236"/>
      <c r="W956" s="48"/>
      <c r="X956" s="48"/>
      <c r="Y956" s="48"/>
      <c r="Z956" s="48"/>
      <c r="AA956" s="48"/>
      <c r="AB956" s="48"/>
      <c r="AC956" s="48"/>
    </row>
    <row r="957" spans="1:29" s="81" customFormat="1" ht="15" customHeight="1" x14ac:dyDescent="0.25">
      <c r="A957" s="341"/>
      <c r="B957" s="417"/>
      <c r="C957" s="418"/>
      <c r="D957" s="418"/>
      <c r="E957" s="229"/>
      <c r="F957" s="179"/>
      <c r="G957" s="48"/>
      <c r="H957" s="48"/>
      <c r="I957" s="48"/>
      <c r="J957" s="48"/>
      <c r="K957" s="48"/>
      <c r="L957" s="48"/>
      <c r="M957" s="48"/>
      <c r="N957" s="48"/>
      <c r="O957" s="48"/>
      <c r="P957" s="67"/>
      <c r="Q957" s="344"/>
      <c r="R957" s="67"/>
      <c r="S957" s="367"/>
      <c r="T957" s="367"/>
      <c r="U957" s="367"/>
      <c r="V957" s="236"/>
      <c r="W957" s="48"/>
      <c r="X957" s="48"/>
      <c r="Y957" s="48"/>
      <c r="Z957" s="48"/>
      <c r="AA957" s="48"/>
      <c r="AB957" s="48"/>
      <c r="AC957" s="48"/>
    </row>
    <row r="958" spans="1:29" s="81" customFormat="1" ht="15" customHeight="1" x14ac:dyDescent="0.25">
      <c r="A958" s="341"/>
      <c r="B958" s="417"/>
      <c r="C958" s="418"/>
      <c r="D958" s="418"/>
      <c r="E958" s="229"/>
      <c r="F958" s="179"/>
      <c r="G958" s="48"/>
      <c r="H958" s="48"/>
      <c r="I958" s="48"/>
      <c r="J958" s="48"/>
      <c r="K958" s="48"/>
      <c r="L958" s="48"/>
      <c r="M958" s="48"/>
      <c r="N958" s="48"/>
      <c r="O958" s="48"/>
      <c r="P958" s="67"/>
      <c r="Q958" s="344"/>
      <c r="R958" s="67"/>
      <c r="S958" s="367"/>
      <c r="T958" s="367"/>
      <c r="U958" s="367"/>
      <c r="V958" s="236"/>
      <c r="W958" s="48"/>
      <c r="X958" s="48"/>
      <c r="Y958" s="48"/>
      <c r="Z958" s="48"/>
      <c r="AA958" s="48"/>
      <c r="AB958" s="48"/>
      <c r="AC958" s="48"/>
    </row>
    <row r="959" spans="1:29" s="81" customFormat="1" ht="15" customHeight="1" x14ac:dyDescent="0.25">
      <c r="A959" s="341"/>
      <c r="B959" s="417"/>
      <c r="C959" s="418"/>
      <c r="D959" s="418"/>
      <c r="E959" s="229"/>
      <c r="F959" s="179"/>
      <c r="G959" s="48"/>
      <c r="H959" s="48"/>
      <c r="I959" s="48"/>
      <c r="J959" s="48"/>
      <c r="K959" s="48"/>
      <c r="L959" s="48"/>
      <c r="M959" s="48"/>
      <c r="N959" s="48"/>
      <c r="O959" s="48"/>
      <c r="P959" s="67"/>
      <c r="Q959" s="344"/>
      <c r="R959" s="67"/>
      <c r="S959" s="367"/>
      <c r="T959" s="367"/>
      <c r="U959" s="367"/>
      <c r="V959" s="236"/>
      <c r="W959" s="48"/>
      <c r="X959" s="48"/>
      <c r="Y959" s="48"/>
      <c r="Z959" s="48"/>
      <c r="AA959" s="48"/>
      <c r="AB959" s="48"/>
      <c r="AC959" s="48"/>
    </row>
    <row r="960" spans="1:29" s="81" customFormat="1" ht="15" customHeight="1" x14ac:dyDescent="0.25">
      <c r="A960" s="341"/>
      <c r="B960" s="417"/>
      <c r="C960" s="418"/>
      <c r="D960" s="418"/>
      <c r="E960" s="229"/>
      <c r="F960" s="179"/>
      <c r="G960" s="48"/>
      <c r="H960" s="48"/>
      <c r="I960" s="48"/>
      <c r="J960" s="48"/>
      <c r="K960" s="48"/>
      <c r="L960" s="48"/>
      <c r="M960" s="48"/>
      <c r="N960" s="48"/>
      <c r="O960" s="48"/>
      <c r="P960" s="67"/>
      <c r="Q960" s="344"/>
      <c r="R960" s="67"/>
      <c r="S960" s="367"/>
      <c r="T960" s="367"/>
      <c r="U960" s="367"/>
      <c r="V960" s="236"/>
      <c r="W960" s="48"/>
      <c r="X960" s="48"/>
      <c r="Y960" s="48"/>
      <c r="Z960" s="48"/>
      <c r="AA960" s="48"/>
      <c r="AB960" s="48"/>
      <c r="AC960" s="48"/>
    </row>
    <row r="961" spans="1:29" s="81" customFormat="1" ht="15" customHeight="1" x14ac:dyDescent="0.25">
      <c r="A961" s="341"/>
      <c r="B961" s="417"/>
      <c r="C961" s="418"/>
      <c r="D961" s="418"/>
      <c r="E961" s="229"/>
      <c r="F961" s="179"/>
      <c r="G961" s="48"/>
      <c r="H961" s="48"/>
      <c r="I961" s="48"/>
      <c r="J961" s="48"/>
      <c r="K961" s="48"/>
      <c r="L961" s="48"/>
      <c r="M961" s="48"/>
      <c r="N961" s="48"/>
      <c r="O961" s="48"/>
      <c r="P961" s="67"/>
      <c r="Q961" s="344"/>
      <c r="R961" s="67"/>
      <c r="S961" s="367"/>
      <c r="T961" s="367"/>
      <c r="U961" s="367"/>
      <c r="V961" s="236"/>
      <c r="W961" s="48"/>
      <c r="X961" s="48"/>
      <c r="Y961" s="48"/>
      <c r="Z961" s="48"/>
      <c r="AA961" s="48"/>
      <c r="AB961" s="48"/>
      <c r="AC961" s="48"/>
    </row>
    <row r="962" spans="1:29" s="81" customFormat="1" ht="15" customHeight="1" x14ac:dyDescent="0.25">
      <c r="A962" s="341"/>
      <c r="B962" s="417"/>
      <c r="C962" s="418"/>
      <c r="D962" s="418"/>
      <c r="E962" s="229"/>
      <c r="F962" s="179"/>
      <c r="G962" s="48"/>
      <c r="H962" s="48"/>
      <c r="I962" s="48"/>
      <c r="J962" s="48"/>
      <c r="K962" s="48"/>
      <c r="L962" s="48"/>
      <c r="M962" s="48"/>
      <c r="N962" s="48"/>
      <c r="O962" s="48"/>
      <c r="P962" s="67"/>
      <c r="Q962" s="344"/>
      <c r="R962" s="67"/>
      <c r="S962" s="367"/>
      <c r="T962" s="367"/>
      <c r="U962" s="367"/>
      <c r="V962" s="236"/>
      <c r="W962" s="48"/>
      <c r="X962" s="48"/>
      <c r="Y962" s="48"/>
      <c r="Z962" s="48"/>
      <c r="AA962" s="48"/>
      <c r="AB962" s="48"/>
      <c r="AC962" s="48"/>
    </row>
    <row r="963" spans="1:29" s="81" customFormat="1" ht="15" customHeight="1" x14ac:dyDescent="0.25">
      <c r="A963" s="341"/>
      <c r="B963" s="417"/>
      <c r="C963" s="418"/>
      <c r="D963" s="418"/>
      <c r="E963" s="229"/>
      <c r="F963" s="179"/>
      <c r="G963" s="48"/>
      <c r="H963" s="48"/>
      <c r="I963" s="48"/>
      <c r="J963" s="48"/>
      <c r="K963" s="48"/>
      <c r="L963" s="48"/>
      <c r="M963" s="48"/>
      <c r="N963" s="48"/>
      <c r="O963" s="48"/>
      <c r="P963" s="67"/>
      <c r="Q963" s="344"/>
      <c r="R963" s="67"/>
      <c r="S963" s="367"/>
      <c r="T963" s="367"/>
      <c r="U963" s="367"/>
      <c r="V963" s="236"/>
      <c r="W963" s="48"/>
      <c r="X963" s="48"/>
      <c r="Y963" s="48"/>
      <c r="Z963" s="48"/>
      <c r="AA963" s="48"/>
      <c r="AB963" s="48"/>
      <c r="AC963" s="48"/>
    </row>
    <row r="964" spans="1:29" s="81" customFormat="1" ht="15" customHeight="1" x14ac:dyDescent="0.25">
      <c r="A964" s="341"/>
      <c r="B964" s="417"/>
      <c r="C964" s="418"/>
      <c r="D964" s="418"/>
      <c r="E964" s="229"/>
      <c r="F964" s="179"/>
      <c r="G964" s="48"/>
      <c r="H964" s="48"/>
      <c r="I964" s="48"/>
      <c r="J964" s="48"/>
      <c r="K964" s="48"/>
      <c r="L964" s="48"/>
      <c r="M964" s="48"/>
      <c r="N964" s="48"/>
      <c r="O964" s="48"/>
      <c r="P964" s="67"/>
      <c r="Q964" s="344"/>
      <c r="R964" s="67"/>
      <c r="S964" s="367"/>
      <c r="T964" s="367"/>
      <c r="U964" s="367"/>
      <c r="V964" s="236"/>
      <c r="W964" s="48"/>
      <c r="X964" s="48"/>
      <c r="Y964" s="48"/>
      <c r="Z964" s="48"/>
      <c r="AA964" s="48"/>
      <c r="AB964" s="48"/>
      <c r="AC964" s="48"/>
    </row>
    <row r="965" spans="1:29" s="81" customFormat="1" ht="15" customHeight="1" x14ac:dyDescent="0.25">
      <c r="A965" s="341"/>
      <c r="B965" s="417"/>
      <c r="C965" s="418"/>
      <c r="D965" s="418"/>
      <c r="E965" s="229"/>
      <c r="F965" s="179"/>
      <c r="G965" s="48"/>
      <c r="H965" s="48"/>
      <c r="I965" s="48"/>
      <c r="J965" s="48"/>
      <c r="K965" s="48"/>
      <c r="L965" s="48"/>
      <c r="M965" s="48"/>
      <c r="N965" s="48"/>
      <c r="O965" s="48"/>
      <c r="P965" s="67"/>
      <c r="Q965" s="344"/>
      <c r="R965" s="67"/>
      <c r="S965" s="367"/>
      <c r="T965" s="367"/>
      <c r="U965" s="367"/>
      <c r="V965" s="236"/>
      <c r="W965" s="48"/>
      <c r="X965" s="48"/>
      <c r="Y965" s="48"/>
      <c r="Z965" s="48"/>
      <c r="AA965" s="48"/>
      <c r="AB965" s="48"/>
      <c r="AC965" s="48"/>
    </row>
    <row r="966" spans="1:29" s="81" customFormat="1" ht="15" customHeight="1" x14ac:dyDescent="0.25">
      <c r="A966" s="341"/>
      <c r="B966" s="417"/>
      <c r="C966" s="418"/>
      <c r="D966" s="418"/>
      <c r="E966" s="229"/>
      <c r="F966" s="179"/>
      <c r="G966" s="48"/>
      <c r="H966" s="48"/>
      <c r="I966" s="48"/>
      <c r="J966" s="48"/>
      <c r="K966" s="48"/>
      <c r="L966" s="48"/>
      <c r="M966" s="48"/>
      <c r="N966" s="48"/>
      <c r="O966" s="48"/>
      <c r="P966" s="67"/>
      <c r="Q966" s="344"/>
      <c r="R966" s="67"/>
      <c r="S966" s="367"/>
      <c r="T966" s="367"/>
      <c r="U966" s="367"/>
      <c r="V966" s="236"/>
      <c r="W966" s="48"/>
      <c r="X966" s="48"/>
      <c r="Y966" s="48"/>
      <c r="Z966" s="48"/>
      <c r="AA966" s="48"/>
      <c r="AB966" s="48"/>
      <c r="AC966" s="48"/>
    </row>
    <row r="967" spans="1:29" s="81" customFormat="1" ht="15" customHeight="1" x14ac:dyDescent="0.25">
      <c r="A967" s="341"/>
      <c r="B967" s="417"/>
      <c r="C967" s="418"/>
      <c r="D967" s="418"/>
      <c r="E967" s="229"/>
      <c r="F967" s="179"/>
      <c r="G967" s="48"/>
      <c r="H967" s="48"/>
      <c r="I967" s="48"/>
      <c r="J967" s="48"/>
      <c r="K967" s="48"/>
      <c r="L967" s="48"/>
      <c r="M967" s="48"/>
      <c r="N967" s="48"/>
      <c r="O967" s="48"/>
      <c r="P967" s="67"/>
      <c r="Q967" s="344"/>
      <c r="R967" s="67"/>
      <c r="S967" s="367"/>
      <c r="T967" s="367"/>
      <c r="U967" s="367"/>
      <c r="V967" s="236"/>
      <c r="W967" s="48"/>
      <c r="X967" s="48"/>
      <c r="Y967" s="48"/>
      <c r="Z967" s="48"/>
      <c r="AA967" s="48"/>
      <c r="AB967" s="48"/>
      <c r="AC967" s="48"/>
    </row>
    <row r="968" spans="1:29" s="81" customFormat="1" ht="15" customHeight="1" x14ac:dyDescent="0.25">
      <c r="A968" s="341"/>
      <c r="B968" s="417"/>
      <c r="C968" s="418"/>
      <c r="D968" s="418"/>
      <c r="E968" s="229"/>
      <c r="F968" s="179"/>
      <c r="G968" s="48"/>
      <c r="H968" s="48"/>
      <c r="I968" s="48"/>
      <c r="J968" s="48"/>
      <c r="K968" s="48"/>
      <c r="L968" s="48"/>
      <c r="M968" s="48"/>
      <c r="N968" s="48"/>
      <c r="O968" s="48"/>
      <c r="P968" s="67"/>
      <c r="Q968" s="344"/>
      <c r="R968" s="67"/>
      <c r="S968" s="367"/>
      <c r="T968" s="367"/>
      <c r="U968" s="367"/>
      <c r="V968" s="236"/>
      <c r="W968" s="48"/>
      <c r="X968" s="48"/>
      <c r="Y968" s="48"/>
      <c r="Z968" s="48"/>
      <c r="AA968" s="48"/>
      <c r="AB968" s="48"/>
      <c r="AC968" s="48"/>
    </row>
    <row r="969" spans="1:29" s="81" customFormat="1" ht="15" customHeight="1" x14ac:dyDescent="0.25">
      <c r="A969" s="341"/>
      <c r="B969" s="417"/>
      <c r="C969" s="418"/>
      <c r="D969" s="418"/>
      <c r="E969" s="229"/>
      <c r="F969" s="179"/>
      <c r="G969" s="48"/>
      <c r="H969" s="48"/>
      <c r="I969" s="48"/>
      <c r="J969" s="48"/>
      <c r="K969" s="48"/>
      <c r="L969" s="48"/>
      <c r="M969" s="48"/>
      <c r="N969" s="48"/>
      <c r="O969" s="48"/>
      <c r="P969" s="67"/>
      <c r="Q969" s="344"/>
      <c r="R969" s="67"/>
      <c r="S969" s="367"/>
      <c r="T969" s="367"/>
      <c r="U969" s="367"/>
      <c r="V969" s="236"/>
      <c r="W969" s="48"/>
      <c r="X969" s="48"/>
      <c r="Y969" s="48"/>
      <c r="Z969" s="48"/>
      <c r="AA969" s="48"/>
      <c r="AB969" s="48"/>
      <c r="AC969" s="48"/>
    </row>
    <row r="970" spans="1:29" s="81" customFormat="1" ht="15" customHeight="1" x14ac:dyDescent="0.25">
      <c r="A970" s="341"/>
      <c r="B970" s="417"/>
      <c r="C970" s="418"/>
      <c r="D970" s="418"/>
      <c r="E970" s="229"/>
      <c r="F970" s="179"/>
      <c r="G970" s="48"/>
      <c r="H970" s="48"/>
      <c r="I970" s="48"/>
      <c r="J970" s="48"/>
      <c r="K970" s="48"/>
      <c r="L970" s="48"/>
      <c r="M970" s="48"/>
      <c r="N970" s="48"/>
      <c r="O970" s="48"/>
      <c r="P970" s="67"/>
      <c r="Q970" s="344"/>
      <c r="R970" s="67"/>
      <c r="S970" s="367"/>
      <c r="T970" s="367"/>
      <c r="U970" s="367"/>
      <c r="V970" s="236"/>
      <c r="W970" s="48"/>
      <c r="X970" s="48"/>
      <c r="Y970" s="48"/>
      <c r="Z970" s="48"/>
      <c r="AA970" s="48"/>
      <c r="AB970" s="48"/>
      <c r="AC970" s="48"/>
    </row>
    <row r="971" spans="1:29" s="81" customFormat="1" ht="15" customHeight="1" x14ac:dyDescent="0.25">
      <c r="A971" s="341"/>
      <c r="B971" s="417"/>
      <c r="C971" s="418"/>
      <c r="D971" s="418"/>
      <c r="E971" s="229"/>
      <c r="F971" s="179"/>
      <c r="G971" s="48"/>
      <c r="H971" s="48"/>
      <c r="I971" s="48"/>
      <c r="J971" s="48"/>
      <c r="K971" s="48"/>
      <c r="L971" s="48"/>
      <c r="M971" s="48"/>
      <c r="N971" s="48"/>
      <c r="O971" s="48"/>
      <c r="P971" s="67"/>
      <c r="Q971" s="344"/>
      <c r="R971" s="67"/>
      <c r="S971" s="367"/>
      <c r="T971" s="367"/>
      <c r="U971" s="367"/>
      <c r="V971" s="236"/>
      <c r="W971" s="48"/>
      <c r="X971" s="48"/>
      <c r="Y971" s="48"/>
      <c r="Z971" s="48"/>
      <c r="AA971" s="48"/>
      <c r="AB971" s="48"/>
      <c r="AC971" s="48"/>
    </row>
    <row r="972" spans="1:29" s="81" customFormat="1" ht="15" customHeight="1" x14ac:dyDescent="0.25">
      <c r="A972" s="341"/>
      <c r="B972" s="417"/>
      <c r="C972" s="418"/>
      <c r="D972" s="418"/>
      <c r="E972" s="229"/>
      <c r="F972" s="179"/>
      <c r="G972" s="48"/>
      <c r="H972" s="48"/>
      <c r="I972" s="48"/>
      <c r="J972" s="48"/>
      <c r="K972" s="48"/>
      <c r="L972" s="48"/>
      <c r="M972" s="48"/>
      <c r="N972" s="48"/>
      <c r="O972" s="48"/>
      <c r="P972" s="67"/>
      <c r="Q972" s="344"/>
      <c r="R972" s="67"/>
      <c r="S972" s="367"/>
      <c r="T972" s="367"/>
      <c r="U972" s="367"/>
      <c r="V972" s="236"/>
      <c r="W972" s="48"/>
      <c r="X972" s="48"/>
      <c r="Y972" s="48"/>
      <c r="Z972" s="48"/>
      <c r="AA972" s="48"/>
      <c r="AB972" s="48"/>
      <c r="AC972" s="48"/>
    </row>
    <row r="973" spans="1:29" s="81" customFormat="1" ht="15" customHeight="1" x14ac:dyDescent="0.25">
      <c r="A973" s="341"/>
      <c r="B973" s="417"/>
      <c r="C973" s="418"/>
      <c r="D973" s="418"/>
      <c r="E973" s="229"/>
      <c r="F973" s="179"/>
      <c r="G973" s="48"/>
      <c r="H973" s="48"/>
      <c r="I973" s="48"/>
      <c r="J973" s="48"/>
      <c r="K973" s="48"/>
      <c r="L973" s="48"/>
      <c r="M973" s="48"/>
      <c r="N973" s="48"/>
      <c r="O973" s="48"/>
      <c r="P973" s="67"/>
      <c r="Q973" s="344"/>
      <c r="R973" s="67"/>
      <c r="S973" s="367"/>
      <c r="T973" s="367"/>
      <c r="U973" s="367"/>
      <c r="V973" s="236"/>
      <c r="W973" s="48"/>
      <c r="X973" s="48"/>
      <c r="Y973" s="48"/>
      <c r="Z973" s="48"/>
      <c r="AA973" s="48"/>
      <c r="AB973" s="48"/>
      <c r="AC973" s="48"/>
    </row>
    <row r="974" spans="1:29" s="81" customFormat="1" ht="15" customHeight="1" x14ac:dyDescent="0.25">
      <c r="A974" s="341"/>
      <c r="B974" s="417"/>
      <c r="C974" s="418"/>
      <c r="D974" s="418"/>
      <c r="E974" s="229"/>
      <c r="F974" s="179"/>
      <c r="G974" s="48"/>
      <c r="H974" s="48"/>
      <c r="I974" s="48"/>
      <c r="J974" s="48"/>
      <c r="K974" s="48"/>
      <c r="L974" s="48"/>
      <c r="M974" s="48"/>
      <c r="N974" s="48"/>
      <c r="O974" s="48"/>
      <c r="P974" s="67"/>
      <c r="Q974" s="344"/>
      <c r="R974" s="67"/>
      <c r="S974" s="367"/>
      <c r="T974" s="367"/>
      <c r="U974" s="367"/>
      <c r="V974" s="236"/>
      <c r="W974" s="48"/>
      <c r="X974" s="48"/>
      <c r="Y974" s="48"/>
      <c r="Z974" s="48"/>
      <c r="AA974" s="48"/>
      <c r="AB974" s="48"/>
      <c r="AC974" s="48"/>
    </row>
    <row r="975" spans="1:29" s="81" customFormat="1" ht="15" customHeight="1" x14ac:dyDescent="0.25">
      <c r="A975" s="341"/>
      <c r="B975" s="417"/>
      <c r="C975" s="418"/>
      <c r="D975" s="418"/>
      <c r="E975" s="229"/>
      <c r="F975" s="179"/>
      <c r="G975" s="48"/>
      <c r="H975" s="48"/>
      <c r="I975" s="48"/>
      <c r="J975" s="48"/>
      <c r="K975" s="48"/>
      <c r="L975" s="48"/>
      <c r="M975" s="48"/>
      <c r="N975" s="48"/>
      <c r="O975" s="48"/>
      <c r="P975" s="67"/>
      <c r="Q975" s="344"/>
      <c r="R975" s="67"/>
      <c r="S975" s="367"/>
      <c r="T975" s="367"/>
      <c r="U975" s="367"/>
      <c r="V975" s="236"/>
      <c r="W975" s="48"/>
      <c r="X975" s="48"/>
      <c r="Y975" s="48"/>
      <c r="Z975" s="48"/>
      <c r="AA975" s="48"/>
      <c r="AB975" s="48"/>
      <c r="AC975" s="48"/>
    </row>
    <row r="976" spans="1:29" s="81" customFormat="1" ht="15" customHeight="1" x14ac:dyDescent="0.25">
      <c r="A976" s="341"/>
      <c r="B976" s="417"/>
      <c r="C976" s="418"/>
      <c r="D976" s="418"/>
      <c r="E976" s="229"/>
      <c r="F976" s="179"/>
      <c r="G976" s="48"/>
      <c r="H976" s="48"/>
      <c r="I976" s="48"/>
      <c r="J976" s="48"/>
      <c r="K976" s="48"/>
      <c r="L976" s="48"/>
      <c r="M976" s="48"/>
      <c r="N976" s="48"/>
      <c r="O976" s="48"/>
      <c r="P976" s="67"/>
      <c r="Q976" s="344"/>
      <c r="R976" s="67"/>
      <c r="S976" s="367"/>
      <c r="T976" s="367"/>
      <c r="U976" s="367"/>
      <c r="V976" s="236"/>
      <c r="W976" s="48"/>
      <c r="X976" s="48"/>
      <c r="Y976" s="48"/>
      <c r="Z976" s="48"/>
      <c r="AA976" s="48"/>
      <c r="AB976" s="48"/>
      <c r="AC976" s="48"/>
    </row>
    <row r="977" spans="1:29" s="81" customFormat="1" ht="15" customHeight="1" x14ac:dyDescent="0.25">
      <c r="A977" s="341"/>
      <c r="B977" s="417"/>
      <c r="C977" s="418"/>
      <c r="D977" s="418"/>
      <c r="E977" s="229"/>
      <c r="F977" s="179"/>
      <c r="G977" s="48"/>
      <c r="H977" s="48"/>
      <c r="I977" s="48"/>
      <c r="J977" s="48"/>
      <c r="K977" s="48"/>
      <c r="L977" s="48"/>
      <c r="M977" s="48"/>
      <c r="N977" s="48"/>
      <c r="O977" s="48"/>
      <c r="P977" s="67"/>
      <c r="Q977" s="344"/>
      <c r="R977" s="67"/>
      <c r="S977" s="367"/>
      <c r="T977" s="367"/>
      <c r="U977" s="367"/>
      <c r="V977" s="236"/>
      <c r="W977" s="48"/>
      <c r="X977" s="48"/>
      <c r="Y977" s="48"/>
      <c r="Z977" s="48"/>
      <c r="AA977" s="48"/>
      <c r="AB977" s="48"/>
      <c r="AC977" s="48"/>
    </row>
    <row r="978" spans="1:29" s="81" customFormat="1" ht="15" customHeight="1" x14ac:dyDescent="0.25">
      <c r="A978" s="341"/>
      <c r="B978" s="417"/>
      <c r="C978" s="418"/>
      <c r="D978" s="418"/>
      <c r="E978" s="229"/>
      <c r="F978" s="179"/>
      <c r="G978" s="48"/>
      <c r="H978" s="48"/>
      <c r="I978" s="48"/>
      <c r="J978" s="48"/>
      <c r="K978" s="48"/>
      <c r="L978" s="48"/>
      <c r="M978" s="48"/>
      <c r="N978" s="48"/>
      <c r="O978" s="48"/>
      <c r="P978" s="67"/>
      <c r="Q978" s="344"/>
      <c r="R978" s="67"/>
      <c r="S978" s="367"/>
      <c r="T978" s="367"/>
      <c r="U978" s="367"/>
      <c r="V978" s="236"/>
      <c r="W978" s="48"/>
      <c r="X978" s="48"/>
      <c r="Y978" s="48"/>
      <c r="Z978" s="48"/>
      <c r="AA978" s="48"/>
      <c r="AB978" s="48"/>
      <c r="AC978" s="48"/>
    </row>
    <row r="979" spans="1:29" s="81" customFormat="1" ht="15" customHeight="1" x14ac:dyDescent="0.25">
      <c r="A979" s="341"/>
      <c r="B979" s="417"/>
      <c r="C979" s="418"/>
      <c r="D979" s="418"/>
      <c r="E979" s="229"/>
      <c r="F979" s="179"/>
      <c r="G979" s="48"/>
      <c r="H979" s="48"/>
      <c r="I979" s="48"/>
      <c r="J979" s="48"/>
      <c r="K979" s="48"/>
      <c r="L979" s="48"/>
      <c r="M979" s="48"/>
      <c r="N979" s="48"/>
      <c r="O979" s="48"/>
      <c r="P979" s="67"/>
      <c r="Q979" s="344"/>
      <c r="R979" s="67"/>
      <c r="S979" s="367"/>
      <c r="T979" s="367"/>
      <c r="U979" s="367"/>
      <c r="V979" s="236"/>
      <c r="W979" s="48"/>
      <c r="X979" s="48"/>
      <c r="Y979" s="48"/>
      <c r="Z979" s="48"/>
      <c r="AA979" s="48"/>
      <c r="AB979" s="48"/>
      <c r="AC979" s="48"/>
    </row>
    <row r="980" spans="1:29" s="81" customFormat="1" ht="15" customHeight="1" x14ac:dyDescent="0.25">
      <c r="A980" s="341"/>
      <c r="B980" s="417"/>
      <c r="C980" s="418"/>
      <c r="D980" s="418"/>
      <c r="E980" s="229"/>
      <c r="F980" s="179"/>
      <c r="G980" s="48"/>
      <c r="H980" s="48"/>
      <c r="I980" s="48"/>
      <c r="J980" s="48"/>
      <c r="K980" s="48"/>
      <c r="L980" s="48"/>
      <c r="M980" s="48"/>
      <c r="N980" s="48"/>
      <c r="O980" s="48"/>
      <c r="P980" s="67"/>
      <c r="Q980" s="344"/>
      <c r="R980" s="67"/>
      <c r="S980" s="367"/>
      <c r="T980" s="367"/>
      <c r="U980" s="367"/>
      <c r="V980" s="236"/>
      <c r="W980" s="48"/>
      <c r="X980" s="48"/>
      <c r="Y980" s="48"/>
      <c r="Z980" s="48"/>
      <c r="AA980" s="48"/>
      <c r="AB980" s="48"/>
      <c r="AC980" s="48"/>
    </row>
    <row r="981" spans="1:29" s="81" customFormat="1" ht="15" customHeight="1" x14ac:dyDescent="0.25">
      <c r="A981" s="341"/>
      <c r="B981" s="417"/>
      <c r="C981" s="418"/>
      <c r="D981" s="418"/>
      <c r="E981" s="229"/>
      <c r="F981" s="179"/>
      <c r="G981" s="48"/>
      <c r="H981" s="48"/>
      <c r="I981" s="48"/>
      <c r="J981" s="48"/>
      <c r="K981" s="48"/>
      <c r="L981" s="48"/>
      <c r="M981" s="48"/>
      <c r="N981" s="48"/>
      <c r="O981" s="48"/>
      <c r="P981" s="67"/>
      <c r="Q981" s="344"/>
      <c r="R981" s="67"/>
      <c r="S981" s="367"/>
      <c r="T981" s="367"/>
      <c r="U981" s="367"/>
      <c r="V981" s="236"/>
      <c r="W981" s="48"/>
      <c r="X981" s="48"/>
      <c r="Y981" s="48"/>
      <c r="Z981" s="48"/>
      <c r="AA981" s="48"/>
      <c r="AB981" s="48"/>
      <c r="AC981" s="48"/>
    </row>
    <row r="982" spans="1:29" s="81" customFormat="1" ht="15" customHeight="1" x14ac:dyDescent="0.25">
      <c r="A982" s="341"/>
      <c r="B982" s="417"/>
      <c r="C982" s="418"/>
      <c r="D982" s="418"/>
      <c r="E982" s="229"/>
      <c r="F982" s="179"/>
      <c r="G982" s="48"/>
      <c r="H982" s="48"/>
      <c r="I982" s="48"/>
      <c r="J982" s="48"/>
      <c r="K982" s="48"/>
      <c r="L982" s="48"/>
      <c r="M982" s="48"/>
      <c r="N982" s="48"/>
      <c r="O982" s="48"/>
      <c r="P982" s="67"/>
      <c r="Q982" s="344"/>
      <c r="R982" s="67"/>
      <c r="S982" s="367"/>
      <c r="T982" s="367"/>
      <c r="U982" s="367"/>
      <c r="V982" s="236"/>
      <c r="W982" s="48"/>
      <c r="X982" s="48"/>
      <c r="Y982" s="48"/>
      <c r="Z982" s="48"/>
      <c r="AA982" s="48"/>
      <c r="AB982" s="48"/>
      <c r="AC982" s="48"/>
    </row>
    <row r="983" spans="1:29" s="81" customFormat="1" ht="15" customHeight="1" x14ac:dyDescent="0.25">
      <c r="A983" s="341"/>
      <c r="B983" s="417"/>
      <c r="C983" s="418"/>
      <c r="D983" s="418"/>
      <c r="E983" s="229"/>
      <c r="F983" s="179"/>
      <c r="G983" s="48"/>
      <c r="H983" s="48"/>
      <c r="I983" s="48"/>
      <c r="J983" s="48"/>
      <c r="K983" s="48"/>
      <c r="L983" s="48"/>
      <c r="M983" s="48"/>
      <c r="N983" s="48"/>
      <c r="O983" s="48"/>
      <c r="P983" s="67"/>
      <c r="Q983" s="344"/>
      <c r="R983" s="67"/>
      <c r="S983" s="367"/>
      <c r="T983" s="367"/>
      <c r="U983" s="367"/>
      <c r="V983" s="236"/>
      <c r="W983" s="48"/>
      <c r="X983" s="48"/>
      <c r="Y983" s="48"/>
      <c r="Z983" s="48"/>
      <c r="AA983" s="48"/>
      <c r="AB983" s="48"/>
      <c r="AC983" s="48"/>
    </row>
    <row r="984" spans="1:29" s="81" customFormat="1" ht="15" customHeight="1" x14ac:dyDescent="0.25">
      <c r="A984" s="341"/>
      <c r="B984" s="417"/>
      <c r="C984" s="418"/>
      <c r="D984" s="418"/>
      <c r="E984" s="229"/>
      <c r="F984" s="179"/>
      <c r="G984" s="48"/>
      <c r="H984" s="48"/>
      <c r="I984" s="48"/>
      <c r="J984" s="48"/>
      <c r="K984" s="48"/>
      <c r="L984" s="48"/>
      <c r="M984" s="48"/>
      <c r="N984" s="48"/>
      <c r="O984" s="48"/>
      <c r="P984" s="67"/>
      <c r="Q984" s="344"/>
      <c r="R984" s="67"/>
      <c r="S984" s="367"/>
      <c r="T984" s="367"/>
      <c r="U984" s="367"/>
      <c r="V984" s="236"/>
      <c r="W984" s="48"/>
      <c r="X984" s="48"/>
      <c r="Y984" s="48"/>
      <c r="Z984" s="48"/>
      <c r="AA984" s="48"/>
      <c r="AB984" s="48"/>
      <c r="AC984" s="48"/>
    </row>
    <row r="985" spans="1:29" s="81" customFormat="1" ht="15" customHeight="1" x14ac:dyDescent="0.25">
      <c r="A985" s="341"/>
      <c r="B985" s="417"/>
      <c r="C985" s="418"/>
      <c r="D985" s="418"/>
      <c r="E985" s="229"/>
      <c r="F985" s="179"/>
      <c r="G985" s="48"/>
      <c r="H985" s="48"/>
      <c r="I985" s="48"/>
      <c r="J985" s="48"/>
      <c r="K985" s="48"/>
      <c r="L985" s="48"/>
      <c r="M985" s="48"/>
      <c r="N985" s="48"/>
      <c r="O985" s="48"/>
      <c r="P985" s="67"/>
      <c r="Q985" s="344"/>
      <c r="R985" s="67"/>
      <c r="S985" s="367"/>
      <c r="T985" s="367"/>
      <c r="U985" s="367"/>
      <c r="V985" s="236"/>
      <c r="W985" s="48"/>
      <c r="X985" s="48"/>
      <c r="Y985" s="48"/>
      <c r="Z985" s="48"/>
      <c r="AA985" s="48"/>
      <c r="AB985" s="48"/>
      <c r="AC985" s="48"/>
    </row>
    <row r="986" spans="1:29" s="81" customFormat="1" ht="15" customHeight="1" x14ac:dyDescent="0.25">
      <c r="A986" s="341"/>
      <c r="B986" s="417"/>
      <c r="C986" s="418"/>
      <c r="D986" s="418"/>
      <c r="E986" s="229"/>
      <c r="F986" s="179"/>
      <c r="G986" s="48"/>
      <c r="H986" s="48"/>
      <c r="I986" s="48"/>
      <c r="J986" s="48"/>
      <c r="K986" s="48"/>
      <c r="L986" s="48"/>
      <c r="M986" s="48"/>
      <c r="N986" s="48"/>
      <c r="O986" s="48"/>
      <c r="P986" s="67"/>
      <c r="Q986" s="344"/>
      <c r="R986" s="67"/>
      <c r="S986" s="367"/>
      <c r="T986" s="367"/>
      <c r="U986" s="367"/>
      <c r="V986" s="236"/>
      <c r="W986" s="48"/>
      <c r="X986" s="48"/>
      <c r="Y986" s="48"/>
      <c r="Z986" s="48"/>
      <c r="AA986" s="48"/>
      <c r="AB986" s="48"/>
      <c r="AC986" s="48"/>
    </row>
    <row r="987" spans="1:29" s="81" customFormat="1" ht="15" customHeight="1" x14ac:dyDescent="0.25">
      <c r="A987" s="341"/>
      <c r="B987" s="417"/>
      <c r="C987" s="418"/>
      <c r="D987" s="418"/>
      <c r="E987" s="229"/>
      <c r="F987" s="179"/>
      <c r="G987" s="48"/>
      <c r="H987" s="48"/>
      <c r="I987" s="48"/>
      <c r="J987" s="48"/>
      <c r="K987" s="48"/>
      <c r="L987" s="48"/>
      <c r="M987" s="48"/>
      <c r="N987" s="48"/>
      <c r="O987" s="48"/>
      <c r="P987" s="67"/>
      <c r="Q987" s="344"/>
      <c r="R987" s="67"/>
      <c r="S987" s="367"/>
      <c r="T987" s="367"/>
      <c r="U987" s="367"/>
      <c r="V987" s="236"/>
      <c r="W987" s="48"/>
      <c r="X987" s="48"/>
      <c r="Y987" s="48"/>
      <c r="Z987" s="48"/>
      <c r="AA987" s="48"/>
      <c r="AB987" s="48"/>
      <c r="AC987" s="48"/>
    </row>
    <row r="988" spans="1:29" s="81" customFormat="1" ht="15" customHeight="1" x14ac:dyDescent="0.25">
      <c r="A988" s="341"/>
      <c r="B988" s="417"/>
      <c r="C988" s="418"/>
      <c r="D988" s="418"/>
      <c r="E988" s="229"/>
      <c r="F988" s="179"/>
      <c r="G988" s="48"/>
      <c r="H988" s="48"/>
      <c r="I988" s="48"/>
      <c r="J988" s="48"/>
      <c r="K988" s="48"/>
      <c r="L988" s="48"/>
      <c r="M988" s="48"/>
      <c r="N988" s="48"/>
      <c r="O988" s="48"/>
      <c r="P988" s="67"/>
      <c r="Q988" s="344"/>
      <c r="R988" s="67"/>
      <c r="S988" s="367"/>
      <c r="T988" s="367"/>
      <c r="U988" s="367"/>
      <c r="V988" s="236"/>
      <c r="W988" s="48"/>
      <c r="X988" s="48"/>
      <c r="Y988" s="48"/>
      <c r="Z988" s="48"/>
      <c r="AA988" s="48"/>
      <c r="AB988" s="48"/>
      <c r="AC988" s="48"/>
    </row>
    <row r="989" spans="1:29" s="81" customFormat="1" ht="15" customHeight="1" x14ac:dyDescent="0.25">
      <c r="A989" s="341"/>
      <c r="B989" s="417"/>
      <c r="C989" s="418"/>
      <c r="D989" s="418"/>
      <c r="E989" s="229"/>
      <c r="F989" s="179"/>
      <c r="G989" s="48"/>
      <c r="H989" s="48"/>
      <c r="I989" s="48"/>
      <c r="J989" s="48"/>
      <c r="K989" s="48"/>
      <c r="L989" s="48"/>
      <c r="M989" s="48"/>
      <c r="N989" s="48"/>
      <c r="O989" s="48"/>
      <c r="P989" s="67"/>
      <c r="Q989" s="344"/>
      <c r="R989" s="67"/>
      <c r="S989" s="367"/>
      <c r="T989" s="367"/>
      <c r="U989" s="367"/>
      <c r="V989" s="236"/>
      <c r="W989" s="48"/>
      <c r="X989" s="48"/>
      <c r="Y989" s="48"/>
      <c r="Z989" s="48"/>
      <c r="AA989" s="48"/>
      <c r="AB989" s="48"/>
      <c r="AC989" s="48"/>
    </row>
    <row r="990" spans="1:29" s="81" customFormat="1" ht="15" customHeight="1" x14ac:dyDescent="0.25">
      <c r="A990" s="341"/>
      <c r="B990" s="417"/>
      <c r="C990" s="418"/>
      <c r="D990" s="418"/>
      <c r="E990" s="229"/>
      <c r="F990" s="179"/>
      <c r="G990" s="48"/>
      <c r="H990" s="48"/>
      <c r="I990" s="48"/>
      <c r="J990" s="48"/>
      <c r="K990" s="48"/>
      <c r="L990" s="48"/>
      <c r="M990" s="48"/>
      <c r="N990" s="48"/>
      <c r="O990" s="48"/>
      <c r="P990" s="67"/>
      <c r="Q990" s="344"/>
      <c r="R990" s="67"/>
      <c r="S990" s="367"/>
      <c r="T990" s="367"/>
      <c r="U990" s="367"/>
      <c r="V990" s="236"/>
      <c r="W990" s="48"/>
      <c r="X990" s="48"/>
      <c r="Y990" s="48"/>
      <c r="Z990" s="48"/>
      <c r="AA990" s="48"/>
      <c r="AB990" s="48"/>
      <c r="AC990" s="48"/>
    </row>
    <row r="991" spans="1:29" s="81" customFormat="1" ht="15" customHeight="1" x14ac:dyDescent="0.25">
      <c r="A991" s="341"/>
      <c r="B991" s="417"/>
      <c r="C991" s="418"/>
      <c r="D991" s="418"/>
      <c r="E991" s="229"/>
      <c r="F991" s="179"/>
      <c r="G991" s="48"/>
      <c r="H991" s="48"/>
      <c r="I991" s="48"/>
      <c r="J991" s="48"/>
      <c r="K991" s="48"/>
      <c r="L991" s="48"/>
      <c r="M991" s="48"/>
      <c r="N991" s="48"/>
      <c r="O991" s="48"/>
      <c r="P991" s="67"/>
      <c r="Q991" s="344"/>
      <c r="R991" s="67"/>
      <c r="S991" s="367"/>
      <c r="T991" s="367"/>
      <c r="U991" s="367"/>
      <c r="V991" s="236"/>
      <c r="W991" s="48"/>
      <c r="X991" s="48"/>
      <c r="Y991" s="48"/>
      <c r="Z991" s="48"/>
      <c r="AA991" s="48"/>
      <c r="AB991" s="48"/>
      <c r="AC991" s="48"/>
    </row>
    <row r="992" spans="1:29" s="81" customFormat="1" ht="15" customHeight="1" x14ac:dyDescent="0.25">
      <c r="A992" s="341"/>
      <c r="B992" s="417"/>
      <c r="C992" s="418"/>
      <c r="D992" s="418"/>
      <c r="E992" s="229"/>
      <c r="F992" s="179"/>
      <c r="G992" s="48"/>
      <c r="H992" s="48"/>
      <c r="I992" s="48"/>
      <c r="J992" s="48"/>
      <c r="K992" s="48"/>
      <c r="L992" s="48"/>
      <c r="M992" s="48"/>
      <c r="N992" s="48"/>
      <c r="O992" s="48"/>
      <c r="P992" s="67"/>
      <c r="Q992" s="344"/>
      <c r="R992" s="67"/>
      <c r="S992" s="367"/>
      <c r="T992" s="367"/>
      <c r="U992" s="367"/>
      <c r="V992" s="236"/>
      <c r="W992" s="48"/>
      <c r="X992" s="48"/>
      <c r="Y992" s="48"/>
      <c r="Z992" s="48"/>
      <c r="AA992" s="48"/>
      <c r="AB992" s="48"/>
      <c r="AC992" s="48"/>
    </row>
    <row r="993" spans="1:29" s="81" customFormat="1" ht="15" customHeight="1" x14ac:dyDescent="0.25">
      <c r="A993" s="341"/>
      <c r="B993" s="417"/>
      <c r="C993" s="418"/>
      <c r="D993" s="418"/>
      <c r="E993" s="229"/>
      <c r="F993" s="179"/>
      <c r="G993" s="48"/>
      <c r="H993" s="48"/>
      <c r="I993" s="48"/>
      <c r="J993" s="48"/>
      <c r="K993" s="48"/>
      <c r="L993" s="48"/>
      <c r="M993" s="48"/>
      <c r="N993" s="48"/>
      <c r="O993" s="48"/>
      <c r="P993" s="67"/>
      <c r="Q993" s="344"/>
      <c r="R993" s="67"/>
      <c r="S993" s="367"/>
      <c r="T993" s="367"/>
      <c r="U993" s="367"/>
      <c r="V993" s="236"/>
      <c r="W993" s="48"/>
      <c r="X993" s="48"/>
      <c r="Y993" s="48"/>
      <c r="Z993" s="48"/>
      <c r="AA993" s="48"/>
      <c r="AB993" s="48"/>
      <c r="AC993" s="48"/>
    </row>
    <row r="994" spans="1:29" s="81" customFormat="1" ht="15" customHeight="1" x14ac:dyDescent="0.25">
      <c r="A994" s="341"/>
      <c r="B994" s="417"/>
      <c r="C994" s="418"/>
      <c r="D994" s="418"/>
      <c r="E994" s="229"/>
      <c r="F994" s="179"/>
      <c r="G994" s="48"/>
      <c r="H994" s="48"/>
      <c r="I994" s="48"/>
      <c r="J994" s="48"/>
      <c r="K994" s="48"/>
      <c r="L994" s="48"/>
      <c r="M994" s="48"/>
      <c r="N994" s="48"/>
      <c r="O994" s="48"/>
      <c r="P994" s="67"/>
      <c r="Q994" s="344"/>
      <c r="R994" s="67"/>
      <c r="S994" s="367"/>
      <c r="T994" s="367"/>
      <c r="U994" s="367"/>
      <c r="V994" s="236"/>
      <c r="W994" s="48"/>
      <c r="X994" s="48"/>
      <c r="Y994" s="48"/>
      <c r="Z994" s="48"/>
      <c r="AA994" s="48"/>
      <c r="AB994" s="48"/>
      <c r="AC994" s="48"/>
    </row>
    <row r="995" spans="1:29" s="81" customFormat="1" ht="15" customHeight="1" x14ac:dyDescent="0.25">
      <c r="A995" s="341"/>
      <c r="B995" s="417"/>
      <c r="C995" s="418"/>
      <c r="D995" s="418"/>
      <c r="E995" s="229"/>
      <c r="F995" s="179"/>
      <c r="G995" s="48"/>
      <c r="H995" s="48"/>
      <c r="I995" s="48"/>
      <c r="J995" s="48"/>
      <c r="K995" s="48"/>
      <c r="L995" s="48"/>
      <c r="M995" s="48"/>
      <c r="N995" s="48"/>
      <c r="O995" s="48"/>
      <c r="P995" s="67"/>
      <c r="Q995" s="344"/>
      <c r="R995" s="67"/>
      <c r="S995" s="367"/>
      <c r="T995" s="367"/>
      <c r="U995" s="367"/>
      <c r="V995" s="236"/>
      <c r="W995" s="48"/>
      <c r="X995" s="48"/>
      <c r="Y995" s="48"/>
      <c r="Z995" s="48"/>
      <c r="AA995" s="48"/>
      <c r="AB995" s="48"/>
      <c r="AC995" s="48"/>
    </row>
    <row r="996" spans="1:29" s="81" customFormat="1" ht="15" customHeight="1" x14ac:dyDescent="0.25">
      <c r="A996" s="341"/>
      <c r="B996" s="417"/>
      <c r="C996" s="418"/>
      <c r="D996" s="418"/>
      <c r="E996" s="229"/>
      <c r="F996" s="179"/>
      <c r="G996" s="48"/>
      <c r="H996" s="48"/>
      <c r="I996" s="48"/>
      <c r="J996" s="48"/>
      <c r="K996" s="48"/>
      <c r="L996" s="48"/>
      <c r="M996" s="48"/>
      <c r="N996" s="48"/>
      <c r="O996" s="48"/>
      <c r="P996" s="67"/>
      <c r="Q996" s="344"/>
      <c r="R996" s="67"/>
      <c r="S996" s="367"/>
      <c r="T996" s="367"/>
      <c r="U996" s="367"/>
      <c r="V996" s="236"/>
      <c r="W996" s="48"/>
      <c r="X996" s="48"/>
      <c r="Y996" s="48"/>
      <c r="Z996" s="48"/>
      <c r="AA996" s="48"/>
      <c r="AB996" s="48"/>
      <c r="AC996" s="48"/>
    </row>
    <row r="997" spans="1:29" s="81" customFormat="1" ht="15" customHeight="1" x14ac:dyDescent="0.25">
      <c r="A997" s="341"/>
      <c r="B997" s="417"/>
      <c r="C997" s="418"/>
      <c r="D997" s="418"/>
      <c r="E997" s="229"/>
      <c r="F997" s="179"/>
      <c r="G997" s="48"/>
      <c r="H997" s="48"/>
      <c r="I997" s="48"/>
      <c r="J997" s="48"/>
      <c r="K997" s="48"/>
      <c r="L997" s="48"/>
      <c r="M997" s="48"/>
      <c r="N997" s="48"/>
      <c r="O997" s="48"/>
      <c r="P997" s="67"/>
      <c r="Q997" s="344"/>
      <c r="R997" s="67"/>
      <c r="S997" s="367"/>
      <c r="T997" s="367"/>
      <c r="U997" s="367"/>
      <c r="V997" s="236"/>
      <c r="W997" s="48"/>
      <c r="X997" s="48"/>
      <c r="Y997" s="48"/>
      <c r="Z997" s="48"/>
      <c r="AA997" s="48"/>
      <c r="AB997" s="48"/>
      <c r="AC997" s="48"/>
    </row>
    <row r="998" spans="1:29" s="81" customFormat="1" ht="15" customHeight="1" x14ac:dyDescent="0.25">
      <c r="A998" s="341"/>
      <c r="B998" s="417"/>
      <c r="C998" s="418"/>
      <c r="D998" s="418"/>
      <c r="E998" s="229"/>
      <c r="F998" s="179"/>
      <c r="G998" s="48"/>
      <c r="H998" s="48"/>
      <c r="I998" s="48"/>
      <c r="J998" s="48"/>
      <c r="K998" s="48"/>
      <c r="L998" s="48"/>
      <c r="M998" s="48"/>
      <c r="N998" s="48"/>
      <c r="O998" s="48"/>
      <c r="P998" s="67"/>
      <c r="Q998" s="344"/>
      <c r="R998" s="67"/>
      <c r="S998" s="367"/>
      <c r="T998" s="367"/>
      <c r="U998" s="367"/>
      <c r="V998" s="236"/>
      <c r="W998" s="48"/>
      <c r="X998" s="48"/>
      <c r="Y998" s="48"/>
      <c r="Z998" s="48"/>
      <c r="AA998" s="48"/>
      <c r="AB998" s="48"/>
      <c r="AC998" s="48"/>
    </row>
    <row r="999" spans="1:29" s="81" customFormat="1" ht="15" customHeight="1" x14ac:dyDescent="0.25">
      <c r="A999" s="341"/>
      <c r="B999" s="417"/>
      <c r="C999" s="418"/>
      <c r="D999" s="418"/>
      <c r="E999" s="229"/>
      <c r="F999" s="179"/>
      <c r="G999" s="48"/>
      <c r="H999" s="48"/>
      <c r="I999" s="48"/>
      <c r="J999" s="48"/>
      <c r="K999" s="48"/>
      <c r="L999" s="48"/>
      <c r="M999" s="48"/>
      <c r="N999" s="48"/>
      <c r="O999" s="48"/>
      <c r="P999" s="67"/>
      <c r="Q999" s="344"/>
      <c r="R999" s="67"/>
      <c r="S999" s="367"/>
      <c r="T999" s="367"/>
      <c r="U999" s="367"/>
      <c r="V999" s="236"/>
      <c r="W999" s="48"/>
      <c r="X999" s="48"/>
      <c r="Y999" s="48"/>
      <c r="Z999" s="48"/>
      <c r="AA999" s="48"/>
      <c r="AB999" s="48"/>
      <c r="AC999" s="48"/>
    </row>
    <row r="1000" spans="1:29" s="81" customFormat="1" ht="15" customHeight="1" x14ac:dyDescent="0.25">
      <c r="A1000" s="341"/>
      <c r="B1000" s="417"/>
      <c r="C1000" s="418"/>
      <c r="D1000" s="418"/>
      <c r="E1000" s="229"/>
      <c r="F1000" s="179"/>
      <c r="G1000" s="48"/>
      <c r="H1000" s="48"/>
      <c r="I1000" s="48"/>
      <c r="J1000" s="48"/>
      <c r="K1000" s="48"/>
      <c r="L1000" s="48"/>
      <c r="M1000" s="48"/>
      <c r="N1000" s="48"/>
      <c r="O1000" s="48"/>
      <c r="P1000" s="67"/>
      <c r="Q1000" s="344"/>
      <c r="R1000" s="67"/>
      <c r="S1000" s="367"/>
      <c r="T1000" s="367"/>
      <c r="U1000" s="367"/>
      <c r="V1000" s="236"/>
      <c r="W1000" s="48"/>
      <c r="X1000" s="48"/>
      <c r="Y1000" s="48"/>
      <c r="Z1000" s="48"/>
      <c r="AA1000" s="48"/>
      <c r="AB1000" s="48"/>
      <c r="AC1000" s="48"/>
    </row>
    <row r="1001" spans="1:29" s="81" customFormat="1" ht="15" customHeight="1" x14ac:dyDescent="0.25">
      <c r="A1001" s="341"/>
      <c r="B1001" s="417"/>
      <c r="C1001" s="418"/>
      <c r="D1001" s="418"/>
      <c r="E1001" s="229"/>
      <c r="F1001" s="179"/>
      <c r="G1001" s="48"/>
      <c r="H1001" s="48"/>
      <c r="I1001" s="48"/>
      <c r="J1001" s="48"/>
      <c r="K1001" s="48"/>
      <c r="L1001" s="48"/>
      <c r="M1001" s="48"/>
      <c r="N1001" s="48"/>
      <c r="O1001" s="48"/>
      <c r="P1001" s="67"/>
      <c r="Q1001" s="344"/>
      <c r="R1001" s="67"/>
      <c r="S1001" s="367"/>
      <c r="T1001" s="367"/>
      <c r="U1001" s="367"/>
      <c r="V1001" s="236"/>
      <c r="W1001" s="48"/>
      <c r="X1001" s="48"/>
      <c r="Y1001" s="48"/>
      <c r="Z1001" s="48"/>
      <c r="AA1001" s="48"/>
      <c r="AB1001" s="48"/>
      <c r="AC1001" s="48"/>
    </row>
    <row r="1002" spans="1:29" s="81" customFormat="1" ht="15" customHeight="1" x14ac:dyDescent="0.25">
      <c r="A1002" s="341"/>
      <c r="B1002" s="417"/>
      <c r="C1002" s="418"/>
      <c r="D1002" s="418"/>
      <c r="E1002" s="229"/>
      <c r="F1002" s="179"/>
      <c r="G1002" s="48"/>
      <c r="H1002" s="48"/>
      <c r="I1002" s="48"/>
      <c r="J1002" s="48"/>
      <c r="K1002" s="48"/>
      <c r="L1002" s="48"/>
      <c r="M1002" s="48"/>
      <c r="N1002" s="48"/>
      <c r="O1002" s="48"/>
      <c r="P1002" s="67"/>
      <c r="Q1002" s="344"/>
      <c r="R1002" s="67"/>
      <c r="S1002" s="367"/>
      <c r="T1002" s="367"/>
      <c r="U1002" s="367"/>
      <c r="V1002" s="236"/>
      <c r="W1002" s="48"/>
      <c r="X1002" s="48"/>
      <c r="Y1002" s="48"/>
      <c r="Z1002" s="48"/>
      <c r="AA1002" s="48"/>
      <c r="AB1002" s="48"/>
      <c r="AC1002" s="48"/>
    </row>
    <row r="1003" spans="1:29" s="81" customFormat="1" ht="15" customHeight="1" x14ac:dyDescent="0.25">
      <c r="A1003" s="341"/>
      <c r="B1003" s="417"/>
      <c r="C1003" s="418"/>
      <c r="D1003" s="418"/>
      <c r="E1003" s="229"/>
      <c r="F1003" s="179"/>
      <c r="G1003" s="48"/>
      <c r="H1003" s="48"/>
      <c r="I1003" s="48"/>
      <c r="J1003" s="48"/>
      <c r="K1003" s="48"/>
      <c r="L1003" s="48"/>
      <c r="M1003" s="48"/>
      <c r="N1003" s="48"/>
      <c r="O1003" s="48"/>
      <c r="P1003" s="67"/>
      <c r="Q1003" s="344"/>
      <c r="R1003" s="67"/>
      <c r="S1003" s="367"/>
      <c r="T1003" s="367"/>
      <c r="U1003" s="367"/>
      <c r="V1003" s="236"/>
      <c r="W1003" s="48"/>
      <c r="X1003" s="48"/>
      <c r="Y1003" s="48"/>
      <c r="Z1003" s="48"/>
      <c r="AA1003" s="48"/>
      <c r="AB1003" s="48"/>
      <c r="AC1003" s="48"/>
    </row>
    <row r="1004" spans="1:29" s="81" customFormat="1" ht="15" customHeight="1" x14ac:dyDescent="0.25">
      <c r="A1004" s="341"/>
      <c r="B1004" s="417"/>
      <c r="C1004" s="418"/>
      <c r="D1004" s="418"/>
      <c r="E1004" s="229"/>
      <c r="F1004" s="179"/>
      <c r="G1004" s="48"/>
      <c r="H1004" s="48"/>
      <c r="I1004" s="48"/>
      <c r="J1004" s="48"/>
      <c r="K1004" s="48"/>
      <c r="L1004" s="48"/>
      <c r="M1004" s="48"/>
      <c r="N1004" s="48"/>
      <c r="O1004" s="48"/>
      <c r="P1004" s="67"/>
      <c r="Q1004" s="344"/>
      <c r="R1004" s="67"/>
      <c r="S1004" s="367"/>
      <c r="T1004" s="367"/>
      <c r="U1004" s="367"/>
      <c r="V1004" s="236"/>
      <c r="W1004" s="48"/>
      <c r="X1004" s="48"/>
      <c r="Y1004" s="48"/>
      <c r="Z1004" s="48"/>
      <c r="AA1004" s="48"/>
      <c r="AB1004" s="48"/>
      <c r="AC1004" s="48"/>
    </row>
    <row r="1005" spans="1:29" s="81" customFormat="1" ht="15" customHeight="1" x14ac:dyDescent="0.25">
      <c r="A1005" s="341"/>
      <c r="B1005" s="417"/>
      <c r="C1005" s="418"/>
      <c r="D1005" s="418"/>
      <c r="E1005" s="229"/>
      <c r="F1005" s="179"/>
      <c r="G1005" s="48"/>
      <c r="H1005" s="48"/>
      <c r="I1005" s="48"/>
      <c r="J1005" s="48"/>
      <c r="K1005" s="48"/>
      <c r="L1005" s="48"/>
      <c r="M1005" s="48"/>
      <c r="N1005" s="48"/>
      <c r="O1005" s="48"/>
      <c r="P1005" s="67"/>
      <c r="Q1005" s="344"/>
      <c r="R1005" s="67"/>
      <c r="S1005" s="367"/>
      <c r="T1005" s="367"/>
      <c r="U1005" s="367"/>
      <c r="V1005" s="236"/>
      <c r="W1005" s="48"/>
      <c r="X1005" s="48"/>
      <c r="Y1005" s="48"/>
      <c r="Z1005" s="48"/>
      <c r="AA1005" s="48"/>
      <c r="AB1005" s="48"/>
      <c r="AC1005" s="48"/>
    </row>
    <row r="1006" spans="1:29" s="81" customFormat="1" ht="15" customHeight="1" x14ac:dyDescent="0.25">
      <c r="A1006" s="341"/>
      <c r="B1006" s="417"/>
      <c r="C1006" s="418"/>
      <c r="D1006" s="418"/>
      <c r="E1006" s="229"/>
      <c r="F1006" s="179"/>
      <c r="G1006" s="48"/>
      <c r="H1006" s="48"/>
      <c r="I1006" s="48"/>
      <c r="J1006" s="48"/>
      <c r="K1006" s="48"/>
      <c r="L1006" s="48"/>
      <c r="M1006" s="48"/>
      <c r="N1006" s="48"/>
      <c r="O1006" s="48"/>
      <c r="P1006" s="67"/>
      <c r="Q1006" s="344"/>
      <c r="R1006" s="67"/>
      <c r="S1006" s="367"/>
      <c r="T1006" s="367"/>
      <c r="U1006" s="367"/>
      <c r="V1006" s="236"/>
      <c r="W1006" s="48"/>
      <c r="X1006" s="48"/>
      <c r="Y1006" s="48"/>
      <c r="Z1006" s="48"/>
      <c r="AA1006" s="48"/>
      <c r="AB1006" s="48"/>
      <c r="AC1006" s="48"/>
    </row>
    <row r="1007" spans="1:29" s="81" customFormat="1" ht="15" customHeight="1" x14ac:dyDescent="0.25">
      <c r="A1007" s="341"/>
      <c r="B1007" s="417"/>
      <c r="C1007" s="418"/>
      <c r="D1007" s="418"/>
      <c r="E1007" s="229"/>
      <c r="F1007" s="179"/>
      <c r="G1007" s="48"/>
      <c r="H1007" s="48"/>
      <c r="I1007" s="48"/>
      <c r="J1007" s="48"/>
      <c r="K1007" s="48"/>
      <c r="L1007" s="48"/>
      <c r="M1007" s="48"/>
      <c r="N1007" s="48"/>
      <c r="O1007" s="48"/>
      <c r="P1007" s="67"/>
      <c r="Q1007" s="344"/>
      <c r="R1007" s="67"/>
      <c r="S1007" s="367"/>
      <c r="T1007" s="367"/>
      <c r="U1007" s="367"/>
      <c r="V1007" s="236"/>
      <c r="W1007" s="48"/>
      <c r="X1007" s="48"/>
      <c r="Y1007" s="48"/>
      <c r="Z1007" s="48"/>
      <c r="AA1007" s="48"/>
      <c r="AB1007" s="48"/>
      <c r="AC1007" s="48"/>
    </row>
    <row r="1008" spans="1:29" s="81" customFormat="1" ht="15" customHeight="1" x14ac:dyDescent="0.25">
      <c r="A1008" s="341"/>
      <c r="B1008" s="417"/>
      <c r="C1008" s="418"/>
      <c r="D1008" s="418"/>
      <c r="E1008" s="229"/>
      <c r="F1008" s="179"/>
      <c r="G1008" s="48"/>
      <c r="H1008" s="48"/>
      <c r="I1008" s="48"/>
      <c r="J1008" s="48"/>
      <c r="K1008" s="48"/>
      <c r="L1008" s="48"/>
      <c r="M1008" s="48"/>
      <c r="N1008" s="48"/>
      <c r="O1008" s="48"/>
      <c r="P1008" s="67"/>
      <c r="Q1008" s="344"/>
      <c r="R1008" s="67"/>
      <c r="S1008" s="367"/>
      <c r="T1008" s="367"/>
      <c r="U1008" s="367"/>
      <c r="V1008" s="236"/>
      <c r="W1008" s="48"/>
      <c r="X1008" s="48"/>
      <c r="Y1008" s="48"/>
      <c r="Z1008" s="48"/>
      <c r="AA1008" s="48"/>
      <c r="AB1008" s="48"/>
      <c r="AC1008" s="48"/>
    </row>
    <row r="1009" spans="1:29" s="81" customFormat="1" ht="15" customHeight="1" x14ac:dyDescent="0.25">
      <c r="A1009" s="341"/>
      <c r="B1009" s="417"/>
      <c r="C1009" s="418"/>
      <c r="D1009" s="418"/>
      <c r="E1009" s="229"/>
      <c r="F1009" s="179"/>
      <c r="G1009" s="48"/>
      <c r="H1009" s="48"/>
      <c r="I1009" s="48"/>
      <c r="J1009" s="48"/>
      <c r="K1009" s="48"/>
      <c r="L1009" s="48"/>
      <c r="M1009" s="48"/>
      <c r="N1009" s="48"/>
      <c r="O1009" s="48"/>
      <c r="P1009" s="67"/>
      <c r="Q1009" s="344"/>
      <c r="R1009" s="67"/>
      <c r="S1009" s="367"/>
      <c r="T1009" s="367"/>
      <c r="U1009" s="367"/>
      <c r="V1009" s="236"/>
      <c r="W1009" s="48"/>
      <c r="X1009" s="48"/>
      <c r="Y1009" s="48"/>
      <c r="Z1009" s="48"/>
      <c r="AA1009" s="48"/>
      <c r="AB1009" s="48"/>
      <c r="AC1009" s="48"/>
    </row>
    <row r="1010" spans="1:29" s="81" customFormat="1" ht="15" customHeight="1" x14ac:dyDescent="0.25">
      <c r="A1010" s="341"/>
      <c r="B1010" s="417"/>
      <c r="C1010" s="418"/>
      <c r="D1010" s="418"/>
      <c r="E1010" s="229"/>
      <c r="F1010" s="179"/>
      <c r="G1010" s="48"/>
      <c r="H1010" s="48"/>
      <c r="I1010" s="48"/>
      <c r="J1010" s="48"/>
      <c r="K1010" s="48"/>
      <c r="L1010" s="48"/>
      <c r="M1010" s="48"/>
      <c r="N1010" s="48"/>
      <c r="O1010" s="48"/>
      <c r="P1010" s="67"/>
      <c r="Q1010" s="344"/>
      <c r="R1010" s="67"/>
      <c r="S1010" s="367"/>
      <c r="T1010" s="367"/>
      <c r="U1010" s="367"/>
      <c r="V1010" s="236"/>
      <c r="W1010" s="48"/>
      <c r="X1010" s="48"/>
      <c r="Y1010" s="48"/>
      <c r="Z1010" s="48"/>
      <c r="AA1010" s="48"/>
      <c r="AB1010" s="48"/>
      <c r="AC1010" s="48"/>
    </row>
    <row r="1011" spans="1:29" s="81" customFormat="1" ht="15" customHeight="1" x14ac:dyDescent="0.25">
      <c r="A1011" s="341"/>
      <c r="B1011" s="417"/>
      <c r="C1011" s="418"/>
      <c r="D1011" s="418"/>
      <c r="E1011" s="229"/>
      <c r="F1011" s="179"/>
      <c r="G1011" s="48"/>
      <c r="H1011" s="48"/>
      <c r="I1011" s="48"/>
      <c r="J1011" s="48"/>
      <c r="K1011" s="48"/>
      <c r="L1011" s="48"/>
      <c r="M1011" s="48"/>
      <c r="N1011" s="48"/>
      <c r="O1011" s="48"/>
      <c r="P1011" s="67"/>
      <c r="Q1011" s="344"/>
      <c r="R1011" s="67"/>
      <c r="S1011" s="367"/>
      <c r="T1011" s="367"/>
      <c r="U1011" s="367"/>
      <c r="V1011" s="236"/>
      <c r="W1011" s="48"/>
      <c r="X1011" s="48"/>
      <c r="Y1011" s="48"/>
      <c r="Z1011" s="48"/>
      <c r="AA1011" s="48"/>
      <c r="AB1011" s="48"/>
      <c r="AC1011" s="48"/>
    </row>
    <row r="1012" spans="1:29" s="81" customFormat="1" ht="15" customHeight="1" x14ac:dyDescent="0.25">
      <c r="A1012" s="341"/>
      <c r="B1012" s="417"/>
      <c r="C1012" s="418"/>
      <c r="D1012" s="418"/>
      <c r="E1012" s="229"/>
      <c r="F1012" s="179"/>
      <c r="G1012" s="48"/>
      <c r="H1012" s="48"/>
      <c r="I1012" s="48"/>
      <c r="J1012" s="48"/>
      <c r="K1012" s="48"/>
      <c r="L1012" s="48"/>
      <c r="M1012" s="48"/>
      <c r="N1012" s="48"/>
      <c r="O1012" s="48"/>
      <c r="P1012" s="67"/>
      <c r="Q1012" s="344"/>
      <c r="R1012" s="67"/>
      <c r="S1012" s="367"/>
      <c r="T1012" s="367"/>
      <c r="U1012" s="367"/>
      <c r="V1012" s="236"/>
      <c r="W1012" s="48"/>
      <c r="X1012" s="48"/>
      <c r="Y1012" s="48"/>
      <c r="Z1012" s="48"/>
      <c r="AA1012" s="48"/>
      <c r="AB1012" s="48"/>
      <c r="AC1012" s="48"/>
    </row>
    <row r="1013" spans="1:29" s="81" customFormat="1" ht="15" customHeight="1" x14ac:dyDescent="0.25">
      <c r="A1013" s="341"/>
      <c r="B1013" s="417"/>
      <c r="C1013" s="418"/>
      <c r="D1013" s="418"/>
      <c r="E1013" s="229"/>
      <c r="F1013" s="179"/>
      <c r="G1013" s="48"/>
      <c r="H1013" s="48"/>
      <c r="I1013" s="48"/>
      <c r="J1013" s="48"/>
      <c r="K1013" s="48"/>
      <c r="L1013" s="48"/>
      <c r="M1013" s="48"/>
      <c r="N1013" s="48"/>
      <c r="O1013" s="48"/>
      <c r="P1013" s="67"/>
      <c r="Q1013" s="344"/>
      <c r="R1013" s="67"/>
      <c r="S1013" s="367"/>
      <c r="T1013" s="367"/>
      <c r="U1013" s="367"/>
      <c r="V1013" s="236"/>
      <c r="W1013" s="48"/>
      <c r="X1013" s="48"/>
      <c r="Y1013" s="48"/>
      <c r="Z1013" s="48"/>
      <c r="AA1013" s="48"/>
      <c r="AB1013" s="48"/>
      <c r="AC1013" s="48"/>
    </row>
    <row r="1014" spans="1:29" s="81" customFormat="1" ht="15" customHeight="1" x14ac:dyDescent="0.25">
      <c r="A1014" s="341"/>
      <c r="B1014" s="417"/>
      <c r="C1014" s="418"/>
      <c r="D1014" s="418"/>
      <c r="E1014" s="229"/>
      <c r="F1014" s="179"/>
      <c r="G1014" s="48"/>
      <c r="H1014" s="48"/>
      <c r="I1014" s="48"/>
      <c r="J1014" s="48"/>
      <c r="K1014" s="48"/>
      <c r="L1014" s="48"/>
      <c r="M1014" s="48"/>
      <c r="N1014" s="48"/>
      <c r="O1014" s="48"/>
      <c r="P1014" s="67"/>
      <c r="Q1014" s="344"/>
      <c r="R1014" s="67"/>
      <c r="S1014" s="367"/>
      <c r="T1014" s="367"/>
      <c r="U1014" s="367"/>
      <c r="V1014" s="236"/>
      <c r="W1014" s="48"/>
      <c r="X1014" s="48"/>
      <c r="Y1014" s="48"/>
      <c r="Z1014" s="48"/>
      <c r="AA1014" s="48"/>
      <c r="AB1014" s="48"/>
      <c r="AC1014" s="48"/>
    </row>
    <row r="1015" spans="1:29" s="81" customFormat="1" ht="15" customHeight="1" x14ac:dyDescent="0.25">
      <c r="A1015" s="341"/>
      <c r="B1015" s="417"/>
      <c r="C1015" s="418"/>
      <c r="D1015" s="418"/>
      <c r="E1015" s="229"/>
      <c r="F1015" s="179"/>
      <c r="G1015" s="48"/>
      <c r="H1015" s="48"/>
      <c r="I1015" s="48"/>
      <c r="J1015" s="48"/>
      <c r="K1015" s="48"/>
      <c r="L1015" s="48"/>
      <c r="M1015" s="48"/>
      <c r="N1015" s="48"/>
      <c r="O1015" s="48"/>
      <c r="P1015" s="67"/>
      <c r="Q1015" s="344"/>
      <c r="R1015" s="67"/>
      <c r="S1015" s="367"/>
      <c r="T1015" s="367"/>
      <c r="U1015" s="367"/>
      <c r="V1015" s="236"/>
      <c r="W1015" s="48"/>
      <c r="X1015" s="48"/>
      <c r="Y1015" s="48"/>
      <c r="Z1015" s="48"/>
      <c r="AA1015" s="48"/>
      <c r="AB1015" s="48"/>
      <c r="AC1015" s="48"/>
    </row>
    <row r="1016" spans="1:29" s="81" customFormat="1" ht="15" customHeight="1" x14ac:dyDescent="0.25">
      <c r="A1016" s="341"/>
      <c r="B1016" s="417"/>
      <c r="C1016" s="418"/>
      <c r="D1016" s="418"/>
      <c r="E1016" s="229"/>
      <c r="F1016" s="179"/>
      <c r="G1016" s="48"/>
      <c r="H1016" s="48"/>
      <c r="I1016" s="48"/>
      <c r="J1016" s="48"/>
      <c r="K1016" s="48"/>
      <c r="L1016" s="48"/>
      <c r="M1016" s="48"/>
      <c r="N1016" s="48"/>
      <c r="O1016" s="48"/>
      <c r="P1016" s="67"/>
      <c r="Q1016" s="344"/>
      <c r="R1016" s="67"/>
      <c r="S1016" s="367"/>
      <c r="T1016" s="367"/>
      <c r="U1016" s="367"/>
      <c r="V1016" s="236"/>
      <c r="W1016" s="48"/>
      <c r="X1016" s="48"/>
      <c r="Y1016" s="48"/>
      <c r="Z1016" s="48"/>
      <c r="AA1016" s="48"/>
      <c r="AB1016" s="48"/>
      <c r="AC1016" s="48"/>
    </row>
    <row r="1017" spans="1:29" s="81" customFormat="1" ht="15" customHeight="1" x14ac:dyDescent="0.25">
      <c r="A1017" s="341"/>
      <c r="B1017" s="417"/>
      <c r="C1017" s="418"/>
      <c r="D1017" s="418"/>
      <c r="E1017" s="229"/>
      <c r="F1017" s="179"/>
      <c r="G1017" s="48"/>
      <c r="H1017" s="48"/>
      <c r="I1017" s="48"/>
      <c r="J1017" s="48"/>
      <c r="K1017" s="48"/>
      <c r="L1017" s="48"/>
      <c r="M1017" s="48"/>
      <c r="N1017" s="48"/>
      <c r="O1017" s="48"/>
      <c r="P1017" s="67"/>
      <c r="Q1017" s="344"/>
      <c r="R1017" s="67"/>
      <c r="S1017" s="367"/>
      <c r="T1017" s="367"/>
      <c r="U1017" s="367"/>
      <c r="V1017" s="236"/>
      <c r="W1017" s="48"/>
      <c r="X1017" s="48"/>
      <c r="Y1017" s="48"/>
      <c r="Z1017" s="48"/>
      <c r="AA1017" s="48"/>
      <c r="AB1017" s="48"/>
      <c r="AC1017" s="48"/>
    </row>
    <row r="1018" spans="1:29" s="81" customFormat="1" ht="15" customHeight="1" x14ac:dyDescent="0.25">
      <c r="A1018" s="341"/>
      <c r="B1018" s="417"/>
      <c r="C1018" s="418"/>
      <c r="D1018" s="418"/>
      <c r="E1018" s="229"/>
      <c r="F1018" s="179"/>
      <c r="G1018" s="48"/>
      <c r="H1018" s="48"/>
      <c r="I1018" s="48"/>
      <c r="J1018" s="48"/>
      <c r="K1018" s="48"/>
      <c r="L1018" s="48"/>
      <c r="M1018" s="48"/>
      <c r="N1018" s="48"/>
      <c r="O1018" s="48"/>
      <c r="P1018" s="67"/>
      <c r="Q1018" s="344"/>
      <c r="R1018" s="67"/>
      <c r="S1018" s="367"/>
      <c r="T1018" s="367"/>
      <c r="U1018" s="367"/>
      <c r="V1018" s="236"/>
      <c r="W1018" s="48"/>
      <c r="X1018" s="48"/>
      <c r="Y1018" s="48"/>
      <c r="Z1018" s="48"/>
      <c r="AA1018" s="48"/>
      <c r="AB1018" s="48"/>
      <c r="AC1018" s="48"/>
    </row>
    <row r="1019" spans="1:29" s="81" customFormat="1" ht="15" customHeight="1" x14ac:dyDescent="0.25">
      <c r="A1019" s="341"/>
      <c r="B1019" s="417"/>
      <c r="C1019" s="418"/>
      <c r="D1019" s="418"/>
      <c r="E1019" s="229"/>
      <c r="F1019" s="179"/>
      <c r="G1019" s="48"/>
      <c r="H1019" s="48"/>
      <c r="I1019" s="48"/>
      <c r="J1019" s="48"/>
      <c r="K1019" s="48"/>
      <c r="L1019" s="48"/>
      <c r="M1019" s="48"/>
      <c r="N1019" s="48"/>
      <c r="O1019" s="48"/>
      <c r="P1019" s="67"/>
      <c r="Q1019" s="344"/>
      <c r="R1019" s="67"/>
      <c r="S1019" s="367"/>
      <c r="T1019" s="367"/>
      <c r="U1019" s="367"/>
      <c r="V1019" s="236"/>
      <c r="W1019" s="48"/>
      <c r="X1019" s="48"/>
      <c r="Y1019" s="48"/>
      <c r="Z1019" s="48"/>
      <c r="AA1019" s="48"/>
      <c r="AB1019" s="48"/>
      <c r="AC1019" s="48"/>
    </row>
    <row r="1020" spans="1:29" s="81" customFormat="1" ht="15" customHeight="1" x14ac:dyDescent="0.25">
      <c r="A1020" s="341"/>
      <c r="B1020" s="417"/>
      <c r="C1020" s="418"/>
      <c r="D1020" s="418"/>
      <c r="E1020" s="229"/>
      <c r="F1020" s="179"/>
      <c r="G1020" s="48"/>
      <c r="H1020" s="48"/>
      <c r="I1020" s="48"/>
      <c r="J1020" s="48"/>
      <c r="K1020" s="48"/>
      <c r="L1020" s="48"/>
      <c r="M1020" s="48"/>
      <c r="N1020" s="48"/>
      <c r="O1020" s="48"/>
      <c r="P1020" s="67"/>
      <c r="Q1020" s="344"/>
      <c r="R1020" s="67"/>
      <c r="S1020" s="367"/>
      <c r="T1020" s="367"/>
      <c r="U1020" s="367"/>
      <c r="V1020" s="236"/>
      <c r="W1020" s="48"/>
      <c r="X1020" s="48"/>
      <c r="Y1020" s="48"/>
      <c r="Z1020" s="48"/>
      <c r="AA1020" s="48"/>
      <c r="AB1020" s="48"/>
      <c r="AC1020" s="48"/>
    </row>
    <row r="1021" spans="1:29" s="81" customFormat="1" ht="15" customHeight="1" x14ac:dyDescent="0.25">
      <c r="A1021" s="341"/>
      <c r="B1021" s="417"/>
      <c r="C1021" s="418"/>
      <c r="D1021" s="418"/>
      <c r="E1021" s="229"/>
      <c r="F1021" s="179"/>
      <c r="G1021" s="48"/>
      <c r="H1021" s="48"/>
      <c r="I1021" s="48"/>
      <c r="J1021" s="48"/>
      <c r="K1021" s="48"/>
      <c r="L1021" s="48"/>
      <c r="M1021" s="48"/>
      <c r="N1021" s="48"/>
      <c r="O1021" s="48"/>
      <c r="P1021" s="67"/>
      <c r="Q1021" s="344"/>
      <c r="R1021" s="67"/>
      <c r="S1021" s="367"/>
      <c r="T1021" s="367"/>
      <c r="U1021" s="367"/>
      <c r="V1021" s="236"/>
      <c r="W1021" s="48"/>
      <c r="X1021" s="48"/>
      <c r="Y1021" s="48"/>
      <c r="Z1021" s="48"/>
      <c r="AA1021" s="48"/>
      <c r="AB1021" s="48"/>
      <c r="AC1021" s="48"/>
    </row>
    <row r="1022" spans="1:29" s="81" customFormat="1" ht="15" customHeight="1" x14ac:dyDescent="0.25">
      <c r="A1022" s="341"/>
      <c r="B1022" s="417"/>
      <c r="C1022" s="418"/>
      <c r="D1022" s="418"/>
      <c r="E1022" s="229"/>
      <c r="F1022" s="179"/>
      <c r="G1022" s="48"/>
      <c r="H1022" s="48"/>
      <c r="I1022" s="48"/>
      <c r="J1022" s="48"/>
      <c r="K1022" s="48"/>
      <c r="L1022" s="48"/>
      <c r="M1022" s="48"/>
      <c r="N1022" s="48"/>
      <c r="O1022" s="48"/>
      <c r="P1022" s="67"/>
      <c r="Q1022" s="344"/>
      <c r="R1022" s="67"/>
      <c r="S1022" s="367"/>
      <c r="T1022" s="367"/>
      <c r="U1022" s="367"/>
      <c r="V1022" s="236"/>
      <c r="W1022" s="48"/>
      <c r="X1022" s="48"/>
      <c r="Y1022" s="48"/>
      <c r="Z1022" s="48"/>
      <c r="AA1022" s="48"/>
      <c r="AB1022" s="48"/>
      <c r="AC1022" s="48"/>
    </row>
    <row r="1023" spans="1:29" s="81" customFormat="1" ht="15" customHeight="1" x14ac:dyDescent="0.25">
      <c r="A1023" s="341"/>
      <c r="B1023" s="417"/>
      <c r="C1023" s="418"/>
      <c r="D1023" s="418"/>
      <c r="E1023" s="229"/>
      <c r="F1023" s="179"/>
      <c r="G1023" s="48"/>
      <c r="H1023" s="48"/>
      <c r="I1023" s="48"/>
      <c r="J1023" s="48"/>
      <c r="K1023" s="48"/>
      <c r="L1023" s="48"/>
      <c r="M1023" s="48"/>
      <c r="N1023" s="48"/>
      <c r="O1023" s="48"/>
      <c r="P1023" s="67"/>
      <c r="Q1023" s="344"/>
      <c r="R1023" s="67"/>
      <c r="S1023" s="367"/>
      <c r="T1023" s="367"/>
      <c r="U1023" s="367"/>
      <c r="V1023" s="236"/>
      <c r="W1023" s="48"/>
      <c r="X1023" s="48"/>
      <c r="Y1023" s="48"/>
      <c r="Z1023" s="48"/>
      <c r="AA1023" s="48"/>
      <c r="AB1023" s="48"/>
      <c r="AC1023" s="48"/>
    </row>
    <row r="1024" spans="1:29" s="81" customFormat="1" ht="15" customHeight="1" x14ac:dyDescent="0.25">
      <c r="A1024" s="341"/>
      <c r="B1024" s="417"/>
      <c r="C1024" s="418"/>
      <c r="D1024" s="418"/>
      <c r="E1024" s="229"/>
      <c r="F1024" s="179"/>
      <c r="G1024" s="48"/>
      <c r="H1024" s="48"/>
      <c r="I1024" s="48"/>
      <c r="J1024" s="48"/>
      <c r="K1024" s="48"/>
      <c r="L1024" s="48"/>
      <c r="M1024" s="48"/>
      <c r="N1024" s="48"/>
      <c r="O1024" s="48"/>
      <c r="P1024" s="67"/>
      <c r="Q1024" s="344"/>
      <c r="R1024" s="67"/>
      <c r="S1024" s="367"/>
      <c r="T1024" s="367"/>
      <c r="U1024" s="367"/>
      <c r="V1024" s="236"/>
      <c r="W1024" s="48"/>
      <c r="X1024" s="48"/>
      <c r="Y1024" s="48"/>
      <c r="Z1024" s="48"/>
      <c r="AA1024" s="48"/>
      <c r="AB1024" s="48"/>
      <c r="AC1024" s="48"/>
    </row>
    <row r="1025" spans="1:29" s="81" customFormat="1" ht="15" customHeight="1" x14ac:dyDescent="0.25">
      <c r="A1025" s="341"/>
      <c r="B1025" s="417"/>
      <c r="C1025" s="418"/>
      <c r="D1025" s="418"/>
      <c r="E1025" s="229"/>
      <c r="F1025" s="179"/>
      <c r="G1025" s="48"/>
      <c r="H1025" s="48"/>
      <c r="I1025" s="48"/>
      <c r="J1025" s="48"/>
      <c r="K1025" s="48"/>
      <c r="L1025" s="48"/>
      <c r="M1025" s="48"/>
      <c r="N1025" s="48"/>
      <c r="O1025" s="48"/>
      <c r="P1025" s="67"/>
      <c r="Q1025" s="344"/>
      <c r="R1025" s="67"/>
      <c r="S1025" s="367"/>
      <c r="T1025" s="367"/>
      <c r="U1025" s="367"/>
      <c r="V1025" s="236"/>
      <c r="W1025" s="48"/>
      <c r="X1025" s="48"/>
      <c r="Y1025" s="48"/>
      <c r="Z1025" s="48"/>
      <c r="AA1025" s="48"/>
      <c r="AB1025" s="48"/>
      <c r="AC1025" s="48"/>
    </row>
    <row r="1026" spans="1:29" s="81" customFormat="1" ht="15" customHeight="1" x14ac:dyDescent="0.25">
      <c r="A1026" s="341"/>
      <c r="B1026" s="417"/>
      <c r="C1026" s="418"/>
      <c r="D1026" s="418"/>
      <c r="E1026" s="229"/>
      <c r="F1026" s="179"/>
      <c r="G1026" s="48"/>
      <c r="H1026" s="48"/>
      <c r="I1026" s="48"/>
      <c r="J1026" s="48"/>
      <c r="K1026" s="48"/>
      <c r="L1026" s="48"/>
      <c r="M1026" s="48"/>
      <c r="N1026" s="48"/>
      <c r="O1026" s="48"/>
      <c r="P1026" s="67"/>
      <c r="Q1026" s="344"/>
      <c r="R1026" s="67"/>
      <c r="S1026" s="367"/>
      <c r="T1026" s="367"/>
      <c r="U1026" s="367"/>
      <c r="V1026" s="236"/>
      <c r="W1026" s="48"/>
      <c r="X1026" s="48"/>
      <c r="Y1026" s="48"/>
      <c r="Z1026" s="48"/>
      <c r="AA1026" s="48"/>
      <c r="AB1026" s="48"/>
      <c r="AC1026" s="48"/>
    </row>
    <row r="1027" spans="1:29" s="81" customFormat="1" ht="15" customHeight="1" x14ac:dyDescent="0.25">
      <c r="A1027" s="341"/>
      <c r="B1027" s="417"/>
      <c r="C1027" s="418"/>
      <c r="D1027" s="418"/>
      <c r="E1027" s="229"/>
      <c r="F1027" s="179"/>
      <c r="G1027" s="48"/>
      <c r="H1027" s="48"/>
      <c r="I1027" s="48"/>
      <c r="J1027" s="48"/>
      <c r="K1027" s="48"/>
      <c r="L1027" s="48"/>
      <c r="M1027" s="48"/>
      <c r="N1027" s="48"/>
      <c r="O1027" s="48"/>
      <c r="P1027" s="67"/>
      <c r="Q1027" s="344"/>
      <c r="R1027" s="67"/>
      <c r="S1027" s="367"/>
      <c r="T1027" s="367"/>
      <c r="U1027" s="367"/>
      <c r="V1027" s="236"/>
      <c r="W1027" s="48"/>
      <c r="X1027" s="48"/>
      <c r="Y1027" s="48"/>
      <c r="Z1027" s="48"/>
      <c r="AA1027" s="48"/>
      <c r="AB1027" s="48"/>
      <c r="AC1027" s="48"/>
    </row>
    <row r="1028" spans="1:29" s="81" customFormat="1" ht="15" customHeight="1" x14ac:dyDescent="0.25">
      <c r="A1028" s="341"/>
      <c r="B1028" s="417"/>
      <c r="C1028" s="418"/>
      <c r="D1028" s="418"/>
      <c r="E1028" s="229"/>
      <c r="F1028" s="179"/>
      <c r="G1028" s="48"/>
      <c r="H1028" s="48"/>
      <c r="I1028" s="48"/>
      <c r="J1028" s="48"/>
      <c r="K1028" s="48"/>
      <c r="L1028" s="48"/>
      <c r="M1028" s="48"/>
      <c r="N1028" s="48"/>
      <c r="O1028" s="48"/>
      <c r="P1028" s="67"/>
      <c r="Q1028" s="344"/>
      <c r="R1028" s="67"/>
      <c r="S1028" s="367"/>
      <c r="T1028" s="367"/>
      <c r="U1028" s="367"/>
      <c r="V1028" s="236"/>
      <c r="W1028" s="48"/>
      <c r="X1028" s="48"/>
      <c r="Y1028" s="48"/>
      <c r="Z1028" s="48"/>
      <c r="AA1028" s="48"/>
      <c r="AB1028" s="48"/>
      <c r="AC1028" s="48"/>
    </row>
    <row r="1029" spans="1:29" s="81" customFormat="1" ht="15" customHeight="1" x14ac:dyDescent="0.25">
      <c r="A1029" s="341"/>
      <c r="B1029" s="417"/>
      <c r="C1029" s="418"/>
      <c r="D1029" s="418"/>
      <c r="E1029" s="229"/>
      <c r="F1029" s="179"/>
      <c r="G1029" s="48"/>
      <c r="H1029" s="48"/>
      <c r="I1029" s="48"/>
      <c r="J1029" s="48"/>
      <c r="K1029" s="48"/>
      <c r="L1029" s="48"/>
      <c r="M1029" s="48"/>
      <c r="N1029" s="48"/>
      <c r="O1029" s="48"/>
      <c r="P1029" s="67"/>
      <c r="Q1029" s="344"/>
      <c r="R1029" s="67"/>
      <c r="S1029" s="367"/>
      <c r="T1029" s="367"/>
      <c r="U1029" s="367"/>
      <c r="V1029" s="236"/>
      <c r="W1029" s="48"/>
      <c r="X1029" s="48"/>
      <c r="Y1029" s="48"/>
      <c r="Z1029" s="48"/>
      <c r="AA1029" s="48"/>
      <c r="AB1029" s="48"/>
      <c r="AC1029" s="48"/>
    </row>
    <row r="1030" spans="1:29" s="81" customFormat="1" ht="15" customHeight="1" x14ac:dyDescent="0.25">
      <c r="A1030" s="341"/>
      <c r="B1030" s="417"/>
      <c r="C1030" s="418"/>
      <c r="D1030" s="418"/>
      <c r="E1030" s="229"/>
      <c r="F1030" s="179"/>
      <c r="G1030" s="48"/>
      <c r="H1030" s="48"/>
      <c r="I1030" s="48"/>
      <c r="J1030" s="48"/>
      <c r="K1030" s="48"/>
      <c r="L1030" s="48"/>
      <c r="M1030" s="48"/>
      <c r="N1030" s="48"/>
      <c r="O1030" s="48"/>
      <c r="P1030" s="67"/>
      <c r="Q1030" s="344"/>
      <c r="R1030" s="67"/>
      <c r="S1030" s="367"/>
      <c r="T1030" s="367"/>
      <c r="U1030" s="367"/>
      <c r="V1030" s="236"/>
      <c r="W1030" s="48"/>
      <c r="X1030" s="48"/>
      <c r="Y1030" s="48"/>
      <c r="Z1030" s="48"/>
      <c r="AA1030" s="48"/>
      <c r="AB1030" s="48"/>
      <c r="AC1030" s="48"/>
    </row>
    <row r="1031" spans="1:29" s="81" customFormat="1" ht="15" customHeight="1" x14ac:dyDescent="0.25">
      <c r="A1031" s="341"/>
      <c r="B1031" s="417"/>
      <c r="C1031" s="418"/>
      <c r="D1031" s="418"/>
      <c r="E1031" s="229"/>
      <c r="F1031" s="179"/>
      <c r="G1031" s="48"/>
      <c r="H1031" s="48"/>
      <c r="I1031" s="48"/>
      <c r="J1031" s="48"/>
      <c r="K1031" s="48"/>
      <c r="L1031" s="48"/>
      <c r="M1031" s="48"/>
      <c r="N1031" s="48"/>
      <c r="O1031" s="48"/>
      <c r="P1031" s="67"/>
      <c r="Q1031" s="344"/>
      <c r="R1031" s="67"/>
      <c r="S1031" s="367"/>
      <c r="T1031" s="367"/>
      <c r="U1031" s="367"/>
      <c r="V1031" s="236"/>
      <c r="W1031" s="48"/>
      <c r="X1031" s="48"/>
      <c r="Y1031" s="48"/>
      <c r="Z1031" s="48"/>
      <c r="AA1031" s="48"/>
      <c r="AB1031" s="48"/>
      <c r="AC1031" s="48"/>
    </row>
    <row r="1032" spans="1:29" s="81" customFormat="1" ht="15" customHeight="1" x14ac:dyDescent="0.25">
      <c r="A1032" s="341"/>
      <c r="B1032" s="417"/>
      <c r="C1032" s="418"/>
      <c r="D1032" s="418"/>
      <c r="E1032" s="229"/>
      <c r="F1032" s="179"/>
      <c r="G1032" s="48"/>
      <c r="H1032" s="48"/>
      <c r="I1032" s="48"/>
      <c r="J1032" s="48"/>
      <c r="K1032" s="48"/>
      <c r="L1032" s="48"/>
      <c r="M1032" s="48"/>
      <c r="N1032" s="48"/>
      <c r="O1032" s="48"/>
      <c r="P1032" s="67"/>
      <c r="Q1032" s="344"/>
      <c r="R1032" s="67"/>
      <c r="S1032" s="367"/>
      <c r="T1032" s="367"/>
      <c r="U1032" s="367"/>
      <c r="V1032" s="236"/>
      <c r="W1032" s="48"/>
      <c r="X1032" s="48"/>
      <c r="Y1032" s="48"/>
      <c r="Z1032" s="48"/>
      <c r="AA1032" s="48"/>
      <c r="AB1032" s="48"/>
      <c r="AC1032" s="48"/>
    </row>
    <row r="1033" spans="1:29" s="81" customFormat="1" ht="15" customHeight="1" x14ac:dyDescent="0.25">
      <c r="A1033" s="341"/>
      <c r="B1033" s="417"/>
      <c r="C1033" s="418"/>
      <c r="D1033" s="418"/>
      <c r="E1033" s="229"/>
      <c r="F1033" s="179"/>
      <c r="G1033" s="48"/>
      <c r="H1033" s="48"/>
      <c r="I1033" s="48"/>
      <c r="J1033" s="48"/>
      <c r="K1033" s="48"/>
      <c r="L1033" s="48"/>
      <c r="M1033" s="48"/>
      <c r="N1033" s="48"/>
      <c r="O1033" s="48"/>
      <c r="P1033" s="67"/>
      <c r="Q1033" s="344"/>
      <c r="R1033" s="67"/>
      <c r="S1033" s="367"/>
      <c r="T1033" s="367"/>
      <c r="U1033" s="367"/>
      <c r="V1033" s="236"/>
      <c r="W1033" s="48"/>
      <c r="X1033" s="48"/>
      <c r="Y1033" s="48"/>
      <c r="Z1033" s="48"/>
      <c r="AA1033" s="48"/>
      <c r="AB1033" s="48"/>
      <c r="AC1033" s="48"/>
    </row>
    <row r="1034" spans="1:29" s="81" customFormat="1" ht="15" customHeight="1" x14ac:dyDescent="0.25">
      <c r="A1034" s="341"/>
      <c r="B1034" s="417"/>
      <c r="C1034" s="418"/>
      <c r="D1034" s="418"/>
      <c r="E1034" s="229"/>
      <c r="F1034" s="179"/>
      <c r="G1034" s="48"/>
      <c r="H1034" s="48"/>
      <c r="I1034" s="48"/>
      <c r="J1034" s="48"/>
      <c r="K1034" s="48"/>
      <c r="L1034" s="48"/>
      <c r="M1034" s="48"/>
      <c r="N1034" s="48"/>
      <c r="O1034" s="48"/>
      <c r="P1034" s="67"/>
      <c r="Q1034" s="344"/>
      <c r="R1034" s="67"/>
      <c r="S1034" s="367"/>
      <c r="T1034" s="367"/>
      <c r="U1034" s="367"/>
      <c r="V1034" s="236"/>
      <c r="W1034" s="48"/>
      <c r="X1034" s="48"/>
      <c r="Y1034" s="48"/>
      <c r="Z1034" s="48"/>
      <c r="AA1034" s="48"/>
      <c r="AB1034" s="48"/>
      <c r="AC1034" s="48"/>
    </row>
    <row r="1035" spans="1:29" s="81" customFormat="1" ht="15" customHeight="1" x14ac:dyDescent="0.25">
      <c r="A1035" s="341"/>
      <c r="B1035" s="417"/>
      <c r="C1035" s="418"/>
      <c r="D1035" s="418"/>
      <c r="E1035" s="229"/>
      <c r="F1035" s="179"/>
      <c r="G1035" s="48"/>
      <c r="H1035" s="48"/>
      <c r="I1035" s="48"/>
      <c r="J1035" s="48"/>
      <c r="K1035" s="48"/>
      <c r="L1035" s="48"/>
      <c r="M1035" s="48"/>
      <c r="N1035" s="48"/>
      <c r="O1035" s="48"/>
      <c r="P1035" s="67"/>
      <c r="Q1035" s="344"/>
      <c r="R1035" s="67"/>
      <c r="S1035" s="367"/>
      <c r="T1035" s="367"/>
      <c r="U1035" s="367"/>
      <c r="V1035" s="236"/>
      <c r="W1035" s="48"/>
      <c r="X1035" s="48"/>
      <c r="Y1035" s="48"/>
      <c r="Z1035" s="48"/>
      <c r="AA1035" s="48"/>
      <c r="AB1035" s="48"/>
      <c r="AC1035" s="48"/>
    </row>
    <row r="1036" spans="1:29" s="81" customFormat="1" ht="15" customHeight="1" x14ac:dyDescent="0.25">
      <c r="A1036" s="341"/>
      <c r="B1036" s="417"/>
      <c r="C1036" s="418"/>
      <c r="D1036" s="418"/>
      <c r="E1036" s="229"/>
      <c r="F1036" s="179"/>
      <c r="G1036" s="48"/>
      <c r="H1036" s="48"/>
      <c r="I1036" s="48"/>
      <c r="J1036" s="48"/>
      <c r="K1036" s="48"/>
      <c r="L1036" s="48"/>
      <c r="M1036" s="48"/>
      <c r="N1036" s="48"/>
      <c r="O1036" s="48"/>
      <c r="P1036" s="67"/>
      <c r="Q1036" s="344"/>
      <c r="R1036" s="67"/>
      <c r="S1036" s="367"/>
      <c r="T1036" s="367"/>
      <c r="U1036" s="367"/>
      <c r="V1036" s="236"/>
      <c r="W1036" s="48"/>
      <c r="X1036" s="48"/>
      <c r="Y1036" s="48"/>
      <c r="Z1036" s="48"/>
      <c r="AA1036" s="48"/>
      <c r="AB1036" s="48"/>
      <c r="AC1036" s="48"/>
    </row>
    <row r="1037" spans="1:29" s="81" customFormat="1" ht="15" customHeight="1" x14ac:dyDescent="0.25">
      <c r="A1037" s="341"/>
      <c r="B1037" s="417"/>
      <c r="C1037" s="418"/>
      <c r="D1037" s="418"/>
      <c r="E1037" s="229"/>
      <c r="F1037" s="179"/>
      <c r="G1037" s="48"/>
      <c r="H1037" s="48"/>
      <c r="I1037" s="48"/>
      <c r="J1037" s="48"/>
      <c r="K1037" s="48"/>
      <c r="L1037" s="48"/>
      <c r="M1037" s="48"/>
      <c r="N1037" s="48"/>
      <c r="O1037" s="48"/>
      <c r="P1037" s="67"/>
      <c r="Q1037" s="344"/>
      <c r="R1037" s="67"/>
      <c r="S1037" s="367"/>
      <c r="T1037" s="367"/>
      <c r="U1037" s="367"/>
      <c r="V1037" s="236"/>
      <c r="W1037" s="48"/>
      <c r="X1037" s="48"/>
      <c r="Y1037" s="48"/>
      <c r="Z1037" s="48"/>
      <c r="AA1037" s="48"/>
      <c r="AB1037" s="48"/>
      <c r="AC1037" s="48"/>
    </row>
    <row r="1038" spans="1:29" s="81" customFormat="1" ht="15" customHeight="1" x14ac:dyDescent="0.25">
      <c r="A1038" s="341"/>
      <c r="B1038" s="417"/>
      <c r="C1038" s="418"/>
      <c r="D1038" s="418"/>
      <c r="E1038" s="229"/>
      <c r="F1038" s="179"/>
      <c r="G1038" s="48"/>
      <c r="H1038" s="48"/>
      <c r="I1038" s="48"/>
      <c r="J1038" s="48"/>
      <c r="K1038" s="48"/>
      <c r="L1038" s="48"/>
      <c r="M1038" s="48"/>
      <c r="N1038" s="48"/>
      <c r="O1038" s="48"/>
      <c r="P1038" s="67"/>
      <c r="Q1038" s="344"/>
      <c r="R1038" s="67"/>
      <c r="S1038" s="367"/>
      <c r="T1038" s="367"/>
      <c r="U1038" s="367"/>
      <c r="V1038" s="236"/>
      <c r="W1038" s="48"/>
      <c r="X1038" s="48"/>
      <c r="Y1038" s="48"/>
      <c r="Z1038" s="48"/>
      <c r="AA1038" s="48"/>
      <c r="AB1038" s="48"/>
      <c r="AC1038" s="48"/>
    </row>
    <row r="1039" spans="1:29" s="81" customFormat="1" ht="15" customHeight="1" x14ac:dyDescent="0.25">
      <c r="A1039" s="341"/>
      <c r="B1039" s="417"/>
      <c r="C1039" s="418"/>
      <c r="D1039" s="418"/>
      <c r="E1039" s="229"/>
      <c r="F1039" s="179"/>
      <c r="G1039" s="48"/>
      <c r="H1039" s="48"/>
      <c r="I1039" s="48"/>
      <c r="J1039" s="48"/>
      <c r="K1039" s="48"/>
      <c r="L1039" s="48"/>
      <c r="M1039" s="48"/>
      <c r="N1039" s="48"/>
      <c r="O1039" s="48"/>
      <c r="P1039" s="67"/>
      <c r="Q1039" s="344"/>
      <c r="R1039" s="67"/>
      <c r="S1039" s="367"/>
      <c r="T1039" s="367"/>
      <c r="U1039" s="367"/>
      <c r="V1039" s="236"/>
      <c r="W1039" s="48"/>
      <c r="X1039" s="48"/>
      <c r="Y1039" s="48"/>
      <c r="Z1039" s="48"/>
      <c r="AA1039" s="48"/>
      <c r="AB1039" s="48"/>
      <c r="AC1039" s="48"/>
    </row>
    <row r="1040" spans="1:29" s="81" customFormat="1" ht="15" customHeight="1" x14ac:dyDescent="0.25">
      <c r="A1040" s="341"/>
      <c r="B1040" s="417"/>
      <c r="C1040" s="418"/>
      <c r="D1040" s="418"/>
      <c r="E1040" s="229"/>
      <c r="F1040" s="179"/>
      <c r="G1040" s="48"/>
      <c r="H1040" s="48"/>
      <c r="I1040" s="48"/>
      <c r="J1040" s="48"/>
      <c r="K1040" s="48"/>
      <c r="L1040" s="48"/>
      <c r="M1040" s="48"/>
      <c r="N1040" s="48"/>
      <c r="O1040" s="48"/>
      <c r="P1040" s="67"/>
      <c r="Q1040" s="344"/>
      <c r="R1040" s="67"/>
      <c r="S1040" s="367"/>
      <c r="T1040" s="367"/>
      <c r="U1040" s="367"/>
      <c r="V1040" s="236"/>
      <c r="W1040" s="48"/>
      <c r="X1040" s="48"/>
      <c r="Y1040" s="48"/>
      <c r="Z1040" s="48"/>
      <c r="AA1040" s="48"/>
      <c r="AB1040" s="48"/>
      <c r="AC1040" s="48"/>
    </row>
    <row r="1041" spans="1:29" s="81" customFormat="1" ht="15" customHeight="1" x14ac:dyDescent="0.25">
      <c r="A1041" s="341"/>
      <c r="B1041" s="417"/>
      <c r="C1041" s="418"/>
      <c r="D1041" s="418"/>
      <c r="E1041" s="229"/>
      <c r="F1041" s="179"/>
      <c r="G1041" s="48"/>
      <c r="H1041" s="48"/>
      <c r="I1041" s="48"/>
      <c r="J1041" s="48"/>
      <c r="K1041" s="48"/>
      <c r="L1041" s="48"/>
      <c r="M1041" s="48"/>
      <c r="N1041" s="48"/>
      <c r="O1041" s="48"/>
      <c r="P1041" s="67"/>
      <c r="Q1041" s="344"/>
      <c r="R1041" s="67"/>
      <c r="S1041" s="367"/>
      <c r="T1041" s="367"/>
      <c r="U1041" s="367"/>
      <c r="V1041" s="236"/>
      <c r="W1041" s="48"/>
      <c r="X1041" s="48"/>
      <c r="Y1041" s="48"/>
      <c r="Z1041" s="48"/>
      <c r="AA1041" s="48"/>
      <c r="AB1041" s="48"/>
      <c r="AC1041" s="48"/>
    </row>
    <row r="1042" spans="1:29" s="81" customFormat="1" ht="15" customHeight="1" x14ac:dyDescent="0.25">
      <c r="A1042" s="341"/>
      <c r="B1042" s="417"/>
      <c r="C1042" s="418"/>
      <c r="D1042" s="418"/>
      <c r="E1042" s="229"/>
      <c r="F1042" s="179"/>
      <c r="G1042" s="48"/>
      <c r="H1042" s="48"/>
      <c r="I1042" s="48"/>
      <c r="J1042" s="48"/>
      <c r="K1042" s="48"/>
      <c r="L1042" s="48"/>
      <c r="M1042" s="48"/>
      <c r="N1042" s="48"/>
      <c r="O1042" s="48"/>
      <c r="P1042" s="67"/>
      <c r="Q1042" s="344"/>
      <c r="R1042" s="67"/>
      <c r="S1042" s="367"/>
      <c r="T1042" s="367"/>
      <c r="U1042" s="367"/>
      <c r="V1042" s="236"/>
      <c r="W1042" s="48"/>
      <c r="X1042" s="48"/>
      <c r="Y1042" s="48"/>
      <c r="Z1042" s="48"/>
      <c r="AA1042" s="48"/>
      <c r="AB1042" s="48"/>
      <c r="AC1042" s="48"/>
    </row>
    <row r="1043" spans="1:29" s="81" customFormat="1" ht="15" customHeight="1" x14ac:dyDescent="0.25">
      <c r="A1043" s="341"/>
      <c r="B1043" s="417"/>
      <c r="C1043" s="418"/>
      <c r="D1043" s="418"/>
      <c r="E1043" s="229"/>
      <c r="F1043" s="179"/>
      <c r="G1043" s="48"/>
      <c r="H1043" s="48"/>
      <c r="I1043" s="48"/>
      <c r="J1043" s="48"/>
      <c r="K1043" s="48"/>
      <c r="L1043" s="48"/>
      <c r="M1043" s="48"/>
      <c r="N1043" s="48"/>
      <c r="O1043" s="48"/>
      <c r="P1043" s="67"/>
      <c r="Q1043" s="344"/>
      <c r="R1043" s="67"/>
      <c r="S1043" s="367"/>
      <c r="T1043" s="367"/>
      <c r="U1043" s="367"/>
      <c r="V1043" s="236"/>
      <c r="W1043" s="48"/>
      <c r="X1043" s="48"/>
      <c r="Y1043" s="48"/>
      <c r="Z1043" s="48"/>
      <c r="AA1043" s="48"/>
      <c r="AB1043" s="48"/>
      <c r="AC1043" s="48"/>
    </row>
    <row r="1044" spans="1:29" s="81" customFormat="1" ht="15" customHeight="1" x14ac:dyDescent="0.25">
      <c r="A1044" s="341"/>
      <c r="B1044" s="417"/>
      <c r="C1044" s="418"/>
      <c r="D1044" s="418"/>
      <c r="E1044" s="229"/>
      <c r="F1044" s="179"/>
      <c r="G1044" s="48"/>
      <c r="H1044" s="48"/>
      <c r="I1044" s="48"/>
      <c r="J1044" s="48"/>
      <c r="K1044" s="48"/>
      <c r="L1044" s="48"/>
      <c r="M1044" s="48"/>
      <c r="N1044" s="48"/>
      <c r="O1044" s="48"/>
      <c r="P1044" s="67"/>
      <c r="Q1044" s="344"/>
      <c r="R1044" s="67"/>
      <c r="S1044" s="367"/>
      <c r="T1044" s="367"/>
      <c r="U1044" s="367"/>
      <c r="V1044" s="236"/>
      <c r="W1044" s="48"/>
      <c r="X1044" s="48"/>
      <c r="Y1044" s="48"/>
      <c r="Z1044" s="48"/>
      <c r="AA1044" s="48"/>
      <c r="AB1044" s="48"/>
      <c r="AC1044" s="48"/>
    </row>
    <row r="1045" spans="1:29" s="81" customFormat="1" ht="15" customHeight="1" x14ac:dyDescent="0.25">
      <c r="A1045" s="341"/>
      <c r="B1045" s="417"/>
      <c r="C1045" s="418"/>
      <c r="D1045" s="418"/>
      <c r="E1045" s="229"/>
      <c r="F1045" s="179"/>
      <c r="G1045" s="48"/>
      <c r="H1045" s="48"/>
      <c r="I1045" s="48"/>
      <c r="J1045" s="48"/>
      <c r="K1045" s="48"/>
      <c r="L1045" s="48"/>
      <c r="M1045" s="48"/>
      <c r="N1045" s="48"/>
      <c r="O1045" s="48"/>
      <c r="P1045" s="67"/>
      <c r="Q1045" s="344"/>
      <c r="R1045" s="67"/>
      <c r="S1045" s="367"/>
      <c r="T1045" s="367"/>
      <c r="U1045" s="367"/>
      <c r="V1045" s="236"/>
      <c r="W1045" s="48"/>
      <c r="X1045" s="48"/>
      <c r="Y1045" s="48"/>
      <c r="Z1045" s="48"/>
      <c r="AA1045" s="48"/>
      <c r="AB1045" s="48"/>
      <c r="AC1045" s="48"/>
    </row>
    <row r="1046" spans="1:29" s="81" customFormat="1" ht="15" customHeight="1" x14ac:dyDescent="0.25">
      <c r="A1046" s="341"/>
      <c r="B1046" s="417"/>
      <c r="C1046" s="418"/>
      <c r="D1046" s="418"/>
      <c r="E1046" s="229"/>
      <c r="F1046" s="179"/>
      <c r="G1046" s="48"/>
      <c r="H1046" s="48"/>
      <c r="I1046" s="48"/>
      <c r="J1046" s="48"/>
      <c r="K1046" s="48"/>
      <c r="L1046" s="48"/>
      <c r="M1046" s="48"/>
      <c r="N1046" s="48"/>
      <c r="O1046" s="48"/>
      <c r="P1046" s="67"/>
      <c r="Q1046" s="344"/>
      <c r="R1046" s="67"/>
      <c r="S1046" s="367"/>
      <c r="T1046" s="367"/>
      <c r="U1046" s="367"/>
      <c r="V1046" s="236"/>
      <c r="W1046" s="48"/>
      <c r="X1046" s="48"/>
      <c r="Y1046" s="48"/>
      <c r="Z1046" s="48"/>
      <c r="AA1046" s="48"/>
      <c r="AB1046" s="48"/>
      <c r="AC1046" s="48"/>
    </row>
    <row r="1047" spans="1:29" s="81" customFormat="1" ht="15" customHeight="1" x14ac:dyDescent="0.25">
      <c r="A1047" s="341"/>
      <c r="B1047" s="417"/>
      <c r="C1047" s="418"/>
      <c r="D1047" s="418"/>
      <c r="E1047" s="229"/>
      <c r="F1047" s="179"/>
      <c r="G1047" s="48"/>
      <c r="H1047" s="48"/>
      <c r="I1047" s="48"/>
      <c r="J1047" s="48"/>
      <c r="K1047" s="48"/>
      <c r="L1047" s="48"/>
      <c r="M1047" s="48"/>
      <c r="N1047" s="48"/>
      <c r="O1047" s="48"/>
      <c r="P1047" s="67"/>
      <c r="Q1047" s="344"/>
      <c r="R1047" s="67"/>
      <c r="S1047" s="367"/>
      <c r="T1047" s="367"/>
      <c r="U1047" s="367"/>
      <c r="V1047" s="236"/>
      <c r="W1047" s="48"/>
      <c r="X1047" s="48"/>
      <c r="Y1047" s="48"/>
      <c r="Z1047" s="48"/>
      <c r="AA1047" s="48"/>
      <c r="AB1047" s="48"/>
      <c r="AC1047" s="48"/>
    </row>
    <row r="1048" spans="1:29" s="81" customFormat="1" ht="15" customHeight="1" x14ac:dyDescent="0.25">
      <c r="A1048" s="341"/>
      <c r="B1048" s="417"/>
      <c r="C1048" s="418"/>
      <c r="D1048" s="418"/>
      <c r="E1048" s="229"/>
      <c r="F1048" s="179"/>
      <c r="G1048" s="48"/>
      <c r="H1048" s="48"/>
      <c r="I1048" s="48"/>
      <c r="J1048" s="48"/>
      <c r="K1048" s="48"/>
      <c r="L1048" s="48"/>
      <c r="M1048" s="48"/>
      <c r="N1048" s="48"/>
      <c r="O1048" s="48"/>
      <c r="P1048" s="67"/>
      <c r="Q1048" s="344"/>
      <c r="R1048" s="67"/>
      <c r="S1048" s="367"/>
      <c r="T1048" s="367"/>
      <c r="U1048" s="367"/>
      <c r="V1048" s="236"/>
      <c r="W1048" s="48"/>
      <c r="X1048" s="48"/>
      <c r="Y1048" s="48"/>
      <c r="Z1048" s="48"/>
      <c r="AA1048" s="48"/>
      <c r="AB1048" s="48"/>
      <c r="AC1048" s="48"/>
    </row>
    <row r="1049" spans="1:29" s="81" customFormat="1" ht="15" customHeight="1" x14ac:dyDescent="0.25">
      <c r="A1049" s="341"/>
      <c r="B1049" s="417"/>
      <c r="C1049" s="418"/>
      <c r="D1049" s="418"/>
      <c r="E1049" s="229"/>
      <c r="F1049" s="179"/>
      <c r="G1049" s="48"/>
      <c r="H1049" s="48"/>
      <c r="I1049" s="48"/>
      <c r="J1049" s="48"/>
      <c r="K1049" s="48"/>
      <c r="L1049" s="48"/>
      <c r="M1049" s="48"/>
      <c r="N1049" s="48"/>
      <c r="O1049" s="48"/>
      <c r="P1049" s="67"/>
      <c r="Q1049" s="344"/>
      <c r="R1049" s="67"/>
      <c r="S1049" s="367"/>
      <c r="T1049" s="367"/>
      <c r="U1049" s="367"/>
      <c r="V1049" s="236"/>
      <c r="W1049" s="48"/>
      <c r="X1049" s="48"/>
      <c r="Y1049" s="48"/>
      <c r="Z1049" s="48"/>
      <c r="AA1049" s="48"/>
      <c r="AB1049" s="48"/>
      <c r="AC1049" s="48"/>
    </row>
    <row r="1050" spans="1:29" s="81" customFormat="1" ht="15" customHeight="1" x14ac:dyDescent="0.25">
      <c r="A1050" s="341"/>
      <c r="B1050" s="417"/>
      <c r="C1050" s="418"/>
      <c r="D1050" s="418"/>
      <c r="E1050" s="229"/>
      <c r="F1050" s="179"/>
      <c r="G1050" s="48"/>
      <c r="H1050" s="48"/>
      <c r="I1050" s="48"/>
      <c r="J1050" s="48"/>
      <c r="K1050" s="48"/>
      <c r="L1050" s="48"/>
      <c r="M1050" s="48"/>
      <c r="N1050" s="48"/>
      <c r="O1050" s="48"/>
      <c r="P1050" s="67"/>
      <c r="Q1050" s="344"/>
      <c r="R1050" s="67"/>
      <c r="S1050" s="367"/>
      <c r="T1050" s="367"/>
      <c r="U1050" s="367"/>
      <c r="V1050" s="236"/>
      <c r="W1050" s="48"/>
      <c r="X1050" s="48"/>
      <c r="Y1050" s="48"/>
      <c r="Z1050" s="48"/>
      <c r="AA1050" s="48"/>
      <c r="AB1050" s="48"/>
      <c r="AC1050" s="48"/>
    </row>
    <row r="1051" spans="1:29" s="81" customFormat="1" ht="15" customHeight="1" x14ac:dyDescent="0.25">
      <c r="A1051" s="341"/>
      <c r="B1051" s="417"/>
      <c r="C1051" s="418"/>
      <c r="D1051" s="418"/>
      <c r="E1051" s="229"/>
      <c r="F1051" s="179"/>
      <c r="G1051" s="48"/>
      <c r="H1051" s="48"/>
      <c r="I1051" s="48"/>
      <c r="J1051" s="48"/>
      <c r="K1051" s="48"/>
      <c r="L1051" s="48"/>
      <c r="M1051" s="48"/>
      <c r="N1051" s="48"/>
      <c r="O1051" s="48"/>
      <c r="P1051" s="67"/>
      <c r="Q1051" s="344"/>
      <c r="R1051" s="67"/>
      <c r="S1051" s="367"/>
      <c r="T1051" s="367"/>
      <c r="U1051" s="367"/>
      <c r="V1051" s="236"/>
      <c r="W1051" s="48"/>
      <c r="X1051" s="48"/>
      <c r="Y1051" s="48"/>
      <c r="Z1051" s="48"/>
      <c r="AA1051" s="48"/>
      <c r="AB1051" s="48"/>
      <c r="AC1051" s="48"/>
    </row>
    <row r="1052" spans="1:29" s="81" customFormat="1" ht="15" customHeight="1" x14ac:dyDescent="0.25">
      <c r="A1052" s="341"/>
      <c r="B1052" s="417"/>
      <c r="C1052" s="418"/>
      <c r="D1052" s="418"/>
      <c r="E1052" s="229"/>
      <c r="F1052" s="179"/>
      <c r="G1052" s="48"/>
      <c r="H1052" s="48"/>
      <c r="I1052" s="48"/>
      <c r="J1052" s="48"/>
      <c r="K1052" s="48"/>
      <c r="L1052" s="48"/>
      <c r="M1052" s="48"/>
      <c r="N1052" s="48"/>
      <c r="O1052" s="48"/>
      <c r="P1052" s="67"/>
      <c r="Q1052" s="344"/>
      <c r="R1052" s="67"/>
      <c r="S1052" s="367"/>
      <c r="T1052" s="367"/>
      <c r="U1052" s="367"/>
      <c r="V1052" s="236"/>
      <c r="W1052" s="48"/>
      <c r="X1052" s="48"/>
      <c r="Y1052" s="48"/>
      <c r="Z1052" s="48"/>
      <c r="AA1052" s="48"/>
      <c r="AB1052" s="48"/>
      <c r="AC1052" s="48"/>
    </row>
    <row r="1053" spans="1:29" s="81" customFormat="1" ht="15" customHeight="1" x14ac:dyDescent="0.25">
      <c r="A1053" s="341"/>
      <c r="B1053" s="417"/>
      <c r="C1053" s="418"/>
      <c r="D1053" s="418"/>
      <c r="E1053" s="229"/>
      <c r="F1053" s="179"/>
      <c r="G1053" s="48"/>
      <c r="H1053" s="48"/>
      <c r="I1053" s="48"/>
      <c r="J1053" s="48"/>
      <c r="K1053" s="48"/>
      <c r="L1053" s="48"/>
      <c r="M1053" s="48"/>
      <c r="N1053" s="48"/>
      <c r="O1053" s="48"/>
      <c r="P1053" s="67"/>
      <c r="Q1053" s="344"/>
      <c r="R1053" s="67"/>
      <c r="S1053" s="367"/>
      <c r="T1053" s="367"/>
      <c r="U1053" s="367"/>
      <c r="V1053" s="236"/>
      <c r="W1053" s="48"/>
      <c r="X1053" s="48"/>
      <c r="Y1053" s="48"/>
      <c r="Z1053" s="48"/>
      <c r="AA1053" s="48"/>
      <c r="AB1053" s="48"/>
      <c r="AC1053" s="48"/>
    </row>
    <row r="1054" spans="1:29" s="81" customFormat="1" ht="15" customHeight="1" x14ac:dyDescent="0.25">
      <c r="A1054" s="341"/>
      <c r="B1054" s="417"/>
      <c r="C1054" s="418"/>
      <c r="D1054" s="418"/>
      <c r="E1054" s="229"/>
      <c r="F1054" s="179"/>
      <c r="G1054" s="48"/>
      <c r="H1054" s="48"/>
      <c r="I1054" s="48"/>
      <c r="J1054" s="48"/>
      <c r="K1054" s="48"/>
      <c r="L1054" s="48"/>
      <c r="M1054" s="48"/>
      <c r="N1054" s="48"/>
      <c r="O1054" s="48"/>
      <c r="P1054" s="67"/>
      <c r="Q1054" s="344"/>
      <c r="R1054" s="67"/>
      <c r="S1054" s="367"/>
      <c r="T1054" s="367"/>
      <c r="U1054" s="367"/>
      <c r="V1054" s="236"/>
      <c r="W1054" s="48"/>
      <c r="X1054" s="48"/>
      <c r="Y1054" s="48"/>
      <c r="Z1054" s="48"/>
      <c r="AA1054" s="48"/>
      <c r="AB1054" s="48"/>
      <c r="AC1054" s="48"/>
    </row>
    <row r="1055" spans="1:29" s="81" customFormat="1" ht="15" customHeight="1" x14ac:dyDescent="0.25">
      <c r="A1055" s="341"/>
      <c r="B1055" s="417"/>
      <c r="C1055" s="418"/>
      <c r="D1055" s="418"/>
      <c r="E1055" s="229"/>
      <c r="F1055" s="179"/>
      <c r="G1055" s="48"/>
      <c r="H1055" s="48"/>
      <c r="I1055" s="48"/>
      <c r="J1055" s="48"/>
      <c r="K1055" s="48"/>
      <c r="L1055" s="48"/>
      <c r="M1055" s="48"/>
      <c r="N1055" s="48"/>
      <c r="O1055" s="48"/>
      <c r="P1055" s="67"/>
      <c r="Q1055" s="344"/>
      <c r="R1055" s="67"/>
      <c r="S1055" s="367"/>
      <c r="T1055" s="367"/>
      <c r="U1055" s="367"/>
      <c r="V1055" s="236"/>
      <c r="W1055" s="48"/>
      <c r="X1055" s="48"/>
      <c r="Y1055" s="48"/>
      <c r="Z1055" s="48"/>
      <c r="AA1055" s="48"/>
      <c r="AB1055" s="48"/>
      <c r="AC1055" s="48"/>
    </row>
    <row r="1056" spans="1:29" s="81" customFormat="1" ht="15" customHeight="1" x14ac:dyDescent="0.25">
      <c r="A1056" s="341"/>
      <c r="B1056" s="417"/>
      <c r="C1056" s="418"/>
      <c r="D1056" s="418"/>
      <c r="E1056" s="229"/>
      <c r="F1056" s="179"/>
      <c r="G1056" s="48"/>
      <c r="H1056" s="48"/>
      <c r="I1056" s="48"/>
      <c r="J1056" s="48"/>
      <c r="K1056" s="48"/>
      <c r="L1056" s="48"/>
      <c r="M1056" s="48"/>
      <c r="N1056" s="48"/>
      <c r="O1056" s="48"/>
      <c r="P1056" s="67"/>
      <c r="Q1056" s="344"/>
      <c r="R1056" s="67"/>
      <c r="S1056" s="367"/>
      <c r="T1056" s="367"/>
      <c r="U1056" s="367"/>
      <c r="V1056" s="236"/>
      <c r="W1056" s="48"/>
      <c r="X1056" s="48"/>
      <c r="Y1056" s="48"/>
      <c r="Z1056" s="48"/>
      <c r="AA1056" s="48"/>
      <c r="AB1056" s="48"/>
      <c r="AC1056" s="48"/>
    </row>
    <row r="1057" spans="1:29" s="81" customFormat="1" ht="15" customHeight="1" x14ac:dyDescent="0.25">
      <c r="A1057" s="341"/>
      <c r="B1057" s="417"/>
      <c r="C1057" s="418"/>
      <c r="D1057" s="418"/>
      <c r="E1057" s="229"/>
      <c r="F1057" s="179"/>
      <c r="G1057" s="48"/>
      <c r="H1057" s="48"/>
      <c r="I1057" s="48"/>
      <c r="J1057" s="48"/>
      <c r="K1057" s="48"/>
      <c r="L1057" s="48"/>
      <c r="M1057" s="48"/>
      <c r="N1057" s="48"/>
      <c r="O1057" s="48"/>
      <c r="P1057" s="67"/>
      <c r="Q1057" s="344"/>
      <c r="R1057" s="67"/>
      <c r="S1057" s="367"/>
      <c r="T1057" s="367"/>
      <c r="U1057" s="367"/>
      <c r="V1057" s="236"/>
      <c r="W1057" s="48"/>
      <c r="X1057" s="48"/>
      <c r="Y1057" s="48"/>
      <c r="Z1057" s="48"/>
      <c r="AA1057" s="48"/>
      <c r="AB1057" s="48"/>
      <c r="AC1057" s="48"/>
    </row>
    <row r="1058" spans="1:29" s="81" customFormat="1" ht="15" customHeight="1" x14ac:dyDescent="0.25">
      <c r="A1058" s="341"/>
      <c r="B1058" s="417"/>
      <c r="C1058" s="418"/>
      <c r="D1058" s="418"/>
      <c r="E1058" s="229"/>
      <c r="F1058" s="179"/>
      <c r="G1058" s="48"/>
      <c r="H1058" s="48"/>
      <c r="I1058" s="48"/>
      <c r="J1058" s="48"/>
      <c r="K1058" s="48"/>
      <c r="L1058" s="48"/>
      <c r="M1058" s="48"/>
      <c r="N1058" s="48"/>
      <c r="O1058" s="48"/>
      <c r="P1058" s="67"/>
      <c r="Q1058" s="344"/>
      <c r="R1058" s="67"/>
      <c r="S1058" s="367"/>
      <c r="T1058" s="367"/>
      <c r="U1058" s="367"/>
      <c r="V1058" s="236"/>
      <c r="W1058" s="48"/>
      <c r="X1058" s="48"/>
      <c r="Y1058" s="48"/>
      <c r="Z1058" s="48"/>
      <c r="AA1058" s="48"/>
      <c r="AB1058" s="48"/>
      <c r="AC1058" s="48"/>
    </row>
    <row r="1059" spans="1:29" s="81" customFormat="1" ht="15" customHeight="1" x14ac:dyDescent="0.25">
      <c r="A1059" s="341"/>
      <c r="B1059" s="417"/>
      <c r="C1059" s="418"/>
      <c r="D1059" s="418"/>
      <c r="E1059" s="229"/>
      <c r="F1059" s="179"/>
      <c r="G1059" s="48"/>
      <c r="H1059" s="48"/>
      <c r="I1059" s="48"/>
      <c r="J1059" s="48"/>
      <c r="K1059" s="48"/>
      <c r="L1059" s="48"/>
      <c r="M1059" s="48"/>
      <c r="N1059" s="48"/>
      <c r="O1059" s="48"/>
      <c r="P1059" s="67"/>
      <c r="Q1059" s="344"/>
      <c r="R1059" s="67"/>
      <c r="S1059" s="367"/>
      <c r="T1059" s="367"/>
      <c r="U1059" s="367"/>
      <c r="V1059" s="236"/>
      <c r="W1059" s="48"/>
      <c r="X1059" s="48"/>
      <c r="Y1059" s="48"/>
      <c r="Z1059" s="48"/>
      <c r="AA1059" s="48"/>
      <c r="AB1059" s="48"/>
      <c r="AC1059" s="48"/>
    </row>
    <row r="1060" spans="1:29" s="81" customFormat="1" ht="15" customHeight="1" x14ac:dyDescent="0.25">
      <c r="A1060" s="341"/>
      <c r="B1060" s="417"/>
      <c r="C1060" s="418"/>
      <c r="D1060" s="418"/>
      <c r="E1060" s="229"/>
      <c r="F1060" s="179"/>
      <c r="G1060" s="48"/>
      <c r="H1060" s="48"/>
      <c r="I1060" s="48"/>
      <c r="J1060" s="48"/>
      <c r="K1060" s="48"/>
      <c r="L1060" s="48"/>
      <c r="M1060" s="48"/>
      <c r="N1060" s="48"/>
      <c r="O1060" s="48"/>
      <c r="P1060" s="67"/>
      <c r="Q1060" s="344"/>
      <c r="R1060" s="67"/>
      <c r="S1060" s="367"/>
      <c r="T1060" s="367"/>
      <c r="U1060" s="367"/>
      <c r="V1060" s="236"/>
      <c r="W1060" s="48"/>
      <c r="X1060" s="48"/>
      <c r="Y1060" s="48"/>
      <c r="Z1060" s="48"/>
      <c r="AA1060" s="48"/>
      <c r="AB1060" s="48"/>
      <c r="AC1060" s="48"/>
    </row>
    <row r="1061" spans="1:29" s="81" customFormat="1" ht="15" customHeight="1" x14ac:dyDescent="0.25">
      <c r="A1061" s="341"/>
      <c r="B1061" s="417"/>
      <c r="C1061" s="418"/>
      <c r="D1061" s="418"/>
      <c r="E1061" s="229"/>
      <c r="F1061" s="179"/>
      <c r="G1061" s="48"/>
      <c r="H1061" s="48"/>
      <c r="I1061" s="48"/>
      <c r="J1061" s="48"/>
      <c r="K1061" s="48"/>
      <c r="L1061" s="48"/>
      <c r="M1061" s="48"/>
      <c r="N1061" s="48"/>
      <c r="O1061" s="48"/>
      <c r="P1061" s="67"/>
      <c r="Q1061" s="344"/>
      <c r="R1061" s="67"/>
      <c r="S1061" s="367"/>
      <c r="T1061" s="367"/>
      <c r="U1061" s="367"/>
      <c r="V1061" s="236"/>
      <c r="W1061" s="48"/>
      <c r="X1061" s="48"/>
      <c r="Y1061" s="48"/>
      <c r="Z1061" s="48"/>
      <c r="AA1061" s="48"/>
      <c r="AB1061" s="48"/>
      <c r="AC1061" s="48"/>
    </row>
    <row r="1062" spans="1:29" s="81" customFormat="1" ht="15" customHeight="1" x14ac:dyDescent="0.25">
      <c r="A1062" s="341"/>
      <c r="B1062" s="417"/>
      <c r="C1062" s="418"/>
      <c r="D1062" s="418"/>
      <c r="E1062" s="229"/>
      <c r="F1062" s="179"/>
      <c r="G1062" s="48"/>
      <c r="H1062" s="48"/>
      <c r="I1062" s="48"/>
      <c r="J1062" s="48"/>
      <c r="K1062" s="48"/>
      <c r="L1062" s="48"/>
      <c r="M1062" s="48"/>
      <c r="N1062" s="48"/>
      <c r="O1062" s="48"/>
      <c r="P1062" s="67"/>
      <c r="Q1062" s="344"/>
      <c r="R1062" s="67"/>
      <c r="S1062" s="367"/>
      <c r="T1062" s="367"/>
      <c r="U1062" s="367"/>
      <c r="V1062" s="236"/>
      <c r="W1062" s="48"/>
      <c r="X1062" s="48"/>
      <c r="Y1062" s="48"/>
      <c r="Z1062" s="48"/>
      <c r="AA1062" s="48"/>
      <c r="AB1062" s="48"/>
      <c r="AC1062" s="48"/>
    </row>
    <row r="1063" spans="1:29" s="81" customFormat="1" ht="15" customHeight="1" x14ac:dyDescent="0.25">
      <c r="A1063" s="341"/>
      <c r="B1063" s="417"/>
      <c r="C1063" s="418"/>
      <c r="D1063" s="418"/>
      <c r="E1063" s="229"/>
      <c r="F1063" s="179"/>
      <c r="G1063" s="48"/>
      <c r="H1063" s="48"/>
      <c r="I1063" s="48"/>
      <c r="J1063" s="48"/>
      <c r="K1063" s="48"/>
      <c r="L1063" s="48"/>
      <c r="M1063" s="48"/>
      <c r="N1063" s="48"/>
      <c r="O1063" s="48"/>
      <c r="P1063" s="67"/>
      <c r="Q1063" s="344"/>
      <c r="R1063" s="67"/>
      <c r="S1063" s="367"/>
      <c r="T1063" s="367"/>
      <c r="U1063" s="367"/>
      <c r="V1063" s="236"/>
      <c r="W1063" s="48"/>
      <c r="X1063" s="48"/>
      <c r="Y1063" s="48"/>
      <c r="Z1063" s="48"/>
      <c r="AA1063" s="48"/>
      <c r="AB1063" s="48"/>
      <c r="AC1063" s="48"/>
    </row>
    <row r="1064" spans="1:29" s="81" customFormat="1" ht="15" customHeight="1" x14ac:dyDescent="0.25">
      <c r="A1064" s="341"/>
      <c r="B1064" s="417"/>
      <c r="C1064" s="418"/>
      <c r="D1064" s="418"/>
      <c r="E1064" s="229"/>
      <c r="F1064" s="179"/>
      <c r="G1064" s="48"/>
      <c r="H1064" s="48"/>
      <c r="I1064" s="48"/>
      <c r="J1064" s="48"/>
      <c r="K1064" s="48"/>
      <c r="L1064" s="48"/>
      <c r="M1064" s="48"/>
      <c r="N1064" s="48"/>
      <c r="O1064" s="48"/>
      <c r="P1064" s="67"/>
      <c r="Q1064" s="344"/>
      <c r="R1064" s="67"/>
      <c r="S1064" s="367"/>
      <c r="T1064" s="367"/>
      <c r="U1064" s="367"/>
      <c r="V1064" s="236"/>
      <c r="W1064" s="48"/>
      <c r="X1064" s="48"/>
      <c r="Y1064" s="48"/>
      <c r="Z1064" s="48"/>
      <c r="AA1064" s="48"/>
      <c r="AB1064" s="48"/>
      <c r="AC1064" s="48"/>
    </row>
    <row r="1065" spans="1:29" s="81" customFormat="1" ht="15" customHeight="1" x14ac:dyDescent="0.25">
      <c r="A1065" s="341"/>
      <c r="B1065" s="417"/>
      <c r="C1065" s="418"/>
      <c r="D1065" s="418"/>
      <c r="E1065" s="229"/>
      <c r="F1065" s="179"/>
      <c r="G1065" s="48"/>
      <c r="H1065" s="48"/>
      <c r="I1065" s="48"/>
      <c r="J1065" s="48"/>
      <c r="K1065" s="48"/>
      <c r="L1065" s="48"/>
      <c r="M1065" s="48"/>
      <c r="N1065" s="48"/>
      <c r="O1065" s="48"/>
      <c r="P1065" s="67"/>
      <c r="Q1065" s="344"/>
      <c r="R1065" s="67"/>
      <c r="S1065" s="367"/>
      <c r="T1065" s="367"/>
      <c r="U1065" s="367"/>
      <c r="V1065" s="236"/>
      <c r="W1065" s="48"/>
      <c r="X1065" s="48"/>
      <c r="Y1065" s="48"/>
      <c r="Z1065" s="48"/>
      <c r="AA1065" s="48"/>
      <c r="AB1065" s="48"/>
      <c r="AC1065" s="48"/>
    </row>
    <row r="1066" spans="1:29" s="81" customFormat="1" ht="15" customHeight="1" x14ac:dyDescent="0.25">
      <c r="A1066" s="341"/>
      <c r="B1066" s="417"/>
      <c r="C1066" s="418"/>
      <c r="D1066" s="418"/>
      <c r="E1066" s="229"/>
      <c r="F1066" s="179"/>
      <c r="G1066" s="48"/>
      <c r="H1066" s="48"/>
      <c r="I1066" s="48"/>
      <c r="J1066" s="48"/>
      <c r="K1066" s="48"/>
      <c r="L1066" s="48"/>
      <c r="M1066" s="48"/>
      <c r="N1066" s="48"/>
      <c r="O1066" s="48"/>
      <c r="P1066" s="67"/>
      <c r="Q1066" s="344"/>
      <c r="R1066" s="67"/>
      <c r="S1066" s="367"/>
      <c r="T1066" s="367"/>
      <c r="U1066" s="367"/>
      <c r="V1066" s="236"/>
      <c r="W1066" s="48"/>
      <c r="X1066" s="48"/>
      <c r="Y1066" s="48"/>
      <c r="Z1066" s="48"/>
      <c r="AA1066" s="48"/>
      <c r="AB1066" s="48"/>
      <c r="AC1066" s="48"/>
    </row>
    <row r="1067" spans="1:29" s="81" customFormat="1" ht="15" customHeight="1" x14ac:dyDescent="0.25">
      <c r="A1067" s="341"/>
      <c r="B1067" s="417"/>
      <c r="C1067" s="418"/>
      <c r="D1067" s="418"/>
      <c r="E1067" s="229"/>
      <c r="F1067" s="179"/>
      <c r="G1067" s="48"/>
      <c r="H1067" s="48"/>
      <c r="I1067" s="48"/>
      <c r="J1067" s="48"/>
      <c r="K1067" s="48"/>
      <c r="L1067" s="48"/>
      <c r="M1067" s="48"/>
      <c r="N1067" s="48"/>
      <c r="O1067" s="48"/>
      <c r="P1067" s="67"/>
      <c r="Q1067" s="344"/>
      <c r="R1067" s="67"/>
      <c r="S1067" s="367"/>
      <c r="T1067" s="367"/>
      <c r="U1067" s="367"/>
      <c r="V1067" s="236"/>
      <c r="W1067" s="48"/>
      <c r="X1067" s="48"/>
      <c r="Y1067" s="48"/>
      <c r="Z1067" s="48"/>
      <c r="AA1067" s="48"/>
      <c r="AB1067" s="48"/>
      <c r="AC1067" s="48"/>
    </row>
    <row r="1068" spans="1:29" s="81" customFormat="1" ht="15" customHeight="1" x14ac:dyDescent="0.25">
      <c r="A1068" s="341"/>
      <c r="B1068" s="417"/>
      <c r="C1068" s="418"/>
      <c r="D1068" s="418"/>
      <c r="E1068" s="229"/>
      <c r="F1068" s="179"/>
      <c r="G1068" s="48"/>
      <c r="H1068" s="48"/>
      <c r="I1068" s="48"/>
      <c r="J1068" s="48"/>
      <c r="K1068" s="48"/>
      <c r="L1068" s="48"/>
      <c r="M1068" s="48"/>
      <c r="N1068" s="48"/>
      <c r="O1068" s="48"/>
      <c r="P1068" s="67"/>
      <c r="Q1068" s="344"/>
      <c r="R1068" s="67"/>
      <c r="S1068" s="367"/>
      <c r="T1068" s="367"/>
      <c r="U1068" s="367"/>
      <c r="V1068" s="236"/>
      <c r="W1068" s="48"/>
      <c r="X1068" s="48"/>
      <c r="Y1068" s="48"/>
      <c r="Z1068" s="48"/>
      <c r="AA1068" s="48"/>
      <c r="AB1068" s="48"/>
      <c r="AC1068" s="48"/>
    </row>
    <row r="1069" spans="1:29" s="81" customFormat="1" ht="15" customHeight="1" x14ac:dyDescent="0.25">
      <c r="A1069" s="341"/>
      <c r="B1069" s="417"/>
      <c r="C1069" s="418"/>
      <c r="D1069" s="418"/>
      <c r="E1069" s="229"/>
      <c r="F1069" s="179"/>
      <c r="G1069" s="48"/>
      <c r="H1069" s="48"/>
      <c r="I1069" s="48"/>
      <c r="J1069" s="48"/>
      <c r="K1069" s="48"/>
      <c r="L1069" s="48"/>
      <c r="M1069" s="48"/>
      <c r="N1069" s="48"/>
      <c r="O1069" s="48"/>
      <c r="P1069" s="67"/>
      <c r="Q1069" s="344"/>
      <c r="R1069" s="67"/>
      <c r="S1069" s="367"/>
      <c r="T1069" s="367"/>
      <c r="U1069" s="367"/>
      <c r="V1069" s="236"/>
      <c r="W1069" s="48"/>
      <c r="X1069" s="48"/>
      <c r="Y1069" s="48"/>
      <c r="Z1069" s="48"/>
      <c r="AA1069" s="48"/>
      <c r="AB1069" s="48"/>
      <c r="AC1069" s="48"/>
    </row>
    <row r="1070" spans="1:29" s="81" customFormat="1" ht="15" customHeight="1" x14ac:dyDescent="0.25">
      <c r="A1070" s="341"/>
      <c r="B1070" s="417"/>
      <c r="C1070" s="418"/>
      <c r="D1070" s="418"/>
      <c r="E1070" s="229"/>
      <c r="F1070" s="179"/>
      <c r="G1070" s="48"/>
      <c r="H1070" s="48"/>
      <c r="I1070" s="48"/>
      <c r="J1070" s="48"/>
      <c r="K1070" s="48"/>
      <c r="L1070" s="48"/>
      <c r="M1070" s="48"/>
      <c r="N1070" s="48"/>
      <c r="O1070" s="48"/>
      <c r="P1070" s="67"/>
      <c r="Q1070" s="344"/>
      <c r="R1070" s="67"/>
      <c r="S1070" s="367"/>
      <c r="T1070" s="367"/>
      <c r="U1070" s="367"/>
      <c r="V1070" s="236"/>
      <c r="W1070" s="48"/>
      <c r="X1070" s="48"/>
      <c r="Y1070" s="48"/>
      <c r="Z1070" s="48"/>
      <c r="AA1070" s="48"/>
      <c r="AB1070" s="48"/>
      <c r="AC1070" s="48"/>
    </row>
    <row r="1071" spans="1:29" s="81" customFormat="1" ht="15" customHeight="1" x14ac:dyDescent="0.25">
      <c r="A1071" s="341"/>
      <c r="B1071" s="417"/>
      <c r="C1071" s="418"/>
      <c r="D1071" s="418"/>
      <c r="E1071" s="229"/>
      <c r="F1071" s="179"/>
      <c r="G1071" s="48"/>
      <c r="H1071" s="48"/>
      <c r="I1071" s="48"/>
      <c r="J1071" s="48"/>
      <c r="K1071" s="48"/>
      <c r="L1071" s="48"/>
      <c r="M1071" s="48"/>
      <c r="N1071" s="48"/>
      <c r="O1071" s="48"/>
      <c r="P1071" s="67"/>
      <c r="Q1071" s="344"/>
      <c r="R1071" s="67"/>
      <c r="S1071" s="367"/>
      <c r="T1071" s="367"/>
      <c r="U1071" s="367"/>
      <c r="V1071" s="236"/>
      <c r="W1071" s="48"/>
      <c r="X1071" s="48"/>
      <c r="Y1071" s="48"/>
      <c r="Z1071" s="48"/>
      <c r="AA1071" s="48"/>
      <c r="AB1071" s="48"/>
      <c r="AC1071" s="48"/>
    </row>
    <row r="1072" spans="1:29" s="81" customFormat="1" ht="15" customHeight="1" x14ac:dyDescent="0.25">
      <c r="A1072" s="341"/>
      <c r="B1072" s="417"/>
      <c r="C1072" s="418"/>
      <c r="D1072" s="418"/>
      <c r="E1072" s="229"/>
      <c r="F1072" s="179"/>
      <c r="G1072" s="48"/>
      <c r="H1072" s="48"/>
      <c r="I1072" s="48"/>
      <c r="J1072" s="48"/>
      <c r="K1072" s="48"/>
      <c r="L1072" s="48"/>
      <c r="M1072" s="48"/>
      <c r="N1072" s="48"/>
      <c r="O1072" s="48"/>
      <c r="P1072" s="67"/>
      <c r="Q1072" s="344"/>
      <c r="R1072" s="67"/>
      <c r="S1072" s="367"/>
      <c r="T1072" s="367"/>
      <c r="U1072" s="367"/>
      <c r="V1072" s="236"/>
      <c r="W1072" s="48"/>
      <c r="X1072" s="48"/>
      <c r="Y1072" s="48"/>
      <c r="Z1072" s="48"/>
      <c r="AA1072" s="48"/>
      <c r="AB1072" s="48"/>
      <c r="AC1072" s="48"/>
    </row>
    <row r="1073" spans="1:29" s="81" customFormat="1" ht="15" customHeight="1" x14ac:dyDescent="0.25">
      <c r="A1073" s="341"/>
      <c r="B1073" s="417"/>
      <c r="C1073" s="418"/>
      <c r="D1073" s="418"/>
      <c r="E1073" s="229"/>
      <c r="F1073" s="179"/>
      <c r="G1073" s="48"/>
      <c r="H1073" s="48"/>
      <c r="I1073" s="48"/>
      <c r="J1073" s="48"/>
      <c r="K1073" s="48"/>
      <c r="L1073" s="48"/>
      <c r="M1073" s="48"/>
      <c r="N1073" s="48"/>
      <c r="O1073" s="48"/>
      <c r="P1073" s="67"/>
      <c r="Q1073" s="344"/>
      <c r="R1073" s="67"/>
      <c r="S1073" s="367"/>
      <c r="T1073" s="367"/>
      <c r="U1073" s="367"/>
      <c r="V1073" s="236"/>
      <c r="W1073" s="48"/>
      <c r="X1073" s="48"/>
      <c r="Y1073" s="48"/>
      <c r="Z1073" s="48"/>
      <c r="AA1073" s="48"/>
      <c r="AB1073" s="48"/>
      <c r="AC1073" s="48"/>
    </row>
    <row r="1074" spans="1:29" s="81" customFormat="1" ht="15" customHeight="1" x14ac:dyDescent="0.25">
      <c r="A1074" s="341"/>
      <c r="B1074" s="417"/>
      <c r="C1074" s="418"/>
      <c r="D1074" s="418"/>
      <c r="E1074" s="229"/>
      <c r="F1074" s="179"/>
      <c r="G1074" s="48"/>
      <c r="H1074" s="48"/>
      <c r="I1074" s="48"/>
      <c r="J1074" s="48"/>
      <c r="K1074" s="48"/>
      <c r="L1074" s="48"/>
      <c r="M1074" s="48"/>
      <c r="N1074" s="48"/>
      <c r="O1074" s="48"/>
      <c r="P1074" s="67"/>
      <c r="Q1074" s="344"/>
      <c r="R1074" s="67"/>
      <c r="S1074" s="367"/>
      <c r="T1074" s="367"/>
      <c r="U1074" s="367"/>
      <c r="V1074" s="236"/>
      <c r="W1074" s="48"/>
      <c r="X1074" s="48"/>
      <c r="Y1074" s="48"/>
      <c r="Z1074" s="48"/>
      <c r="AA1074" s="48"/>
      <c r="AB1074" s="48"/>
      <c r="AC1074" s="48"/>
    </row>
    <row r="1075" spans="1:29" s="81" customFormat="1" ht="15" customHeight="1" x14ac:dyDescent="0.25">
      <c r="A1075" s="341"/>
      <c r="B1075" s="417"/>
      <c r="C1075" s="418"/>
      <c r="D1075" s="418"/>
      <c r="E1075" s="229"/>
      <c r="F1075" s="179"/>
      <c r="G1075" s="48"/>
      <c r="H1075" s="48"/>
      <c r="I1075" s="48"/>
      <c r="J1075" s="48"/>
      <c r="K1075" s="48"/>
      <c r="L1075" s="48"/>
      <c r="M1075" s="48"/>
      <c r="N1075" s="48"/>
      <c r="O1075" s="48"/>
      <c r="P1075" s="67"/>
      <c r="Q1075" s="344"/>
      <c r="R1075" s="67"/>
      <c r="S1075" s="367"/>
      <c r="T1075" s="367"/>
      <c r="U1075" s="367"/>
      <c r="V1075" s="236"/>
      <c r="W1075" s="48"/>
      <c r="X1075" s="48"/>
      <c r="Y1075" s="48"/>
      <c r="Z1075" s="48"/>
      <c r="AA1075" s="48"/>
      <c r="AB1075" s="48"/>
      <c r="AC1075" s="48"/>
    </row>
    <row r="1076" spans="1:29" s="81" customFormat="1" ht="15" customHeight="1" x14ac:dyDescent="0.25">
      <c r="A1076" s="341"/>
      <c r="B1076" s="417"/>
      <c r="C1076" s="418"/>
      <c r="D1076" s="418"/>
      <c r="E1076" s="229"/>
      <c r="F1076" s="179"/>
      <c r="G1076" s="48"/>
      <c r="H1076" s="48"/>
      <c r="I1076" s="48"/>
      <c r="J1076" s="48"/>
      <c r="K1076" s="48"/>
      <c r="L1076" s="48"/>
      <c r="M1076" s="48"/>
      <c r="N1076" s="48"/>
      <c r="O1076" s="48"/>
      <c r="P1076" s="67"/>
      <c r="Q1076" s="344"/>
      <c r="R1076" s="67"/>
      <c r="S1076" s="367"/>
      <c r="T1076" s="367"/>
      <c r="U1076" s="367"/>
      <c r="V1076" s="236"/>
      <c r="W1076" s="48"/>
      <c r="X1076" s="48"/>
      <c r="Y1076" s="48"/>
      <c r="Z1076" s="48"/>
      <c r="AA1076" s="48"/>
      <c r="AB1076" s="48"/>
      <c r="AC1076" s="48"/>
    </row>
    <row r="1077" spans="1:29" s="81" customFormat="1" ht="15" customHeight="1" x14ac:dyDescent="0.25">
      <c r="A1077" s="341"/>
      <c r="B1077" s="417"/>
      <c r="C1077" s="418"/>
      <c r="D1077" s="418"/>
      <c r="E1077" s="229"/>
      <c r="F1077" s="179"/>
      <c r="G1077" s="48"/>
      <c r="H1077" s="48"/>
      <c r="I1077" s="48"/>
      <c r="J1077" s="48"/>
      <c r="K1077" s="48"/>
      <c r="L1077" s="48"/>
      <c r="M1077" s="48"/>
      <c r="N1077" s="48"/>
      <c r="O1077" s="48"/>
      <c r="P1077" s="67"/>
      <c r="Q1077" s="344"/>
      <c r="R1077" s="67"/>
      <c r="S1077" s="367"/>
      <c r="T1077" s="367"/>
      <c r="U1077" s="367"/>
      <c r="V1077" s="236"/>
      <c r="W1077" s="48"/>
      <c r="X1077" s="48"/>
      <c r="Y1077" s="48"/>
      <c r="Z1077" s="48"/>
      <c r="AA1077" s="48"/>
      <c r="AB1077" s="48"/>
      <c r="AC1077" s="48"/>
    </row>
    <row r="1078" spans="1:29" s="81" customFormat="1" ht="15" customHeight="1" x14ac:dyDescent="0.25">
      <c r="A1078" s="341"/>
      <c r="B1078" s="417"/>
      <c r="C1078" s="418"/>
      <c r="D1078" s="418"/>
      <c r="E1078" s="229"/>
      <c r="F1078" s="179"/>
      <c r="G1078" s="48"/>
      <c r="H1078" s="48"/>
      <c r="I1078" s="48"/>
      <c r="J1078" s="48"/>
      <c r="K1078" s="48"/>
      <c r="L1078" s="48"/>
      <c r="M1078" s="48"/>
      <c r="N1078" s="48"/>
      <c r="O1078" s="48"/>
      <c r="P1078" s="67"/>
      <c r="Q1078" s="344"/>
      <c r="R1078" s="67"/>
      <c r="S1078" s="367"/>
      <c r="T1078" s="367"/>
      <c r="U1078" s="367"/>
      <c r="V1078" s="236"/>
      <c r="W1078" s="48"/>
      <c r="X1078" s="48"/>
      <c r="Y1078" s="48"/>
      <c r="Z1078" s="48"/>
      <c r="AA1078" s="48"/>
      <c r="AB1078" s="48"/>
      <c r="AC1078" s="48"/>
    </row>
    <row r="1079" spans="1:29" s="81" customFormat="1" ht="15" customHeight="1" x14ac:dyDescent="0.25">
      <c r="A1079" s="341"/>
      <c r="B1079" s="417"/>
      <c r="C1079" s="418"/>
      <c r="D1079" s="418"/>
      <c r="E1079" s="229"/>
      <c r="F1079" s="179"/>
      <c r="G1079" s="48"/>
      <c r="H1079" s="48"/>
      <c r="I1079" s="48"/>
      <c r="J1079" s="48"/>
      <c r="K1079" s="48"/>
      <c r="L1079" s="48"/>
      <c r="M1079" s="48"/>
      <c r="N1079" s="48"/>
      <c r="O1079" s="48"/>
      <c r="P1079" s="67"/>
      <c r="Q1079" s="344"/>
      <c r="R1079" s="67"/>
      <c r="S1079" s="367"/>
      <c r="T1079" s="367"/>
      <c r="U1079" s="367"/>
      <c r="V1079" s="236"/>
      <c r="W1079" s="48"/>
      <c r="X1079" s="48"/>
      <c r="Y1079" s="48"/>
      <c r="Z1079" s="48"/>
      <c r="AA1079" s="48"/>
      <c r="AB1079" s="48"/>
      <c r="AC1079" s="48"/>
    </row>
    <row r="1080" spans="1:29" s="81" customFormat="1" ht="15" customHeight="1" x14ac:dyDescent="0.25">
      <c r="A1080" s="341"/>
      <c r="B1080" s="417"/>
      <c r="C1080" s="418"/>
      <c r="D1080" s="418"/>
      <c r="E1080" s="229"/>
      <c r="F1080" s="179"/>
      <c r="G1080" s="48"/>
      <c r="H1080" s="48"/>
      <c r="I1080" s="48"/>
      <c r="J1080" s="48"/>
      <c r="K1080" s="48"/>
      <c r="L1080" s="48"/>
      <c r="M1080" s="48"/>
      <c r="N1080" s="48"/>
      <c r="O1080" s="48"/>
      <c r="P1080" s="67"/>
      <c r="Q1080" s="344"/>
      <c r="R1080" s="67"/>
      <c r="S1080" s="367"/>
      <c r="T1080" s="367"/>
      <c r="U1080" s="367"/>
      <c r="V1080" s="236"/>
      <c r="W1080" s="48"/>
      <c r="X1080" s="48"/>
      <c r="Y1080" s="48"/>
      <c r="Z1080" s="48"/>
      <c r="AA1080" s="48"/>
      <c r="AB1080" s="48"/>
      <c r="AC1080" s="48"/>
    </row>
    <row r="1081" spans="1:29" s="81" customFormat="1" ht="15" customHeight="1" x14ac:dyDescent="0.25">
      <c r="A1081" s="341"/>
      <c r="B1081" s="417"/>
      <c r="C1081" s="418"/>
      <c r="D1081" s="418"/>
      <c r="E1081" s="229"/>
      <c r="F1081" s="179"/>
      <c r="G1081" s="48"/>
      <c r="H1081" s="48"/>
      <c r="I1081" s="48"/>
      <c r="J1081" s="48"/>
      <c r="K1081" s="48"/>
      <c r="L1081" s="48"/>
      <c r="M1081" s="48"/>
      <c r="N1081" s="48"/>
      <c r="O1081" s="48"/>
      <c r="P1081" s="67"/>
      <c r="Q1081" s="344"/>
      <c r="R1081" s="67"/>
      <c r="S1081" s="367"/>
      <c r="T1081" s="367"/>
      <c r="U1081" s="367"/>
      <c r="V1081" s="236"/>
      <c r="W1081" s="48"/>
      <c r="X1081" s="48"/>
      <c r="Y1081" s="48"/>
      <c r="Z1081" s="48"/>
      <c r="AA1081" s="48"/>
      <c r="AB1081" s="48"/>
      <c r="AC1081" s="48"/>
    </row>
    <row r="1082" spans="1:29" s="81" customFormat="1" ht="15" customHeight="1" x14ac:dyDescent="0.25">
      <c r="A1082" s="341"/>
      <c r="B1082" s="417"/>
      <c r="C1082" s="418"/>
      <c r="D1082" s="418"/>
      <c r="E1082" s="229"/>
      <c r="F1082" s="179"/>
      <c r="G1082" s="48"/>
      <c r="H1082" s="48"/>
      <c r="I1082" s="48"/>
      <c r="J1082" s="48"/>
      <c r="K1082" s="48"/>
      <c r="L1082" s="48"/>
      <c r="M1082" s="48"/>
      <c r="N1082" s="48"/>
      <c r="O1082" s="48"/>
      <c r="P1082" s="67"/>
      <c r="Q1082" s="344"/>
      <c r="R1082" s="67"/>
      <c r="S1082" s="367"/>
      <c r="T1082" s="367"/>
      <c r="U1082" s="367"/>
      <c r="V1082" s="236"/>
      <c r="W1082" s="48"/>
      <c r="X1082" s="48"/>
      <c r="Y1082" s="48"/>
      <c r="Z1082" s="48"/>
      <c r="AA1082" s="48"/>
      <c r="AB1082" s="48"/>
      <c r="AC1082" s="48"/>
    </row>
    <row r="1083" spans="1:29" s="81" customFormat="1" ht="15" customHeight="1" x14ac:dyDescent="0.25">
      <c r="A1083" s="341"/>
      <c r="B1083" s="417"/>
      <c r="C1083" s="418"/>
      <c r="D1083" s="418"/>
      <c r="E1083" s="229"/>
      <c r="F1083" s="179"/>
      <c r="G1083" s="48"/>
      <c r="H1083" s="48"/>
      <c r="I1083" s="48"/>
      <c r="J1083" s="48"/>
      <c r="K1083" s="48"/>
      <c r="L1083" s="48"/>
      <c r="M1083" s="48"/>
      <c r="N1083" s="48"/>
      <c r="O1083" s="48"/>
      <c r="P1083" s="67"/>
      <c r="Q1083" s="344"/>
      <c r="R1083" s="67"/>
      <c r="S1083" s="367"/>
      <c r="T1083" s="367"/>
      <c r="U1083" s="367"/>
      <c r="V1083" s="236"/>
      <c r="W1083" s="48"/>
      <c r="X1083" s="48"/>
      <c r="Y1083" s="48"/>
      <c r="Z1083" s="48"/>
      <c r="AA1083" s="48"/>
      <c r="AB1083" s="48"/>
      <c r="AC1083" s="48"/>
    </row>
    <row r="1084" spans="1:29" s="81" customFormat="1" ht="15" customHeight="1" x14ac:dyDescent="0.25">
      <c r="A1084" s="341"/>
      <c r="B1084" s="417"/>
      <c r="C1084" s="418"/>
      <c r="D1084" s="418"/>
      <c r="E1084" s="229"/>
      <c r="F1084" s="179"/>
      <c r="G1084" s="48"/>
      <c r="H1084" s="48"/>
      <c r="I1084" s="48"/>
      <c r="J1084" s="48"/>
      <c r="K1084" s="48"/>
      <c r="L1084" s="48"/>
      <c r="M1084" s="48"/>
      <c r="N1084" s="48"/>
      <c r="O1084" s="48"/>
      <c r="P1084" s="67"/>
      <c r="Q1084" s="344"/>
      <c r="R1084" s="67"/>
      <c r="S1084" s="367"/>
      <c r="T1084" s="367"/>
      <c r="U1084" s="367"/>
      <c r="V1084" s="236"/>
      <c r="W1084" s="48"/>
      <c r="X1084" s="48"/>
      <c r="Y1084" s="48"/>
      <c r="Z1084" s="48"/>
      <c r="AA1084" s="48"/>
      <c r="AB1084" s="48"/>
      <c r="AC1084" s="48"/>
    </row>
    <row r="1085" spans="1:29" s="81" customFormat="1" ht="15" customHeight="1" x14ac:dyDescent="0.25">
      <c r="A1085" s="341"/>
      <c r="B1085" s="417"/>
      <c r="C1085" s="418"/>
      <c r="D1085" s="418"/>
      <c r="E1085" s="229"/>
      <c r="F1085" s="179"/>
      <c r="G1085" s="48"/>
      <c r="H1085" s="48"/>
      <c r="I1085" s="48"/>
      <c r="J1085" s="48"/>
      <c r="K1085" s="48"/>
      <c r="L1085" s="48"/>
      <c r="M1085" s="48"/>
      <c r="N1085" s="48"/>
      <c r="O1085" s="48"/>
      <c r="P1085" s="67"/>
      <c r="Q1085" s="344"/>
      <c r="R1085" s="67"/>
      <c r="S1085" s="367"/>
      <c r="T1085" s="367"/>
      <c r="U1085" s="367"/>
      <c r="V1085" s="236"/>
      <c r="W1085" s="48"/>
      <c r="X1085" s="48"/>
      <c r="Y1085" s="48"/>
      <c r="Z1085" s="48"/>
      <c r="AA1085" s="48"/>
      <c r="AB1085" s="48"/>
      <c r="AC1085" s="48"/>
    </row>
    <row r="1086" spans="1:29" s="81" customFormat="1" ht="15" customHeight="1" x14ac:dyDescent="0.25">
      <c r="A1086" s="341"/>
      <c r="B1086" s="417"/>
      <c r="C1086" s="418"/>
      <c r="D1086" s="418"/>
      <c r="E1086" s="229"/>
      <c r="F1086" s="179"/>
      <c r="G1086" s="48"/>
      <c r="H1086" s="48"/>
      <c r="I1086" s="48"/>
      <c r="J1086" s="48"/>
      <c r="K1086" s="48"/>
      <c r="L1086" s="48"/>
      <c r="M1086" s="48"/>
      <c r="N1086" s="48"/>
      <c r="O1086" s="48"/>
      <c r="P1086" s="67"/>
      <c r="Q1086" s="344"/>
      <c r="R1086" s="67"/>
      <c r="S1086" s="367"/>
      <c r="T1086" s="367"/>
      <c r="U1086" s="367"/>
      <c r="V1086" s="236"/>
      <c r="W1086" s="48"/>
      <c r="X1086" s="48"/>
      <c r="Y1086" s="48"/>
      <c r="Z1086" s="48"/>
      <c r="AA1086" s="48"/>
      <c r="AB1086" s="48"/>
      <c r="AC1086" s="48"/>
    </row>
    <row r="1087" spans="1:29" s="81" customFormat="1" ht="15" customHeight="1" x14ac:dyDescent="0.25">
      <c r="A1087" s="341"/>
      <c r="B1087" s="417"/>
      <c r="C1087" s="418"/>
      <c r="D1087" s="418"/>
      <c r="E1087" s="229"/>
      <c r="F1087" s="179"/>
      <c r="G1087" s="48"/>
      <c r="H1087" s="48"/>
      <c r="I1087" s="48"/>
      <c r="J1087" s="48"/>
      <c r="K1087" s="48"/>
      <c r="L1087" s="48"/>
      <c r="M1087" s="48"/>
      <c r="N1087" s="48"/>
      <c r="O1087" s="48"/>
      <c r="P1087" s="67"/>
      <c r="Q1087" s="344"/>
      <c r="R1087" s="67"/>
      <c r="S1087" s="367"/>
      <c r="T1087" s="367"/>
      <c r="U1087" s="367"/>
      <c r="V1087" s="236"/>
      <c r="W1087" s="48"/>
      <c r="X1087" s="48"/>
      <c r="Y1087" s="48"/>
      <c r="Z1087" s="48"/>
      <c r="AA1087" s="48"/>
      <c r="AB1087" s="48"/>
      <c r="AC1087" s="48"/>
    </row>
    <row r="1088" spans="1:29" s="81" customFormat="1" ht="15" customHeight="1" x14ac:dyDescent="0.25">
      <c r="A1088" s="341"/>
      <c r="B1088" s="417"/>
      <c r="C1088" s="418"/>
      <c r="D1088" s="418"/>
      <c r="E1088" s="229"/>
      <c r="F1088" s="179"/>
      <c r="G1088" s="48"/>
      <c r="H1088" s="48"/>
      <c r="I1088" s="48"/>
      <c r="J1088" s="48"/>
      <c r="K1088" s="48"/>
      <c r="L1088" s="48"/>
      <c r="M1088" s="48"/>
      <c r="N1088" s="48"/>
      <c r="O1088" s="48"/>
      <c r="P1088" s="67"/>
      <c r="Q1088" s="344"/>
      <c r="R1088" s="67"/>
      <c r="S1088" s="367"/>
      <c r="T1088" s="367"/>
      <c r="U1088" s="367"/>
      <c r="V1088" s="236"/>
      <c r="W1088" s="48"/>
      <c r="X1088" s="48"/>
      <c r="Y1088" s="48"/>
      <c r="Z1088" s="48"/>
      <c r="AA1088" s="48"/>
      <c r="AB1088" s="48"/>
      <c r="AC1088" s="48"/>
    </row>
    <row r="1089" spans="1:29" s="81" customFormat="1" ht="15" customHeight="1" x14ac:dyDescent="0.25">
      <c r="A1089" s="341"/>
      <c r="B1089" s="417"/>
      <c r="C1089" s="418"/>
      <c r="D1089" s="418"/>
      <c r="E1089" s="229"/>
      <c r="F1089" s="179"/>
      <c r="G1089" s="48"/>
      <c r="H1089" s="48"/>
      <c r="I1089" s="48"/>
      <c r="J1089" s="48"/>
      <c r="K1089" s="48"/>
      <c r="L1089" s="48"/>
      <c r="M1089" s="48"/>
      <c r="N1089" s="48"/>
      <c r="O1089" s="48"/>
      <c r="P1089" s="67"/>
      <c r="Q1089" s="344"/>
      <c r="R1089" s="67"/>
      <c r="S1089" s="367"/>
      <c r="T1089" s="367"/>
      <c r="U1089" s="367"/>
      <c r="V1089" s="236"/>
      <c r="W1089" s="48"/>
      <c r="X1089" s="48"/>
      <c r="Y1089" s="48"/>
      <c r="Z1089" s="48"/>
      <c r="AA1089" s="48"/>
      <c r="AB1089" s="48"/>
      <c r="AC1089" s="48"/>
    </row>
    <row r="1090" spans="1:29" s="81" customFormat="1" ht="15" customHeight="1" x14ac:dyDescent="0.25">
      <c r="A1090" s="341"/>
      <c r="B1090" s="417"/>
      <c r="C1090" s="418"/>
      <c r="D1090" s="418"/>
      <c r="E1090" s="229"/>
      <c r="F1090" s="179"/>
      <c r="G1090" s="48"/>
      <c r="H1090" s="48"/>
      <c r="I1090" s="48"/>
      <c r="J1090" s="48"/>
      <c r="K1090" s="48"/>
      <c r="L1090" s="48"/>
      <c r="M1090" s="48"/>
      <c r="N1090" s="48"/>
      <c r="O1090" s="48"/>
      <c r="P1090" s="67"/>
      <c r="Q1090" s="344"/>
      <c r="R1090" s="67"/>
      <c r="S1090" s="367"/>
      <c r="T1090" s="367"/>
      <c r="U1090" s="367"/>
      <c r="V1090" s="236"/>
      <c r="W1090" s="48"/>
      <c r="X1090" s="48"/>
      <c r="Y1090" s="48"/>
      <c r="Z1090" s="48"/>
      <c r="AA1090" s="48"/>
      <c r="AB1090" s="48"/>
      <c r="AC1090" s="48"/>
    </row>
    <row r="1091" spans="1:29" s="81" customFormat="1" ht="15" customHeight="1" x14ac:dyDescent="0.25">
      <c r="A1091" s="341"/>
      <c r="B1091" s="417"/>
      <c r="C1091" s="418"/>
      <c r="D1091" s="418"/>
      <c r="E1091" s="229"/>
      <c r="F1091" s="179"/>
      <c r="G1091" s="48"/>
      <c r="H1091" s="48"/>
      <c r="I1091" s="48"/>
      <c r="J1091" s="48"/>
      <c r="K1091" s="48"/>
      <c r="L1091" s="48"/>
      <c r="M1091" s="48"/>
      <c r="N1091" s="48"/>
      <c r="O1091" s="48"/>
      <c r="P1091" s="67"/>
      <c r="Q1091" s="344"/>
      <c r="R1091" s="67"/>
      <c r="S1091" s="367"/>
      <c r="T1091" s="367"/>
      <c r="U1091" s="367"/>
      <c r="V1091" s="236"/>
      <c r="W1091" s="48"/>
      <c r="X1091" s="48"/>
      <c r="Y1091" s="48"/>
      <c r="Z1091" s="48"/>
      <c r="AA1091" s="48"/>
      <c r="AB1091" s="48"/>
      <c r="AC1091" s="48"/>
    </row>
    <row r="1092" spans="1:29" s="81" customFormat="1" ht="15" customHeight="1" x14ac:dyDescent="0.25">
      <c r="A1092" s="341"/>
      <c r="B1092" s="417"/>
      <c r="C1092" s="418"/>
      <c r="D1092" s="418"/>
      <c r="E1092" s="229"/>
      <c r="F1092" s="179"/>
      <c r="G1092" s="48"/>
      <c r="H1092" s="48"/>
      <c r="I1092" s="48"/>
      <c r="J1092" s="48"/>
      <c r="K1092" s="48"/>
      <c r="L1092" s="48"/>
      <c r="M1092" s="48"/>
      <c r="N1092" s="48"/>
      <c r="O1092" s="48"/>
      <c r="P1092" s="67"/>
      <c r="Q1092" s="344"/>
      <c r="R1092" s="67"/>
      <c r="S1092" s="367"/>
      <c r="T1092" s="367"/>
      <c r="U1092" s="367"/>
      <c r="V1092" s="236"/>
      <c r="W1092" s="48"/>
      <c r="X1092" s="48"/>
      <c r="Y1092" s="48"/>
      <c r="Z1092" s="48"/>
      <c r="AA1092" s="48"/>
      <c r="AB1092" s="48"/>
      <c r="AC1092" s="48"/>
    </row>
    <row r="1093" spans="1:29" s="81" customFormat="1" ht="15" customHeight="1" x14ac:dyDescent="0.25">
      <c r="A1093" s="341"/>
      <c r="B1093" s="417"/>
      <c r="C1093" s="418"/>
      <c r="D1093" s="418"/>
      <c r="E1093" s="229"/>
      <c r="F1093" s="179"/>
      <c r="G1093" s="48"/>
      <c r="H1093" s="48"/>
      <c r="I1093" s="48"/>
      <c r="J1093" s="48"/>
      <c r="K1093" s="48"/>
      <c r="L1093" s="48"/>
      <c r="M1093" s="48"/>
      <c r="N1093" s="48"/>
      <c r="O1093" s="48"/>
      <c r="P1093" s="67"/>
      <c r="Q1093" s="344"/>
      <c r="R1093" s="67"/>
      <c r="S1093" s="367"/>
      <c r="T1093" s="367"/>
      <c r="U1093" s="367"/>
      <c r="V1093" s="236"/>
      <c r="W1093" s="48"/>
      <c r="X1093" s="48"/>
      <c r="Y1093" s="48"/>
      <c r="Z1093" s="48"/>
      <c r="AA1093" s="48"/>
      <c r="AB1093" s="48"/>
      <c r="AC1093" s="48"/>
    </row>
    <row r="1094" spans="1:29" s="81" customFormat="1" ht="15" customHeight="1" x14ac:dyDescent="0.25">
      <c r="A1094" s="341"/>
      <c r="B1094" s="417"/>
      <c r="C1094" s="418"/>
      <c r="D1094" s="418"/>
      <c r="E1094" s="229"/>
      <c r="F1094" s="179"/>
      <c r="G1094" s="48"/>
      <c r="H1094" s="48"/>
      <c r="I1094" s="48"/>
      <c r="J1094" s="48"/>
      <c r="K1094" s="48"/>
      <c r="L1094" s="48"/>
      <c r="M1094" s="48"/>
      <c r="N1094" s="48"/>
      <c r="O1094" s="48"/>
      <c r="P1094" s="67"/>
      <c r="Q1094" s="344"/>
      <c r="R1094" s="67"/>
      <c r="S1094" s="367"/>
      <c r="T1094" s="367"/>
      <c r="U1094" s="367"/>
      <c r="V1094" s="236"/>
      <c r="W1094" s="48"/>
      <c r="X1094" s="48"/>
      <c r="Y1094" s="48"/>
      <c r="Z1094" s="48"/>
      <c r="AA1094" s="48"/>
      <c r="AB1094" s="48"/>
      <c r="AC1094" s="48"/>
    </row>
    <row r="1095" spans="1:29" s="81" customFormat="1" ht="15" customHeight="1" x14ac:dyDescent="0.25">
      <c r="A1095" s="341"/>
      <c r="B1095" s="417"/>
      <c r="C1095" s="418"/>
      <c r="D1095" s="418"/>
      <c r="E1095" s="229"/>
      <c r="F1095" s="179"/>
      <c r="G1095" s="48"/>
      <c r="H1095" s="48"/>
      <c r="I1095" s="48"/>
      <c r="J1095" s="48"/>
      <c r="K1095" s="48"/>
      <c r="L1095" s="48"/>
      <c r="M1095" s="48"/>
      <c r="N1095" s="48"/>
      <c r="O1095" s="48"/>
      <c r="P1095" s="67"/>
      <c r="Q1095" s="344"/>
      <c r="R1095" s="67"/>
      <c r="S1095" s="367"/>
      <c r="T1095" s="367"/>
      <c r="U1095" s="367"/>
      <c r="V1095" s="236"/>
      <c r="W1095" s="48"/>
      <c r="X1095" s="48"/>
      <c r="Y1095" s="48"/>
      <c r="Z1095" s="48"/>
      <c r="AA1095" s="48"/>
      <c r="AB1095" s="48"/>
      <c r="AC1095" s="48"/>
    </row>
    <row r="1096" spans="1:29" s="81" customFormat="1" ht="15" customHeight="1" x14ac:dyDescent="0.25">
      <c r="A1096" s="341"/>
      <c r="B1096" s="417"/>
      <c r="C1096" s="418"/>
      <c r="D1096" s="418"/>
      <c r="E1096" s="229"/>
      <c r="F1096" s="179"/>
      <c r="G1096" s="48"/>
      <c r="H1096" s="48"/>
      <c r="I1096" s="48"/>
      <c r="J1096" s="48"/>
      <c r="K1096" s="48"/>
      <c r="L1096" s="48"/>
      <c r="M1096" s="48"/>
      <c r="N1096" s="48"/>
      <c r="O1096" s="48"/>
      <c r="P1096" s="67"/>
      <c r="Q1096" s="344"/>
      <c r="R1096" s="67"/>
      <c r="S1096" s="367"/>
      <c r="T1096" s="367"/>
      <c r="U1096" s="367"/>
      <c r="V1096" s="236"/>
      <c r="W1096" s="48"/>
      <c r="X1096" s="48"/>
      <c r="Y1096" s="48"/>
      <c r="Z1096" s="48"/>
      <c r="AA1096" s="48"/>
      <c r="AB1096" s="48"/>
      <c r="AC1096" s="48"/>
    </row>
    <row r="1097" spans="1:29" s="81" customFormat="1" ht="15" customHeight="1" x14ac:dyDescent="0.25">
      <c r="A1097" s="341"/>
      <c r="B1097" s="417"/>
      <c r="C1097" s="418"/>
      <c r="D1097" s="418"/>
      <c r="E1097" s="229"/>
      <c r="F1097" s="179"/>
      <c r="G1097" s="48"/>
      <c r="H1097" s="48"/>
      <c r="I1097" s="48"/>
      <c r="J1097" s="48"/>
      <c r="K1097" s="48"/>
      <c r="L1097" s="48"/>
      <c r="M1097" s="48"/>
      <c r="N1097" s="48"/>
      <c r="O1097" s="48"/>
      <c r="P1097" s="67"/>
      <c r="Q1097" s="344"/>
      <c r="R1097" s="67"/>
      <c r="S1097" s="367"/>
      <c r="T1097" s="367"/>
      <c r="U1097" s="367"/>
      <c r="V1097" s="236"/>
      <c r="W1097" s="48"/>
      <c r="X1097" s="48"/>
      <c r="Y1097" s="48"/>
      <c r="Z1097" s="48"/>
      <c r="AA1097" s="48"/>
      <c r="AB1097" s="48"/>
      <c r="AC1097" s="48"/>
    </row>
    <row r="1098" spans="1:29" s="81" customFormat="1" ht="15" customHeight="1" x14ac:dyDescent="0.25">
      <c r="A1098" s="341"/>
      <c r="B1098" s="417"/>
      <c r="C1098" s="418"/>
      <c r="D1098" s="418"/>
      <c r="E1098" s="229"/>
      <c r="F1098" s="179"/>
      <c r="G1098" s="48"/>
      <c r="H1098" s="48"/>
      <c r="I1098" s="48"/>
      <c r="J1098" s="48"/>
      <c r="K1098" s="48"/>
      <c r="L1098" s="48"/>
      <c r="M1098" s="48"/>
      <c r="N1098" s="48"/>
      <c r="O1098" s="48"/>
      <c r="P1098" s="67"/>
      <c r="Q1098" s="344"/>
      <c r="R1098" s="67"/>
      <c r="S1098" s="367"/>
      <c r="T1098" s="367"/>
      <c r="U1098" s="367"/>
      <c r="V1098" s="236"/>
      <c r="W1098" s="48"/>
      <c r="X1098" s="48"/>
      <c r="Y1098" s="48"/>
      <c r="Z1098" s="48"/>
      <c r="AA1098" s="48"/>
      <c r="AB1098" s="48"/>
      <c r="AC1098" s="48"/>
    </row>
    <row r="1099" spans="1:29" s="81" customFormat="1" ht="15" customHeight="1" x14ac:dyDescent="0.25">
      <c r="A1099" s="341"/>
      <c r="B1099" s="417"/>
      <c r="C1099" s="418"/>
      <c r="D1099" s="418"/>
      <c r="E1099" s="229"/>
      <c r="F1099" s="179"/>
      <c r="G1099" s="48"/>
      <c r="H1099" s="48"/>
      <c r="I1099" s="48"/>
      <c r="J1099" s="48"/>
      <c r="K1099" s="48"/>
      <c r="L1099" s="48"/>
      <c r="M1099" s="48"/>
      <c r="N1099" s="48"/>
      <c r="O1099" s="48"/>
      <c r="P1099" s="67"/>
      <c r="Q1099" s="344"/>
      <c r="R1099" s="67"/>
      <c r="S1099" s="367"/>
      <c r="T1099" s="367"/>
      <c r="U1099" s="367"/>
      <c r="V1099" s="236"/>
      <c r="W1099" s="48"/>
      <c r="X1099" s="48"/>
      <c r="Y1099" s="48"/>
      <c r="Z1099" s="48"/>
      <c r="AA1099" s="48"/>
      <c r="AB1099" s="48"/>
      <c r="AC1099" s="48"/>
    </row>
    <row r="1100" spans="1:29" s="81" customFormat="1" ht="15" customHeight="1" x14ac:dyDescent="0.25">
      <c r="A1100" s="341"/>
      <c r="B1100" s="417"/>
      <c r="C1100" s="418"/>
      <c r="D1100" s="418"/>
      <c r="E1100" s="229"/>
      <c r="F1100" s="179"/>
      <c r="G1100" s="48"/>
      <c r="H1100" s="48"/>
      <c r="I1100" s="48"/>
      <c r="J1100" s="48"/>
      <c r="K1100" s="48"/>
      <c r="L1100" s="48"/>
      <c r="M1100" s="48"/>
      <c r="N1100" s="48"/>
      <c r="O1100" s="48"/>
      <c r="P1100" s="67"/>
      <c r="Q1100" s="344"/>
      <c r="R1100" s="67"/>
      <c r="S1100" s="367"/>
      <c r="T1100" s="367"/>
      <c r="U1100" s="367"/>
      <c r="V1100" s="236"/>
      <c r="W1100" s="48"/>
      <c r="X1100" s="48"/>
      <c r="Y1100" s="48"/>
      <c r="Z1100" s="48"/>
      <c r="AA1100" s="48"/>
      <c r="AB1100" s="48"/>
      <c r="AC1100" s="48"/>
    </row>
    <row r="1101" spans="1:29" s="81" customFormat="1" ht="15" customHeight="1" x14ac:dyDescent="0.25">
      <c r="A1101" s="341"/>
      <c r="B1101" s="417"/>
      <c r="C1101" s="418"/>
      <c r="D1101" s="418"/>
      <c r="E1101" s="229"/>
      <c r="F1101" s="179"/>
      <c r="G1101" s="48"/>
      <c r="H1101" s="48"/>
      <c r="I1101" s="48"/>
      <c r="J1101" s="48"/>
      <c r="K1101" s="48"/>
      <c r="L1101" s="48"/>
      <c r="M1101" s="48"/>
      <c r="N1101" s="48"/>
      <c r="O1101" s="48"/>
      <c r="P1101" s="67"/>
      <c r="Q1101" s="344"/>
      <c r="R1101" s="67"/>
      <c r="S1101" s="367"/>
      <c r="T1101" s="367"/>
      <c r="U1101" s="367"/>
      <c r="V1101" s="236"/>
      <c r="W1101" s="48"/>
      <c r="X1101" s="48"/>
      <c r="Y1101" s="48"/>
      <c r="Z1101" s="48"/>
      <c r="AA1101" s="48"/>
      <c r="AB1101" s="48"/>
      <c r="AC1101" s="48"/>
    </row>
    <row r="1102" spans="1:29" s="81" customFormat="1" ht="15" customHeight="1" x14ac:dyDescent="0.25">
      <c r="A1102" s="341"/>
      <c r="B1102" s="417"/>
      <c r="C1102" s="418"/>
      <c r="D1102" s="418"/>
      <c r="E1102" s="229"/>
      <c r="F1102" s="179"/>
      <c r="G1102" s="48"/>
      <c r="H1102" s="48"/>
      <c r="I1102" s="48"/>
      <c r="J1102" s="48"/>
      <c r="K1102" s="48"/>
      <c r="L1102" s="48"/>
      <c r="M1102" s="48"/>
      <c r="N1102" s="48"/>
      <c r="O1102" s="48"/>
      <c r="P1102" s="67"/>
      <c r="Q1102" s="344"/>
      <c r="R1102" s="67"/>
      <c r="S1102" s="367"/>
      <c r="T1102" s="367"/>
      <c r="U1102" s="367"/>
      <c r="V1102" s="236"/>
      <c r="W1102" s="48"/>
      <c r="X1102" s="48"/>
      <c r="Y1102" s="48"/>
      <c r="Z1102" s="48"/>
      <c r="AA1102" s="48"/>
      <c r="AB1102" s="48"/>
      <c r="AC1102" s="48"/>
    </row>
    <row r="1103" spans="1:29" s="81" customFormat="1" ht="15" customHeight="1" x14ac:dyDescent="0.25">
      <c r="A1103" s="341"/>
      <c r="B1103" s="417"/>
      <c r="C1103" s="418"/>
      <c r="D1103" s="418"/>
      <c r="E1103" s="229"/>
      <c r="F1103" s="179"/>
      <c r="G1103" s="48"/>
      <c r="H1103" s="48"/>
      <c r="I1103" s="48"/>
      <c r="J1103" s="48"/>
      <c r="K1103" s="48"/>
      <c r="L1103" s="48"/>
      <c r="M1103" s="48"/>
      <c r="N1103" s="48"/>
      <c r="O1103" s="48"/>
      <c r="P1103" s="67"/>
      <c r="Q1103" s="344"/>
      <c r="R1103" s="67"/>
      <c r="S1103" s="367"/>
      <c r="T1103" s="367"/>
      <c r="U1103" s="367"/>
      <c r="V1103" s="236"/>
      <c r="W1103" s="48"/>
      <c r="X1103" s="48"/>
      <c r="Y1103" s="48"/>
      <c r="Z1103" s="48"/>
      <c r="AA1103" s="48"/>
      <c r="AB1103" s="48"/>
      <c r="AC1103" s="48"/>
    </row>
    <row r="1104" spans="1:29" s="81" customFormat="1" ht="15" customHeight="1" x14ac:dyDescent="0.25">
      <c r="A1104" s="341"/>
      <c r="B1104" s="417"/>
      <c r="C1104" s="418"/>
      <c r="D1104" s="418"/>
      <c r="E1104" s="229"/>
      <c r="F1104" s="179"/>
      <c r="G1104" s="48"/>
      <c r="H1104" s="48"/>
      <c r="I1104" s="48"/>
      <c r="J1104" s="48"/>
      <c r="K1104" s="48"/>
      <c r="L1104" s="48"/>
      <c r="M1104" s="48"/>
      <c r="N1104" s="48"/>
      <c r="O1104" s="48"/>
      <c r="P1104" s="67"/>
      <c r="Q1104" s="344"/>
      <c r="R1104" s="67"/>
      <c r="S1104" s="367"/>
      <c r="T1104" s="367"/>
      <c r="U1104" s="367"/>
      <c r="V1104" s="236"/>
      <c r="W1104" s="48"/>
      <c r="X1104" s="48"/>
      <c r="Y1104" s="48"/>
      <c r="Z1104" s="48"/>
      <c r="AA1104" s="48"/>
      <c r="AB1104" s="48"/>
      <c r="AC1104" s="48"/>
    </row>
    <row r="1105" spans="1:29" s="81" customFormat="1" ht="15" customHeight="1" x14ac:dyDescent="0.25">
      <c r="A1105" s="341"/>
      <c r="B1105" s="417"/>
      <c r="C1105" s="418"/>
      <c r="D1105" s="418"/>
      <c r="E1105" s="229"/>
      <c r="F1105" s="179"/>
      <c r="G1105" s="48"/>
      <c r="H1105" s="48"/>
      <c r="I1105" s="48"/>
      <c r="J1105" s="48"/>
      <c r="K1105" s="48"/>
      <c r="L1105" s="48"/>
      <c r="M1105" s="48"/>
      <c r="N1105" s="48"/>
      <c r="O1105" s="48"/>
      <c r="P1105" s="67"/>
      <c r="Q1105" s="344"/>
      <c r="R1105" s="67"/>
      <c r="S1105" s="367"/>
      <c r="T1105" s="367"/>
      <c r="U1105" s="367"/>
      <c r="V1105" s="236"/>
      <c r="W1105" s="48"/>
      <c r="X1105" s="48"/>
      <c r="Y1105" s="48"/>
      <c r="Z1105" s="48"/>
      <c r="AA1105" s="48"/>
      <c r="AB1105" s="48"/>
      <c r="AC1105" s="48"/>
    </row>
    <row r="1106" spans="1:29" s="81" customFormat="1" ht="15" customHeight="1" x14ac:dyDescent="0.25">
      <c r="A1106" s="341"/>
      <c r="B1106" s="417"/>
      <c r="C1106" s="418"/>
      <c r="D1106" s="418"/>
      <c r="E1106" s="229"/>
      <c r="F1106" s="179"/>
      <c r="G1106" s="48"/>
      <c r="H1106" s="48"/>
      <c r="I1106" s="48"/>
      <c r="J1106" s="48"/>
      <c r="K1106" s="48"/>
      <c r="L1106" s="48"/>
      <c r="M1106" s="48"/>
      <c r="N1106" s="48"/>
      <c r="O1106" s="48"/>
      <c r="P1106" s="67"/>
      <c r="Q1106" s="344"/>
      <c r="R1106" s="67"/>
      <c r="S1106" s="367"/>
      <c r="T1106" s="367"/>
      <c r="U1106" s="367"/>
      <c r="V1106" s="236"/>
      <c r="W1106" s="48"/>
      <c r="X1106" s="48"/>
      <c r="Y1106" s="48"/>
      <c r="Z1106" s="48"/>
      <c r="AA1106" s="48"/>
      <c r="AB1106" s="48"/>
      <c r="AC1106" s="48"/>
    </row>
    <row r="1107" spans="1:29" s="81" customFormat="1" ht="15" customHeight="1" x14ac:dyDescent="0.25">
      <c r="A1107" s="341"/>
      <c r="B1107" s="417"/>
      <c r="C1107" s="418"/>
      <c r="D1107" s="418"/>
      <c r="E1107" s="229"/>
      <c r="F1107" s="179"/>
      <c r="G1107" s="48"/>
      <c r="H1107" s="48"/>
      <c r="I1107" s="48"/>
      <c r="J1107" s="48"/>
      <c r="K1107" s="48"/>
      <c r="L1107" s="48"/>
      <c r="M1107" s="48"/>
      <c r="N1107" s="48"/>
      <c r="O1107" s="48"/>
      <c r="P1107" s="67"/>
      <c r="Q1107" s="344"/>
      <c r="R1107" s="67"/>
      <c r="S1107" s="367"/>
      <c r="T1107" s="367"/>
      <c r="U1107" s="367"/>
      <c r="V1107" s="236"/>
      <c r="W1107" s="48"/>
      <c r="X1107" s="48"/>
      <c r="Y1107" s="48"/>
      <c r="Z1107" s="48"/>
      <c r="AA1107" s="48"/>
      <c r="AB1107" s="48"/>
      <c r="AC1107" s="48"/>
    </row>
    <row r="1108" spans="1:29" s="81" customFormat="1" ht="15" customHeight="1" x14ac:dyDescent="0.25">
      <c r="A1108" s="341"/>
      <c r="B1108" s="417"/>
      <c r="C1108" s="418"/>
      <c r="D1108" s="418"/>
      <c r="E1108" s="229"/>
      <c r="F1108" s="179"/>
      <c r="G1108" s="48"/>
      <c r="H1108" s="48"/>
      <c r="I1108" s="48"/>
      <c r="J1108" s="48"/>
      <c r="K1108" s="48"/>
      <c r="L1108" s="48"/>
      <c r="M1108" s="48"/>
      <c r="N1108" s="48"/>
      <c r="O1108" s="48"/>
      <c r="P1108" s="67"/>
      <c r="Q1108" s="344"/>
      <c r="R1108" s="67"/>
      <c r="S1108" s="367"/>
      <c r="T1108" s="367"/>
      <c r="U1108" s="367"/>
      <c r="V1108" s="236"/>
      <c r="W1108" s="48"/>
      <c r="X1108" s="48"/>
      <c r="Y1108" s="48"/>
      <c r="Z1108" s="48"/>
      <c r="AA1108" s="48"/>
      <c r="AB1108" s="48"/>
      <c r="AC1108" s="48"/>
    </row>
    <row r="1109" spans="1:29" s="81" customFormat="1" ht="15" customHeight="1" x14ac:dyDescent="0.25">
      <c r="A1109" s="341"/>
      <c r="B1109" s="417"/>
      <c r="C1109" s="418"/>
      <c r="D1109" s="418"/>
      <c r="E1109" s="229"/>
      <c r="F1109" s="179"/>
      <c r="G1109" s="48"/>
      <c r="H1109" s="48"/>
      <c r="I1109" s="48"/>
      <c r="J1109" s="48"/>
      <c r="K1109" s="48"/>
      <c r="L1109" s="48"/>
      <c r="M1109" s="48"/>
      <c r="N1109" s="48"/>
      <c r="O1109" s="48"/>
      <c r="P1109" s="67"/>
      <c r="Q1109" s="344"/>
      <c r="R1109" s="67"/>
      <c r="S1109" s="367"/>
      <c r="T1109" s="367"/>
      <c r="U1109" s="367"/>
      <c r="V1109" s="236"/>
      <c r="W1109" s="48"/>
      <c r="X1109" s="48"/>
      <c r="Y1109" s="48"/>
      <c r="Z1109" s="48"/>
      <c r="AA1109" s="48"/>
      <c r="AB1109" s="48"/>
      <c r="AC1109" s="48"/>
    </row>
    <row r="1110" spans="1:29" s="81" customFormat="1" ht="15" customHeight="1" x14ac:dyDescent="0.25">
      <c r="A1110" s="341"/>
      <c r="B1110" s="417"/>
      <c r="C1110" s="418"/>
      <c r="D1110" s="418"/>
      <c r="E1110" s="229"/>
      <c r="F1110" s="179"/>
      <c r="G1110" s="48"/>
      <c r="H1110" s="48"/>
      <c r="I1110" s="48"/>
      <c r="J1110" s="48"/>
      <c r="K1110" s="48"/>
      <c r="L1110" s="48"/>
      <c r="M1110" s="48"/>
      <c r="N1110" s="48"/>
      <c r="O1110" s="48"/>
      <c r="P1110" s="67"/>
      <c r="Q1110" s="344"/>
      <c r="R1110" s="67"/>
      <c r="S1110" s="367"/>
      <c r="T1110" s="367"/>
      <c r="U1110" s="367"/>
      <c r="V1110" s="236"/>
      <c r="W1110" s="48"/>
      <c r="X1110" s="48"/>
      <c r="Y1110" s="48"/>
      <c r="Z1110" s="48"/>
      <c r="AA1110" s="48"/>
      <c r="AB1110" s="48"/>
      <c r="AC1110" s="48"/>
    </row>
    <row r="1111" spans="1:29" s="81" customFormat="1" ht="15" customHeight="1" x14ac:dyDescent="0.25">
      <c r="A1111" s="341"/>
      <c r="B1111" s="417"/>
      <c r="C1111" s="418"/>
      <c r="D1111" s="418"/>
      <c r="E1111" s="229"/>
      <c r="F1111" s="179"/>
      <c r="G1111" s="48"/>
      <c r="H1111" s="48"/>
      <c r="I1111" s="48"/>
      <c r="J1111" s="48"/>
      <c r="K1111" s="48"/>
      <c r="L1111" s="48"/>
      <c r="M1111" s="48"/>
      <c r="N1111" s="48"/>
      <c r="O1111" s="48"/>
      <c r="P1111" s="67"/>
      <c r="Q1111" s="344"/>
      <c r="R1111" s="67"/>
      <c r="S1111" s="367"/>
      <c r="T1111" s="367"/>
      <c r="U1111" s="367"/>
      <c r="V1111" s="236"/>
      <c r="W1111" s="48"/>
      <c r="X1111" s="48"/>
      <c r="Y1111" s="48"/>
      <c r="Z1111" s="48"/>
      <c r="AA1111" s="48"/>
      <c r="AB1111" s="48"/>
      <c r="AC1111" s="48"/>
    </row>
    <row r="1112" spans="1:29" s="81" customFormat="1" ht="15" customHeight="1" x14ac:dyDescent="0.25">
      <c r="A1112" s="341"/>
      <c r="B1112" s="417"/>
      <c r="C1112" s="418"/>
      <c r="D1112" s="418"/>
      <c r="E1112" s="229"/>
      <c r="F1112" s="179"/>
      <c r="G1112" s="48"/>
      <c r="H1112" s="48"/>
      <c r="I1112" s="48"/>
      <c r="J1112" s="48"/>
      <c r="K1112" s="48"/>
      <c r="L1112" s="48"/>
      <c r="M1112" s="48"/>
      <c r="N1112" s="48"/>
      <c r="O1112" s="48"/>
      <c r="P1112" s="67"/>
      <c r="Q1112" s="344"/>
      <c r="R1112" s="67"/>
      <c r="S1112" s="367"/>
      <c r="T1112" s="367"/>
      <c r="U1112" s="367"/>
      <c r="V1112" s="236"/>
      <c r="W1112" s="48"/>
      <c r="X1112" s="48"/>
      <c r="Y1112" s="48"/>
      <c r="Z1112" s="48"/>
      <c r="AA1112" s="48"/>
      <c r="AB1112" s="48"/>
      <c r="AC1112" s="48"/>
    </row>
    <row r="1113" spans="1:29" s="81" customFormat="1" ht="15" customHeight="1" x14ac:dyDescent="0.25">
      <c r="A1113" s="341"/>
      <c r="B1113" s="417"/>
      <c r="C1113" s="418"/>
      <c r="D1113" s="418"/>
      <c r="E1113" s="229"/>
      <c r="F1113" s="179"/>
      <c r="G1113" s="48"/>
      <c r="H1113" s="48"/>
      <c r="I1113" s="48"/>
      <c r="J1113" s="48"/>
      <c r="K1113" s="48"/>
      <c r="L1113" s="48"/>
      <c r="M1113" s="48"/>
      <c r="N1113" s="48"/>
      <c r="O1113" s="48"/>
      <c r="P1113" s="67"/>
      <c r="Q1113" s="344"/>
      <c r="R1113" s="67"/>
      <c r="S1113" s="367"/>
      <c r="T1113" s="367"/>
      <c r="U1113" s="367"/>
      <c r="V1113" s="236"/>
      <c r="W1113" s="48"/>
      <c r="X1113" s="48"/>
      <c r="Y1113" s="48"/>
      <c r="Z1113" s="48"/>
      <c r="AA1113" s="48"/>
      <c r="AB1113" s="48"/>
      <c r="AC1113" s="48"/>
    </row>
    <row r="1114" spans="1:29" s="81" customFormat="1" ht="15" customHeight="1" x14ac:dyDescent="0.25">
      <c r="A1114" s="341"/>
      <c r="B1114" s="417"/>
      <c r="C1114" s="418"/>
      <c r="D1114" s="418"/>
      <c r="E1114" s="229"/>
      <c r="F1114" s="179"/>
      <c r="G1114" s="48"/>
      <c r="H1114" s="48"/>
      <c r="I1114" s="48"/>
      <c r="J1114" s="48"/>
      <c r="K1114" s="48"/>
      <c r="L1114" s="48"/>
      <c r="M1114" s="48"/>
      <c r="N1114" s="48"/>
      <c r="O1114" s="48"/>
      <c r="P1114" s="67"/>
      <c r="Q1114" s="344"/>
      <c r="R1114" s="67"/>
      <c r="S1114" s="367"/>
      <c r="T1114" s="367"/>
      <c r="U1114" s="367"/>
      <c r="V1114" s="236"/>
      <c r="W1114" s="48"/>
      <c r="X1114" s="48"/>
      <c r="Y1114" s="48"/>
      <c r="Z1114" s="48"/>
      <c r="AA1114" s="48"/>
      <c r="AB1114" s="48"/>
      <c r="AC1114" s="48"/>
    </row>
    <row r="1115" spans="1:29" s="81" customFormat="1" ht="15" customHeight="1" x14ac:dyDescent="0.25">
      <c r="A1115" s="341"/>
      <c r="B1115" s="417"/>
      <c r="C1115" s="418"/>
      <c r="D1115" s="418"/>
      <c r="E1115" s="229"/>
      <c r="F1115" s="179"/>
      <c r="G1115" s="48"/>
      <c r="H1115" s="48"/>
      <c r="I1115" s="48"/>
      <c r="J1115" s="48"/>
      <c r="K1115" s="48"/>
      <c r="L1115" s="48"/>
      <c r="M1115" s="48"/>
      <c r="N1115" s="48"/>
      <c r="O1115" s="48"/>
      <c r="P1115" s="67"/>
      <c r="Q1115" s="344"/>
      <c r="R1115" s="67"/>
      <c r="S1115" s="367"/>
      <c r="T1115" s="367"/>
      <c r="U1115" s="367"/>
      <c r="V1115" s="236"/>
      <c r="W1115" s="48"/>
      <c r="X1115" s="48"/>
      <c r="Y1115" s="48"/>
      <c r="Z1115" s="48"/>
      <c r="AA1115" s="48"/>
      <c r="AB1115" s="48"/>
      <c r="AC1115" s="48"/>
    </row>
    <row r="1116" spans="1:29" s="81" customFormat="1" ht="15" customHeight="1" x14ac:dyDescent="0.25">
      <c r="A1116" s="341"/>
      <c r="B1116" s="417"/>
      <c r="C1116" s="418"/>
      <c r="D1116" s="418"/>
      <c r="E1116" s="229"/>
      <c r="F1116" s="179"/>
      <c r="G1116" s="48"/>
      <c r="H1116" s="48"/>
      <c r="I1116" s="48"/>
      <c r="J1116" s="48"/>
      <c r="K1116" s="48"/>
      <c r="L1116" s="48"/>
      <c r="M1116" s="48"/>
      <c r="N1116" s="48"/>
      <c r="O1116" s="48"/>
      <c r="P1116" s="67"/>
      <c r="Q1116" s="344"/>
      <c r="R1116" s="67"/>
      <c r="S1116" s="367"/>
      <c r="T1116" s="367"/>
      <c r="U1116" s="367"/>
      <c r="V1116" s="236"/>
      <c r="W1116" s="48"/>
      <c r="X1116" s="48"/>
      <c r="Y1116" s="48"/>
      <c r="Z1116" s="48"/>
      <c r="AA1116" s="48"/>
      <c r="AB1116" s="48"/>
      <c r="AC1116" s="48"/>
    </row>
    <row r="1117" spans="1:29" s="81" customFormat="1" ht="15" customHeight="1" x14ac:dyDescent="0.25">
      <c r="A1117" s="341"/>
      <c r="B1117" s="417"/>
      <c r="C1117" s="418"/>
      <c r="D1117" s="418"/>
      <c r="E1117" s="229"/>
      <c r="F1117" s="179"/>
      <c r="G1117" s="48"/>
      <c r="H1117" s="48"/>
      <c r="I1117" s="48"/>
      <c r="J1117" s="48"/>
      <c r="K1117" s="48"/>
      <c r="L1117" s="48"/>
      <c r="M1117" s="48"/>
      <c r="N1117" s="48"/>
      <c r="O1117" s="48"/>
      <c r="P1117" s="67"/>
      <c r="Q1117" s="344"/>
      <c r="R1117" s="67"/>
      <c r="S1117" s="367"/>
      <c r="T1117" s="367"/>
      <c r="U1117" s="367"/>
      <c r="V1117" s="236"/>
      <c r="W1117" s="48"/>
      <c r="X1117" s="48"/>
      <c r="Y1117" s="48"/>
      <c r="Z1117" s="48"/>
      <c r="AA1117" s="48"/>
      <c r="AB1117" s="48"/>
      <c r="AC1117" s="48"/>
    </row>
    <row r="1118" spans="1:29" s="81" customFormat="1" ht="15" customHeight="1" x14ac:dyDescent="0.25">
      <c r="A1118" s="341"/>
      <c r="B1118" s="417"/>
      <c r="C1118" s="418"/>
      <c r="D1118" s="418"/>
      <c r="E1118" s="229"/>
      <c r="F1118" s="179"/>
      <c r="G1118" s="48"/>
      <c r="H1118" s="48"/>
      <c r="I1118" s="48"/>
      <c r="J1118" s="48"/>
      <c r="K1118" s="48"/>
      <c r="L1118" s="48"/>
      <c r="M1118" s="48"/>
      <c r="N1118" s="48"/>
      <c r="O1118" s="48"/>
      <c r="P1118" s="67"/>
      <c r="Q1118" s="344"/>
      <c r="R1118" s="67"/>
      <c r="S1118" s="367"/>
      <c r="T1118" s="367"/>
      <c r="U1118" s="367"/>
      <c r="V1118" s="236"/>
      <c r="W1118" s="48"/>
      <c r="X1118" s="48"/>
      <c r="Y1118" s="48"/>
      <c r="Z1118" s="48"/>
      <c r="AA1118" s="48"/>
      <c r="AB1118" s="48"/>
      <c r="AC1118" s="48"/>
    </row>
    <row r="1119" spans="1:29" s="81" customFormat="1" ht="15" customHeight="1" x14ac:dyDescent="0.25">
      <c r="A1119" s="341"/>
      <c r="B1119" s="417"/>
      <c r="C1119" s="418"/>
      <c r="D1119" s="418"/>
      <c r="E1119" s="229"/>
      <c r="F1119" s="179"/>
      <c r="G1119" s="48"/>
      <c r="H1119" s="48"/>
      <c r="I1119" s="48"/>
      <c r="J1119" s="48"/>
      <c r="K1119" s="48"/>
      <c r="L1119" s="48"/>
      <c r="M1119" s="48"/>
      <c r="N1119" s="48"/>
      <c r="O1119" s="48"/>
      <c r="P1119" s="67"/>
      <c r="Q1119" s="344"/>
      <c r="R1119" s="67"/>
      <c r="S1119" s="367"/>
      <c r="T1119" s="367"/>
      <c r="U1119" s="367"/>
      <c r="V1119" s="236"/>
      <c r="W1119" s="48"/>
      <c r="X1119" s="48"/>
      <c r="Y1119" s="48"/>
      <c r="Z1119" s="48"/>
      <c r="AA1119" s="48"/>
      <c r="AB1119" s="48"/>
      <c r="AC1119" s="48"/>
    </row>
    <row r="1120" spans="1:29" s="81" customFormat="1" ht="15" customHeight="1" x14ac:dyDescent="0.25">
      <c r="A1120" s="341"/>
      <c r="B1120" s="417"/>
      <c r="C1120" s="418"/>
      <c r="D1120" s="418"/>
      <c r="E1120" s="229"/>
      <c r="F1120" s="179"/>
      <c r="G1120" s="48"/>
      <c r="H1120" s="48"/>
      <c r="I1120" s="48"/>
      <c r="J1120" s="48"/>
      <c r="K1120" s="48"/>
      <c r="L1120" s="48"/>
      <c r="M1120" s="48"/>
      <c r="N1120" s="48"/>
      <c r="O1120" s="48"/>
      <c r="P1120" s="67"/>
      <c r="Q1120" s="344"/>
      <c r="R1120" s="67"/>
      <c r="S1120" s="367"/>
      <c r="T1120" s="367"/>
      <c r="U1120" s="367"/>
      <c r="V1120" s="236"/>
      <c r="W1120" s="48"/>
      <c r="X1120" s="48"/>
      <c r="Y1120" s="48"/>
      <c r="Z1120" s="48"/>
      <c r="AA1120" s="48"/>
      <c r="AB1120" s="48"/>
      <c r="AC1120" s="48"/>
    </row>
    <row r="1121" spans="1:29" s="81" customFormat="1" ht="15" customHeight="1" x14ac:dyDescent="0.25">
      <c r="A1121" s="341"/>
      <c r="B1121" s="417"/>
      <c r="C1121" s="418"/>
      <c r="D1121" s="418"/>
      <c r="E1121" s="229"/>
      <c r="F1121" s="179"/>
      <c r="G1121" s="48"/>
      <c r="H1121" s="48"/>
      <c r="I1121" s="48"/>
      <c r="J1121" s="48"/>
      <c r="K1121" s="48"/>
      <c r="L1121" s="48"/>
      <c r="M1121" s="48"/>
      <c r="N1121" s="48"/>
      <c r="O1121" s="48"/>
      <c r="P1121" s="67"/>
      <c r="Q1121" s="344"/>
      <c r="R1121" s="67"/>
      <c r="S1121" s="367"/>
      <c r="T1121" s="367"/>
      <c r="U1121" s="367"/>
      <c r="V1121" s="236"/>
      <c r="W1121" s="48"/>
      <c r="X1121" s="48"/>
      <c r="Y1121" s="48"/>
      <c r="Z1121" s="48"/>
      <c r="AA1121" s="48"/>
      <c r="AB1121" s="48"/>
      <c r="AC1121" s="48"/>
    </row>
    <row r="1122" spans="1:29" s="81" customFormat="1" ht="15" customHeight="1" x14ac:dyDescent="0.25">
      <c r="A1122" s="341"/>
      <c r="B1122" s="417"/>
      <c r="C1122" s="418"/>
      <c r="D1122" s="418"/>
      <c r="E1122" s="229"/>
      <c r="F1122" s="179"/>
      <c r="G1122" s="48"/>
      <c r="H1122" s="48"/>
      <c r="I1122" s="48"/>
      <c r="J1122" s="48"/>
      <c r="K1122" s="48"/>
      <c r="L1122" s="48"/>
      <c r="M1122" s="48"/>
      <c r="N1122" s="48"/>
      <c r="O1122" s="48"/>
      <c r="P1122" s="67"/>
      <c r="Q1122" s="344"/>
      <c r="R1122" s="67"/>
      <c r="S1122" s="367"/>
      <c r="T1122" s="367"/>
      <c r="U1122" s="367"/>
      <c r="V1122" s="236"/>
      <c r="W1122" s="48"/>
      <c r="X1122" s="48"/>
      <c r="Y1122" s="48"/>
      <c r="Z1122" s="48"/>
      <c r="AA1122" s="48"/>
      <c r="AB1122" s="48"/>
      <c r="AC1122" s="48"/>
    </row>
    <row r="1123" spans="1:29" s="81" customFormat="1" ht="15" customHeight="1" x14ac:dyDescent="0.25">
      <c r="A1123" s="341"/>
      <c r="B1123" s="417"/>
      <c r="C1123" s="418"/>
      <c r="D1123" s="418"/>
      <c r="E1123" s="229"/>
      <c r="F1123" s="179"/>
      <c r="G1123" s="48"/>
      <c r="H1123" s="48"/>
      <c r="I1123" s="48"/>
      <c r="J1123" s="48"/>
      <c r="K1123" s="48"/>
      <c r="L1123" s="48"/>
      <c r="M1123" s="48"/>
      <c r="N1123" s="48"/>
      <c r="O1123" s="48"/>
      <c r="P1123" s="67"/>
      <c r="Q1123" s="344"/>
      <c r="R1123" s="67"/>
      <c r="S1123" s="367"/>
      <c r="T1123" s="367"/>
      <c r="U1123" s="367"/>
      <c r="V1123" s="236"/>
      <c r="W1123" s="48"/>
      <c r="X1123" s="48"/>
      <c r="Y1123" s="48"/>
      <c r="Z1123" s="48"/>
      <c r="AA1123" s="48"/>
      <c r="AB1123" s="48"/>
      <c r="AC1123" s="48"/>
    </row>
    <row r="1124" spans="1:29" s="81" customFormat="1" ht="15" customHeight="1" x14ac:dyDescent="0.25">
      <c r="A1124" s="341"/>
      <c r="B1124" s="417"/>
      <c r="C1124" s="418"/>
      <c r="D1124" s="418"/>
      <c r="E1124" s="229"/>
      <c r="F1124" s="179"/>
      <c r="G1124" s="48"/>
      <c r="H1124" s="48"/>
      <c r="I1124" s="48"/>
      <c r="J1124" s="48"/>
      <c r="K1124" s="48"/>
      <c r="L1124" s="48"/>
      <c r="M1124" s="48"/>
      <c r="N1124" s="48"/>
      <c r="O1124" s="48"/>
      <c r="P1124" s="67"/>
      <c r="Q1124" s="344"/>
      <c r="R1124" s="67"/>
      <c r="S1124" s="367"/>
      <c r="T1124" s="367"/>
      <c r="U1124" s="367"/>
      <c r="V1124" s="236"/>
      <c r="W1124" s="48"/>
      <c r="X1124" s="48"/>
      <c r="Y1124" s="48"/>
      <c r="Z1124" s="48"/>
      <c r="AA1124" s="48"/>
      <c r="AB1124" s="48"/>
      <c r="AC1124" s="48"/>
    </row>
    <row r="1125" spans="1:29" s="81" customFormat="1" ht="15" customHeight="1" x14ac:dyDescent="0.25">
      <c r="A1125" s="341"/>
      <c r="B1125" s="417"/>
      <c r="C1125" s="418"/>
      <c r="D1125" s="418"/>
      <c r="E1125" s="229"/>
      <c r="F1125" s="179"/>
      <c r="G1125" s="48"/>
      <c r="H1125" s="48"/>
      <c r="I1125" s="48"/>
      <c r="J1125" s="48"/>
      <c r="K1125" s="48"/>
      <c r="L1125" s="48"/>
      <c r="M1125" s="48"/>
      <c r="N1125" s="48"/>
      <c r="O1125" s="48"/>
      <c r="P1125" s="67"/>
      <c r="Q1125" s="344"/>
      <c r="R1125" s="67"/>
      <c r="S1125" s="367"/>
      <c r="T1125" s="367"/>
      <c r="U1125" s="367"/>
      <c r="V1125" s="236"/>
      <c r="W1125" s="48"/>
      <c r="X1125" s="48"/>
      <c r="Y1125" s="48"/>
      <c r="Z1125" s="48"/>
      <c r="AA1125" s="48"/>
      <c r="AB1125" s="48"/>
      <c r="AC1125" s="48"/>
    </row>
    <row r="1126" spans="1:29" s="81" customFormat="1" ht="15" customHeight="1" x14ac:dyDescent="0.25">
      <c r="A1126" s="341"/>
      <c r="B1126" s="417"/>
      <c r="C1126" s="418"/>
      <c r="D1126" s="418"/>
      <c r="E1126" s="229"/>
      <c r="F1126" s="179"/>
      <c r="G1126" s="48"/>
      <c r="H1126" s="48"/>
      <c r="I1126" s="48"/>
      <c r="J1126" s="48"/>
      <c r="K1126" s="48"/>
      <c r="L1126" s="48"/>
      <c r="M1126" s="48"/>
      <c r="N1126" s="48"/>
      <c r="O1126" s="48"/>
      <c r="P1126" s="67"/>
      <c r="Q1126" s="344"/>
      <c r="R1126" s="67"/>
      <c r="S1126" s="367"/>
      <c r="T1126" s="367"/>
      <c r="U1126" s="367"/>
      <c r="V1126" s="236"/>
      <c r="W1126" s="48"/>
      <c r="X1126" s="48"/>
      <c r="Y1126" s="48"/>
      <c r="Z1126" s="48"/>
      <c r="AA1126" s="48"/>
      <c r="AB1126" s="48"/>
      <c r="AC1126" s="48"/>
    </row>
    <row r="1127" spans="1:29" s="81" customFormat="1" ht="15" customHeight="1" x14ac:dyDescent="0.25">
      <c r="A1127" s="341"/>
      <c r="B1127" s="417"/>
      <c r="C1127" s="418"/>
      <c r="D1127" s="418"/>
      <c r="E1127" s="229"/>
      <c r="F1127" s="179"/>
      <c r="G1127" s="48"/>
      <c r="H1127" s="48"/>
      <c r="I1127" s="48"/>
      <c r="J1127" s="48"/>
      <c r="K1127" s="48"/>
      <c r="L1127" s="48"/>
      <c r="M1127" s="48"/>
      <c r="N1127" s="48"/>
      <c r="O1127" s="48"/>
      <c r="P1127" s="67"/>
      <c r="Q1127" s="344"/>
      <c r="R1127" s="67"/>
      <c r="S1127" s="367"/>
      <c r="T1127" s="367"/>
      <c r="U1127" s="367"/>
      <c r="V1127" s="236"/>
      <c r="W1127" s="48"/>
      <c r="X1127" s="48"/>
      <c r="Y1127" s="48"/>
      <c r="Z1127" s="48"/>
      <c r="AA1127" s="48"/>
      <c r="AB1127" s="48"/>
      <c r="AC1127" s="48"/>
    </row>
    <row r="1128" spans="1:29" s="81" customFormat="1" ht="15" customHeight="1" x14ac:dyDescent="0.25">
      <c r="A1128" s="341"/>
      <c r="B1128" s="417"/>
      <c r="C1128" s="418"/>
      <c r="D1128" s="418"/>
      <c r="E1128" s="229"/>
      <c r="F1128" s="179"/>
      <c r="G1128" s="48"/>
      <c r="H1128" s="48"/>
      <c r="I1128" s="48"/>
      <c r="J1128" s="48"/>
      <c r="K1128" s="48"/>
      <c r="L1128" s="48"/>
      <c r="M1128" s="48"/>
      <c r="N1128" s="48"/>
      <c r="O1128" s="48"/>
      <c r="P1128" s="67"/>
      <c r="Q1128" s="344"/>
      <c r="R1128" s="67"/>
      <c r="S1128" s="367"/>
      <c r="T1128" s="367"/>
      <c r="U1128" s="367"/>
      <c r="V1128" s="236"/>
      <c r="W1128" s="48"/>
      <c r="X1128" s="48"/>
      <c r="Y1128" s="48"/>
      <c r="Z1128" s="48"/>
      <c r="AA1128" s="48"/>
      <c r="AB1128" s="48"/>
      <c r="AC1128" s="48"/>
    </row>
    <row r="1129" spans="1:29" s="81" customFormat="1" ht="15" customHeight="1" x14ac:dyDescent="0.25">
      <c r="A1129" s="341"/>
      <c r="B1129" s="417"/>
      <c r="C1129" s="418"/>
      <c r="D1129" s="418"/>
      <c r="E1129" s="229"/>
      <c r="F1129" s="179"/>
      <c r="G1129" s="48"/>
      <c r="H1129" s="48"/>
      <c r="I1129" s="48"/>
      <c r="J1129" s="48"/>
      <c r="K1129" s="48"/>
      <c r="L1129" s="48"/>
      <c r="M1129" s="48"/>
      <c r="N1129" s="48"/>
      <c r="O1129" s="48"/>
      <c r="P1129" s="67"/>
      <c r="Q1129" s="344"/>
      <c r="R1129" s="67"/>
      <c r="S1129" s="367"/>
      <c r="T1129" s="367"/>
      <c r="U1129" s="367"/>
      <c r="V1129" s="236"/>
      <c r="W1129" s="48"/>
      <c r="X1129" s="48"/>
      <c r="Y1129" s="48"/>
      <c r="Z1129" s="48"/>
      <c r="AA1129" s="48"/>
      <c r="AB1129" s="48"/>
      <c r="AC1129" s="48"/>
    </row>
    <row r="1130" spans="1:29" s="81" customFormat="1" ht="15" customHeight="1" x14ac:dyDescent="0.25">
      <c r="A1130" s="341"/>
      <c r="B1130" s="417"/>
      <c r="C1130" s="418"/>
      <c r="D1130" s="418"/>
      <c r="E1130" s="229"/>
      <c r="F1130" s="179"/>
      <c r="G1130" s="48"/>
      <c r="H1130" s="48"/>
      <c r="I1130" s="48"/>
      <c r="J1130" s="48"/>
      <c r="K1130" s="48"/>
      <c r="L1130" s="48"/>
      <c r="M1130" s="48"/>
      <c r="N1130" s="48"/>
      <c r="O1130" s="48"/>
      <c r="P1130" s="67"/>
      <c r="Q1130" s="344"/>
      <c r="R1130" s="67"/>
      <c r="S1130" s="367"/>
      <c r="T1130" s="367"/>
      <c r="U1130" s="367"/>
      <c r="V1130" s="236"/>
      <c r="W1130" s="48"/>
      <c r="X1130" s="48"/>
      <c r="Y1130" s="48"/>
      <c r="Z1130" s="48"/>
      <c r="AA1130" s="48"/>
      <c r="AB1130" s="48"/>
      <c r="AC1130" s="48"/>
    </row>
    <row r="1131" spans="1:29" s="81" customFormat="1" ht="15" customHeight="1" x14ac:dyDescent="0.25">
      <c r="A1131" s="341"/>
      <c r="B1131" s="417"/>
      <c r="C1131" s="418"/>
      <c r="D1131" s="418"/>
      <c r="E1131" s="229"/>
      <c r="F1131" s="179"/>
      <c r="G1131" s="48"/>
      <c r="H1131" s="48"/>
      <c r="I1131" s="48"/>
      <c r="J1131" s="48"/>
      <c r="K1131" s="48"/>
      <c r="L1131" s="48"/>
      <c r="M1131" s="48"/>
      <c r="N1131" s="48"/>
      <c r="O1131" s="48"/>
      <c r="P1131" s="67"/>
      <c r="Q1131" s="344"/>
      <c r="R1131" s="67"/>
      <c r="S1131" s="367"/>
      <c r="T1131" s="367"/>
      <c r="U1131" s="367"/>
      <c r="V1131" s="236"/>
      <c r="W1131" s="48"/>
      <c r="X1131" s="48"/>
      <c r="Y1131" s="48"/>
      <c r="Z1131" s="48"/>
      <c r="AA1131" s="48"/>
      <c r="AB1131" s="48"/>
      <c r="AC1131" s="48"/>
    </row>
    <row r="1132" spans="1:29" s="81" customFormat="1" ht="15" customHeight="1" x14ac:dyDescent="0.25">
      <c r="A1132" s="341"/>
      <c r="B1132" s="417"/>
      <c r="C1132" s="418"/>
      <c r="D1132" s="418"/>
      <c r="E1132" s="229"/>
      <c r="F1132" s="179"/>
      <c r="G1132" s="48"/>
      <c r="H1132" s="48"/>
      <c r="I1132" s="48"/>
      <c r="J1132" s="48"/>
      <c r="K1132" s="48"/>
      <c r="L1132" s="48"/>
      <c r="M1132" s="48"/>
      <c r="N1132" s="48"/>
      <c r="O1132" s="48"/>
      <c r="P1132" s="67"/>
      <c r="Q1132" s="344"/>
      <c r="R1132" s="67"/>
      <c r="S1132" s="367"/>
      <c r="T1132" s="367"/>
      <c r="U1132" s="367"/>
      <c r="V1132" s="236"/>
      <c r="W1132" s="48"/>
      <c r="X1132" s="48"/>
      <c r="Y1132" s="48"/>
      <c r="Z1132" s="48"/>
      <c r="AA1132" s="48"/>
      <c r="AB1132" s="48"/>
      <c r="AC1132" s="48"/>
    </row>
    <row r="1133" spans="1:29" s="81" customFormat="1" ht="15" customHeight="1" x14ac:dyDescent="0.25">
      <c r="A1133" s="341"/>
      <c r="B1133" s="417"/>
      <c r="C1133" s="418"/>
      <c r="D1133" s="418"/>
      <c r="E1133" s="229"/>
      <c r="F1133" s="179"/>
      <c r="G1133" s="48"/>
      <c r="H1133" s="48"/>
      <c r="I1133" s="48"/>
      <c r="J1133" s="48"/>
      <c r="K1133" s="48"/>
      <c r="L1133" s="48"/>
      <c r="M1133" s="48"/>
      <c r="N1133" s="48"/>
      <c r="O1133" s="48"/>
      <c r="P1133" s="67"/>
      <c r="Q1133" s="344"/>
      <c r="R1133" s="67"/>
      <c r="S1133" s="367"/>
      <c r="T1133" s="367"/>
      <c r="U1133" s="367"/>
      <c r="V1133" s="236"/>
      <c r="W1133" s="48"/>
      <c r="X1133" s="48"/>
      <c r="Y1133" s="48"/>
      <c r="Z1133" s="48"/>
      <c r="AA1133" s="48"/>
      <c r="AB1133" s="48"/>
      <c r="AC1133" s="48"/>
    </row>
    <row r="1134" spans="1:29" s="81" customFormat="1" ht="15" customHeight="1" x14ac:dyDescent="0.25">
      <c r="A1134" s="341"/>
      <c r="B1134" s="417"/>
      <c r="C1134" s="418"/>
      <c r="D1134" s="418"/>
      <c r="E1134" s="229"/>
      <c r="F1134" s="179"/>
      <c r="G1134" s="48"/>
      <c r="H1134" s="48"/>
      <c r="I1134" s="48"/>
      <c r="J1134" s="48"/>
      <c r="K1134" s="48"/>
      <c r="L1134" s="48"/>
      <c r="M1134" s="48"/>
      <c r="N1134" s="48"/>
      <c r="O1134" s="48"/>
      <c r="P1134" s="67"/>
      <c r="Q1134" s="344"/>
      <c r="R1134" s="67"/>
      <c r="S1134" s="367"/>
      <c r="T1134" s="367"/>
      <c r="U1134" s="367"/>
      <c r="V1134" s="236"/>
      <c r="W1134" s="48"/>
      <c r="X1134" s="48"/>
      <c r="Y1134" s="48"/>
      <c r="Z1134" s="48"/>
      <c r="AA1134" s="48"/>
      <c r="AB1134" s="48"/>
      <c r="AC1134" s="48"/>
    </row>
    <row r="1135" spans="1:29" s="81" customFormat="1" ht="15" customHeight="1" x14ac:dyDescent="0.25">
      <c r="A1135" s="341"/>
      <c r="B1135" s="417"/>
      <c r="C1135" s="418"/>
      <c r="D1135" s="418"/>
      <c r="E1135" s="229"/>
      <c r="F1135" s="179"/>
      <c r="G1135" s="48"/>
      <c r="H1135" s="48"/>
      <c r="I1135" s="48"/>
      <c r="J1135" s="48"/>
      <c r="K1135" s="48"/>
      <c r="L1135" s="48"/>
      <c r="M1135" s="48"/>
      <c r="N1135" s="48"/>
      <c r="O1135" s="48"/>
      <c r="P1135" s="67"/>
      <c r="Q1135" s="344"/>
      <c r="R1135" s="67"/>
      <c r="S1135" s="367"/>
      <c r="T1135" s="367"/>
      <c r="U1135" s="367"/>
      <c r="V1135" s="236"/>
      <c r="W1135" s="48"/>
      <c r="X1135" s="48"/>
      <c r="Y1135" s="48"/>
      <c r="Z1135" s="48"/>
      <c r="AA1135" s="48"/>
      <c r="AB1135" s="48"/>
      <c r="AC1135" s="48"/>
    </row>
    <row r="1136" spans="1:29" s="81" customFormat="1" ht="15" customHeight="1" x14ac:dyDescent="0.25">
      <c r="A1136" s="341"/>
      <c r="B1136" s="417"/>
      <c r="C1136" s="418"/>
      <c r="D1136" s="418"/>
      <c r="E1136" s="229"/>
      <c r="F1136" s="179"/>
      <c r="G1136" s="48"/>
      <c r="H1136" s="48"/>
      <c r="I1136" s="48"/>
      <c r="J1136" s="48"/>
      <c r="K1136" s="48"/>
      <c r="L1136" s="48"/>
      <c r="M1136" s="48"/>
      <c r="N1136" s="48"/>
      <c r="O1136" s="48"/>
      <c r="P1136" s="67"/>
      <c r="Q1136" s="344"/>
      <c r="R1136" s="67"/>
      <c r="S1136" s="367"/>
      <c r="T1136" s="367"/>
      <c r="U1136" s="367"/>
      <c r="V1136" s="236"/>
      <c r="W1136" s="48"/>
      <c r="X1136" s="48"/>
      <c r="Y1136" s="48"/>
      <c r="Z1136" s="48"/>
      <c r="AA1136" s="48"/>
      <c r="AB1136" s="48"/>
      <c r="AC1136" s="48"/>
    </row>
    <row r="1137" spans="1:29" s="81" customFormat="1" ht="15" customHeight="1" x14ac:dyDescent="0.25">
      <c r="A1137" s="341"/>
      <c r="B1137" s="417"/>
      <c r="C1137" s="418"/>
      <c r="D1137" s="418"/>
      <c r="E1137" s="229"/>
      <c r="F1137" s="179"/>
      <c r="G1137" s="48"/>
      <c r="H1137" s="48"/>
      <c r="I1137" s="48"/>
      <c r="J1137" s="48"/>
      <c r="K1137" s="48"/>
      <c r="L1137" s="48"/>
      <c r="M1137" s="48"/>
      <c r="N1137" s="48"/>
      <c r="O1137" s="48"/>
      <c r="P1137" s="67"/>
      <c r="Q1137" s="344"/>
      <c r="R1137" s="67"/>
      <c r="S1137" s="367"/>
      <c r="T1137" s="367"/>
      <c r="U1137" s="367"/>
      <c r="V1137" s="236"/>
      <c r="W1137" s="48"/>
      <c r="X1137" s="48"/>
      <c r="Y1137" s="48"/>
      <c r="Z1137" s="48"/>
      <c r="AA1137" s="48"/>
      <c r="AB1137" s="48"/>
      <c r="AC1137" s="48"/>
    </row>
    <row r="1138" spans="1:29" s="81" customFormat="1" ht="15" customHeight="1" x14ac:dyDescent="0.25">
      <c r="A1138" s="341"/>
      <c r="B1138" s="417"/>
      <c r="C1138" s="418"/>
      <c r="D1138" s="418"/>
      <c r="E1138" s="229"/>
      <c r="F1138" s="179"/>
      <c r="G1138" s="48"/>
      <c r="H1138" s="48"/>
      <c r="I1138" s="48"/>
      <c r="J1138" s="48"/>
      <c r="K1138" s="48"/>
      <c r="L1138" s="48"/>
      <c r="M1138" s="48"/>
      <c r="N1138" s="48"/>
      <c r="O1138" s="48"/>
      <c r="P1138" s="67"/>
      <c r="Q1138" s="344"/>
      <c r="R1138" s="67"/>
      <c r="S1138" s="367"/>
      <c r="T1138" s="367"/>
      <c r="U1138" s="367"/>
      <c r="V1138" s="236"/>
      <c r="W1138" s="48"/>
      <c r="X1138" s="48"/>
      <c r="Y1138" s="48"/>
      <c r="Z1138" s="48"/>
      <c r="AA1138" s="48"/>
      <c r="AB1138" s="48"/>
      <c r="AC1138" s="48"/>
    </row>
    <row r="1139" spans="1:29" s="81" customFormat="1" ht="15" customHeight="1" x14ac:dyDescent="0.25">
      <c r="A1139" s="341"/>
      <c r="B1139" s="417"/>
      <c r="C1139" s="418"/>
      <c r="D1139" s="418"/>
      <c r="E1139" s="229"/>
      <c r="F1139" s="179"/>
      <c r="G1139" s="48"/>
      <c r="H1139" s="48"/>
      <c r="I1139" s="48"/>
      <c r="J1139" s="48"/>
      <c r="K1139" s="48"/>
      <c r="L1139" s="48"/>
      <c r="M1139" s="48"/>
      <c r="N1139" s="48"/>
      <c r="O1139" s="48"/>
      <c r="P1139" s="67"/>
      <c r="Q1139" s="344"/>
      <c r="R1139" s="67"/>
      <c r="S1139" s="367"/>
      <c r="T1139" s="367"/>
      <c r="U1139" s="367"/>
      <c r="V1139" s="236"/>
      <c r="W1139" s="48"/>
      <c r="X1139" s="48"/>
      <c r="Y1139" s="48"/>
      <c r="Z1139" s="48"/>
      <c r="AA1139" s="48"/>
      <c r="AB1139" s="48"/>
      <c r="AC1139" s="48"/>
    </row>
    <row r="1140" spans="1:29" s="81" customFormat="1" ht="15" customHeight="1" x14ac:dyDescent="0.25">
      <c r="A1140" s="341"/>
      <c r="B1140" s="417"/>
      <c r="C1140" s="418"/>
      <c r="D1140" s="418"/>
      <c r="E1140" s="229"/>
      <c r="F1140" s="179"/>
      <c r="G1140" s="48"/>
      <c r="H1140" s="48"/>
      <c r="I1140" s="48"/>
      <c r="J1140" s="48"/>
      <c r="K1140" s="48"/>
      <c r="L1140" s="48"/>
      <c r="M1140" s="48"/>
      <c r="N1140" s="48"/>
      <c r="O1140" s="48"/>
      <c r="P1140" s="67"/>
      <c r="Q1140" s="344"/>
      <c r="R1140" s="67"/>
      <c r="S1140" s="367"/>
      <c r="T1140" s="367"/>
      <c r="U1140" s="367"/>
      <c r="V1140" s="236"/>
      <c r="W1140" s="48"/>
      <c r="X1140" s="48"/>
      <c r="Y1140" s="48"/>
      <c r="Z1140" s="48"/>
      <c r="AA1140" s="48"/>
      <c r="AB1140" s="48"/>
      <c r="AC1140" s="48"/>
    </row>
    <row r="1141" spans="1:29" s="81" customFormat="1" ht="15" customHeight="1" x14ac:dyDescent="0.25">
      <c r="A1141" s="341"/>
      <c r="B1141" s="417"/>
      <c r="C1141" s="418"/>
      <c r="D1141" s="418"/>
      <c r="E1141" s="229"/>
      <c r="F1141" s="179"/>
      <c r="G1141" s="48"/>
      <c r="H1141" s="48"/>
      <c r="I1141" s="48"/>
      <c r="J1141" s="48"/>
      <c r="K1141" s="48"/>
      <c r="L1141" s="48"/>
      <c r="M1141" s="48"/>
      <c r="N1141" s="48"/>
      <c r="O1141" s="48"/>
      <c r="P1141" s="67"/>
      <c r="Q1141" s="344"/>
      <c r="R1141" s="67"/>
      <c r="S1141" s="367"/>
      <c r="T1141" s="367"/>
      <c r="U1141" s="367"/>
      <c r="V1141" s="236"/>
      <c r="W1141" s="48"/>
      <c r="X1141" s="48"/>
      <c r="Y1141" s="48"/>
      <c r="Z1141" s="48"/>
      <c r="AA1141" s="48"/>
      <c r="AB1141" s="48"/>
      <c r="AC1141" s="48"/>
    </row>
    <row r="1142" spans="1:29" s="81" customFormat="1" ht="15" customHeight="1" x14ac:dyDescent="0.25">
      <c r="A1142" s="341"/>
      <c r="B1142" s="417"/>
      <c r="C1142" s="418"/>
      <c r="D1142" s="418"/>
      <c r="E1142" s="229"/>
      <c r="F1142" s="179"/>
      <c r="G1142" s="48"/>
      <c r="H1142" s="48"/>
      <c r="I1142" s="48"/>
      <c r="J1142" s="48"/>
      <c r="K1142" s="48"/>
      <c r="L1142" s="48"/>
      <c r="M1142" s="48"/>
      <c r="N1142" s="48"/>
      <c r="O1142" s="48"/>
      <c r="P1142" s="67"/>
      <c r="Q1142" s="344"/>
      <c r="R1142" s="67"/>
      <c r="S1142" s="367"/>
      <c r="T1142" s="367"/>
      <c r="U1142" s="367"/>
      <c r="V1142" s="236"/>
      <c r="W1142" s="48"/>
      <c r="X1142" s="48"/>
      <c r="Y1142" s="48"/>
      <c r="Z1142" s="48"/>
      <c r="AA1142" s="48"/>
      <c r="AB1142" s="48"/>
      <c r="AC1142" s="48"/>
    </row>
    <row r="1143" spans="1:29" s="81" customFormat="1" ht="15" customHeight="1" x14ac:dyDescent="0.25">
      <c r="A1143" s="341"/>
      <c r="B1143" s="417"/>
      <c r="C1143" s="418"/>
      <c r="D1143" s="418"/>
      <c r="E1143" s="229"/>
      <c r="F1143" s="179"/>
      <c r="G1143" s="48"/>
      <c r="H1143" s="48"/>
      <c r="I1143" s="48"/>
      <c r="J1143" s="48"/>
      <c r="K1143" s="48"/>
      <c r="L1143" s="48"/>
      <c r="M1143" s="48"/>
      <c r="N1143" s="48"/>
      <c r="O1143" s="48"/>
      <c r="P1143" s="67"/>
      <c r="Q1143" s="344"/>
      <c r="R1143" s="67"/>
      <c r="S1143" s="367"/>
      <c r="T1143" s="367"/>
      <c r="U1143" s="367"/>
      <c r="V1143" s="236"/>
      <c r="W1143" s="48"/>
      <c r="X1143" s="48"/>
      <c r="Y1143" s="48"/>
      <c r="Z1143" s="48"/>
      <c r="AA1143" s="48"/>
      <c r="AB1143" s="48"/>
      <c r="AC1143" s="48"/>
    </row>
    <row r="1144" spans="1:29" s="81" customFormat="1" ht="15" customHeight="1" x14ac:dyDescent="0.25">
      <c r="A1144" s="341"/>
      <c r="B1144" s="417"/>
      <c r="C1144" s="418"/>
      <c r="D1144" s="418"/>
      <c r="E1144" s="229"/>
      <c r="F1144" s="179"/>
      <c r="G1144" s="48"/>
      <c r="H1144" s="48"/>
      <c r="I1144" s="48"/>
      <c r="J1144" s="48"/>
      <c r="K1144" s="48"/>
      <c r="L1144" s="48"/>
      <c r="M1144" s="48"/>
      <c r="N1144" s="48"/>
      <c r="O1144" s="48"/>
      <c r="P1144" s="67"/>
      <c r="Q1144" s="344"/>
      <c r="R1144" s="67"/>
      <c r="S1144" s="367"/>
      <c r="T1144" s="367"/>
      <c r="U1144" s="367"/>
      <c r="V1144" s="236"/>
      <c r="W1144" s="48"/>
      <c r="X1144" s="48"/>
      <c r="Y1144" s="48"/>
      <c r="Z1144" s="48"/>
      <c r="AA1144" s="48"/>
      <c r="AB1144" s="48"/>
      <c r="AC1144" s="48"/>
    </row>
    <row r="1145" spans="1:29" s="81" customFormat="1" ht="15" customHeight="1" x14ac:dyDescent="0.25">
      <c r="A1145" s="341"/>
      <c r="B1145" s="417"/>
      <c r="C1145" s="418"/>
      <c r="D1145" s="418"/>
      <c r="E1145" s="229"/>
      <c r="F1145" s="179"/>
      <c r="G1145" s="48"/>
      <c r="H1145" s="48"/>
      <c r="I1145" s="48"/>
      <c r="J1145" s="48"/>
      <c r="K1145" s="48"/>
      <c r="L1145" s="48"/>
      <c r="M1145" s="48"/>
      <c r="N1145" s="48"/>
      <c r="O1145" s="48"/>
      <c r="P1145" s="67"/>
      <c r="Q1145" s="344"/>
      <c r="R1145" s="67"/>
      <c r="S1145" s="367"/>
      <c r="T1145" s="367"/>
      <c r="U1145" s="367"/>
      <c r="V1145" s="236"/>
      <c r="W1145" s="48"/>
      <c r="X1145" s="48"/>
      <c r="Y1145" s="48"/>
      <c r="Z1145" s="48"/>
      <c r="AA1145" s="48"/>
      <c r="AB1145" s="48"/>
      <c r="AC1145" s="48"/>
    </row>
    <row r="1146" spans="1:29" s="81" customFormat="1" ht="15" customHeight="1" x14ac:dyDescent="0.25">
      <c r="A1146" s="341"/>
      <c r="B1146" s="417"/>
      <c r="C1146" s="418"/>
      <c r="D1146" s="418"/>
      <c r="E1146" s="229"/>
      <c r="F1146" s="179"/>
      <c r="G1146" s="48"/>
      <c r="H1146" s="48"/>
      <c r="I1146" s="48"/>
      <c r="J1146" s="48"/>
      <c r="K1146" s="48"/>
      <c r="L1146" s="48"/>
      <c r="M1146" s="48"/>
      <c r="N1146" s="48"/>
      <c r="O1146" s="48"/>
      <c r="P1146" s="67"/>
      <c r="Q1146" s="344"/>
      <c r="R1146" s="67"/>
      <c r="S1146" s="367"/>
      <c r="T1146" s="367"/>
      <c r="U1146" s="367"/>
      <c r="V1146" s="236"/>
      <c r="W1146" s="48"/>
      <c r="X1146" s="48"/>
      <c r="Y1146" s="48"/>
      <c r="Z1146" s="48"/>
      <c r="AA1146" s="48"/>
      <c r="AB1146" s="48"/>
      <c r="AC1146" s="48"/>
    </row>
    <row r="1147" spans="1:29" s="81" customFormat="1" ht="15" customHeight="1" x14ac:dyDescent="0.25">
      <c r="A1147" s="341"/>
      <c r="B1147" s="417"/>
      <c r="C1147" s="418"/>
      <c r="D1147" s="418"/>
      <c r="E1147" s="229"/>
      <c r="F1147" s="179"/>
      <c r="G1147" s="48"/>
      <c r="H1147" s="48"/>
      <c r="I1147" s="48"/>
      <c r="J1147" s="48"/>
      <c r="K1147" s="48"/>
      <c r="L1147" s="48"/>
      <c r="M1147" s="48"/>
      <c r="N1147" s="48"/>
      <c r="O1147" s="48"/>
      <c r="P1147" s="67"/>
      <c r="Q1147" s="344"/>
      <c r="R1147" s="67"/>
      <c r="S1147" s="367"/>
      <c r="T1147" s="367"/>
      <c r="U1147" s="367"/>
      <c r="V1147" s="236"/>
      <c r="W1147" s="48"/>
      <c r="X1147" s="48"/>
      <c r="Y1147" s="48"/>
      <c r="Z1147" s="48"/>
      <c r="AA1147" s="48"/>
      <c r="AB1147" s="48"/>
      <c r="AC1147" s="48"/>
    </row>
    <row r="1148" spans="1:29" s="81" customFormat="1" ht="15" customHeight="1" x14ac:dyDescent="0.25">
      <c r="A1148" s="341"/>
      <c r="B1148" s="417"/>
      <c r="C1148" s="418"/>
      <c r="D1148" s="418"/>
      <c r="E1148" s="229"/>
      <c r="F1148" s="179"/>
      <c r="G1148" s="48"/>
      <c r="H1148" s="48"/>
      <c r="I1148" s="48"/>
      <c r="J1148" s="48"/>
      <c r="K1148" s="48"/>
      <c r="L1148" s="48"/>
      <c r="M1148" s="48"/>
      <c r="N1148" s="48"/>
      <c r="O1148" s="48"/>
      <c r="P1148" s="67"/>
      <c r="Q1148" s="344"/>
      <c r="R1148" s="67"/>
      <c r="S1148" s="367"/>
      <c r="T1148" s="367"/>
      <c r="U1148" s="367"/>
      <c r="V1148" s="236"/>
      <c r="W1148" s="48"/>
      <c r="X1148" s="48"/>
      <c r="Y1148" s="48"/>
      <c r="Z1148" s="48"/>
      <c r="AA1148" s="48"/>
      <c r="AB1148" s="48"/>
      <c r="AC1148" s="48"/>
    </row>
    <row r="1149" spans="1:29" s="81" customFormat="1" ht="15" customHeight="1" x14ac:dyDescent="0.25">
      <c r="A1149" s="341"/>
      <c r="B1149" s="417"/>
      <c r="C1149" s="418"/>
      <c r="D1149" s="418"/>
      <c r="E1149" s="229"/>
      <c r="F1149" s="179"/>
      <c r="G1149" s="48"/>
      <c r="H1149" s="48"/>
      <c r="I1149" s="48"/>
      <c r="J1149" s="48"/>
      <c r="K1149" s="48"/>
      <c r="L1149" s="48"/>
      <c r="M1149" s="48"/>
      <c r="N1149" s="48"/>
      <c r="O1149" s="48"/>
      <c r="P1149" s="67"/>
      <c r="Q1149" s="344"/>
      <c r="R1149" s="67"/>
      <c r="S1149" s="367"/>
      <c r="T1149" s="367"/>
      <c r="U1149" s="367"/>
      <c r="V1149" s="236"/>
      <c r="W1149" s="48"/>
      <c r="X1149" s="48"/>
      <c r="Y1149" s="48"/>
      <c r="Z1149" s="48"/>
      <c r="AA1149" s="48"/>
      <c r="AB1149" s="48"/>
      <c r="AC1149" s="48"/>
    </row>
    <row r="1150" spans="1:29" s="81" customFormat="1" ht="15" customHeight="1" x14ac:dyDescent="0.25">
      <c r="A1150" s="341"/>
      <c r="B1150" s="417"/>
      <c r="C1150" s="418"/>
      <c r="D1150" s="418"/>
      <c r="E1150" s="229"/>
      <c r="F1150" s="179"/>
      <c r="G1150" s="48"/>
      <c r="H1150" s="48"/>
      <c r="I1150" s="48"/>
      <c r="J1150" s="48"/>
      <c r="K1150" s="48"/>
      <c r="L1150" s="48"/>
      <c r="M1150" s="48"/>
      <c r="N1150" s="48"/>
      <c r="O1150" s="48"/>
      <c r="P1150" s="67"/>
      <c r="Q1150" s="344"/>
      <c r="R1150" s="67"/>
      <c r="S1150" s="367"/>
      <c r="T1150" s="367"/>
      <c r="U1150" s="367"/>
      <c r="V1150" s="236"/>
      <c r="W1150" s="48"/>
      <c r="X1150" s="48"/>
      <c r="Y1150" s="48"/>
      <c r="Z1150" s="48"/>
      <c r="AA1150" s="48"/>
      <c r="AB1150" s="48"/>
      <c r="AC1150" s="48"/>
    </row>
    <row r="1151" spans="1:29" s="81" customFormat="1" ht="15" customHeight="1" x14ac:dyDescent="0.25">
      <c r="A1151" s="341"/>
      <c r="B1151" s="417"/>
      <c r="C1151" s="418"/>
      <c r="D1151" s="418"/>
      <c r="E1151" s="229"/>
      <c r="F1151" s="179"/>
      <c r="G1151" s="48"/>
      <c r="H1151" s="48"/>
      <c r="I1151" s="48"/>
      <c r="J1151" s="48"/>
      <c r="K1151" s="48"/>
      <c r="L1151" s="48"/>
      <c r="M1151" s="48"/>
      <c r="N1151" s="48"/>
      <c r="O1151" s="48"/>
      <c r="P1151" s="67"/>
      <c r="Q1151" s="344"/>
      <c r="R1151" s="67"/>
      <c r="S1151" s="367"/>
      <c r="T1151" s="367"/>
      <c r="U1151" s="367"/>
      <c r="V1151" s="236"/>
      <c r="W1151" s="48"/>
      <c r="X1151" s="48"/>
      <c r="Y1151" s="48"/>
      <c r="Z1151" s="48"/>
      <c r="AA1151" s="48"/>
      <c r="AB1151" s="48"/>
      <c r="AC1151" s="48"/>
    </row>
    <row r="1152" spans="1:29" s="81" customFormat="1" ht="15" customHeight="1" x14ac:dyDescent="0.25">
      <c r="A1152" s="341"/>
      <c r="B1152" s="417"/>
      <c r="C1152" s="418"/>
      <c r="D1152" s="418"/>
      <c r="E1152" s="229"/>
      <c r="F1152" s="179"/>
      <c r="G1152" s="48"/>
      <c r="H1152" s="48"/>
      <c r="I1152" s="48"/>
      <c r="J1152" s="48"/>
      <c r="K1152" s="48"/>
      <c r="L1152" s="48"/>
      <c r="M1152" s="48"/>
      <c r="N1152" s="48"/>
      <c r="O1152" s="48"/>
      <c r="P1152" s="67"/>
      <c r="Q1152" s="344"/>
      <c r="R1152" s="67"/>
      <c r="S1152" s="367"/>
      <c r="T1152" s="367"/>
      <c r="U1152" s="367"/>
      <c r="V1152" s="236"/>
      <c r="W1152" s="48"/>
      <c r="X1152" s="48"/>
      <c r="Y1152" s="48"/>
      <c r="Z1152" s="48"/>
      <c r="AA1152" s="48"/>
      <c r="AB1152" s="48"/>
      <c r="AC1152" s="48"/>
    </row>
    <row r="1153" spans="1:29" s="81" customFormat="1" ht="15" customHeight="1" x14ac:dyDescent="0.25">
      <c r="A1153" s="341"/>
      <c r="B1153" s="417"/>
      <c r="C1153" s="418"/>
      <c r="D1153" s="418"/>
      <c r="E1153" s="229"/>
      <c r="F1153" s="179"/>
      <c r="G1153" s="48"/>
      <c r="H1153" s="48"/>
      <c r="I1153" s="48"/>
      <c r="J1153" s="48"/>
      <c r="K1153" s="48"/>
      <c r="L1153" s="48"/>
      <c r="M1153" s="48"/>
      <c r="N1153" s="48"/>
      <c r="O1153" s="48"/>
      <c r="P1153" s="67"/>
      <c r="Q1153" s="344"/>
      <c r="R1153" s="67"/>
      <c r="S1153" s="367"/>
      <c r="T1153" s="367"/>
      <c r="U1153" s="367"/>
      <c r="V1153" s="236"/>
      <c r="W1153" s="48"/>
      <c r="X1153" s="48"/>
      <c r="Y1153" s="48"/>
      <c r="Z1153" s="48"/>
      <c r="AA1153" s="48"/>
      <c r="AB1153" s="48"/>
      <c r="AC1153" s="48"/>
    </row>
    <row r="1154" spans="1:29" s="81" customFormat="1" ht="15" customHeight="1" x14ac:dyDescent="0.25">
      <c r="A1154" s="341"/>
      <c r="B1154" s="417"/>
      <c r="C1154" s="418"/>
      <c r="D1154" s="418"/>
      <c r="E1154" s="229"/>
      <c r="F1154" s="179"/>
      <c r="G1154" s="48"/>
      <c r="H1154" s="48"/>
      <c r="I1154" s="48"/>
      <c r="J1154" s="48"/>
      <c r="K1154" s="48"/>
      <c r="L1154" s="48"/>
      <c r="M1154" s="48"/>
      <c r="N1154" s="48"/>
      <c r="O1154" s="48"/>
      <c r="P1154" s="67"/>
      <c r="Q1154" s="344"/>
      <c r="R1154" s="67"/>
      <c r="S1154" s="367"/>
      <c r="T1154" s="367"/>
      <c r="U1154" s="367"/>
      <c r="V1154" s="236"/>
      <c r="W1154" s="48"/>
      <c r="X1154" s="48"/>
      <c r="Y1154" s="48"/>
      <c r="Z1154" s="48"/>
      <c r="AA1154" s="48"/>
      <c r="AB1154" s="48"/>
      <c r="AC1154" s="48"/>
    </row>
    <row r="1155" spans="1:29" s="81" customFormat="1" ht="15" customHeight="1" x14ac:dyDescent="0.25">
      <c r="A1155" s="341"/>
      <c r="B1155" s="417"/>
      <c r="C1155" s="418"/>
      <c r="D1155" s="418"/>
      <c r="E1155" s="229"/>
      <c r="F1155" s="179"/>
      <c r="G1155" s="48"/>
      <c r="H1155" s="48"/>
      <c r="I1155" s="48"/>
      <c r="J1155" s="48"/>
      <c r="K1155" s="48"/>
      <c r="L1155" s="48"/>
      <c r="M1155" s="48"/>
      <c r="N1155" s="48"/>
      <c r="O1155" s="48"/>
      <c r="P1155" s="67"/>
      <c r="Q1155" s="344"/>
      <c r="R1155" s="67"/>
      <c r="S1155" s="367"/>
      <c r="T1155" s="367"/>
      <c r="U1155" s="367"/>
      <c r="V1155" s="236"/>
      <c r="W1155" s="48"/>
      <c r="X1155" s="48"/>
      <c r="Y1155" s="48"/>
      <c r="Z1155" s="48"/>
      <c r="AA1155" s="48"/>
      <c r="AB1155" s="48"/>
      <c r="AC1155" s="48"/>
    </row>
    <row r="1156" spans="1:29" s="81" customFormat="1" ht="15" customHeight="1" x14ac:dyDescent="0.25">
      <c r="A1156" s="341"/>
      <c r="B1156" s="417"/>
      <c r="C1156" s="418"/>
      <c r="D1156" s="418"/>
      <c r="E1156" s="229"/>
      <c r="F1156" s="179"/>
      <c r="G1156" s="48"/>
      <c r="H1156" s="48"/>
      <c r="I1156" s="48"/>
      <c r="J1156" s="48"/>
      <c r="K1156" s="48"/>
      <c r="L1156" s="48"/>
      <c r="M1156" s="48"/>
      <c r="N1156" s="48"/>
      <c r="O1156" s="48"/>
      <c r="P1156" s="67"/>
      <c r="Q1156" s="344"/>
      <c r="R1156" s="67"/>
      <c r="S1156" s="367"/>
      <c r="T1156" s="367"/>
      <c r="U1156" s="367"/>
      <c r="V1156" s="236"/>
      <c r="W1156" s="48"/>
      <c r="X1156" s="48"/>
      <c r="Y1156" s="48"/>
      <c r="Z1156" s="48"/>
      <c r="AA1156" s="48"/>
      <c r="AB1156" s="48"/>
      <c r="AC1156" s="48"/>
    </row>
    <row r="1157" spans="1:29" s="81" customFormat="1" ht="15" customHeight="1" x14ac:dyDescent="0.25">
      <c r="A1157" s="341"/>
      <c r="B1157" s="417"/>
      <c r="C1157" s="418"/>
      <c r="D1157" s="418"/>
      <c r="E1157" s="229"/>
      <c r="F1157" s="179"/>
      <c r="G1157" s="48"/>
      <c r="H1157" s="48"/>
      <c r="I1157" s="48"/>
      <c r="J1157" s="48"/>
      <c r="K1157" s="48"/>
      <c r="L1157" s="48"/>
      <c r="M1157" s="48"/>
      <c r="N1157" s="48"/>
      <c r="O1157" s="48"/>
      <c r="P1157" s="67"/>
      <c r="Q1157" s="344"/>
      <c r="R1157" s="67"/>
      <c r="S1157" s="367"/>
      <c r="T1157" s="367"/>
      <c r="U1157" s="367"/>
      <c r="V1157" s="236"/>
      <c r="W1157" s="48"/>
      <c r="X1157" s="48"/>
      <c r="Y1157" s="48"/>
      <c r="Z1157" s="48"/>
      <c r="AA1157" s="48"/>
      <c r="AB1157" s="48"/>
      <c r="AC1157" s="48"/>
    </row>
    <row r="1158" spans="1:29" s="81" customFormat="1" ht="15" customHeight="1" x14ac:dyDescent="0.25">
      <c r="A1158" s="341"/>
      <c r="B1158" s="417"/>
      <c r="C1158" s="418"/>
      <c r="D1158" s="418"/>
      <c r="E1158" s="229"/>
      <c r="F1158" s="179"/>
      <c r="G1158" s="48"/>
      <c r="H1158" s="48"/>
      <c r="I1158" s="48"/>
      <c r="J1158" s="48"/>
      <c r="K1158" s="48"/>
      <c r="L1158" s="48"/>
      <c r="M1158" s="48"/>
      <c r="N1158" s="48"/>
      <c r="O1158" s="48"/>
      <c r="P1158" s="67"/>
      <c r="Q1158" s="344"/>
      <c r="R1158" s="67"/>
      <c r="S1158" s="367"/>
      <c r="T1158" s="367"/>
      <c r="U1158" s="367"/>
      <c r="V1158" s="236"/>
      <c r="W1158" s="48"/>
      <c r="X1158" s="48"/>
      <c r="Y1158" s="48"/>
      <c r="Z1158" s="48"/>
      <c r="AA1158" s="48"/>
      <c r="AB1158" s="48"/>
      <c r="AC1158" s="48"/>
    </row>
    <row r="1159" spans="1:29" s="81" customFormat="1" ht="15" customHeight="1" x14ac:dyDescent="0.25">
      <c r="A1159" s="341"/>
      <c r="B1159" s="417"/>
      <c r="C1159" s="418"/>
      <c r="D1159" s="418"/>
      <c r="E1159" s="229"/>
      <c r="F1159" s="179"/>
      <c r="G1159" s="48"/>
      <c r="H1159" s="48"/>
      <c r="I1159" s="48"/>
      <c r="J1159" s="48"/>
      <c r="K1159" s="48"/>
      <c r="L1159" s="48"/>
      <c r="M1159" s="48"/>
      <c r="N1159" s="48"/>
      <c r="O1159" s="48"/>
      <c r="P1159" s="67"/>
      <c r="Q1159" s="344"/>
      <c r="R1159" s="67"/>
      <c r="S1159" s="367"/>
      <c r="T1159" s="367"/>
      <c r="U1159" s="367"/>
      <c r="V1159" s="236"/>
      <c r="W1159" s="48"/>
      <c r="X1159" s="48"/>
      <c r="Y1159" s="48"/>
      <c r="Z1159" s="48"/>
      <c r="AA1159" s="48"/>
      <c r="AB1159" s="48"/>
      <c r="AC1159" s="48"/>
    </row>
    <row r="1160" spans="1:29" s="81" customFormat="1" ht="15" customHeight="1" x14ac:dyDescent="0.25">
      <c r="A1160" s="341"/>
      <c r="B1160" s="417"/>
      <c r="C1160" s="418"/>
      <c r="D1160" s="418"/>
      <c r="E1160" s="229"/>
      <c r="F1160" s="179"/>
      <c r="G1160" s="48"/>
      <c r="H1160" s="48"/>
      <c r="I1160" s="48"/>
      <c r="J1160" s="48"/>
      <c r="K1160" s="48"/>
      <c r="L1160" s="48"/>
      <c r="M1160" s="48"/>
      <c r="N1160" s="48"/>
      <c r="O1160" s="48"/>
      <c r="P1160" s="67"/>
      <c r="Q1160" s="344"/>
      <c r="R1160" s="67"/>
      <c r="S1160" s="367"/>
      <c r="T1160" s="367"/>
      <c r="U1160" s="367"/>
      <c r="V1160" s="236"/>
      <c r="W1160" s="48"/>
      <c r="X1160" s="48"/>
      <c r="Y1160" s="48"/>
      <c r="Z1160" s="48"/>
      <c r="AA1160" s="48"/>
      <c r="AB1160" s="48"/>
      <c r="AC1160" s="48"/>
    </row>
    <row r="1161" spans="1:29" s="81" customFormat="1" ht="15" customHeight="1" x14ac:dyDescent="0.25">
      <c r="A1161" s="341"/>
      <c r="B1161" s="417"/>
      <c r="C1161" s="418"/>
      <c r="D1161" s="418"/>
      <c r="E1161" s="229"/>
      <c r="F1161" s="179"/>
      <c r="G1161" s="48"/>
      <c r="H1161" s="48"/>
      <c r="I1161" s="48"/>
      <c r="J1161" s="48"/>
      <c r="K1161" s="48"/>
      <c r="L1161" s="48"/>
      <c r="M1161" s="48"/>
      <c r="N1161" s="48"/>
      <c r="O1161" s="48"/>
      <c r="P1161" s="67"/>
      <c r="Q1161" s="344"/>
      <c r="R1161" s="67"/>
      <c r="S1161" s="367"/>
      <c r="T1161" s="367"/>
      <c r="U1161" s="367"/>
      <c r="V1161" s="236"/>
      <c r="W1161" s="48"/>
      <c r="X1161" s="48"/>
      <c r="Y1161" s="48"/>
      <c r="Z1161" s="48"/>
      <c r="AA1161" s="48"/>
      <c r="AB1161" s="48"/>
      <c r="AC1161" s="48"/>
    </row>
    <row r="1162" spans="1:29" s="81" customFormat="1" ht="15" customHeight="1" x14ac:dyDescent="0.25">
      <c r="A1162" s="341"/>
      <c r="B1162" s="417"/>
      <c r="C1162" s="418"/>
      <c r="D1162" s="418"/>
      <c r="E1162" s="229"/>
      <c r="F1162" s="179"/>
      <c r="G1162" s="48"/>
      <c r="H1162" s="48"/>
      <c r="I1162" s="48"/>
      <c r="J1162" s="48"/>
      <c r="K1162" s="48"/>
      <c r="L1162" s="48"/>
      <c r="M1162" s="48"/>
      <c r="N1162" s="48"/>
      <c r="O1162" s="48"/>
      <c r="P1162" s="67"/>
      <c r="Q1162" s="344"/>
      <c r="R1162" s="67"/>
      <c r="S1162" s="367"/>
      <c r="T1162" s="367"/>
      <c r="U1162" s="367"/>
      <c r="V1162" s="236"/>
      <c r="W1162" s="48"/>
      <c r="X1162" s="48"/>
      <c r="Y1162" s="48"/>
      <c r="Z1162" s="48"/>
      <c r="AA1162" s="48"/>
      <c r="AB1162" s="48"/>
      <c r="AC1162" s="48"/>
    </row>
    <row r="1163" spans="1:29" s="81" customFormat="1" ht="15" customHeight="1" x14ac:dyDescent="0.25">
      <c r="A1163" s="341"/>
      <c r="B1163" s="417"/>
      <c r="C1163" s="418"/>
      <c r="D1163" s="418"/>
      <c r="E1163" s="229"/>
      <c r="F1163" s="179"/>
      <c r="G1163" s="48"/>
      <c r="H1163" s="48"/>
      <c r="I1163" s="48"/>
      <c r="J1163" s="48"/>
      <c r="K1163" s="48"/>
      <c r="L1163" s="48"/>
      <c r="M1163" s="48"/>
      <c r="N1163" s="48"/>
      <c r="O1163" s="48"/>
      <c r="P1163" s="67"/>
      <c r="Q1163" s="344"/>
      <c r="R1163" s="67"/>
      <c r="S1163" s="367"/>
      <c r="T1163" s="367"/>
      <c r="U1163" s="367"/>
      <c r="V1163" s="236"/>
      <c r="W1163" s="48"/>
      <c r="X1163" s="48"/>
      <c r="Y1163" s="48"/>
      <c r="Z1163" s="48"/>
      <c r="AA1163" s="48"/>
      <c r="AB1163" s="48"/>
      <c r="AC1163" s="48"/>
    </row>
    <row r="1164" spans="1:29" s="81" customFormat="1" ht="15" customHeight="1" x14ac:dyDescent="0.25">
      <c r="A1164" s="341"/>
      <c r="B1164" s="417"/>
      <c r="C1164" s="418"/>
      <c r="D1164" s="418"/>
      <c r="E1164" s="229"/>
      <c r="F1164" s="179"/>
      <c r="G1164" s="48"/>
      <c r="H1164" s="48"/>
      <c r="I1164" s="48"/>
      <c r="J1164" s="48"/>
      <c r="K1164" s="48"/>
      <c r="L1164" s="48"/>
      <c r="M1164" s="48"/>
      <c r="N1164" s="48"/>
      <c r="O1164" s="48"/>
      <c r="P1164" s="67"/>
      <c r="Q1164" s="344"/>
      <c r="R1164" s="67"/>
      <c r="S1164" s="367"/>
      <c r="T1164" s="367"/>
      <c r="U1164" s="367"/>
      <c r="V1164" s="236"/>
      <c r="W1164" s="48"/>
      <c r="X1164" s="48"/>
      <c r="Y1164" s="48"/>
      <c r="Z1164" s="48"/>
      <c r="AA1164" s="48"/>
      <c r="AB1164" s="48"/>
      <c r="AC1164" s="48"/>
    </row>
    <row r="1165" spans="1:29" s="81" customFormat="1" ht="15" customHeight="1" x14ac:dyDescent="0.25">
      <c r="A1165" s="341"/>
      <c r="B1165" s="417"/>
      <c r="C1165" s="418"/>
      <c r="D1165" s="418"/>
      <c r="E1165" s="229"/>
      <c r="F1165" s="179"/>
      <c r="G1165" s="48"/>
      <c r="H1165" s="48"/>
      <c r="I1165" s="48"/>
      <c r="J1165" s="48"/>
      <c r="K1165" s="48"/>
      <c r="L1165" s="48"/>
      <c r="M1165" s="48"/>
      <c r="N1165" s="48"/>
      <c r="O1165" s="48"/>
      <c r="P1165" s="67"/>
      <c r="Q1165" s="344"/>
      <c r="R1165" s="67"/>
      <c r="S1165" s="367"/>
      <c r="T1165" s="367"/>
      <c r="U1165" s="367"/>
      <c r="V1165" s="236"/>
      <c r="W1165" s="48"/>
      <c r="X1165" s="48"/>
      <c r="Y1165" s="48"/>
      <c r="Z1165" s="48"/>
      <c r="AA1165" s="48"/>
      <c r="AB1165" s="48"/>
      <c r="AC1165" s="48"/>
    </row>
    <row r="1166" spans="1:29" s="81" customFormat="1" ht="15" customHeight="1" x14ac:dyDescent="0.25">
      <c r="A1166" s="341"/>
      <c r="B1166" s="417"/>
      <c r="C1166" s="418"/>
      <c r="D1166" s="418"/>
      <c r="E1166" s="229"/>
      <c r="F1166" s="179"/>
      <c r="G1166" s="48"/>
      <c r="H1166" s="48"/>
      <c r="I1166" s="48"/>
      <c r="J1166" s="48"/>
      <c r="K1166" s="48"/>
      <c r="L1166" s="48"/>
      <c r="M1166" s="48"/>
      <c r="N1166" s="48"/>
      <c r="O1166" s="48"/>
      <c r="P1166" s="67"/>
      <c r="Q1166" s="344"/>
      <c r="R1166" s="67"/>
      <c r="S1166" s="367"/>
      <c r="T1166" s="367"/>
      <c r="U1166" s="367"/>
      <c r="V1166" s="236"/>
      <c r="W1166" s="48"/>
      <c r="X1166" s="48"/>
      <c r="Y1166" s="48"/>
      <c r="Z1166" s="48"/>
      <c r="AA1166" s="48"/>
      <c r="AB1166" s="48"/>
      <c r="AC1166" s="48"/>
    </row>
    <row r="1167" spans="1:29" s="81" customFormat="1" ht="15" customHeight="1" x14ac:dyDescent="0.25">
      <c r="A1167" s="341"/>
      <c r="B1167" s="417"/>
      <c r="C1167" s="418"/>
      <c r="D1167" s="418"/>
      <c r="E1167" s="229"/>
      <c r="F1167" s="179"/>
      <c r="G1167" s="48"/>
      <c r="H1167" s="48"/>
      <c r="I1167" s="48"/>
      <c r="J1167" s="48"/>
      <c r="K1167" s="48"/>
      <c r="L1167" s="48"/>
      <c r="M1167" s="48"/>
      <c r="N1167" s="48"/>
      <c r="O1167" s="48"/>
      <c r="P1167" s="67"/>
      <c r="Q1167" s="344"/>
      <c r="R1167" s="67"/>
      <c r="S1167" s="367"/>
      <c r="T1167" s="367"/>
      <c r="U1167" s="367"/>
      <c r="V1167" s="236"/>
      <c r="W1167" s="48"/>
      <c r="X1167" s="48"/>
      <c r="Y1167" s="48"/>
      <c r="Z1167" s="48"/>
      <c r="AA1167" s="48"/>
      <c r="AB1167" s="48"/>
      <c r="AC1167" s="48"/>
    </row>
    <row r="1168" spans="1:29" s="81" customFormat="1" ht="15" customHeight="1" x14ac:dyDescent="0.25">
      <c r="A1168" s="341"/>
      <c r="B1168" s="417"/>
      <c r="C1168" s="418"/>
      <c r="D1168" s="418"/>
      <c r="E1168" s="229"/>
      <c r="F1168" s="179"/>
      <c r="G1168" s="48"/>
      <c r="H1168" s="48"/>
      <c r="I1168" s="48"/>
      <c r="J1168" s="48"/>
      <c r="K1168" s="48"/>
      <c r="L1168" s="48"/>
      <c r="M1168" s="48"/>
      <c r="N1168" s="48"/>
      <c r="O1168" s="48"/>
      <c r="P1168" s="67"/>
      <c r="Q1168" s="344"/>
      <c r="R1168" s="67"/>
      <c r="S1168" s="367"/>
      <c r="T1168" s="367"/>
      <c r="U1168" s="367"/>
      <c r="V1168" s="236"/>
      <c r="W1168" s="48"/>
      <c r="X1168" s="48"/>
      <c r="Y1168" s="48"/>
      <c r="Z1168" s="48"/>
      <c r="AA1168" s="48"/>
      <c r="AB1168" s="48"/>
      <c r="AC1168" s="48"/>
    </row>
    <row r="1169" spans="1:29" s="81" customFormat="1" ht="15" customHeight="1" x14ac:dyDescent="0.25">
      <c r="A1169" s="341"/>
      <c r="B1169" s="417"/>
      <c r="C1169" s="418"/>
      <c r="D1169" s="418"/>
      <c r="E1169" s="229"/>
      <c r="F1169" s="179"/>
      <c r="G1169" s="48"/>
      <c r="H1169" s="48"/>
      <c r="I1169" s="48"/>
      <c r="J1169" s="48"/>
      <c r="K1169" s="48"/>
      <c r="L1169" s="48"/>
      <c r="M1169" s="48"/>
      <c r="N1169" s="48"/>
      <c r="O1169" s="48"/>
      <c r="P1169" s="67"/>
      <c r="Q1169" s="344"/>
      <c r="R1169" s="67"/>
      <c r="S1169" s="367"/>
      <c r="T1169" s="367"/>
      <c r="U1169" s="367"/>
      <c r="V1169" s="236"/>
      <c r="W1169" s="48"/>
      <c r="X1169" s="48"/>
      <c r="Y1169" s="48"/>
      <c r="Z1169" s="48"/>
      <c r="AA1169" s="48"/>
      <c r="AB1169" s="48"/>
      <c r="AC1169" s="48"/>
    </row>
    <row r="1170" spans="1:29" s="81" customFormat="1" ht="15" customHeight="1" x14ac:dyDescent="0.25">
      <c r="A1170" s="341"/>
      <c r="B1170" s="417"/>
      <c r="C1170" s="418"/>
      <c r="D1170" s="418"/>
      <c r="E1170" s="229"/>
      <c r="F1170" s="179"/>
      <c r="G1170" s="48"/>
      <c r="H1170" s="48"/>
      <c r="I1170" s="48"/>
      <c r="J1170" s="48"/>
      <c r="K1170" s="48"/>
      <c r="L1170" s="48"/>
      <c r="M1170" s="48"/>
      <c r="N1170" s="48"/>
      <c r="O1170" s="48"/>
      <c r="P1170" s="67"/>
      <c r="Q1170" s="344"/>
      <c r="R1170" s="67"/>
      <c r="S1170" s="367"/>
      <c r="T1170" s="367"/>
      <c r="U1170" s="367"/>
      <c r="V1170" s="236"/>
      <c r="W1170" s="48"/>
      <c r="X1170" s="48"/>
      <c r="Y1170" s="48"/>
      <c r="Z1170" s="48"/>
      <c r="AA1170" s="48"/>
      <c r="AB1170" s="48"/>
      <c r="AC1170" s="48"/>
    </row>
    <row r="1171" spans="1:29" s="81" customFormat="1" ht="15" customHeight="1" x14ac:dyDescent="0.25">
      <c r="A1171" s="341"/>
      <c r="B1171" s="417"/>
      <c r="C1171" s="418"/>
      <c r="D1171" s="418"/>
      <c r="E1171" s="229"/>
      <c r="F1171" s="179"/>
      <c r="G1171" s="48"/>
      <c r="H1171" s="48"/>
      <c r="I1171" s="48"/>
      <c r="J1171" s="48"/>
      <c r="K1171" s="48"/>
      <c r="L1171" s="48"/>
      <c r="M1171" s="48"/>
      <c r="N1171" s="48"/>
      <c r="O1171" s="48"/>
      <c r="P1171" s="67"/>
      <c r="Q1171" s="344"/>
      <c r="R1171" s="67"/>
      <c r="S1171" s="367"/>
      <c r="T1171" s="367"/>
      <c r="U1171" s="367"/>
      <c r="V1171" s="236"/>
      <c r="W1171" s="48"/>
      <c r="X1171" s="48"/>
      <c r="Y1171" s="48"/>
      <c r="Z1171" s="48"/>
      <c r="AA1171" s="48"/>
      <c r="AB1171" s="48"/>
      <c r="AC1171" s="48"/>
    </row>
    <row r="1172" spans="1:29" s="81" customFormat="1" ht="15" customHeight="1" x14ac:dyDescent="0.25">
      <c r="A1172" s="341"/>
      <c r="B1172" s="417"/>
      <c r="C1172" s="418"/>
      <c r="D1172" s="418"/>
      <c r="E1172" s="229"/>
      <c r="F1172" s="179"/>
      <c r="G1172" s="48"/>
      <c r="H1172" s="48"/>
      <c r="I1172" s="48"/>
      <c r="J1172" s="48"/>
      <c r="K1172" s="48"/>
      <c r="L1172" s="48"/>
      <c r="M1172" s="48"/>
      <c r="N1172" s="48"/>
      <c r="O1172" s="48"/>
      <c r="P1172" s="67"/>
      <c r="Q1172" s="344"/>
      <c r="R1172" s="67"/>
      <c r="S1172" s="367"/>
      <c r="T1172" s="367"/>
      <c r="U1172" s="367"/>
      <c r="V1172" s="236"/>
      <c r="W1172" s="48"/>
      <c r="X1172" s="48"/>
      <c r="Y1172" s="48"/>
      <c r="Z1172" s="48"/>
      <c r="AA1172" s="48"/>
      <c r="AB1172" s="48"/>
      <c r="AC1172" s="48"/>
    </row>
    <row r="1173" spans="1:29" s="81" customFormat="1" ht="15" customHeight="1" x14ac:dyDescent="0.25">
      <c r="A1173" s="341"/>
      <c r="B1173" s="417"/>
      <c r="C1173" s="418"/>
      <c r="D1173" s="418"/>
      <c r="E1173" s="229"/>
      <c r="F1173" s="179"/>
      <c r="G1173" s="48"/>
      <c r="H1173" s="48"/>
      <c r="I1173" s="48"/>
      <c r="J1173" s="48"/>
      <c r="K1173" s="48"/>
      <c r="L1173" s="48"/>
      <c r="M1173" s="48"/>
      <c r="N1173" s="48"/>
      <c r="O1173" s="48"/>
      <c r="P1173" s="67"/>
      <c r="Q1173" s="344"/>
      <c r="R1173" s="67"/>
      <c r="S1173" s="367"/>
      <c r="T1173" s="367"/>
      <c r="U1173" s="367"/>
      <c r="V1173" s="236"/>
      <c r="W1173" s="48"/>
      <c r="X1173" s="48"/>
      <c r="Y1173" s="48"/>
      <c r="Z1173" s="48"/>
      <c r="AA1173" s="48"/>
      <c r="AB1173" s="48"/>
      <c r="AC1173" s="48"/>
    </row>
    <row r="1174" spans="1:29" s="81" customFormat="1" ht="15" customHeight="1" x14ac:dyDescent="0.25">
      <c r="A1174" s="341"/>
      <c r="B1174" s="417"/>
      <c r="C1174" s="418"/>
      <c r="D1174" s="418"/>
      <c r="E1174" s="229"/>
      <c r="F1174" s="179"/>
      <c r="G1174" s="48"/>
      <c r="H1174" s="48"/>
      <c r="I1174" s="48"/>
      <c r="J1174" s="48"/>
      <c r="K1174" s="48"/>
      <c r="L1174" s="48"/>
      <c r="M1174" s="48"/>
      <c r="N1174" s="48"/>
      <c r="O1174" s="48"/>
      <c r="P1174" s="67"/>
      <c r="Q1174" s="344"/>
      <c r="R1174" s="67"/>
      <c r="S1174" s="367"/>
      <c r="T1174" s="367"/>
      <c r="U1174" s="367"/>
      <c r="V1174" s="236"/>
      <c r="W1174" s="48"/>
      <c r="X1174" s="48"/>
      <c r="Y1174" s="48"/>
      <c r="Z1174" s="48"/>
      <c r="AA1174" s="48"/>
      <c r="AB1174" s="48"/>
      <c r="AC1174" s="48"/>
    </row>
    <row r="1175" spans="1:29" s="81" customFormat="1" ht="15" customHeight="1" x14ac:dyDescent="0.25">
      <c r="A1175" s="341"/>
      <c r="B1175" s="417"/>
      <c r="C1175" s="418"/>
      <c r="D1175" s="418"/>
      <c r="E1175" s="229"/>
      <c r="F1175" s="179"/>
      <c r="G1175" s="48"/>
      <c r="H1175" s="48"/>
      <c r="I1175" s="48"/>
      <c r="J1175" s="48"/>
      <c r="K1175" s="48"/>
      <c r="L1175" s="48"/>
      <c r="M1175" s="48"/>
      <c r="N1175" s="48"/>
      <c r="O1175" s="48"/>
      <c r="P1175" s="67"/>
      <c r="Q1175" s="344"/>
      <c r="R1175" s="67"/>
      <c r="S1175" s="367"/>
      <c r="T1175" s="367"/>
      <c r="U1175" s="367"/>
      <c r="V1175" s="236"/>
      <c r="W1175" s="48"/>
      <c r="X1175" s="48"/>
      <c r="Y1175" s="48"/>
      <c r="Z1175" s="48"/>
      <c r="AA1175" s="48"/>
      <c r="AB1175" s="48"/>
      <c r="AC1175" s="48"/>
    </row>
    <row r="1176" spans="1:29" s="81" customFormat="1" ht="15" customHeight="1" x14ac:dyDescent="0.25">
      <c r="A1176" s="341"/>
      <c r="B1176" s="417"/>
      <c r="C1176" s="418"/>
      <c r="D1176" s="418"/>
      <c r="E1176" s="229"/>
      <c r="F1176" s="179"/>
      <c r="G1176" s="48"/>
      <c r="H1176" s="48"/>
      <c r="I1176" s="48"/>
      <c r="J1176" s="48"/>
      <c r="K1176" s="48"/>
      <c r="L1176" s="48"/>
      <c r="M1176" s="48"/>
      <c r="N1176" s="48"/>
      <c r="O1176" s="48"/>
      <c r="P1176" s="67"/>
      <c r="Q1176" s="344"/>
      <c r="R1176" s="67"/>
      <c r="S1176" s="367"/>
      <c r="T1176" s="367"/>
      <c r="U1176" s="367"/>
      <c r="V1176" s="236"/>
      <c r="W1176" s="48"/>
      <c r="X1176" s="48"/>
      <c r="Y1176" s="48"/>
      <c r="Z1176" s="48"/>
      <c r="AA1176" s="48"/>
      <c r="AB1176" s="48"/>
      <c r="AC1176" s="48"/>
    </row>
    <row r="1177" spans="1:29" s="81" customFormat="1" ht="15" customHeight="1" x14ac:dyDescent="0.25">
      <c r="A1177" s="341"/>
      <c r="B1177" s="417"/>
      <c r="C1177" s="418"/>
      <c r="D1177" s="418"/>
      <c r="E1177" s="229"/>
      <c r="F1177" s="179"/>
      <c r="G1177" s="48"/>
      <c r="H1177" s="48"/>
      <c r="I1177" s="48"/>
      <c r="J1177" s="48"/>
      <c r="K1177" s="48"/>
      <c r="L1177" s="48"/>
      <c r="M1177" s="48"/>
      <c r="N1177" s="48"/>
      <c r="O1177" s="48"/>
      <c r="P1177" s="67"/>
      <c r="Q1177" s="344"/>
      <c r="R1177" s="67"/>
      <c r="S1177" s="367"/>
      <c r="T1177" s="367"/>
      <c r="U1177" s="367"/>
      <c r="V1177" s="236"/>
      <c r="W1177" s="48"/>
      <c r="X1177" s="48"/>
      <c r="Y1177" s="48"/>
      <c r="Z1177" s="48"/>
      <c r="AA1177" s="48"/>
      <c r="AB1177" s="48"/>
      <c r="AC1177" s="48"/>
    </row>
    <row r="1178" spans="1:29" s="81" customFormat="1" ht="15" customHeight="1" x14ac:dyDescent="0.25">
      <c r="A1178" s="341"/>
      <c r="B1178" s="417"/>
      <c r="C1178" s="418"/>
      <c r="D1178" s="418"/>
      <c r="E1178" s="229"/>
      <c r="F1178" s="179"/>
      <c r="G1178" s="48"/>
      <c r="H1178" s="48"/>
      <c r="I1178" s="48"/>
      <c r="J1178" s="48"/>
      <c r="K1178" s="48"/>
      <c r="L1178" s="48"/>
      <c r="M1178" s="48"/>
      <c r="N1178" s="48"/>
      <c r="O1178" s="48"/>
      <c r="P1178" s="67"/>
      <c r="Q1178" s="344"/>
      <c r="R1178" s="67"/>
      <c r="S1178" s="367"/>
      <c r="T1178" s="367"/>
      <c r="U1178" s="367"/>
      <c r="V1178" s="236"/>
      <c r="W1178" s="48"/>
      <c r="X1178" s="48"/>
      <c r="Y1178" s="48"/>
      <c r="Z1178" s="48"/>
      <c r="AA1178" s="48"/>
      <c r="AB1178" s="48"/>
      <c r="AC1178" s="48"/>
    </row>
    <row r="1179" spans="1:29" s="81" customFormat="1" ht="15" customHeight="1" x14ac:dyDescent="0.25">
      <c r="A1179" s="341"/>
      <c r="B1179" s="417"/>
      <c r="C1179" s="418"/>
      <c r="D1179" s="418"/>
      <c r="E1179" s="229"/>
      <c r="F1179" s="179"/>
      <c r="G1179" s="48"/>
      <c r="H1179" s="48"/>
      <c r="I1179" s="48"/>
      <c r="J1179" s="48"/>
      <c r="K1179" s="48"/>
      <c r="L1179" s="48"/>
      <c r="M1179" s="48"/>
      <c r="N1179" s="48"/>
      <c r="O1179" s="48"/>
      <c r="P1179" s="67"/>
      <c r="Q1179" s="344"/>
      <c r="R1179" s="67"/>
      <c r="S1179" s="367"/>
      <c r="T1179" s="367"/>
      <c r="U1179" s="367"/>
      <c r="V1179" s="236"/>
      <c r="W1179" s="48"/>
      <c r="X1179" s="48"/>
      <c r="Y1179" s="48"/>
      <c r="Z1179" s="48"/>
      <c r="AA1179" s="48"/>
      <c r="AB1179" s="48"/>
      <c r="AC1179" s="48"/>
    </row>
    <row r="1180" spans="1:29" s="81" customFormat="1" ht="15" customHeight="1" x14ac:dyDescent="0.25">
      <c r="A1180" s="341"/>
      <c r="B1180" s="417"/>
      <c r="C1180" s="418"/>
      <c r="D1180" s="418"/>
      <c r="E1180" s="229"/>
      <c r="F1180" s="179"/>
      <c r="G1180" s="48"/>
      <c r="H1180" s="48"/>
      <c r="I1180" s="48"/>
      <c r="J1180" s="48"/>
      <c r="K1180" s="48"/>
      <c r="L1180" s="48"/>
      <c r="M1180" s="48"/>
      <c r="N1180" s="48"/>
      <c r="O1180" s="48"/>
      <c r="P1180" s="67"/>
      <c r="Q1180" s="344"/>
      <c r="R1180" s="67"/>
      <c r="S1180" s="367"/>
      <c r="T1180" s="367"/>
      <c r="U1180" s="367"/>
      <c r="V1180" s="236"/>
      <c r="W1180" s="48"/>
      <c r="X1180" s="48"/>
      <c r="Y1180" s="48"/>
      <c r="Z1180" s="48"/>
      <c r="AA1180" s="48"/>
      <c r="AB1180" s="48"/>
      <c r="AC1180" s="48"/>
    </row>
    <row r="1181" spans="1:29" s="81" customFormat="1" ht="15" customHeight="1" x14ac:dyDescent="0.25">
      <c r="A1181" s="341"/>
      <c r="B1181" s="417"/>
      <c r="C1181" s="418"/>
      <c r="D1181" s="418"/>
      <c r="E1181" s="229"/>
      <c r="F1181" s="179"/>
      <c r="G1181" s="48"/>
      <c r="H1181" s="48"/>
      <c r="I1181" s="48"/>
      <c r="J1181" s="48"/>
      <c r="K1181" s="48"/>
      <c r="L1181" s="48"/>
      <c r="M1181" s="48"/>
      <c r="N1181" s="48"/>
      <c r="O1181" s="48"/>
      <c r="P1181" s="67"/>
      <c r="Q1181" s="344"/>
      <c r="R1181" s="67"/>
      <c r="S1181" s="367"/>
      <c r="T1181" s="367"/>
      <c r="U1181" s="367"/>
      <c r="V1181" s="236"/>
      <c r="W1181" s="48"/>
      <c r="X1181" s="48"/>
      <c r="Y1181" s="48"/>
      <c r="Z1181" s="48"/>
      <c r="AA1181" s="48"/>
      <c r="AB1181" s="48"/>
      <c r="AC1181" s="48"/>
    </row>
    <row r="1182" spans="1:29" s="81" customFormat="1" ht="15" customHeight="1" x14ac:dyDescent="0.25">
      <c r="A1182" s="341"/>
      <c r="B1182" s="417"/>
      <c r="C1182" s="418"/>
      <c r="D1182" s="418"/>
      <c r="E1182" s="229"/>
      <c r="F1182" s="179"/>
      <c r="G1182" s="48"/>
      <c r="H1182" s="48"/>
      <c r="I1182" s="48"/>
      <c r="J1182" s="48"/>
      <c r="K1182" s="48"/>
      <c r="L1182" s="48"/>
      <c r="M1182" s="48"/>
      <c r="N1182" s="48"/>
      <c r="O1182" s="48"/>
      <c r="P1182" s="67"/>
      <c r="Q1182" s="344"/>
      <c r="R1182" s="67"/>
      <c r="S1182" s="367"/>
      <c r="T1182" s="367"/>
      <c r="U1182" s="367"/>
      <c r="V1182" s="236"/>
      <c r="W1182" s="48"/>
      <c r="X1182" s="48"/>
      <c r="Y1182" s="48"/>
      <c r="Z1182" s="48"/>
      <c r="AA1182" s="48"/>
      <c r="AB1182" s="48"/>
      <c r="AC1182" s="48"/>
    </row>
    <row r="1183" spans="1:29" s="81" customFormat="1" ht="15" customHeight="1" x14ac:dyDescent="0.25">
      <c r="A1183" s="341"/>
      <c r="B1183" s="417"/>
      <c r="C1183" s="418"/>
      <c r="D1183" s="418"/>
      <c r="E1183" s="229"/>
      <c r="F1183" s="179"/>
      <c r="G1183" s="48"/>
      <c r="H1183" s="48"/>
      <c r="I1183" s="48"/>
      <c r="J1183" s="48"/>
      <c r="K1183" s="48"/>
      <c r="L1183" s="48"/>
      <c r="M1183" s="48"/>
      <c r="N1183" s="48"/>
      <c r="O1183" s="48"/>
      <c r="P1183" s="67"/>
      <c r="Q1183" s="344"/>
      <c r="R1183" s="67"/>
      <c r="S1183" s="367"/>
      <c r="T1183" s="367"/>
      <c r="U1183" s="367"/>
      <c r="V1183" s="236"/>
      <c r="W1183" s="48"/>
      <c r="X1183" s="48"/>
      <c r="Y1183" s="48"/>
      <c r="Z1183" s="48"/>
      <c r="AA1183" s="48"/>
      <c r="AB1183" s="48"/>
      <c r="AC1183" s="48"/>
    </row>
    <row r="1184" spans="1:29" s="81" customFormat="1" ht="15" customHeight="1" x14ac:dyDescent="0.25">
      <c r="A1184" s="341"/>
      <c r="B1184" s="417"/>
      <c r="C1184" s="418"/>
      <c r="D1184" s="418"/>
      <c r="E1184" s="229"/>
      <c r="F1184" s="179"/>
      <c r="G1184" s="48"/>
      <c r="H1184" s="48"/>
      <c r="I1184" s="48"/>
      <c r="J1184" s="48"/>
      <c r="K1184" s="48"/>
      <c r="L1184" s="48"/>
      <c r="M1184" s="48"/>
      <c r="N1184" s="48"/>
      <c r="O1184" s="48"/>
      <c r="P1184" s="67"/>
      <c r="Q1184" s="344"/>
      <c r="R1184" s="67"/>
      <c r="S1184" s="367"/>
      <c r="T1184" s="367"/>
      <c r="U1184" s="367"/>
      <c r="V1184" s="236"/>
      <c r="W1184" s="48"/>
      <c r="X1184" s="48"/>
      <c r="Y1184" s="48"/>
      <c r="Z1184" s="48"/>
      <c r="AA1184" s="48"/>
      <c r="AB1184" s="48"/>
      <c r="AC1184" s="48"/>
    </row>
    <row r="1185" spans="1:29" s="81" customFormat="1" ht="15" customHeight="1" x14ac:dyDescent="0.25">
      <c r="A1185" s="341"/>
      <c r="B1185" s="417"/>
      <c r="C1185" s="418"/>
      <c r="D1185" s="418"/>
      <c r="E1185" s="229"/>
      <c r="F1185" s="179"/>
      <c r="G1185" s="48"/>
      <c r="H1185" s="48"/>
      <c r="I1185" s="48"/>
      <c r="J1185" s="48"/>
      <c r="K1185" s="48"/>
      <c r="L1185" s="48"/>
      <c r="M1185" s="48"/>
      <c r="N1185" s="48"/>
      <c r="O1185" s="48"/>
      <c r="P1185" s="67"/>
      <c r="Q1185" s="344"/>
      <c r="R1185" s="67"/>
      <c r="S1185" s="367"/>
      <c r="T1185" s="367"/>
      <c r="U1185" s="367"/>
      <c r="V1185" s="236"/>
      <c r="W1185" s="48"/>
      <c r="X1185" s="48"/>
      <c r="Y1185" s="48"/>
      <c r="Z1185" s="48"/>
      <c r="AA1185" s="48"/>
      <c r="AB1185" s="48"/>
      <c r="AC1185" s="48"/>
    </row>
    <row r="1186" spans="1:29" s="81" customFormat="1" ht="15" customHeight="1" x14ac:dyDescent="0.25">
      <c r="A1186" s="341"/>
      <c r="B1186" s="417"/>
      <c r="C1186" s="418"/>
      <c r="D1186" s="418"/>
      <c r="E1186" s="229"/>
      <c r="F1186" s="179"/>
      <c r="G1186" s="48"/>
      <c r="H1186" s="48"/>
      <c r="I1186" s="48"/>
      <c r="J1186" s="48"/>
      <c r="K1186" s="48"/>
      <c r="L1186" s="48"/>
      <c r="M1186" s="48"/>
      <c r="N1186" s="48"/>
      <c r="O1186" s="48"/>
      <c r="P1186" s="67"/>
      <c r="Q1186" s="344"/>
      <c r="R1186" s="67"/>
      <c r="S1186" s="367"/>
      <c r="T1186" s="367"/>
      <c r="U1186" s="367"/>
      <c r="V1186" s="236"/>
      <c r="W1186" s="48"/>
      <c r="X1186" s="48"/>
      <c r="Y1186" s="48"/>
      <c r="Z1186" s="48"/>
      <c r="AA1186" s="48"/>
      <c r="AB1186" s="48"/>
      <c r="AC1186" s="48"/>
    </row>
    <row r="1187" spans="1:29" s="81" customFormat="1" ht="15" customHeight="1" x14ac:dyDescent="0.25">
      <c r="A1187" s="341"/>
      <c r="B1187" s="417"/>
      <c r="C1187" s="418"/>
      <c r="D1187" s="418"/>
      <c r="E1187" s="229"/>
      <c r="F1187" s="179"/>
      <c r="G1187" s="48"/>
      <c r="H1187" s="48"/>
      <c r="I1187" s="48"/>
      <c r="J1187" s="48"/>
      <c r="K1187" s="48"/>
      <c r="L1187" s="48"/>
      <c r="M1187" s="48"/>
      <c r="N1187" s="48"/>
      <c r="O1187" s="48"/>
      <c r="P1187" s="67"/>
      <c r="Q1187" s="344"/>
      <c r="R1187" s="67"/>
      <c r="S1187" s="367"/>
      <c r="T1187" s="367"/>
      <c r="U1187" s="367"/>
      <c r="V1187" s="236"/>
      <c r="W1187" s="48"/>
      <c r="X1187" s="48"/>
      <c r="Y1187" s="48"/>
      <c r="Z1187" s="48"/>
      <c r="AA1187" s="48"/>
      <c r="AB1187" s="48"/>
      <c r="AC1187" s="48"/>
    </row>
    <row r="1188" spans="1:29" s="81" customFormat="1" ht="15" customHeight="1" x14ac:dyDescent="0.25">
      <c r="A1188" s="341"/>
      <c r="B1188" s="417"/>
      <c r="C1188" s="418"/>
      <c r="D1188" s="418"/>
      <c r="E1188" s="229"/>
      <c r="F1188" s="179"/>
      <c r="G1188" s="48"/>
      <c r="H1188" s="48"/>
      <c r="I1188" s="48"/>
      <c r="J1188" s="48"/>
      <c r="K1188" s="48"/>
      <c r="L1188" s="48"/>
      <c r="M1188" s="48"/>
      <c r="N1188" s="48"/>
      <c r="O1188" s="48"/>
      <c r="P1188" s="67"/>
      <c r="Q1188" s="344"/>
      <c r="R1188" s="67"/>
      <c r="S1188" s="367"/>
      <c r="T1188" s="367"/>
      <c r="U1188" s="367"/>
      <c r="V1188" s="236"/>
      <c r="W1188" s="48"/>
      <c r="X1188" s="48"/>
      <c r="Y1188" s="48"/>
      <c r="Z1188" s="48"/>
      <c r="AA1188" s="48"/>
      <c r="AB1188" s="48"/>
      <c r="AC1188" s="48"/>
    </row>
    <row r="1189" spans="1:29" s="81" customFormat="1" ht="15" customHeight="1" x14ac:dyDescent="0.25">
      <c r="A1189" s="341"/>
      <c r="B1189" s="417"/>
      <c r="C1189" s="418"/>
      <c r="D1189" s="418"/>
      <c r="E1189" s="229"/>
      <c r="F1189" s="179"/>
      <c r="G1189" s="48"/>
      <c r="H1189" s="48"/>
      <c r="I1189" s="48"/>
      <c r="J1189" s="48"/>
      <c r="K1189" s="48"/>
      <c r="L1189" s="48"/>
      <c r="M1189" s="48"/>
      <c r="N1189" s="48"/>
      <c r="O1189" s="48"/>
      <c r="P1189" s="67"/>
      <c r="Q1189" s="344"/>
      <c r="R1189" s="67"/>
      <c r="S1189" s="367"/>
      <c r="T1189" s="367"/>
      <c r="U1189" s="367"/>
      <c r="V1189" s="236"/>
      <c r="W1189" s="48"/>
      <c r="X1189" s="48"/>
      <c r="Y1189" s="48"/>
      <c r="Z1189" s="48"/>
      <c r="AA1189" s="48"/>
      <c r="AB1189" s="48"/>
      <c r="AC1189" s="48"/>
    </row>
    <row r="1190" spans="1:29" s="81" customFormat="1" ht="15" customHeight="1" x14ac:dyDescent="0.25">
      <c r="A1190" s="341"/>
      <c r="B1190" s="417"/>
      <c r="C1190" s="418"/>
      <c r="D1190" s="418"/>
      <c r="E1190" s="229"/>
      <c r="F1190" s="179"/>
      <c r="G1190" s="48"/>
      <c r="H1190" s="48"/>
      <c r="I1190" s="48"/>
      <c r="J1190" s="48"/>
      <c r="K1190" s="48"/>
      <c r="L1190" s="48"/>
      <c r="M1190" s="48"/>
      <c r="N1190" s="48"/>
      <c r="O1190" s="48"/>
      <c r="P1190" s="67"/>
      <c r="Q1190" s="344"/>
      <c r="R1190" s="67"/>
      <c r="S1190" s="367"/>
      <c r="T1190" s="367"/>
      <c r="U1190" s="367"/>
      <c r="V1190" s="236"/>
      <c r="W1190" s="48"/>
      <c r="X1190" s="48"/>
      <c r="Y1190" s="48"/>
      <c r="Z1190" s="48"/>
      <c r="AA1190" s="48"/>
      <c r="AB1190" s="48"/>
      <c r="AC1190" s="48"/>
    </row>
    <row r="1191" spans="1:29" s="81" customFormat="1" ht="15" customHeight="1" x14ac:dyDescent="0.25">
      <c r="A1191" s="341"/>
      <c r="B1191" s="417"/>
      <c r="C1191" s="418"/>
      <c r="D1191" s="418"/>
      <c r="E1191" s="229"/>
      <c r="F1191" s="179"/>
      <c r="G1191" s="48"/>
      <c r="H1191" s="48"/>
      <c r="I1191" s="48"/>
      <c r="J1191" s="48"/>
      <c r="K1191" s="48"/>
      <c r="L1191" s="48"/>
      <c r="M1191" s="48"/>
      <c r="N1191" s="48"/>
      <c r="O1191" s="48"/>
      <c r="P1191" s="67"/>
      <c r="Q1191" s="344"/>
      <c r="R1191" s="67"/>
      <c r="S1191" s="367"/>
      <c r="T1191" s="367"/>
      <c r="U1191" s="367"/>
      <c r="V1191" s="236"/>
      <c r="W1191" s="48"/>
      <c r="X1191" s="48"/>
      <c r="Y1191" s="48"/>
      <c r="Z1191" s="48"/>
      <c r="AA1191" s="48"/>
      <c r="AB1191" s="48"/>
      <c r="AC1191" s="48"/>
    </row>
    <row r="1192" spans="1:29" s="81" customFormat="1" ht="15" customHeight="1" x14ac:dyDescent="0.25">
      <c r="A1192" s="341"/>
      <c r="B1192" s="417"/>
      <c r="C1192" s="418"/>
      <c r="D1192" s="418"/>
      <c r="E1192" s="229"/>
      <c r="F1192" s="179"/>
      <c r="G1192" s="48"/>
      <c r="H1192" s="48"/>
      <c r="I1192" s="48"/>
      <c r="J1192" s="48"/>
      <c r="K1192" s="48"/>
      <c r="L1192" s="48"/>
      <c r="M1192" s="48"/>
      <c r="N1192" s="48"/>
      <c r="O1192" s="48"/>
      <c r="P1192" s="67"/>
      <c r="Q1192" s="344"/>
      <c r="R1192" s="67"/>
      <c r="S1192" s="367"/>
      <c r="T1192" s="367"/>
      <c r="U1192" s="367"/>
      <c r="V1192" s="236"/>
      <c r="W1192" s="48"/>
      <c r="X1192" s="48"/>
      <c r="Y1192" s="48"/>
      <c r="Z1192" s="48"/>
      <c r="AA1192" s="48"/>
      <c r="AB1192" s="48"/>
      <c r="AC1192" s="48"/>
    </row>
    <row r="1193" spans="1:29" s="81" customFormat="1" ht="15" customHeight="1" x14ac:dyDescent="0.25">
      <c r="A1193" s="341"/>
      <c r="B1193" s="417"/>
      <c r="C1193" s="418"/>
      <c r="D1193" s="418"/>
      <c r="E1193" s="229"/>
      <c r="F1193" s="179"/>
      <c r="G1193" s="48"/>
      <c r="H1193" s="48"/>
      <c r="I1193" s="48"/>
      <c r="J1193" s="48"/>
      <c r="K1193" s="48"/>
      <c r="L1193" s="48"/>
      <c r="M1193" s="48"/>
      <c r="N1193" s="48"/>
      <c r="O1193" s="48"/>
      <c r="P1193" s="67"/>
      <c r="Q1193" s="344"/>
      <c r="R1193" s="67"/>
      <c r="S1193" s="367"/>
      <c r="T1193" s="367"/>
      <c r="U1193" s="367"/>
      <c r="V1193" s="236"/>
      <c r="W1193" s="48"/>
      <c r="X1193" s="48"/>
      <c r="Y1193" s="48"/>
      <c r="Z1193" s="48"/>
      <c r="AA1193" s="48"/>
      <c r="AB1193" s="48"/>
      <c r="AC1193" s="48"/>
    </row>
    <row r="1194" spans="1:29" s="81" customFormat="1" ht="15" customHeight="1" x14ac:dyDescent="0.25">
      <c r="A1194" s="341"/>
      <c r="B1194" s="417"/>
      <c r="C1194" s="418"/>
      <c r="D1194" s="418"/>
      <c r="E1194" s="229"/>
      <c r="F1194" s="179"/>
      <c r="G1194" s="48"/>
      <c r="H1194" s="48"/>
      <c r="I1194" s="48"/>
      <c r="J1194" s="48"/>
      <c r="K1194" s="48"/>
      <c r="L1194" s="48"/>
      <c r="M1194" s="48"/>
      <c r="N1194" s="48"/>
      <c r="O1194" s="48"/>
      <c r="P1194" s="67"/>
      <c r="Q1194" s="344"/>
      <c r="R1194" s="67"/>
      <c r="S1194" s="367"/>
      <c r="T1194" s="367"/>
      <c r="U1194" s="367"/>
      <c r="V1194" s="236"/>
      <c r="W1194" s="48"/>
      <c r="X1194" s="48"/>
      <c r="Y1194" s="48"/>
      <c r="Z1194" s="48"/>
      <c r="AA1194" s="48"/>
      <c r="AB1194" s="48"/>
      <c r="AC1194" s="48"/>
    </row>
    <row r="1195" spans="1:29" s="81" customFormat="1" ht="15" customHeight="1" x14ac:dyDescent="0.25">
      <c r="A1195" s="341"/>
      <c r="B1195" s="417"/>
      <c r="C1195" s="418"/>
      <c r="D1195" s="418"/>
      <c r="E1195" s="229"/>
      <c r="F1195" s="179"/>
      <c r="G1195" s="48"/>
      <c r="H1195" s="48"/>
      <c r="I1195" s="48"/>
      <c r="J1195" s="48"/>
      <c r="K1195" s="48"/>
      <c r="L1195" s="48"/>
      <c r="M1195" s="48"/>
      <c r="N1195" s="48"/>
      <c r="O1195" s="48"/>
      <c r="P1195" s="67"/>
      <c r="Q1195" s="344"/>
      <c r="R1195" s="67"/>
      <c r="S1195" s="367"/>
      <c r="T1195" s="367"/>
      <c r="U1195" s="367"/>
      <c r="V1195" s="236"/>
      <c r="W1195" s="48"/>
      <c r="X1195" s="48"/>
      <c r="Y1195" s="48"/>
      <c r="Z1195" s="48"/>
      <c r="AA1195" s="48"/>
      <c r="AB1195" s="48"/>
      <c r="AC1195" s="48"/>
    </row>
    <row r="1196" spans="1:29" s="81" customFormat="1" ht="15" customHeight="1" x14ac:dyDescent="0.25">
      <c r="A1196" s="341"/>
      <c r="B1196" s="417"/>
      <c r="C1196" s="418"/>
      <c r="D1196" s="418"/>
      <c r="E1196" s="229"/>
      <c r="F1196" s="179"/>
      <c r="G1196" s="48"/>
      <c r="H1196" s="48"/>
      <c r="I1196" s="48"/>
      <c r="J1196" s="48"/>
      <c r="K1196" s="48"/>
      <c r="L1196" s="48"/>
      <c r="M1196" s="48"/>
      <c r="N1196" s="48"/>
      <c r="O1196" s="48"/>
      <c r="P1196" s="67"/>
      <c r="Q1196" s="344"/>
      <c r="R1196" s="67"/>
      <c r="S1196" s="367"/>
      <c r="T1196" s="367"/>
      <c r="U1196" s="367"/>
      <c r="V1196" s="236"/>
      <c r="W1196" s="48"/>
      <c r="X1196" s="48"/>
      <c r="Y1196" s="48"/>
      <c r="Z1196" s="48"/>
      <c r="AA1196" s="48"/>
      <c r="AB1196" s="48"/>
      <c r="AC1196" s="48"/>
    </row>
    <row r="1197" spans="1:29" s="81" customFormat="1" ht="15" customHeight="1" x14ac:dyDescent="0.25">
      <c r="A1197" s="341"/>
      <c r="B1197" s="417"/>
      <c r="C1197" s="418"/>
      <c r="D1197" s="418"/>
      <c r="E1197" s="229"/>
      <c r="F1197" s="179"/>
      <c r="G1197" s="48"/>
      <c r="H1197" s="48"/>
      <c r="I1197" s="48"/>
      <c r="J1197" s="48"/>
      <c r="K1197" s="48"/>
      <c r="L1197" s="48"/>
      <c r="M1197" s="48"/>
      <c r="N1197" s="48"/>
      <c r="O1197" s="48"/>
      <c r="P1197" s="67"/>
      <c r="Q1197" s="344"/>
      <c r="R1197" s="67"/>
      <c r="S1197" s="367"/>
      <c r="T1197" s="367"/>
      <c r="U1197" s="367"/>
      <c r="V1197" s="236"/>
      <c r="W1197" s="48"/>
      <c r="X1197" s="48"/>
      <c r="Y1197" s="48"/>
      <c r="Z1197" s="48"/>
      <c r="AA1197" s="48"/>
      <c r="AB1197" s="48"/>
      <c r="AC1197" s="48"/>
    </row>
    <row r="1198" spans="1:29" s="81" customFormat="1" ht="15" customHeight="1" x14ac:dyDescent="0.25">
      <c r="A1198" s="341"/>
      <c r="B1198" s="417"/>
      <c r="C1198" s="418"/>
      <c r="D1198" s="418"/>
      <c r="E1198" s="229"/>
      <c r="F1198" s="179"/>
      <c r="G1198" s="48"/>
      <c r="H1198" s="48"/>
      <c r="I1198" s="48"/>
      <c r="J1198" s="48"/>
      <c r="K1198" s="48"/>
      <c r="L1198" s="48"/>
      <c r="M1198" s="48"/>
      <c r="N1198" s="48"/>
      <c r="O1198" s="48"/>
      <c r="P1198" s="67"/>
      <c r="Q1198" s="344"/>
      <c r="R1198" s="67"/>
      <c r="S1198" s="367"/>
      <c r="T1198" s="367"/>
      <c r="U1198" s="367"/>
      <c r="V1198" s="236"/>
      <c r="W1198" s="48"/>
      <c r="X1198" s="48"/>
      <c r="Y1198" s="48"/>
      <c r="Z1198" s="48"/>
      <c r="AA1198" s="48"/>
      <c r="AB1198" s="48"/>
      <c r="AC1198" s="48"/>
    </row>
    <row r="1199" spans="1:29" s="81" customFormat="1" ht="15" customHeight="1" x14ac:dyDescent="0.25">
      <c r="A1199" s="341"/>
      <c r="B1199" s="417"/>
      <c r="C1199" s="418"/>
      <c r="D1199" s="418"/>
      <c r="E1199" s="229"/>
      <c r="F1199" s="179"/>
      <c r="G1199" s="48"/>
      <c r="H1199" s="48"/>
      <c r="I1199" s="48"/>
      <c r="J1199" s="48"/>
      <c r="K1199" s="48"/>
      <c r="L1199" s="48"/>
      <c r="M1199" s="48"/>
      <c r="N1199" s="48"/>
      <c r="O1199" s="48"/>
      <c r="P1199" s="67"/>
      <c r="Q1199" s="344"/>
      <c r="R1199" s="67"/>
      <c r="S1199" s="367"/>
      <c r="T1199" s="367"/>
      <c r="U1199" s="367"/>
      <c r="V1199" s="236"/>
      <c r="W1199" s="48"/>
      <c r="X1199" s="48"/>
      <c r="Y1199" s="48"/>
      <c r="Z1199" s="48"/>
      <c r="AA1199" s="48"/>
      <c r="AB1199" s="48"/>
      <c r="AC1199" s="48"/>
    </row>
    <row r="1200" spans="1:29" s="81" customFormat="1" ht="15" customHeight="1" x14ac:dyDescent="0.25">
      <c r="A1200" s="341"/>
      <c r="B1200" s="417"/>
      <c r="C1200" s="418"/>
      <c r="D1200" s="418"/>
      <c r="E1200" s="229"/>
      <c r="F1200" s="179"/>
      <c r="G1200" s="48"/>
      <c r="H1200" s="48"/>
      <c r="I1200" s="48"/>
      <c r="J1200" s="48"/>
      <c r="K1200" s="48"/>
      <c r="L1200" s="48"/>
      <c r="M1200" s="48"/>
      <c r="N1200" s="48"/>
      <c r="O1200" s="48"/>
      <c r="P1200" s="67"/>
      <c r="Q1200" s="344"/>
      <c r="R1200" s="67"/>
      <c r="S1200" s="367"/>
      <c r="T1200" s="367"/>
      <c r="U1200" s="367"/>
      <c r="V1200" s="236"/>
      <c r="W1200" s="48"/>
      <c r="X1200" s="48"/>
      <c r="Y1200" s="48"/>
      <c r="Z1200" s="48"/>
      <c r="AA1200" s="48"/>
      <c r="AB1200" s="48"/>
      <c r="AC1200" s="48"/>
    </row>
    <row r="1201" spans="1:29" s="81" customFormat="1" ht="15" customHeight="1" x14ac:dyDescent="0.25">
      <c r="A1201" s="341"/>
      <c r="B1201" s="417"/>
      <c r="C1201" s="418"/>
      <c r="D1201" s="418"/>
      <c r="E1201" s="229"/>
      <c r="F1201" s="179"/>
      <c r="G1201" s="48"/>
      <c r="H1201" s="48"/>
      <c r="I1201" s="48"/>
      <c r="J1201" s="48"/>
      <c r="K1201" s="48"/>
      <c r="L1201" s="48"/>
      <c r="M1201" s="48"/>
      <c r="N1201" s="48"/>
      <c r="O1201" s="48"/>
      <c r="P1201" s="67"/>
      <c r="Q1201" s="344"/>
      <c r="R1201" s="67"/>
      <c r="S1201" s="367"/>
      <c r="T1201" s="367"/>
      <c r="U1201" s="367"/>
      <c r="V1201" s="236"/>
      <c r="W1201" s="48"/>
      <c r="X1201" s="48"/>
      <c r="Y1201" s="48"/>
      <c r="Z1201" s="48"/>
      <c r="AA1201" s="48"/>
      <c r="AB1201" s="48"/>
      <c r="AC1201" s="48"/>
    </row>
    <row r="1202" spans="1:29" s="81" customFormat="1" ht="15" customHeight="1" x14ac:dyDescent="0.25">
      <c r="A1202" s="341"/>
      <c r="B1202" s="417"/>
      <c r="C1202" s="418"/>
      <c r="D1202" s="418"/>
      <c r="E1202" s="229"/>
      <c r="F1202" s="179"/>
      <c r="G1202" s="48"/>
      <c r="H1202" s="48"/>
      <c r="I1202" s="48"/>
      <c r="J1202" s="48"/>
      <c r="K1202" s="48"/>
      <c r="L1202" s="48"/>
      <c r="M1202" s="48"/>
      <c r="N1202" s="48"/>
      <c r="O1202" s="48"/>
      <c r="P1202" s="67"/>
      <c r="Q1202" s="344"/>
      <c r="R1202" s="67"/>
      <c r="S1202" s="367"/>
      <c r="T1202" s="367"/>
      <c r="U1202" s="367"/>
      <c r="V1202" s="236"/>
      <c r="W1202" s="48"/>
      <c r="X1202" s="48"/>
      <c r="Y1202" s="48"/>
      <c r="Z1202" s="48"/>
      <c r="AA1202" s="48"/>
      <c r="AB1202" s="48"/>
      <c r="AC1202" s="48"/>
    </row>
    <row r="1203" spans="1:29" s="81" customFormat="1" ht="15" customHeight="1" x14ac:dyDescent="0.25">
      <c r="A1203" s="341"/>
      <c r="B1203" s="417"/>
      <c r="C1203" s="418"/>
      <c r="D1203" s="418"/>
      <c r="E1203" s="229"/>
      <c r="F1203" s="179"/>
      <c r="G1203" s="48"/>
      <c r="H1203" s="48"/>
      <c r="I1203" s="48"/>
      <c r="J1203" s="48"/>
      <c r="K1203" s="48"/>
      <c r="L1203" s="48"/>
      <c r="M1203" s="48"/>
      <c r="N1203" s="48"/>
      <c r="O1203" s="48"/>
      <c r="P1203" s="67"/>
      <c r="Q1203" s="344"/>
      <c r="R1203" s="67"/>
      <c r="S1203" s="367"/>
      <c r="T1203" s="367"/>
      <c r="U1203" s="367"/>
      <c r="V1203" s="236"/>
      <c r="W1203" s="48"/>
      <c r="X1203" s="48"/>
      <c r="Y1203" s="48"/>
      <c r="Z1203" s="48"/>
      <c r="AA1203" s="48"/>
      <c r="AB1203" s="48"/>
      <c r="AC1203" s="48"/>
    </row>
    <row r="1204" spans="1:29" s="81" customFormat="1" ht="15" customHeight="1" x14ac:dyDescent="0.25">
      <c r="A1204" s="341"/>
      <c r="B1204" s="417"/>
      <c r="C1204" s="418"/>
      <c r="D1204" s="418"/>
      <c r="E1204" s="229"/>
      <c r="F1204" s="179"/>
      <c r="G1204" s="48"/>
      <c r="H1204" s="48"/>
      <c r="I1204" s="48"/>
      <c r="J1204" s="48"/>
      <c r="K1204" s="48"/>
      <c r="L1204" s="48"/>
      <c r="M1204" s="48"/>
      <c r="N1204" s="48"/>
      <c r="O1204" s="48"/>
      <c r="P1204" s="67"/>
      <c r="Q1204" s="344"/>
      <c r="R1204" s="67"/>
      <c r="S1204" s="367"/>
      <c r="T1204" s="367"/>
      <c r="U1204" s="367"/>
      <c r="V1204" s="236"/>
      <c r="W1204" s="48"/>
      <c r="X1204" s="48"/>
      <c r="Y1204" s="48"/>
      <c r="Z1204" s="48"/>
      <c r="AA1204" s="48"/>
      <c r="AB1204" s="48"/>
      <c r="AC1204" s="48"/>
    </row>
    <row r="1205" spans="1:29" s="81" customFormat="1" ht="15" customHeight="1" x14ac:dyDescent="0.25">
      <c r="A1205" s="341"/>
      <c r="B1205" s="417"/>
      <c r="C1205" s="418"/>
      <c r="D1205" s="418"/>
      <c r="E1205" s="229"/>
      <c r="F1205" s="179"/>
      <c r="G1205" s="48"/>
      <c r="H1205" s="48"/>
      <c r="I1205" s="48"/>
      <c r="J1205" s="48"/>
      <c r="K1205" s="48"/>
      <c r="L1205" s="48"/>
      <c r="M1205" s="48"/>
      <c r="N1205" s="48"/>
      <c r="O1205" s="48"/>
      <c r="P1205" s="67"/>
      <c r="Q1205" s="344"/>
      <c r="R1205" s="67"/>
      <c r="S1205" s="367"/>
      <c r="T1205" s="367"/>
      <c r="U1205" s="367"/>
      <c r="V1205" s="236"/>
      <c r="W1205" s="48"/>
      <c r="X1205" s="48"/>
      <c r="Y1205" s="48"/>
      <c r="Z1205" s="48"/>
      <c r="AA1205" s="48"/>
      <c r="AB1205" s="48"/>
      <c r="AC1205" s="48"/>
    </row>
    <row r="1206" spans="1:29" s="81" customFormat="1" ht="15" customHeight="1" x14ac:dyDescent="0.25">
      <c r="A1206" s="341"/>
      <c r="B1206" s="417"/>
      <c r="C1206" s="418"/>
      <c r="D1206" s="418"/>
      <c r="E1206" s="229"/>
      <c r="F1206" s="179"/>
      <c r="G1206" s="48"/>
      <c r="H1206" s="48"/>
      <c r="I1206" s="48"/>
      <c r="J1206" s="48"/>
      <c r="K1206" s="48"/>
      <c r="L1206" s="48"/>
      <c r="M1206" s="48"/>
      <c r="N1206" s="48"/>
      <c r="O1206" s="48"/>
      <c r="P1206" s="67"/>
      <c r="Q1206" s="344"/>
      <c r="R1206" s="67"/>
      <c r="S1206" s="367"/>
      <c r="T1206" s="367"/>
      <c r="U1206" s="367"/>
      <c r="V1206" s="236"/>
      <c r="W1206" s="48"/>
      <c r="X1206" s="48"/>
      <c r="Y1206" s="48"/>
      <c r="Z1206" s="48"/>
      <c r="AA1206" s="48"/>
      <c r="AB1206" s="48"/>
      <c r="AC1206" s="48"/>
    </row>
    <row r="1207" spans="1:29" s="81" customFormat="1" ht="15" customHeight="1" x14ac:dyDescent="0.25">
      <c r="A1207" s="341"/>
      <c r="B1207" s="417"/>
      <c r="C1207" s="418"/>
      <c r="D1207" s="418"/>
      <c r="E1207" s="229"/>
      <c r="F1207" s="179"/>
      <c r="G1207" s="48"/>
      <c r="H1207" s="48"/>
      <c r="I1207" s="48"/>
      <c r="J1207" s="48"/>
      <c r="K1207" s="48"/>
      <c r="L1207" s="48"/>
      <c r="M1207" s="48"/>
      <c r="N1207" s="48"/>
      <c r="O1207" s="48"/>
      <c r="P1207" s="67"/>
      <c r="Q1207" s="344"/>
      <c r="R1207" s="67"/>
      <c r="S1207" s="367"/>
      <c r="T1207" s="367"/>
      <c r="U1207" s="367"/>
      <c r="V1207" s="236"/>
      <c r="W1207" s="48"/>
      <c r="X1207" s="48"/>
      <c r="Y1207" s="48"/>
      <c r="Z1207" s="48"/>
      <c r="AA1207" s="48"/>
      <c r="AB1207" s="48"/>
      <c r="AC1207" s="48"/>
    </row>
    <row r="1208" spans="1:29" s="81" customFormat="1" ht="15" customHeight="1" x14ac:dyDescent="0.25">
      <c r="A1208" s="341"/>
      <c r="B1208" s="417"/>
      <c r="C1208" s="418"/>
      <c r="D1208" s="418"/>
      <c r="E1208" s="229"/>
      <c r="F1208" s="179"/>
      <c r="G1208" s="48"/>
      <c r="H1208" s="48"/>
      <c r="I1208" s="48"/>
      <c r="J1208" s="48"/>
      <c r="K1208" s="48"/>
      <c r="L1208" s="48"/>
      <c r="M1208" s="48"/>
      <c r="N1208" s="48"/>
      <c r="O1208" s="48"/>
      <c r="P1208" s="67"/>
      <c r="Q1208" s="344"/>
      <c r="R1208" s="67"/>
      <c r="S1208" s="367"/>
      <c r="T1208" s="367"/>
      <c r="U1208" s="367"/>
      <c r="V1208" s="236"/>
      <c r="W1208" s="48"/>
      <c r="X1208" s="48"/>
      <c r="Y1208" s="48"/>
      <c r="Z1208" s="48"/>
      <c r="AA1208" s="48"/>
      <c r="AB1208" s="48"/>
      <c r="AC1208" s="48"/>
    </row>
    <row r="1209" spans="1:29" s="81" customFormat="1" ht="15" customHeight="1" x14ac:dyDescent="0.25">
      <c r="A1209" s="341"/>
      <c r="B1209" s="417"/>
      <c r="C1209" s="418"/>
      <c r="D1209" s="418"/>
      <c r="E1209" s="229"/>
      <c r="F1209" s="179"/>
      <c r="G1209" s="48"/>
      <c r="H1209" s="48"/>
      <c r="I1209" s="48"/>
      <c r="J1209" s="48"/>
      <c r="K1209" s="48"/>
      <c r="L1209" s="48"/>
      <c r="M1209" s="48"/>
      <c r="N1209" s="48"/>
      <c r="O1209" s="48"/>
      <c r="P1209" s="67"/>
      <c r="Q1209" s="344"/>
      <c r="R1209" s="67"/>
      <c r="S1209" s="367"/>
      <c r="T1209" s="367"/>
      <c r="U1209" s="367"/>
      <c r="V1209" s="236"/>
      <c r="W1209" s="48"/>
      <c r="X1209" s="48"/>
      <c r="Y1209" s="48"/>
      <c r="Z1209" s="48"/>
      <c r="AA1209" s="48"/>
      <c r="AB1209" s="48"/>
      <c r="AC1209" s="48"/>
    </row>
    <row r="1210" spans="1:29" s="81" customFormat="1" ht="15" customHeight="1" x14ac:dyDescent="0.25">
      <c r="A1210" s="341"/>
      <c r="B1210" s="417"/>
      <c r="C1210" s="418"/>
      <c r="D1210" s="418"/>
      <c r="E1210" s="229"/>
      <c r="F1210" s="179"/>
      <c r="G1210" s="48"/>
      <c r="H1210" s="48"/>
      <c r="I1210" s="48"/>
      <c r="J1210" s="48"/>
      <c r="K1210" s="48"/>
      <c r="L1210" s="48"/>
      <c r="M1210" s="48"/>
      <c r="N1210" s="48"/>
      <c r="O1210" s="48"/>
      <c r="P1210" s="67"/>
      <c r="Q1210" s="344"/>
      <c r="R1210" s="67"/>
      <c r="S1210" s="367"/>
      <c r="T1210" s="367"/>
      <c r="U1210" s="367"/>
      <c r="V1210" s="236"/>
      <c r="W1210" s="48"/>
      <c r="X1210" s="48"/>
      <c r="Y1210" s="48"/>
      <c r="Z1210" s="48"/>
      <c r="AA1210" s="48"/>
      <c r="AB1210" s="48"/>
      <c r="AC1210" s="48"/>
    </row>
    <row r="1211" spans="1:29" s="81" customFormat="1" ht="15" customHeight="1" x14ac:dyDescent="0.25">
      <c r="A1211" s="341"/>
      <c r="B1211" s="417"/>
      <c r="C1211" s="418"/>
      <c r="D1211" s="418"/>
      <c r="E1211" s="229"/>
      <c r="F1211" s="179"/>
      <c r="G1211" s="48"/>
      <c r="H1211" s="48"/>
      <c r="I1211" s="48"/>
      <c r="J1211" s="48"/>
      <c r="K1211" s="48"/>
      <c r="L1211" s="48"/>
      <c r="M1211" s="48"/>
      <c r="N1211" s="48"/>
      <c r="O1211" s="48"/>
      <c r="P1211" s="67"/>
      <c r="Q1211" s="344"/>
      <c r="R1211" s="67"/>
      <c r="S1211" s="367"/>
      <c r="T1211" s="367"/>
      <c r="U1211" s="367"/>
      <c r="V1211" s="236"/>
      <c r="W1211" s="48"/>
      <c r="X1211" s="48"/>
      <c r="Y1211" s="48"/>
      <c r="Z1211" s="48"/>
      <c r="AA1211" s="48"/>
      <c r="AB1211" s="48"/>
      <c r="AC1211" s="48"/>
    </row>
    <row r="1212" spans="1:29" s="81" customFormat="1" ht="15" customHeight="1" x14ac:dyDescent="0.25">
      <c r="A1212" s="341"/>
      <c r="B1212" s="417"/>
      <c r="C1212" s="418"/>
      <c r="D1212" s="418"/>
      <c r="E1212" s="229"/>
      <c r="F1212" s="179"/>
      <c r="G1212" s="48"/>
      <c r="H1212" s="48"/>
      <c r="I1212" s="48"/>
      <c r="J1212" s="48"/>
      <c r="K1212" s="48"/>
      <c r="L1212" s="48"/>
      <c r="M1212" s="48"/>
      <c r="N1212" s="48"/>
      <c r="O1212" s="48"/>
      <c r="P1212" s="67"/>
      <c r="Q1212" s="344"/>
      <c r="R1212" s="67"/>
      <c r="S1212" s="367"/>
      <c r="T1212" s="367"/>
      <c r="U1212" s="367"/>
      <c r="V1212" s="236"/>
      <c r="W1212" s="48"/>
      <c r="X1212" s="48"/>
      <c r="Y1212" s="48"/>
      <c r="Z1212" s="48"/>
      <c r="AA1212" s="48"/>
      <c r="AB1212" s="48"/>
      <c r="AC1212" s="48"/>
    </row>
    <row r="1213" spans="1:29" s="81" customFormat="1" ht="15" customHeight="1" x14ac:dyDescent="0.25">
      <c r="A1213" s="341"/>
      <c r="B1213" s="417"/>
      <c r="C1213" s="418"/>
      <c r="D1213" s="418"/>
      <c r="E1213" s="229"/>
      <c r="F1213" s="179"/>
      <c r="G1213" s="48"/>
      <c r="H1213" s="48"/>
      <c r="I1213" s="48"/>
      <c r="J1213" s="48"/>
      <c r="K1213" s="48"/>
      <c r="L1213" s="48"/>
      <c r="M1213" s="48"/>
      <c r="N1213" s="48"/>
      <c r="O1213" s="48"/>
      <c r="P1213" s="67"/>
      <c r="Q1213" s="344"/>
      <c r="R1213" s="67"/>
      <c r="S1213" s="367"/>
      <c r="T1213" s="367"/>
      <c r="U1213" s="367"/>
      <c r="V1213" s="236"/>
      <c r="W1213" s="48"/>
      <c r="X1213" s="48"/>
      <c r="Y1213" s="48"/>
      <c r="Z1213" s="48"/>
      <c r="AA1213" s="48"/>
      <c r="AB1213" s="48"/>
      <c r="AC1213" s="48"/>
    </row>
    <row r="1214" spans="1:29" s="81" customFormat="1" ht="15" customHeight="1" x14ac:dyDescent="0.25">
      <c r="A1214" s="341"/>
      <c r="B1214" s="417"/>
      <c r="C1214" s="418"/>
      <c r="D1214" s="418"/>
      <c r="E1214" s="229"/>
      <c r="F1214" s="179"/>
      <c r="G1214" s="48"/>
      <c r="H1214" s="48"/>
      <c r="I1214" s="48"/>
      <c r="J1214" s="48"/>
      <c r="K1214" s="48"/>
      <c r="L1214" s="48"/>
      <c r="M1214" s="48"/>
      <c r="N1214" s="48"/>
      <c r="O1214" s="48"/>
      <c r="P1214" s="67"/>
      <c r="Q1214" s="344"/>
      <c r="R1214" s="67"/>
      <c r="S1214" s="367"/>
      <c r="T1214" s="367"/>
      <c r="U1214" s="367"/>
      <c r="V1214" s="236"/>
      <c r="W1214" s="48"/>
      <c r="X1214" s="48"/>
      <c r="Y1214" s="48"/>
      <c r="Z1214" s="48"/>
      <c r="AA1214" s="48"/>
      <c r="AB1214" s="48"/>
      <c r="AC1214" s="48"/>
    </row>
    <row r="1215" spans="1:29" s="81" customFormat="1" ht="15" customHeight="1" x14ac:dyDescent="0.25">
      <c r="A1215" s="341"/>
      <c r="B1215" s="417"/>
      <c r="C1215" s="418"/>
      <c r="D1215" s="418"/>
      <c r="E1215" s="229"/>
      <c r="F1215" s="179"/>
      <c r="G1215" s="48"/>
      <c r="H1215" s="48"/>
      <c r="I1215" s="48"/>
      <c r="J1215" s="48"/>
      <c r="K1215" s="48"/>
      <c r="L1215" s="48"/>
      <c r="M1215" s="48"/>
      <c r="N1215" s="48"/>
      <c r="O1215" s="48"/>
      <c r="P1215" s="67"/>
      <c r="Q1215" s="344"/>
      <c r="R1215" s="67"/>
      <c r="S1215" s="367"/>
      <c r="T1215" s="367"/>
      <c r="U1215" s="367"/>
      <c r="V1215" s="236"/>
      <c r="W1215" s="48"/>
      <c r="X1215" s="48"/>
      <c r="Y1215" s="48"/>
      <c r="Z1215" s="48"/>
      <c r="AA1215" s="48"/>
      <c r="AB1215" s="48"/>
      <c r="AC1215" s="48"/>
    </row>
    <row r="1216" spans="1:29" s="81" customFormat="1" ht="15" customHeight="1" x14ac:dyDescent="0.25">
      <c r="A1216" s="341"/>
      <c r="B1216" s="417"/>
      <c r="C1216" s="418"/>
      <c r="D1216" s="418"/>
      <c r="E1216" s="229"/>
      <c r="F1216" s="179"/>
      <c r="G1216" s="48"/>
      <c r="H1216" s="48"/>
      <c r="I1216" s="48"/>
      <c r="J1216" s="48"/>
      <c r="K1216" s="48"/>
      <c r="L1216" s="48"/>
      <c r="M1216" s="48"/>
      <c r="N1216" s="48"/>
      <c r="O1216" s="48"/>
      <c r="P1216" s="67"/>
      <c r="Q1216" s="344"/>
      <c r="R1216" s="67"/>
      <c r="S1216" s="367"/>
      <c r="T1216" s="367"/>
      <c r="U1216" s="367"/>
      <c r="V1216" s="236"/>
      <c r="W1216" s="48"/>
      <c r="X1216" s="48"/>
      <c r="Y1216" s="48"/>
      <c r="Z1216" s="48"/>
      <c r="AA1216" s="48"/>
      <c r="AB1216" s="48"/>
      <c r="AC1216" s="48"/>
    </row>
    <row r="1217" spans="1:29" s="81" customFormat="1" ht="15" customHeight="1" x14ac:dyDescent="0.25">
      <c r="A1217" s="341"/>
      <c r="B1217" s="417"/>
      <c r="C1217" s="418"/>
      <c r="D1217" s="418"/>
      <c r="E1217" s="229"/>
      <c r="F1217" s="179"/>
      <c r="G1217" s="48"/>
      <c r="H1217" s="48"/>
      <c r="I1217" s="48"/>
      <c r="J1217" s="48"/>
      <c r="K1217" s="48"/>
      <c r="L1217" s="48"/>
      <c r="M1217" s="48"/>
      <c r="N1217" s="48"/>
      <c r="O1217" s="48"/>
      <c r="P1217" s="67"/>
      <c r="Q1217" s="344"/>
      <c r="R1217" s="67"/>
      <c r="S1217" s="367"/>
      <c r="T1217" s="367"/>
      <c r="U1217" s="367"/>
      <c r="V1217" s="236"/>
      <c r="W1217" s="48"/>
      <c r="X1217" s="48"/>
      <c r="Y1217" s="48"/>
      <c r="Z1217" s="48"/>
      <c r="AA1217" s="48"/>
      <c r="AB1217" s="48"/>
      <c r="AC1217" s="48"/>
    </row>
    <row r="1218" spans="1:29" s="81" customFormat="1" ht="15" customHeight="1" x14ac:dyDescent="0.25">
      <c r="A1218" s="341"/>
      <c r="B1218" s="417"/>
      <c r="C1218" s="418"/>
      <c r="D1218" s="418"/>
      <c r="E1218" s="229"/>
      <c r="F1218" s="179"/>
      <c r="G1218" s="48"/>
      <c r="H1218" s="48"/>
      <c r="I1218" s="48"/>
      <c r="J1218" s="48"/>
      <c r="K1218" s="48"/>
      <c r="L1218" s="48"/>
      <c r="M1218" s="48"/>
      <c r="N1218" s="48"/>
      <c r="O1218" s="48"/>
      <c r="P1218" s="67"/>
      <c r="Q1218" s="344"/>
      <c r="R1218" s="67"/>
      <c r="S1218" s="367"/>
      <c r="T1218" s="367"/>
      <c r="U1218" s="367"/>
      <c r="V1218" s="236"/>
      <c r="W1218" s="48"/>
      <c r="X1218" s="48"/>
      <c r="Y1218" s="48"/>
      <c r="Z1218" s="48"/>
      <c r="AA1218" s="48"/>
      <c r="AB1218" s="48"/>
      <c r="AC1218" s="48"/>
    </row>
    <row r="1219" spans="1:29" s="81" customFormat="1" ht="15" customHeight="1" x14ac:dyDescent="0.25">
      <c r="A1219" s="341"/>
      <c r="B1219" s="417"/>
      <c r="C1219" s="418"/>
      <c r="D1219" s="418"/>
      <c r="E1219" s="229"/>
      <c r="F1219" s="179"/>
      <c r="G1219" s="48"/>
      <c r="H1219" s="48"/>
      <c r="I1219" s="48"/>
      <c r="J1219" s="48"/>
      <c r="K1219" s="48"/>
      <c r="L1219" s="48"/>
      <c r="M1219" s="48"/>
      <c r="N1219" s="48"/>
      <c r="O1219" s="48"/>
      <c r="P1219" s="67"/>
      <c r="Q1219" s="344"/>
      <c r="R1219" s="67"/>
      <c r="S1219" s="367"/>
      <c r="T1219" s="367"/>
      <c r="U1219" s="367"/>
      <c r="V1219" s="236"/>
      <c r="W1219" s="48"/>
      <c r="X1219" s="48"/>
      <c r="Y1219" s="48"/>
      <c r="Z1219" s="48"/>
      <c r="AA1219" s="48"/>
      <c r="AB1219" s="48"/>
      <c r="AC1219" s="48"/>
    </row>
    <row r="1220" spans="1:29" s="81" customFormat="1" ht="15" customHeight="1" x14ac:dyDescent="0.25">
      <c r="A1220" s="341"/>
      <c r="B1220" s="417"/>
      <c r="C1220" s="418"/>
      <c r="D1220" s="418"/>
      <c r="E1220" s="229"/>
      <c r="F1220" s="179"/>
      <c r="G1220" s="48"/>
      <c r="H1220" s="48"/>
      <c r="I1220" s="48"/>
      <c r="J1220" s="48"/>
      <c r="K1220" s="48"/>
      <c r="L1220" s="48"/>
      <c r="M1220" s="48"/>
      <c r="N1220" s="48"/>
      <c r="O1220" s="48"/>
      <c r="P1220" s="67"/>
      <c r="Q1220" s="344"/>
      <c r="R1220" s="67"/>
      <c r="S1220" s="367"/>
      <c r="T1220" s="367"/>
      <c r="U1220" s="367"/>
      <c r="V1220" s="236"/>
      <c r="W1220" s="48"/>
      <c r="X1220" s="48"/>
      <c r="Y1220" s="48"/>
      <c r="Z1220" s="48"/>
      <c r="AA1220" s="48"/>
      <c r="AB1220" s="48"/>
      <c r="AC1220" s="48"/>
    </row>
    <row r="1221" spans="1:29" s="81" customFormat="1" ht="15" customHeight="1" x14ac:dyDescent="0.25">
      <c r="A1221" s="341"/>
      <c r="B1221" s="417"/>
      <c r="C1221" s="418"/>
      <c r="D1221" s="418"/>
      <c r="E1221" s="229"/>
      <c r="F1221" s="179"/>
      <c r="G1221" s="48"/>
      <c r="H1221" s="48"/>
      <c r="I1221" s="48"/>
      <c r="J1221" s="48"/>
      <c r="K1221" s="48"/>
      <c r="L1221" s="48"/>
      <c r="M1221" s="48"/>
      <c r="N1221" s="48"/>
      <c r="O1221" s="48"/>
      <c r="P1221" s="67"/>
      <c r="Q1221" s="344"/>
      <c r="R1221" s="67"/>
      <c r="S1221" s="367"/>
      <c r="T1221" s="367"/>
      <c r="U1221" s="367"/>
      <c r="V1221" s="236"/>
      <c r="W1221" s="48"/>
      <c r="X1221" s="48"/>
      <c r="Y1221" s="48"/>
      <c r="Z1221" s="48"/>
      <c r="AA1221" s="48"/>
      <c r="AB1221" s="48"/>
      <c r="AC1221" s="48"/>
    </row>
    <row r="1222" spans="1:29" s="81" customFormat="1" ht="15" customHeight="1" x14ac:dyDescent="0.25">
      <c r="A1222" s="341"/>
      <c r="B1222" s="417"/>
      <c r="C1222" s="418"/>
      <c r="D1222" s="418"/>
      <c r="E1222" s="229"/>
      <c r="F1222" s="179"/>
      <c r="G1222" s="48"/>
      <c r="H1222" s="48"/>
      <c r="I1222" s="48"/>
      <c r="J1222" s="48"/>
      <c r="K1222" s="48"/>
      <c r="L1222" s="48"/>
      <c r="M1222" s="48"/>
      <c r="N1222" s="48"/>
      <c r="O1222" s="48"/>
      <c r="P1222" s="67"/>
      <c r="Q1222" s="344"/>
      <c r="R1222" s="67"/>
      <c r="S1222" s="367"/>
      <c r="T1222" s="367"/>
      <c r="U1222" s="367"/>
      <c r="V1222" s="236"/>
      <c r="W1222" s="48"/>
      <c r="X1222" s="48"/>
      <c r="Y1222" s="48"/>
      <c r="Z1222" s="48"/>
      <c r="AA1222" s="48"/>
      <c r="AB1222" s="48"/>
      <c r="AC1222" s="48"/>
    </row>
    <row r="1223" spans="1:29" s="81" customFormat="1" ht="15" customHeight="1" x14ac:dyDescent="0.25">
      <c r="A1223" s="341"/>
      <c r="B1223" s="417"/>
      <c r="C1223" s="418"/>
      <c r="D1223" s="418"/>
      <c r="E1223" s="229"/>
      <c r="F1223" s="179"/>
      <c r="G1223" s="48"/>
      <c r="H1223" s="48"/>
      <c r="I1223" s="48"/>
      <c r="J1223" s="48"/>
      <c r="K1223" s="48"/>
      <c r="L1223" s="48"/>
      <c r="M1223" s="48"/>
      <c r="N1223" s="48"/>
      <c r="O1223" s="48"/>
      <c r="P1223" s="67"/>
      <c r="Q1223" s="344"/>
      <c r="R1223" s="67"/>
      <c r="S1223" s="367"/>
      <c r="T1223" s="367"/>
      <c r="U1223" s="367"/>
      <c r="V1223" s="236"/>
      <c r="W1223" s="48"/>
      <c r="X1223" s="48"/>
      <c r="Y1223" s="48"/>
      <c r="Z1223" s="48"/>
      <c r="AA1223" s="48"/>
      <c r="AB1223" s="48"/>
      <c r="AC1223" s="48"/>
    </row>
    <row r="1224" spans="1:29" s="81" customFormat="1" ht="15" customHeight="1" x14ac:dyDescent="0.25">
      <c r="A1224" s="341"/>
      <c r="B1224" s="417"/>
      <c r="C1224" s="418"/>
      <c r="D1224" s="418"/>
      <c r="E1224" s="229"/>
      <c r="F1224" s="179"/>
      <c r="G1224" s="48"/>
      <c r="H1224" s="48"/>
      <c r="I1224" s="48"/>
      <c r="J1224" s="48"/>
      <c r="K1224" s="48"/>
      <c r="L1224" s="48"/>
      <c r="M1224" s="48"/>
      <c r="N1224" s="48"/>
      <c r="O1224" s="48"/>
      <c r="P1224" s="67"/>
      <c r="Q1224" s="344"/>
      <c r="R1224" s="67"/>
      <c r="S1224" s="367"/>
      <c r="T1224" s="367"/>
      <c r="U1224" s="367"/>
      <c r="V1224" s="236"/>
      <c r="W1224" s="48"/>
      <c r="X1224" s="48"/>
      <c r="Y1224" s="48"/>
      <c r="Z1224" s="48"/>
      <c r="AA1224" s="48"/>
      <c r="AB1224" s="48"/>
      <c r="AC1224" s="48"/>
    </row>
    <row r="1225" spans="1:29" s="81" customFormat="1" ht="15" customHeight="1" x14ac:dyDescent="0.25">
      <c r="A1225" s="341"/>
      <c r="B1225" s="417"/>
      <c r="C1225" s="418"/>
      <c r="D1225" s="418"/>
      <c r="E1225" s="229"/>
      <c r="F1225" s="179"/>
      <c r="G1225" s="48"/>
      <c r="H1225" s="48"/>
      <c r="I1225" s="48"/>
      <c r="J1225" s="48"/>
      <c r="K1225" s="48"/>
      <c r="L1225" s="48"/>
      <c r="M1225" s="48"/>
      <c r="N1225" s="48"/>
      <c r="O1225" s="48"/>
      <c r="P1225" s="67"/>
      <c r="Q1225" s="344"/>
      <c r="R1225" s="67"/>
      <c r="S1225" s="367"/>
      <c r="T1225" s="367"/>
      <c r="U1225" s="367"/>
      <c r="V1225" s="236"/>
      <c r="W1225" s="48"/>
      <c r="X1225" s="48"/>
      <c r="Y1225" s="48"/>
      <c r="Z1225" s="48"/>
      <c r="AA1225" s="48"/>
      <c r="AB1225" s="48"/>
      <c r="AC1225" s="48"/>
    </row>
    <row r="1226" spans="1:29" s="81" customFormat="1" ht="15" customHeight="1" x14ac:dyDescent="0.25">
      <c r="A1226" s="341"/>
      <c r="B1226" s="417"/>
      <c r="C1226" s="418"/>
      <c r="D1226" s="418"/>
      <c r="E1226" s="229"/>
      <c r="F1226" s="179"/>
      <c r="G1226" s="48"/>
      <c r="H1226" s="48"/>
      <c r="I1226" s="48"/>
      <c r="J1226" s="48"/>
      <c r="K1226" s="48"/>
      <c r="L1226" s="48"/>
      <c r="M1226" s="48"/>
      <c r="N1226" s="48"/>
      <c r="O1226" s="48"/>
      <c r="P1226" s="67"/>
      <c r="Q1226" s="344"/>
      <c r="R1226" s="67"/>
      <c r="S1226" s="367"/>
      <c r="T1226" s="367"/>
      <c r="U1226" s="367"/>
      <c r="V1226" s="236"/>
      <c r="W1226" s="48"/>
      <c r="X1226" s="48"/>
      <c r="Y1226" s="48"/>
      <c r="Z1226" s="48"/>
      <c r="AA1226" s="48"/>
      <c r="AB1226" s="48"/>
      <c r="AC1226" s="48"/>
    </row>
    <row r="1227" spans="1:29" s="81" customFormat="1" ht="15" customHeight="1" x14ac:dyDescent="0.25">
      <c r="A1227" s="341"/>
      <c r="B1227" s="417"/>
      <c r="C1227" s="418"/>
      <c r="D1227" s="418"/>
      <c r="E1227" s="229"/>
      <c r="F1227" s="179"/>
      <c r="G1227" s="48"/>
      <c r="H1227" s="48"/>
      <c r="I1227" s="48"/>
      <c r="J1227" s="48"/>
      <c r="K1227" s="48"/>
      <c r="L1227" s="48"/>
      <c r="M1227" s="48"/>
      <c r="N1227" s="48"/>
      <c r="O1227" s="48"/>
      <c r="P1227" s="67"/>
      <c r="Q1227" s="344"/>
      <c r="R1227" s="67"/>
      <c r="S1227" s="367"/>
      <c r="T1227" s="367"/>
      <c r="U1227" s="367"/>
      <c r="V1227" s="236"/>
      <c r="W1227" s="48"/>
      <c r="X1227" s="48"/>
      <c r="Y1227" s="48"/>
      <c r="Z1227" s="48"/>
      <c r="AA1227" s="48"/>
      <c r="AB1227" s="48"/>
      <c r="AC1227" s="48"/>
    </row>
    <row r="1228" spans="1:29" s="81" customFormat="1" ht="15" customHeight="1" x14ac:dyDescent="0.25">
      <c r="A1228" s="341"/>
      <c r="B1228" s="417"/>
      <c r="C1228" s="418"/>
      <c r="D1228" s="418"/>
      <c r="E1228" s="229"/>
      <c r="F1228" s="179"/>
      <c r="G1228" s="48"/>
      <c r="H1228" s="48"/>
      <c r="I1228" s="48"/>
      <c r="J1228" s="48"/>
      <c r="K1228" s="48"/>
      <c r="L1228" s="48"/>
      <c r="M1228" s="48"/>
      <c r="N1228" s="48"/>
      <c r="O1228" s="48"/>
      <c r="P1228" s="67"/>
      <c r="Q1228" s="344"/>
      <c r="R1228" s="67"/>
      <c r="S1228" s="367"/>
      <c r="T1228" s="367"/>
      <c r="U1228" s="367"/>
      <c r="V1228" s="236"/>
      <c r="W1228" s="48"/>
      <c r="X1228" s="48"/>
      <c r="Y1228" s="48"/>
      <c r="Z1228" s="48"/>
      <c r="AA1228" s="48"/>
      <c r="AB1228" s="48"/>
      <c r="AC1228" s="48"/>
    </row>
    <row r="1229" spans="1:29" s="81" customFormat="1" ht="15" customHeight="1" x14ac:dyDescent="0.25">
      <c r="A1229" s="341"/>
      <c r="B1229" s="417"/>
      <c r="C1229" s="418"/>
      <c r="D1229" s="418"/>
      <c r="E1229" s="229"/>
      <c r="F1229" s="179"/>
      <c r="G1229" s="48"/>
      <c r="H1229" s="48"/>
      <c r="I1229" s="48"/>
      <c r="J1229" s="48"/>
      <c r="K1229" s="48"/>
      <c r="L1229" s="48"/>
      <c r="M1229" s="48"/>
      <c r="N1229" s="48"/>
      <c r="O1229" s="48"/>
      <c r="P1229" s="67"/>
      <c r="Q1229" s="344"/>
      <c r="R1229" s="67"/>
      <c r="S1229" s="367"/>
      <c r="T1229" s="367"/>
      <c r="U1229" s="367"/>
      <c r="V1229" s="236"/>
      <c r="W1229" s="48"/>
      <c r="X1229" s="48"/>
      <c r="Y1229" s="48"/>
      <c r="Z1229" s="48"/>
      <c r="AA1229" s="48"/>
      <c r="AB1229" s="48"/>
      <c r="AC1229" s="48"/>
    </row>
    <row r="1230" spans="1:29" s="81" customFormat="1" ht="15" customHeight="1" x14ac:dyDescent="0.25">
      <c r="A1230" s="341"/>
      <c r="B1230" s="417"/>
      <c r="C1230" s="418"/>
      <c r="D1230" s="418"/>
      <c r="E1230" s="229"/>
      <c r="F1230" s="179"/>
      <c r="G1230" s="48"/>
      <c r="H1230" s="48"/>
      <c r="I1230" s="48"/>
      <c r="J1230" s="48"/>
      <c r="K1230" s="48"/>
      <c r="L1230" s="48"/>
      <c r="M1230" s="48"/>
      <c r="N1230" s="48"/>
      <c r="O1230" s="48"/>
      <c r="P1230" s="67"/>
      <c r="Q1230" s="344"/>
      <c r="R1230" s="67"/>
      <c r="S1230" s="367"/>
      <c r="T1230" s="367"/>
      <c r="U1230" s="367"/>
      <c r="V1230" s="236"/>
      <c r="W1230" s="48"/>
      <c r="X1230" s="48"/>
      <c r="Y1230" s="48"/>
      <c r="Z1230" s="48"/>
      <c r="AA1230" s="48"/>
      <c r="AB1230" s="48"/>
      <c r="AC1230" s="48"/>
    </row>
    <row r="1231" spans="1:29" s="81" customFormat="1" ht="15" customHeight="1" x14ac:dyDescent="0.25">
      <c r="A1231" s="341"/>
      <c r="B1231" s="417"/>
      <c r="C1231" s="418"/>
      <c r="D1231" s="418"/>
      <c r="E1231" s="229"/>
      <c r="F1231" s="179"/>
      <c r="G1231" s="48"/>
      <c r="H1231" s="48"/>
      <c r="I1231" s="48"/>
      <c r="J1231" s="48"/>
      <c r="K1231" s="48"/>
      <c r="L1231" s="48"/>
      <c r="M1231" s="48"/>
      <c r="N1231" s="48"/>
      <c r="O1231" s="48"/>
      <c r="P1231" s="67"/>
      <c r="Q1231" s="344"/>
      <c r="R1231" s="67"/>
      <c r="S1231" s="367"/>
      <c r="T1231" s="367"/>
      <c r="U1231" s="367"/>
      <c r="V1231" s="236"/>
      <c r="W1231" s="48"/>
      <c r="X1231" s="48"/>
      <c r="Y1231" s="48"/>
      <c r="Z1231" s="48"/>
      <c r="AA1231" s="48"/>
      <c r="AB1231" s="48"/>
      <c r="AC1231" s="48"/>
    </row>
    <row r="1232" spans="1:29" s="81" customFormat="1" ht="15" customHeight="1" x14ac:dyDescent="0.25">
      <c r="A1232" s="341"/>
      <c r="B1232" s="417"/>
      <c r="C1232" s="418"/>
      <c r="D1232" s="418"/>
      <c r="E1232" s="229"/>
      <c r="F1232" s="179"/>
      <c r="G1232" s="48"/>
      <c r="H1232" s="48"/>
      <c r="I1232" s="48"/>
      <c r="J1232" s="48"/>
      <c r="K1232" s="48"/>
      <c r="L1232" s="48"/>
      <c r="M1232" s="48"/>
      <c r="N1232" s="48"/>
      <c r="O1232" s="48"/>
      <c r="P1232" s="67"/>
      <c r="Q1232" s="344"/>
      <c r="R1232" s="67"/>
      <c r="S1232" s="367"/>
      <c r="T1232" s="367"/>
      <c r="U1232" s="367"/>
      <c r="V1232" s="236"/>
      <c r="W1232" s="48"/>
      <c r="X1232" s="48"/>
      <c r="Y1232" s="48"/>
      <c r="Z1232" s="48"/>
      <c r="AA1232" s="48"/>
      <c r="AB1232" s="48"/>
      <c r="AC1232" s="48"/>
    </row>
    <row r="1233" spans="1:29" s="81" customFormat="1" ht="15" customHeight="1" x14ac:dyDescent="0.25">
      <c r="A1233" s="341"/>
      <c r="B1233" s="417"/>
      <c r="C1233" s="418"/>
      <c r="D1233" s="418"/>
      <c r="E1233" s="229"/>
      <c r="F1233" s="179"/>
      <c r="G1233" s="48"/>
      <c r="H1233" s="48"/>
      <c r="I1233" s="48"/>
      <c r="J1233" s="48"/>
      <c r="K1233" s="48"/>
      <c r="L1233" s="48"/>
      <c r="M1233" s="48"/>
      <c r="N1233" s="48"/>
      <c r="O1233" s="48"/>
      <c r="P1233" s="67"/>
      <c r="Q1233" s="344"/>
      <c r="R1233" s="67"/>
      <c r="S1233" s="367"/>
      <c r="T1233" s="367"/>
      <c r="U1233" s="367"/>
      <c r="V1233" s="236"/>
      <c r="W1233" s="48"/>
      <c r="X1233" s="48"/>
      <c r="Y1233" s="48"/>
      <c r="Z1233" s="48"/>
      <c r="AA1233" s="48"/>
      <c r="AB1233" s="48"/>
      <c r="AC1233" s="48"/>
    </row>
    <row r="1234" spans="1:29" s="81" customFormat="1" ht="15" customHeight="1" x14ac:dyDescent="0.25">
      <c r="A1234" s="341"/>
      <c r="B1234" s="417"/>
      <c r="C1234" s="418"/>
      <c r="D1234" s="418"/>
      <c r="E1234" s="229"/>
      <c r="F1234" s="179"/>
      <c r="G1234" s="48"/>
      <c r="H1234" s="48"/>
      <c r="I1234" s="48"/>
      <c r="J1234" s="48"/>
      <c r="K1234" s="48"/>
      <c r="L1234" s="48"/>
      <c r="M1234" s="48"/>
      <c r="N1234" s="48"/>
      <c r="O1234" s="48"/>
      <c r="P1234" s="67"/>
      <c r="Q1234" s="344"/>
      <c r="R1234" s="67"/>
      <c r="S1234" s="367"/>
      <c r="T1234" s="367"/>
      <c r="U1234" s="367"/>
      <c r="V1234" s="236"/>
      <c r="W1234" s="48"/>
      <c r="X1234" s="48"/>
      <c r="Y1234" s="48"/>
      <c r="Z1234" s="48"/>
      <c r="AA1234" s="48"/>
      <c r="AB1234" s="48"/>
      <c r="AC1234" s="48"/>
    </row>
    <row r="1235" spans="1:29" s="81" customFormat="1" ht="15" customHeight="1" x14ac:dyDescent="0.25">
      <c r="A1235" s="341"/>
      <c r="B1235" s="417"/>
      <c r="C1235" s="418"/>
      <c r="D1235" s="418"/>
      <c r="E1235" s="229"/>
      <c r="F1235" s="179"/>
      <c r="G1235" s="48"/>
      <c r="H1235" s="48"/>
      <c r="I1235" s="48"/>
      <c r="J1235" s="48"/>
      <c r="K1235" s="48"/>
      <c r="L1235" s="48"/>
      <c r="M1235" s="48"/>
      <c r="N1235" s="48"/>
      <c r="O1235" s="48"/>
      <c r="P1235" s="67"/>
      <c r="Q1235" s="344"/>
      <c r="R1235" s="67"/>
      <c r="S1235" s="367"/>
      <c r="T1235" s="367"/>
      <c r="U1235" s="367"/>
      <c r="V1235" s="236"/>
      <c r="W1235" s="48"/>
      <c r="X1235" s="48"/>
      <c r="Y1235" s="48"/>
      <c r="Z1235" s="48"/>
      <c r="AA1235" s="48"/>
      <c r="AB1235" s="48"/>
      <c r="AC1235" s="48"/>
    </row>
    <row r="1236" spans="1:29" s="81" customFormat="1" ht="15" customHeight="1" x14ac:dyDescent="0.25">
      <c r="A1236" s="341"/>
      <c r="B1236" s="417"/>
      <c r="C1236" s="418"/>
      <c r="D1236" s="418"/>
      <c r="E1236" s="229"/>
      <c r="F1236" s="179"/>
      <c r="G1236" s="48"/>
      <c r="H1236" s="48"/>
      <c r="I1236" s="48"/>
      <c r="J1236" s="48"/>
      <c r="K1236" s="48"/>
      <c r="L1236" s="48"/>
      <c r="M1236" s="48"/>
      <c r="N1236" s="48"/>
      <c r="O1236" s="48"/>
      <c r="P1236" s="67"/>
      <c r="Q1236" s="344"/>
      <c r="R1236" s="67"/>
      <c r="S1236" s="367"/>
      <c r="T1236" s="367"/>
      <c r="U1236" s="367"/>
      <c r="V1236" s="236"/>
      <c r="W1236" s="48"/>
      <c r="X1236" s="48"/>
      <c r="Y1236" s="48"/>
      <c r="Z1236" s="48"/>
      <c r="AA1236" s="48"/>
      <c r="AB1236" s="48"/>
      <c r="AC1236" s="48"/>
    </row>
    <row r="1237" spans="1:29" s="81" customFormat="1" ht="15" customHeight="1" x14ac:dyDescent="0.25">
      <c r="A1237" s="341"/>
      <c r="B1237" s="417"/>
      <c r="C1237" s="418"/>
      <c r="D1237" s="418"/>
      <c r="E1237" s="229"/>
      <c r="F1237" s="179"/>
      <c r="G1237" s="48"/>
      <c r="H1237" s="48"/>
      <c r="I1237" s="48"/>
      <c r="J1237" s="48"/>
      <c r="K1237" s="48"/>
      <c r="L1237" s="48"/>
      <c r="M1237" s="48"/>
      <c r="N1237" s="48"/>
      <c r="O1237" s="48"/>
      <c r="P1237" s="67"/>
      <c r="Q1237" s="344"/>
      <c r="R1237" s="67"/>
      <c r="S1237" s="367"/>
      <c r="T1237" s="367"/>
      <c r="U1237" s="367"/>
      <c r="V1237" s="236"/>
      <c r="W1237" s="48"/>
      <c r="X1237" s="48"/>
      <c r="Y1237" s="48"/>
      <c r="Z1237" s="48"/>
      <c r="AA1237" s="48"/>
      <c r="AB1237" s="48"/>
      <c r="AC1237" s="48"/>
    </row>
    <row r="1238" spans="1:29" s="81" customFormat="1" ht="15" customHeight="1" x14ac:dyDescent="0.25">
      <c r="A1238" s="341"/>
      <c r="B1238" s="417"/>
      <c r="C1238" s="418"/>
      <c r="D1238" s="418"/>
      <c r="E1238" s="229"/>
      <c r="F1238" s="179"/>
      <c r="G1238" s="48"/>
      <c r="H1238" s="48"/>
      <c r="I1238" s="48"/>
      <c r="J1238" s="48"/>
      <c r="K1238" s="48"/>
      <c r="L1238" s="48"/>
      <c r="M1238" s="48"/>
      <c r="N1238" s="48"/>
      <c r="O1238" s="48"/>
      <c r="P1238" s="67"/>
      <c r="Q1238" s="344"/>
      <c r="R1238" s="67"/>
      <c r="S1238" s="367"/>
      <c r="T1238" s="367"/>
      <c r="U1238" s="367"/>
      <c r="V1238" s="236"/>
      <c r="W1238" s="48"/>
      <c r="X1238" s="48"/>
      <c r="Y1238" s="48"/>
      <c r="Z1238" s="48"/>
      <c r="AA1238" s="48"/>
      <c r="AB1238" s="48"/>
      <c r="AC1238" s="48"/>
    </row>
    <row r="1239" spans="1:29" s="81" customFormat="1" ht="15" customHeight="1" x14ac:dyDescent="0.25">
      <c r="A1239" s="341"/>
      <c r="B1239" s="417"/>
      <c r="C1239" s="418"/>
      <c r="D1239" s="418"/>
      <c r="E1239" s="229"/>
      <c r="F1239" s="179"/>
      <c r="G1239" s="48"/>
      <c r="H1239" s="48"/>
      <c r="I1239" s="48"/>
      <c r="J1239" s="48"/>
      <c r="K1239" s="48"/>
      <c r="L1239" s="48"/>
      <c r="M1239" s="48"/>
      <c r="N1239" s="48"/>
      <c r="O1239" s="48"/>
      <c r="P1239" s="67"/>
      <c r="Q1239" s="344"/>
      <c r="R1239" s="67"/>
      <c r="S1239" s="367"/>
      <c r="T1239" s="367"/>
      <c r="U1239" s="367"/>
      <c r="V1239" s="236"/>
      <c r="W1239" s="48"/>
      <c r="X1239" s="48"/>
      <c r="Y1239" s="48"/>
      <c r="Z1239" s="48"/>
      <c r="AA1239" s="48"/>
      <c r="AB1239" s="48"/>
      <c r="AC1239" s="48"/>
    </row>
    <row r="1240" spans="1:29" s="81" customFormat="1" ht="15" customHeight="1" x14ac:dyDescent="0.25">
      <c r="A1240" s="341"/>
      <c r="B1240" s="417"/>
      <c r="C1240" s="418"/>
      <c r="D1240" s="418"/>
      <c r="E1240" s="229"/>
      <c r="F1240" s="179"/>
      <c r="G1240" s="48"/>
      <c r="H1240" s="48"/>
      <c r="I1240" s="48"/>
      <c r="J1240" s="48"/>
      <c r="K1240" s="48"/>
      <c r="L1240" s="48"/>
      <c r="M1240" s="48"/>
      <c r="N1240" s="48"/>
      <c r="O1240" s="48"/>
      <c r="P1240" s="67"/>
      <c r="Q1240" s="344"/>
      <c r="R1240" s="67"/>
      <c r="S1240" s="367"/>
      <c r="T1240" s="367"/>
      <c r="U1240" s="367"/>
      <c r="V1240" s="236"/>
      <c r="W1240" s="48"/>
      <c r="X1240" s="48"/>
      <c r="Y1240" s="48"/>
      <c r="Z1240" s="48"/>
      <c r="AA1240" s="48"/>
      <c r="AB1240" s="48"/>
      <c r="AC1240" s="48"/>
    </row>
    <row r="1241" spans="1:29" s="81" customFormat="1" ht="15" customHeight="1" x14ac:dyDescent="0.25">
      <c r="A1241" s="341"/>
      <c r="B1241" s="417"/>
      <c r="C1241" s="418"/>
      <c r="D1241" s="418"/>
      <c r="E1241" s="229"/>
      <c r="F1241" s="179"/>
      <c r="G1241" s="48"/>
      <c r="H1241" s="48"/>
      <c r="I1241" s="48"/>
      <c r="J1241" s="48"/>
      <c r="K1241" s="48"/>
      <c r="L1241" s="48"/>
      <c r="M1241" s="48"/>
      <c r="N1241" s="48"/>
      <c r="O1241" s="48"/>
      <c r="P1241" s="67"/>
      <c r="Q1241" s="344"/>
      <c r="R1241" s="67"/>
      <c r="S1241" s="367"/>
      <c r="T1241" s="367"/>
      <c r="U1241" s="367"/>
      <c r="V1241" s="236"/>
      <c r="W1241" s="48"/>
      <c r="X1241" s="48"/>
      <c r="Y1241" s="48"/>
      <c r="Z1241" s="48"/>
      <c r="AA1241" s="48"/>
      <c r="AB1241" s="48"/>
      <c r="AC1241" s="48"/>
    </row>
    <row r="1242" spans="1:29" s="81" customFormat="1" ht="15" customHeight="1" x14ac:dyDescent="0.25">
      <c r="A1242" s="341"/>
      <c r="B1242" s="417"/>
      <c r="C1242" s="418"/>
      <c r="D1242" s="418"/>
      <c r="E1242" s="229"/>
      <c r="F1242" s="179"/>
      <c r="G1242" s="48"/>
      <c r="H1242" s="48"/>
      <c r="I1242" s="48"/>
      <c r="J1242" s="48"/>
      <c r="K1242" s="48"/>
      <c r="L1242" s="48"/>
      <c r="M1242" s="48"/>
      <c r="N1242" s="48"/>
      <c r="O1242" s="48"/>
      <c r="P1242" s="67"/>
      <c r="Q1242" s="344"/>
      <c r="R1242" s="67"/>
      <c r="S1242" s="367"/>
      <c r="T1242" s="367"/>
      <c r="U1242" s="367"/>
      <c r="V1242" s="236"/>
      <c r="W1242" s="48"/>
      <c r="X1242" s="48"/>
      <c r="Y1242" s="48"/>
      <c r="Z1242" s="48"/>
      <c r="AA1242" s="48"/>
      <c r="AB1242" s="48"/>
      <c r="AC1242" s="48"/>
    </row>
    <row r="1243" spans="1:29" s="81" customFormat="1" ht="15" customHeight="1" x14ac:dyDescent="0.25">
      <c r="A1243" s="341"/>
      <c r="B1243" s="417"/>
      <c r="C1243" s="418"/>
      <c r="D1243" s="418"/>
      <c r="E1243" s="229"/>
      <c r="F1243" s="179"/>
      <c r="G1243" s="48"/>
      <c r="H1243" s="48"/>
      <c r="I1243" s="48"/>
      <c r="J1243" s="48"/>
      <c r="K1243" s="48"/>
      <c r="L1243" s="48"/>
      <c r="M1243" s="48"/>
      <c r="N1243" s="48"/>
      <c r="O1243" s="48"/>
      <c r="P1243" s="67"/>
      <c r="Q1243" s="344"/>
      <c r="R1243" s="67"/>
      <c r="S1243" s="367"/>
      <c r="T1243" s="367"/>
      <c r="U1243" s="367"/>
      <c r="V1243" s="236"/>
      <c r="W1243" s="48"/>
      <c r="X1243" s="48"/>
      <c r="Y1243" s="48"/>
      <c r="Z1243" s="48"/>
      <c r="AA1243" s="48"/>
      <c r="AB1243" s="48"/>
      <c r="AC1243" s="48"/>
    </row>
    <row r="1244" spans="1:29" s="81" customFormat="1" ht="15" customHeight="1" x14ac:dyDescent="0.25">
      <c r="A1244" s="341"/>
      <c r="B1244" s="417"/>
      <c r="C1244" s="418"/>
      <c r="D1244" s="418"/>
      <c r="E1244" s="229"/>
      <c r="F1244" s="179"/>
      <c r="G1244" s="48"/>
      <c r="H1244" s="48"/>
      <c r="I1244" s="48"/>
      <c r="J1244" s="48"/>
      <c r="K1244" s="48"/>
      <c r="L1244" s="48"/>
      <c r="M1244" s="48"/>
      <c r="N1244" s="48"/>
      <c r="O1244" s="48"/>
      <c r="P1244" s="67"/>
      <c r="Q1244" s="344"/>
      <c r="R1244" s="67"/>
      <c r="S1244" s="367"/>
      <c r="T1244" s="367"/>
      <c r="U1244" s="367"/>
      <c r="V1244" s="236"/>
      <c r="W1244" s="48"/>
      <c r="X1244" s="48"/>
      <c r="Y1244" s="48"/>
      <c r="Z1244" s="48"/>
      <c r="AA1244" s="48"/>
      <c r="AB1244" s="48"/>
      <c r="AC1244" s="48"/>
    </row>
    <row r="1245" spans="1:29" s="81" customFormat="1" ht="15" customHeight="1" x14ac:dyDescent="0.25">
      <c r="A1245" s="341"/>
      <c r="B1245" s="417"/>
      <c r="C1245" s="418"/>
      <c r="D1245" s="418"/>
      <c r="E1245" s="229"/>
      <c r="F1245" s="179"/>
      <c r="G1245" s="48"/>
      <c r="H1245" s="48"/>
      <c r="I1245" s="48"/>
      <c r="J1245" s="48"/>
      <c r="K1245" s="48"/>
      <c r="L1245" s="48"/>
      <c r="M1245" s="48"/>
      <c r="N1245" s="48"/>
      <c r="O1245" s="48"/>
      <c r="P1245" s="67"/>
      <c r="Q1245" s="344"/>
      <c r="R1245" s="67"/>
      <c r="S1245" s="367"/>
      <c r="T1245" s="367"/>
      <c r="U1245" s="367"/>
      <c r="V1245" s="236"/>
      <c r="W1245" s="48"/>
      <c r="X1245" s="48"/>
      <c r="Y1245" s="48"/>
      <c r="Z1245" s="48"/>
      <c r="AA1245" s="48"/>
      <c r="AB1245" s="48"/>
      <c r="AC1245" s="48"/>
    </row>
    <row r="1246" spans="1:29" s="81" customFormat="1" ht="15" customHeight="1" x14ac:dyDescent="0.25">
      <c r="A1246" s="341"/>
      <c r="B1246" s="417"/>
      <c r="C1246" s="418"/>
      <c r="D1246" s="418"/>
      <c r="E1246" s="229"/>
      <c r="F1246" s="179"/>
      <c r="G1246" s="48"/>
      <c r="H1246" s="48"/>
      <c r="I1246" s="48"/>
      <c r="J1246" s="48"/>
      <c r="K1246" s="48"/>
      <c r="L1246" s="48"/>
      <c r="M1246" s="48"/>
      <c r="N1246" s="48"/>
      <c r="O1246" s="48"/>
      <c r="P1246" s="67"/>
      <c r="Q1246" s="344"/>
      <c r="R1246" s="67"/>
      <c r="S1246" s="367"/>
      <c r="T1246" s="367"/>
      <c r="U1246" s="367"/>
      <c r="V1246" s="236"/>
      <c r="W1246" s="48"/>
      <c r="X1246" s="48"/>
      <c r="Y1246" s="48"/>
      <c r="Z1246" s="48"/>
      <c r="AA1246" s="48"/>
      <c r="AB1246" s="48"/>
      <c r="AC1246" s="48"/>
    </row>
    <row r="1247" spans="1:29" s="81" customFormat="1" ht="15" customHeight="1" x14ac:dyDescent="0.25">
      <c r="A1247" s="341"/>
      <c r="B1247" s="417"/>
      <c r="C1247" s="418"/>
      <c r="D1247" s="418"/>
      <c r="E1247" s="229"/>
      <c r="F1247" s="179"/>
      <c r="G1247" s="48"/>
      <c r="H1247" s="48"/>
      <c r="I1247" s="48"/>
      <c r="J1247" s="48"/>
      <c r="K1247" s="48"/>
      <c r="L1247" s="48"/>
      <c r="M1247" s="48"/>
      <c r="N1247" s="48"/>
      <c r="O1247" s="48"/>
      <c r="P1247" s="67"/>
      <c r="Q1247" s="344"/>
      <c r="R1247" s="67"/>
      <c r="S1247" s="367"/>
      <c r="T1247" s="367"/>
      <c r="U1247" s="367"/>
      <c r="V1247" s="236"/>
      <c r="W1247" s="48"/>
      <c r="X1247" s="48"/>
      <c r="Y1247" s="48"/>
      <c r="Z1247" s="48"/>
      <c r="AA1247" s="48"/>
      <c r="AB1247" s="48"/>
      <c r="AC1247" s="48"/>
    </row>
    <row r="1248" spans="1:29" s="81" customFormat="1" ht="15" customHeight="1" x14ac:dyDescent="0.25">
      <c r="A1248" s="341"/>
      <c r="B1248" s="417"/>
      <c r="C1248" s="418"/>
      <c r="D1248" s="418"/>
      <c r="E1248" s="229"/>
      <c r="F1248" s="179"/>
      <c r="G1248" s="48"/>
      <c r="H1248" s="48"/>
      <c r="I1248" s="48"/>
      <c r="J1248" s="48"/>
      <c r="K1248" s="48"/>
      <c r="L1248" s="48"/>
      <c r="M1248" s="48"/>
      <c r="N1248" s="48"/>
      <c r="O1248" s="48"/>
      <c r="P1248" s="67"/>
      <c r="Q1248" s="344"/>
      <c r="R1248" s="67"/>
      <c r="S1248" s="367"/>
      <c r="T1248" s="367"/>
      <c r="U1248" s="367"/>
      <c r="V1248" s="236"/>
      <c r="W1248" s="48"/>
      <c r="X1248" s="48"/>
      <c r="Y1248" s="48"/>
      <c r="Z1248" s="48"/>
      <c r="AA1248" s="48"/>
      <c r="AB1248" s="48"/>
      <c r="AC1248" s="48"/>
    </row>
    <row r="1249" spans="1:29" s="81" customFormat="1" ht="15" customHeight="1" x14ac:dyDescent="0.25">
      <c r="A1249" s="341"/>
      <c r="B1249" s="417"/>
      <c r="C1249" s="418"/>
      <c r="D1249" s="418"/>
      <c r="E1249" s="229"/>
      <c r="F1249" s="179"/>
      <c r="G1249" s="48"/>
      <c r="H1249" s="48"/>
      <c r="I1249" s="48"/>
      <c r="J1249" s="48"/>
      <c r="K1249" s="48"/>
      <c r="L1249" s="48"/>
      <c r="M1249" s="48"/>
      <c r="N1249" s="48"/>
      <c r="O1249" s="48"/>
      <c r="P1249" s="67"/>
      <c r="Q1249" s="344"/>
      <c r="R1249" s="67"/>
      <c r="S1249" s="367"/>
      <c r="T1249" s="367"/>
      <c r="U1249" s="367"/>
      <c r="V1249" s="236"/>
      <c r="W1249" s="48"/>
      <c r="X1249" s="48"/>
      <c r="Y1249" s="48"/>
      <c r="Z1249" s="48"/>
      <c r="AA1249" s="48"/>
      <c r="AB1249" s="48"/>
      <c r="AC1249" s="48"/>
    </row>
    <row r="1250" spans="1:29" s="81" customFormat="1" ht="15" customHeight="1" x14ac:dyDescent="0.25">
      <c r="A1250" s="341"/>
      <c r="B1250" s="417"/>
      <c r="C1250" s="418"/>
      <c r="D1250" s="418"/>
      <c r="E1250" s="229"/>
      <c r="F1250" s="179"/>
      <c r="G1250" s="48"/>
      <c r="H1250" s="48"/>
      <c r="I1250" s="48"/>
      <c r="J1250" s="48"/>
      <c r="K1250" s="48"/>
      <c r="L1250" s="48"/>
      <c r="M1250" s="48"/>
      <c r="N1250" s="48"/>
      <c r="O1250" s="48"/>
      <c r="P1250" s="67"/>
      <c r="Q1250" s="344"/>
      <c r="R1250" s="67"/>
      <c r="S1250" s="367"/>
      <c r="T1250" s="367"/>
      <c r="U1250" s="367"/>
      <c r="V1250" s="236"/>
      <c r="W1250" s="48"/>
      <c r="X1250" s="48"/>
      <c r="Y1250" s="48"/>
      <c r="Z1250" s="48"/>
      <c r="AA1250" s="48"/>
      <c r="AB1250" s="48"/>
      <c r="AC1250" s="48"/>
    </row>
    <row r="1251" spans="1:29" s="81" customFormat="1" ht="15" customHeight="1" x14ac:dyDescent="0.25">
      <c r="A1251" s="341"/>
      <c r="B1251" s="417"/>
      <c r="C1251" s="418"/>
      <c r="D1251" s="418"/>
      <c r="E1251" s="229"/>
      <c r="F1251" s="179"/>
      <c r="G1251" s="48"/>
      <c r="H1251" s="48"/>
      <c r="I1251" s="48"/>
      <c r="J1251" s="48"/>
      <c r="K1251" s="48"/>
      <c r="L1251" s="48"/>
      <c r="M1251" s="48"/>
      <c r="N1251" s="48"/>
      <c r="O1251" s="48"/>
      <c r="P1251" s="67"/>
      <c r="Q1251" s="344"/>
      <c r="R1251" s="67"/>
      <c r="S1251" s="367"/>
      <c r="T1251" s="367"/>
      <c r="U1251" s="367"/>
      <c r="V1251" s="236"/>
      <c r="W1251" s="48"/>
      <c r="X1251" s="48"/>
      <c r="Y1251" s="48"/>
      <c r="Z1251" s="48"/>
      <c r="AA1251" s="48"/>
      <c r="AB1251" s="48"/>
      <c r="AC1251" s="48"/>
    </row>
    <row r="1252" spans="1:29" s="81" customFormat="1" ht="15" customHeight="1" x14ac:dyDescent="0.25">
      <c r="A1252" s="341"/>
      <c r="B1252" s="417"/>
      <c r="C1252" s="418"/>
      <c r="D1252" s="418"/>
      <c r="E1252" s="229"/>
      <c r="F1252" s="179"/>
      <c r="G1252" s="48"/>
      <c r="H1252" s="48"/>
      <c r="I1252" s="48"/>
      <c r="J1252" s="48"/>
      <c r="K1252" s="48"/>
      <c r="L1252" s="48"/>
      <c r="M1252" s="48"/>
      <c r="N1252" s="48"/>
      <c r="O1252" s="48"/>
      <c r="P1252" s="67"/>
      <c r="Q1252" s="344"/>
      <c r="R1252" s="67"/>
      <c r="S1252" s="367"/>
      <c r="T1252" s="367"/>
      <c r="U1252" s="367"/>
      <c r="V1252" s="236"/>
      <c r="W1252" s="48"/>
      <c r="X1252" s="48"/>
      <c r="Y1252" s="48"/>
      <c r="Z1252" s="48"/>
      <c r="AA1252" s="48"/>
      <c r="AB1252" s="48"/>
      <c r="AC1252" s="48"/>
    </row>
    <row r="1253" spans="1:29" s="81" customFormat="1" ht="15" customHeight="1" x14ac:dyDescent="0.25">
      <c r="A1253" s="341"/>
      <c r="B1253" s="417"/>
      <c r="C1253" s="418"/>
      <c r="D1253" s="418"/>
      <c r="E1253" s="229"/>
      <c r="F1253" s="179"/>
      <c r="G1253" s="48"/>
      <c r="H1253" s="48"/>
      <c r="I1253" s="48"/>
      <c r="J1253" s="48"/>
      <c r="K1253" s="48"/>
      <c r="L1253" s="48"/>
      <c r="M1253" s="48"/>
      <c r="N1253" s="48"/>
      <c r="O1253" s="48"/>
      <c r="P1253" s="67"/>
      <c r="Q1253" s="344"/>
      <c r="R1253" s="67"/>
      <c r="S1253" s="367"/>
      <c r="T1253" s="367"/>
      <c r="U1253" s="367"/>
      <c r="V1253" s="236"/>
      <c r="W1253" s="48"/>
      <c r="X1253" s="48"/>
      <c r="Y1253" s="48"/>
      <c r="Z1253" s="48"/>
      <c r="AA1253" s="48"/>
      <c r="AB1253" s="48"/>
      <c r="AC1253" s="48"/>
    </row>
    <row r="1254" spans="1:29" s="81" customFormat="1" ht="15" customHeight="1" x14ac:dyDescent="0.25">
      <c r="A1254" s="341"/>
      <c r="B1254" s="417"/>
      <c r="C1254" s="418"/>
      <c r="D1254" s="418"/>
      <c r="E1254" s="229"/>
      <c r="F1254" s="179"/>
      <c r="G1254" s="48"/>
      <c r="H1254" s="48"/>
      <c r="I1254" s="48"/>
      <c r="J1254" s="48"/>
      <c r="K1254" s="48"/>
      <c r="L1254" s="48"/>
      <c r="M1254" s="48"/>
      <c r="N1254" s="48"/>
      <c r="O1254" s="48"/>
      <c r="P1254" s="67"/>
      <c r="Q1254" s="344"/>
      <c r="R1254" s="67"/>
      <c r="S1254" s="367"/>
      <c r="T1254" s="367"/>
      <c r="U1254" s="367"/>
      <c r="V1254" s="236"/>
      <c r="W1254" s="48"/>
      <c r="X1254" s="48"/>
      <c r="Y1254" s="48"/>
      <c r="Z1254" s="48"/>
      <c r="AA1254" s="48"/>
      <c r="AB1254" s="48"/>
      <c r="AC1254" s="48"/>
    </row>
    <row r="1255" spans="1:29" s="81" customFormat="1" ht="15" customHeight="1" x14ac:dyDescent="0.25">
      <c r="A1255" s="341"/>
      <c r="B1255" s="417"/>
      <c r="C1255" s="418"/>
      <c r="D1255" s="418"/>
      <c r="E1255" s="229"/>
      <c r="F1255" s="179"/>
      <c r="G1255" s="48"/>
      <c r="H1255" s="48"/>
      <c r="I1255" s="48"/>
      <c r="J1255" s="48"/>
      <c r="K1255" s="48"/>
      <c r="L1255" s="48"/>
      <c r="M1255" s="48"/>
      <c r="N1255" s="48"/>
      <c r="O1255" s="48"/>
      <c r="P1255" s="67"/>
      <c r="Q1255" s="344"/>
      <c r="R1255" s="67"/>
      <c r="S1255" s="367"/>
      <c r="T1255" s="367"/>
      <c r="U1255" s="367"/>
      <c r="V1255" s="236"/>
      <c r="W1255" s="48"/>
      <c r="X1255" s="48"/>
      <c r="Y1255" s="48"/>
      <c r="Z1255" s="48"/>
      <c r="AA1255" s="48"/>
      <c r="AB1255" s="48"/>
      <c r="AC1255" s="48"/>
    </row>
    <row r="1256" spans="1:29" s="81" customFormat="1" ht="15" customHeight="1" x14ac:dyDescent="0.25">
      <c r="A1256" s="341"/>
      <c r="B1256" s="417"/>
      <c r="C1256" s="418"/>
      <c r="D1256" s="418"/>
      <c r="E1256" s="229"/>
      <c r="F1256" s="179"/>
      <c r="G1256" s="48"/>
      <c r="H1256" s="48"/>
      <c r="I1256" s="48"/>
      <c r="J1256" s="48"/>
      <c r="K1256" s="48"/>
      <c r="L1256" s="48"/>
      <c r="M1256" s="48"/>
      <c r="N1256" s="48"/>
      <c r="O1256" s="48"/>
      <c r="P1256" s="67"/>
      <c r="Q1256" s="344"/>
      <c r="R1256" s="67"/>
      <c r="S1256" s="367"/>
      <c r="T1256" s="367"/>
      <c r="U1256" s="367"/>
      <c r="V1256" s="236"/>
      <c r="W1256" s="48"/>
      <c r="X1256" s="48"/>
      <c r="Y1256" s="48"/>
      <c r="Z1256" s="48"/>
      <c r="AA1256" s="48"/>
      <c r="AB1256" s="48"/>
      <c r="AC1256" s="48"/>
    </row>
    <row r="1257" spans="1:29" s="81" customFormat="1" ht="15" customHeight="1" x14ac:dyDescent="0.25">
      <c r="A1257" s="341"/>
      <c r="B1257" s="417"/>
      <c r="C1257" s="418"/>
      <c r="D1257" s="418"/>
      <c r="E1257" s="229"/>
      <c r="F1257" s="179"/>
      <c r="G1257" s="48"/>
      <c r="H1257" s="48"/>
      <c r="I1257" s="48"/>
      <c r="J1257" s="48"/>
      <c r="K1257" s="48"/>
      <c r="L1257" s="48"/>
      <c r="M1257" s="48"/>
      <c r="N1257" s="48"/>
      <c r="O1257" s="48"/>
      <c r="P1257" s="67"/>
      <c r="Q1257" s="344"/>
      <c r="R1257" s="67"/>
      <c r="S1257" s="367"/>
      <c r="T1257" s="367"/>
      <c r="U1257" s="367"/>
      <c r="V1257" s="236"/>
      <c r="W1257" s="48"/>
      <c r="X1257" s="48"/>
      <c r="Y1257" s="48"/>
      <c r="Z1257" s="48"/>
      <c r="AA1257" s="48"/>
      <c r="AB1257" s="48"/>
      <c r="AC1257" s="48"/>
    </row>
    <row r="1258" spans="1:29" s="81" customFormat="1" ht="15" customHeight="1" x14ac:dyDescent="0.25">
      <c r="A1258" s="341"/>
      <c r="B1258" s="417"/>
      <c r="C1258" s="418"/>
      <c r="D1258" s="418"/>
      <c r="E1258" s="229"/>
      <c r="F1258" s="179"/>
      <c r="G1258" s="48"/>
      <c r="H1258" s="48"/>
      <c r="I1258" s="48"/>
      <c r="J1258" s="48"/>
      <c r="K1258" s="48"/>
      <c r="L1258" s="48"/>
      <c r="M1258" s="48"/>
      <c r="N1258" s="48"/>
      <c r="O1258" s="48"/>
      <c r="P1258" s="67"/>
      <c r="Q1258" s="344"/>
      <c r="R1258" s="67"/>
      <c r="S1258" s="367"/>
      <c r="T1258" s="367"/>
      <c r="U1258" s="367"/>
      <c r="V1258" s="236"/>
      <c r="W1258" s="48"/>
      <c r="X1258" s="48"/>
      <c r="Y1258" s="48"/>
      <c r="Z1258" s="48"/>
      <c r="AA1258" s="48"/>
      <c r="AB1258" s="48"/>
      <c r="AC1258" s="48"/>
    </row>
    <row r="1259" spans="1:29" s="81" customFormat="1" ht="15" customHeight="1" x14ac:dyDescent="0.25">
      <c r="A1259" s="341"/>
      <c r="B1259" s="417"/>
      <c r="C1259" s="418"/>
      <c r="D1259" s="418"/>
      <c r="E1259" s="229"/>
      <c r="F1259" s="179"/>
      <c r="G1259" s="48"/>
      <c r="H1259" s="48"/>
      <c r="I1259" s="48"/>
      <c r="J1259" s="48"/>
      <c r="K1259" s="48"/>
      <c r="L1259" s="48"/>
      <c r="M1259" s="48"/>
      <c r="N1259" s="48"/>
      <c r="O1259" s="48"/>
      <c r="P1259" s="67"/>
      <c r="Q1259" s="344"/>
      <c r="R1259" s="67"/>
      <c r="S1259" s="367"/>
      <c r="T1259" s="367"/>
      <c r="U1259" s="367"/>
      <c r="V1259" s="236"/>
      <c r="W1259" s="48"/>
      <c r="X1259" s="48"/>
      <c r="Y1259" s="48"/>
      <c r="Z1259" s="48"/>
      <c r="AA1259" s="48"/>
      <c r="AB1259" s="48"/>
      <c r="AC1259" s="48"/>
    </row>
    <row r="1260" spans="1:29" s="81" customFormat="1" ht="15" customHeight="1" x14ac:dyDescent="0.25">
      <c r="A1260" s="341"/>
      <c r="B1260" s="417"/>
      <c r="C1260" s="418"/>
      <c r="D1260" s="418"/>
      <c r="E1260" s="229"/>
      <c r="F1260" s="179"/>
      <c r="G1260" s="48"/>
      <c r="H1260" s="48"/>
      <c r="I1260" s="48"/>
      <c r="J1260" s="48"/>
      <c r="K1260" s="48"/>
      <c r="L1260" s="48"/>
      <c r="M1260" s="48"/>
      <c r="N1260" s="48"/>
      <c r="O1260" s="48"/>
      <c r="P1260" s="67"/>
      <c r="Q1260" s="344"/>
      <c r="R1260" s="67"/>
      <c r="S1260" s="367"/>
      <c r="T1260" s="367"/>
      <c r="U1260" s="367"/>
      <c r="V1260" s="236"/>
      <c r="W1260" s="48"/>
      <c r="X1260" s="48"/>
      <c r="Y1260" s="48"/>
      <c r="Z1260" s="48"/>
      <c r="AA1260" s="48"/>
      <c r="AB1260" s="48"/>
      <c r="AC1260" s="48"/>
    </row>
    <row r="1261" spans="1:29" s="81" customFormat="1" ht="15" customHeight="1" x14ac:dyDescent="0.25">
      <c r="A1261" s="341"/>
      <c r="B1261" s="417"/>
      <c r="C1261" s="418"/>
      <c r="D1261" s="418"/>
      <c r="E1261" s="229"/>
      <c r="F1261" s="179"/>
      <c r="G1261" s="48"/>
      <c r="H1261" s="48"/>
      <c r="I1261" s="48"/>
      <c r="J1261" s="48"/>
      <c r="K1261" s="48"/>
      <c r="L1261" s="48"/>
      <c r="M1261" s="48"/>
      <c r="N1261" s="48"/>
      <c r="O1261" s="48"/>
      <c r="P1261" s="67"/>
      <c r="Q1261" s="344"/>
      <c r="R1261" s="67"/>
      <c r="S1261" s="367"/>
      <c r="T1261" s="367"/>
      <c r="U1261" s="367"/>
      <c r="V1261" s="236"/>
      <c r="W1261" s="48"/>
      <c r="X1261" s="48"/>
      <c r="Y1261" s="48"/>
      <c r="Z1261" s="48"/>
      <c r="AA1261" s="48"/>
      <c r="AB1261" s="48"/>
      <c r="AC1261" s="48"/>
    </row>
    <row r="1262" spans="1:29" s="81" customFormat="1" ht="15" customHeight="1" x14ac:dyDescent="0.25">
      <c r="A1262" s="341"/>
      <c r="B1262" s="417"/>
      <c r="C1262" s="418"/>
      <c r="D1262" s="418"/>
      <c r="E1262" s="229"/>
      <c r="F1262" s="179"/>
      <c r="G1262" s="48"/>
      <c r="H1262" s="48"/>
      <c r="I1262" s="48"/>
      <c r="J1262" s="48"/>
      <c r="K1262" s="48"/>
      <c r="L1262" s="48"/>
      <c r="M1262" s="48"/>
      <c r="N1262" s="48"/>
      <c r="O1262" s="48"/>
      <c r="P1262" s="67"/>
      <c r="Q1262" s="344"/>
      <c r="R1262" s="67"/>
      <c r="S1262" s="367"/>
      <c r="T1262" s="367"/>
      <c r="U1262" s="367"/>
      <c r="V1262" s="236"/>
      <c r="W1262" s="48"/>
      <c r="X1262" s="48"/>
      <c r="Y1262" s="48"/>
      <c r="Z1262" s="48"/>
      <c r="AA1262" s="48"/>
      <c r="AB1262" s="48"/>
      <c r="AC1262" s="48"/>
    </row>
    <row r="1263" spans="1:29" s="81" customFormat="1" ht="15" customHeight="1" x14ac:dyDescent="0.25">
      <c r="A1263" s="341"/>
      <c r="B1263" s="417"/>
      <c r="C1263" s="418"/>
      <c r="D1263" s="418"/>
      <c r="E1263" s="229"/>
      <c r="F1263" s="179"/>
      <c r="G1263" s="48"/>
      <c r="H1263" s="48"/>
      <c r="I1263" s="48"/>
      <c r="J1263" s="48"/>
      <c r="K1263" s="48"/>
      <c r="L1263" s="48"/>
      <c r="M1263" s="48"/>
      <c r="N1263" s="48"/>
      <c r="O1263" s="48"/>
      <c r="P1263" s="67"/>
      <c r="Q1263" s="344"/>
      <c r="R1263" s="67"/>
      <c r="S1263" s="367"/>
      <c r="T1263" s="367"/>
      <c r="U1263" s="367"/>
      <c r="V1263" s="236"/>
      <c r="W1263" s="48"/>
      <c r="X1263" s="48"/>
      <c r="Y1263" s="48"/>
      <c r="Z1263" s="48"/>
      <c r="AA1263" s="48"/>
      <c r="AB1263" s="48"/>
      <c r="AC1263" s="48"/>
    </row>
    <row r="1264" spans="1:29" s="81" customFormat="1" ht="15" customHeight="1" x14ac:dyDescent="0.25">
      <c r="A1264" s="341"/>
      <c r="B1264" s="417"/>
      <c r="C1264" s="418"/>
      <c r="D1264" s="418"/>
      <c r="E1264" s="229"/>
      <c r="F1264" s="179"/>
      <c r="G1264" s="48"/>
      <c r="H1264" s="48"/>
      <c r="I1264" s="48"/>
      <c r="J1264" s="48"/>
      <c r="K1264" s="48"/>
      <c r="L1264" s="48"/>
      <c r="M1264" s="48"/>
      <c r="N1264" s="48"/>
      <c r="O1264" s="48"/>
      <c r="P1264" s="67"/>
      <c r="Q1264" s="344"/>
      <c r="R1264" s="67"/>
      <c r="S1264" s="367"/>
      <c r="T1264" s="367"/>
      <c r="U1264" s="367"/>
      <c r="V1264" s="236"/>
      <c r="W1264" s="48"/>
      <c r="X1264" s="48"/>
      <c r="Y1264" s="48"/>
      <c r="Z1264" s="48"/>
      <c r="AA1264" s="48"/>
      <c r="AB1264" s="48"/>
      <c r="AC1264" s="48"/>
    </row>
    <row r="1265" spans="1:29" s="81" customFormat="1" ht="15" customHeight="1" x14ac:dyDescent="0.25">
      <c r="A1265" s="341"/>
      <c r="B1265" s="417"/>
      <c r="C1265" s="418"/>
      <c r="D1265" s="418"/>
      <c r="E1265" s="229"/>
      <c r="F1265" s="179"/>
      <c r="G1265" s="48"/>
      <c r="H1265" s="48"/>
      <c r="I1265" s="48"/>
      <c r="J1265" s="48"/>
      <c r="K1265" s="48"/>
      <c r="L1265" s="48"/>
      <c r="M1265" s="48"/>
      <c r="N1265" s="48"/>
      <c r="O1265" s="48"/>
      <c r="P1265" s="67"/>
      <c r="Q1265" s="344"/>
      <c r="R1265" s="67"/>
      <c r="S1265" s="367"/>
      <c r="T1265" s="367"/>
      <c r="U1265" s="367"/>
      <c r="V1265" s="236"/>
      <c r="W1265" s="48"/>
      <c r="X1265" s="48"/>
      <c r="Y1265" s="48"/>
      <c r="Z1265" s="48"/>
      <c r="AA1265" s="48"/>
      <c r="AB1265" s="48"/>
      <c r="AC1265" s="48"/>
    </row>
    <row r="1266" spans="1:29" s="81" customFormat="1" ht="15" customHeight="1" x14ac:dyDescent="0.25">
      <c r="A1266" s="341"/>
      <c r="B1266" s="417"/>
      <c r="C1266" s="418"/>
      <c r="D1266" s="418"/>
      <c r="E1266" s="229"/>
      <c r="F1266" s="179"/>
      <c r="G1266" s="48"/>
      <c r="H1266" s="48"/>
      <c r="I1266" s="48"/>
      <c r="J1266" s="48"/>
      <c r="K1266" s="48"/>
      <c r="L1266" s="48"/>
      <c r="M1266" s="48"/>
      <c r="N1266" s="48"/>
      <c r="O1266" s="48"/>
      <c r="P1266" s="67"/>
      <c r="Q1266" s="344"/>
      <c r="R1266" s="67"/>
      <c r="S1266" s="367"/>
      <c r="T1266" s="367"/>
      <c r="U1266" s="367"/>
      <c r="V1266" s="236"/>
      <c r="W1266" s="48"/>
      <c r="X1266" s="48"/>
      <c r="Y1266" s="48"/>
      <c r="Z1266" s="48"/>
      <c r="AA1266" s="48"/>
      <c r="AB1266" s="48"/>
      <c r="AC1266" s="48"/>
    </row>
    <row r="1267" spans="1:29" s="81" customFormat="1" ht="15" customHeight="1" x14ac:dyDescent="0.25">
      <c r="A1267" s="341"/>
      <c r="B1267" s="417"/>
      <c r="C1267" s="418"/>
      <c r="D1267" s="418"/>
      <c r="E1267" s="229"/>
      <c r="F1267" s="179"/>
      <c r="G1267" s="48"/>
      <c r="H1267" s="48"/>
      <c r="I1267" s="48"/>
      <c r="J1267" s="48"/>
      <c r="K1267" s="48"/>
      <c r="L1267" s="48"/>
      <c r="M1267" s="48"/>
      <c r="N1267" s="48"/>
      <c r="O1267" s="48"/>
      <c r="P1267" s="67"/>
      <c r="Q1267" s="344"/>
      <c r="R1267" s="67"/>
      <c r="S1267" s="367"/>
      <c r="T1267" s="367"/>
      <c r="U1267" s="367"/>
      <c r="V1267" s="236"/>
      <c r="W1267" s="48"/>
      <c r="X1267" s="48"/>
      <c r="Y1267" s="48"/>
      <c r="Z1267" s="48"/>
      <c r="AA1267" s="48"/>
      <c r="AB1267" s="48"/>
      <c r="AC1267" s="48"/>
    </row>
    <row r="1268" spans="1:29" s="81" customFormat="1" ht="15" customHeight="1" x14ac:dyDescent="0.25">
      <c r="A1268" s="341"/>
      <c r="B1268" s="417"/>
      <c r="C1268" s="418"/>
      <c r="D1268" s="418"/>
      <c r="E1268" s="229"/>
      <c r="F1268" s="179"/>
      <c r="G1268" s="48"/>
      <c r="H1268" s="48"/>
      <c r="I1268" s="48"/>
      <c r="J1268" s="48"/>
      <c r="K1268" s="48"/>
      <c r="L1268" s="48"/>
      <c r="M1268" s="48"/>
      <c r="N1268" s="48"/>
      <c r="O1268" s="48"/>
      <c r="P1268" s="67"/>
      <c r="Q1268" s="344"/>
      <c r="R1268" s="67"/>
      <c r="S1268" s="367"/>
      <c r="T1268" s="367"/>
      <c r="U1268" s="367"/>
      <c r="V1268" s="236"/>
      <c r="W1268" s="48"/>
      <c r="X1268" s="48"/>
      <c r="Y1268" s="48"/>
      <c r="Z1268" s="48"/>
      <c r="AA1268" s="48"/>
      <c r="AB1268" s="48"/>
      <c r="AC1268" s="48"/>
    </row>
    <row r="1269" spans="1:29" s="81" customFormat="1" ht="15" customHeight="1" x14ac:dyDescent="0.25">
      <c r="A1269" s="341"/>
      <c r="B1269" s="417"/>
      <c r="C1269" s="418"/>
      <c r="D1269" s="418"/>
      <c r="E1269" s="229"/>
      <c r="F1269" s="179"/>
      <c r="G1269" s="48"/>
      <c r="H1269" s="48"/>
      <c r="I1269" s="48"/>
      <c r="J1269" s="48"/>
      <c r="K1269" s="48"/>
      <c r="L1269" s="48"/>
      <c r="M1269" s="48"/>
      <c r="N1269" s="48"/>
      <c r="O1269" s="48"/>
      <c r="P1269" s="67"/>
      <c r="Q1269" s="344"/>
      <c r="R1269" s="67"/>
      <c r="S1269" s="367"/>
      <c r="T1269" s="367"/>
      <c r="U1269" s="367"/>
      <c r="V1269" s="236"/>
      <c r="W1269" s="48"/>
      <c r="X1269" s="48"/>
      <c r="Y1269" s="48"/>
      <c r="Z1269" s="48"/>
      <c r="AA1269" s="48"/>
      <c r="AB1269" s="48"/>
      <c r="AC1269" s="48"/>
    </row>
    <row r="1270" spans="1:29" s="81" customFormat="1" ht="15" customHeight="1" x14ac:dyDescent="0.25">
      <c r="A1270" s="341"/>
      <c r="B1270" s="417"/>
      <c r="C1270" s="418"/>
      <c r="D1270" s="418"/>
      <c r="E1270" s="229"/>
      <c r="F1270" s="179"/>
      <c r="G1270" s="48"/>
      <c r="H1270" s="48"/>
      <c r="I1270" s="48"/>
      <c r="J1270" s="48"/>
      <c r="K1270" s="48"/>
      <c r="L1270" s="48"/>
      <c r="M1270" s="48"/>
      <c r="N1270" s="48"/>
      <c r="O1270" s="48"/>
      <c r="P1270" s="67"/>
      <c r="Q1270" s="344"/>
      <c r="R1270" s="67"/>
      <c r="S1270" s="367"/>
      <c r="T1270" s="367"/>
      <c r="U1270" s="367"/>
      <c r="V1270" s="236"/>
      <c r="W1270" s="48"/>
      <c r="X1270" s="48"/>
      <c r="Y1270" s="48"/>
      <c r="Z1270" s="48"/>
      <c r="AA1270" s="48"/>
      <c r="AB1270" s="48"/>
      <c r="AC1270" s="48"/>
    </row>
    <row r="1271" spans="1:29" s="81" customFormat="1" ht="15" customHeight="1" x14ac:dyDescent="0.25">
      <c r="A1271" s="341"/>
      <c r="B1271" s="417"/>
      <c r="C1271" s="418"/>
      <c r="D1271" s="418"/>
      <c r="E1271" s="229"/>
      <c r="F1271" s="179"/>
      <c r="G1271" s="48"/>
      <c r="H1271" s="48"/>
      <c r="I1271" s="48"/>
      <c r="J1271" s="48"/>
      <c r="K1271" s="48"/>
      <c r="L1271" s="48"/>
      <c r="M1271" s="48"/>
      <c r="N1271" s="48"/>
      <c r="O1271" s="48"/>
      <c r="P1271" s="67"/>
      <c r="Q1271" s="344"/>
      <c r="R1271" s="67"/>
      <c r="S1271" s="367"/>
      <c r="T1271" s="367"/>
      <c r="U1271" s="367"/>
      <c r="V1271" s="236"/>
      <c r="W1271" s="48"/>
      <c r="X1271" s="48"/>
      <c r="Y1271" s="48"/>
      <c r="Z1271" s="48"/>
      <c r="AA1271" s="48"/>
      <c r="AB1271" s="48"/>
      <c r="AC1271" s="48"/>
    </row>
    <row r="1272" spans="1:29" s="81" customFormat="1" ht="15" customHeight="1" x14ac:dyDescent="0.25">
      <c r="A1272" s="341"/>
      <c r="B1272" s="417"/>
      <c r="C1272" s="418"/>
      <c r="D1272" s="418"/>
      <c r="E1272" s="229"/>
      <c r="F1272" s="179"/>
      <c r="G1272" s="48"/>
      <c r="H1272" s="48"/>
      <c r="I1272" s="48"/>
      <c r="J1272" s="48"/>
      <c r="K1272" s="48"/>
      <c r="L1272" s="48"/>
      <c r="M1272" s="48"/>
      <c r="N1272" s="48"/>
      <c r="O1272" s="48"/>
      <c r="P1272" s="67"/>
      <c r="Q1272" s="344"/>
      <c r="R1272" s="67"/>
      <c r="S1272" s="367"/>
      <c r="T1272" s="367"/>
      <c r="U1272" s="367"/>
      <c r="V1272" s="236"/>
      <c r="W1272" s="48"/>
      <c r="X1272" s="48"/>
      <c r="Y1272" s="48"/>
      <c r="Z1272" s="48"/>
      <c r="AA1272" s="48"/>
      <c r="AB1272" s="48"/>
      <c r="AC1272" s="48"/>
    </row>
    <row r="1273" spans="1:29" s="81" customFormat="1" ht="15" customHeight="1" x14ac:dyDescent="0.25">
      <c r="A1273" s="341"/>
      <c r="B1273" s="417"/>
      <c r="C1273" s="418"/>
      <c r="D1273" s="418"/>
      <c r="E1273" s="229"/>
      <c r="F1273" s="179"/>
      <c r="G1273" s="48"/>
      <c r="H1273" s="48"/>
      <c r="I1273" s="48"/>
      <c r="J1273" s="48"/>
      <c r="K1273" s="48"/>
      <c r="L1273" s="48"/>
      <c r="M1273" s="48"/>
      <c r="N1273" s="48"/>
      <c r="O1273" s="48"/>
      <c r="P1273" s="67"/>
      <c r="Q1273" s="344"/>
      <c r="R1273" s="67"/>
      <c r="S1273" s="367"/>
      <c r="T1273" s="367"/>
      <c r="U1273" s="367"/>
      <c r="V1273" s="236"/>
      <c r="W1273" s="48"/>
      <c r="X1273" s="48"/>
      <c r="Y1273" s="48"/>
      <c r="Z1273" s="48"/>
      <c r="AA1273" s="48"/>
      <c r="AB1273" s="48"/>
      <c r="AC1273" s="48"/>
    </row>
    <row r="1274" spans="1:29" s="81" customFormat="1" ht="15" customHeight="1" x14ac:dyDescent="0.25">
      <c r="A1274" s="341"/>
      <c r="B1274" s="417"/>
      <c r="C1274" s="418"/>
      <c r="D1274" s="418"/>
      <c r="E1274" s="229"/>
      <c r="F1274" s="179"/>
      <c r="G1274" s="48"/>
      <c r="H1274" s="48"/>
      <c r="I1274" s="48"/>
      <c r="J1274" s="48"/>
      <c r="K1274" s="48"/>
      <c r="L1274" s="48"/>
      <c r="M1274" s="48"/>
      <c r="N1274" s="48"/>
      <c r="O1274" s="48"/>
      <c r="P1274" s="67"/>
      <c r="Q1274" s="344"/>
      <c r="R1274" s="67"/>
      <c r="S1274" s="367"/>
      <c r="T1274" s="367"/>
      <c r="U1274" s="367"/>
      <c r="V1274" s="236"/>
      <c r="W1274" s="48"/>
      <c r="X1274" s="48"/>
      <c r="Y1274" s="48"/>
      <c r="Z1274" s="48"/>
      <c r="AA1274" s="48"/>
      <c r="AB1274" s="48"/>
      <c r="AC1274" s="48"/>
    </row>
    <row r="1275" spans="1:29" s="81" customFormat="1" ht="15" customHeight="1" x14ac:dyDescent="0.25">
      <c r="A1275" s="341"/>
      <c r="B1275" s="417"/>
      <c r="C1275" s="418"/>
      <c r="D1275" s="418"/>
      <c r="E1275" s="229"/>
      <c r="F1275" s="179"/>
      <c r="G1275" s="48"/>
      <c r="H1275" s="48"/>
      <c r="I1275" s="48"/>
      <c r="J1275" s="48"/>
      <c r="K1275" s="48"/>
      <c r="L1275" s="48"/>
      <c r="M1275" s="48"/>
      <c r="N1275" s="48"/>
      <c r="O1275" s="48"/>
      <c r="P1275" s="67"/>
      <c r="Q1275" s="344"/>
      <c r="R1275" s="67"/>
      <c r="S1275" s="367"/>
      <c r="T1275" s="367"/>
      <c r="U1275" s="367"/>
      <c r="V1275" s="236"/>
      <c r="W1275" s="48"/>
      <c r="X1275" s="48"/>
      <c r="Y1275" s="48"/>
      <c r="Z1275" s="48"/>
      <c r="AA1275" s="48"/>
      <c r="AB1275" s="48"/>
      <c r="AC1275" s="48"/>
    </row>
    <row r="1276" spans="1:29" s="81" customFormat="1" ht="15" customHeight="1" x14ac:dyDescent="0.25">
      <c r="A1276" s="341"/>
      <c r="B1276" s="417"/>
      <c r="C1276" s="418"/>
      <c r="D1276" s="418"/>
      <c r="E1276" s="229"/>
      <c r="F1276" s="179"/>
      <c r="G1276" s="48"/>
      <c r="H1276" s="48"/>
      <c r="I1276" s="48"/>
      <c r="J1276" s="48"/>
      <c r="K1276" s="48"/>
      <c r="L1276" s="48"/>
      <c r="M1276" s="48"/>
      <c r="N1276" s="48"/>
      <c r="O1276" s="48"/>
      <c r="P1276" s="67"/>
      <c r="Q1276" s="344"/>
      <c r="R1276" s="67"/>
      <c r="S1276" s="367"/>
      <c r="T1276" s="367"/>
      <c r="U1276" s="367"/>
      <c r="V1276" s="236"/>
      <c r="W1276" s="48"/>
      <c r="X1276" s="48"/>
      <c r="Y1276" s="48"/>
      <c r="Z1276" s="48"/>
      <c r="AA1276" s="48"/>
      <c r="AB1276" s="48"/>
      <c r="AC1276" s="48"/>
    </row>
    <row r="1277" spans="1:29" s="81" customFormat="1" ht="15" customHeight="1" x14ac:dyDescent="0.25">
      <c r="A1277" s="341"/>
      <c r="B1277" s="417"/>
      <c r="C1277" s="418"/>
      <c r="D1277" s="418"/>
      <c r="E1277" s="229"/>
      <c r="F1277" s="179"/>
      <c r="G1277" s="48"/>
      <c r="H1277" s="48"/>
      <c r="I1277" s="48"/>
      <c r="J1277" s="48"/>
      <c r="K1277" s="48"/>
      <c r="L1277" s="48"/>
      <c r="M1277" s="48"/>
      <c r="N1277" s="48"/>
      <c r="O1277" s="48"/>
      <c r="P1277" s="67"/>
      <c r="Q1277" s="344"/>
      <c r="R1277" s="67"/>
      <c r="S1277" s="367"/>
      <c r="T1277" s="367"/>
      <c r="U1277" s="367"/>
      <c r="V1277" s="236"/>
      <c r="W1277" s="48"/>
      <c r="X1277" s="48"/>
      <c r="Y1277" s="48"/>
      <c r="Z1277" s="48"/>
      <c r="AA1277" s="48"/>
      <c r="AB1277" s="48"/>
      <c r="AC1277" s="48"/>
    </row>
    <row r="1278" spans="1:29" s="81" customFormat="1" ht="15" customHeight="1" x14ac:dyDescent="0.25">
      <c r="A1278" s="341"/>
      <c r="B1278" s="417"/>
      <c r="C1278" s="418"/>
      <c r="D1278" s="418"/>
      <c r="E1278" s="229"/>
      <c r="F1278" s="179"/>
      <c r="G1278" s="48"/>
      <c r="H1278" s="48"/>
      <c r="I1278" s="48"/>
      <c r="J1278" s="48"/>
      <c r="K1278" s="48"/>
      <c r="L1278" s="48"/>
      <c r="M1278" s="48"/>
      <c r="N1278" s="48"/>
      <c r="O1278" s="48"/>
      <c r="P1278" s="67"/>
      <c r="Q1278" s="344"/>
      <c r="R1278" s="67"/>
      <c r="S1278" s="367"/>
      <c r="T1278" s="367"/>
      <c r="U1278" s="367"/>
      <c r="V1278" s="236"/>
      <c r="W1278" s="48"/>
      <c r="X1278" s="48"/>
      <c r="Y1278" s="48"/>
      <c r="Z1278" s="48"/>
      <c r="AA1278" s="48"/>
      <c r="AB1278" s="48"/>
      <c r="AC1278" s="48"/>
    </row>
    <row r="1279" spans="1:29" s="81" customFormat="1" ht="15" customHeight="1" x14ac:dyDescent="0.25">
      <c r="A1279" s="341"/>
      <c r="B1279" s="417"/>
      <c r="C1279" s="418"/>
      <c r="D1279" s="418"/>
      <c r="E1279" s="229"/>
      <c r="F1279" s="179"/>
      <c r="G1279" s="48"/>
      <c r="H1279" s="48"/>
      <c r="I1279" s="48"/>
      <c r="J1279" s="48"/>
      <c r="K1279" s="48"/>
      <c r="L1279" s="48"/>
      <c r="M1279" s="48"/>
      <c r="N1279" s="48"/>
      <c r="O1279" s="48"/>
      <c r="P1279" s="67"/>
      <c r="Q1279" s="344"/>
      <c r="R1279" s="67"/>
      <c r="S1279" s="367"/>
      <c r="T1279" s="367"/>
      <c r="U1279" s="367"/>
      <c r="V1279" s="236"/>
      <c r="W1279" s="48"/>
      <c r="X1279" s="48"/>
      <c r="Y1279" s="48"/>
      <c r="Z1279" s="48"/>
      <c r="AA1279" s="48"/>
      <c r="AB1279" s="48"/>
      <c r="AC1279" s="48"/>
    </row>
    <row r="1280" spans="1:29" s="81" customFormat="1" ht="15" customHeight="1" x14ac:dyDescent="0.25">
      <c r="A1280" s="341"/>
      <c r="B1280" s="417"/>
      <c r="C1280" s="418"/>
      <c r="D1280" s="418"/>
      <c r="E1280" s="229"/>
      <c r="F1280" s="179"/>
      <c r="G1280" s="48"/>
      <c r="H1280" s="48"/>
      <c r="I1280" s="48"/>
      <c r="J1280" s="48"/>
      <c r="K1280" s="48"/>
      <c r="L1280" s="48"/>
      <c r="M1280" s="48"/>
      <c r="N1280" s="48"/>
      <c r="O1280" s="48"/>
      <c r="P1280" s="67"/>
      <c r="Q1280" s="344"/>
      <c r="R1280" s="67"/>
      <c r="S1280" s="367"/>
      <c r="T1280" s="367"/>
      <c r="U1280" s="367"/>
      <c r="V1280" s="236"/>
      <c r="W1280" s="48"/>
      <c r="X1280" s="48"/>
      <c r="Y1280" s="48"/>
      <c r="Z1280" s="48"/>
      <c r="AA1280" s="48"/>
      <c r="AB1280" s="48"/>
      <c r="AC1280" s="48"/>
    </row>
    <row r="1281" spans="1:29" s="81" customFormat="1" ht="15" customHeight="1" x14ac:dyDescent="0.25">
      <c r="A1281" s="341"/>
      <c r="B1281" s="417"/>
      <c r="C1281" s="418"/>
      <c r="D1281" s="418"/>
      <c r="E1281" s="229"/>
      <c r="F1281" s="179"/>
      <c r="G1281" s="48"/>
      <c r="H1281" s="48"/>
      <c r="I1281" s="48"/>
      <c r="J1281" s="48"/>
      <c r="K1281" s="48"/>
      <c r="L1281" s="48"/>
      <c r="M1281" s="48"/>
      <c r="N1281" s="48"/>
      <c r="O1281" s="48"/>
      <c r="P1281" s="67"/>
      <c r="Q1281" s="344"/>
      <c r="R1281" s="67"/>
      <c r="S1281" s="367"/>
      <c r="T1281" s="367"/>
      <c r="U1281" s="367"/>
      <c r="V1281" s="236"/>
      <c r="W1281" s="48"/>
      <c r="X1281" s="48"/>
      <c r="Y1281" s="48"/>
      <c r="Z1281" s="48"/>
      <c r="AA1281" s="48"/>
      <c r="AB1281" s="48"/>
      <c r="AC1281" s="48"/>
    </row>
    <row r="1282" spans="1:29" s="81" customFormat="1" ht="15" customHeight="1" x14ac:dyDescent="0.25">
      <c r="A1282" s="341"/>
      <c r="B1282" s="417"/>
      <c r="C1282" s="418"/>
      <c r="D1282" s="418"/>
      <c r="E1282" s="229"/>
      <c r="F1282" s="179"/>
      <c r="G1282" s="48"/>
      <c r="H1282" s="48"/>
      <c r="I1282" s="48"/>
      <c r="J1282" s="48"/>
      <c r="K1282" s="48"/>
      <c r="L1282" s="48"/>
      <c r="M1282" s="48"/>
      <c r="N1282" s="48"/>
      <c r="O1282" s="48"/>
      <c r="P1282" s="67"/>
      <c r="Q1282" s="344"/>
      <c r="R1282" s="67"/>
      <c r="S1282" s="367"/>
      <c r="T1282" s="367"/>
      <c r="U1282" s="367"/>
      <c r="V1282" s="236"/>
      <c r="W1282" s="48"/>
      <c r="X1282" s="48"/>
      <c r="Y1282" s="48"/>
      <c r="Z1282" s="48"/>
      <c r="AA1282" s="48"/>
      <c r="AB1282" s="48"/>
      <c r="AC1282" s="48"/>
    </row>
    <row r="1283" spans="1:29" s="81" customFormat="1" ht="15" customHeight="1" x14ac:dyDescent="0.25">
      <c r="A1283" s="341"/>
      <c r="B1283" s="417"/>
      <c r="C1283" s="418"/>
      <c r="D1283" s="418"/>
      <c r="E1283" s="229"/>
      <c r="F1283" s="179"/>
      <c r="G1283" s="48"/>
      <c r="H1283" s="48"/>
      <c r="I1283" s="48"/>
      <c r="J1283" s="48"/>
      <c r="K1283" s="48"/>
      <c r="L1283" s="48"/>
      <c r="M1283" s="48"/>
      <c r="N1283" s="48"/>
      <c r="O1283" s="48"/>
      <c r="P1283" s="67"/>
      <c r="Q1283" s="344"/>
      <c r="R1283" s="67"/>
      <c r="S1283" s="367"/>
      <c r="T1283" s="367"/>
      <c r="U1283" s="367"/>
      <c r="V1283" s="236"/>
      <c r="W1283" s="48"/>
      <c r="X1283" s="48"/>
      <c r="Y1283" s="48"/>
      <c r="Z1283" s="48"/>
      <c r="AA1283" s="48"/>
      <c r="AB1283" s="48"/>
      <c r="AC1283" s="48"/>
    </row>
    <row r="1284" spans="1:29" s="81" customFormat="1" ht="15" customHeight="1" x14ac:dyDescent="0.25">
      <c r="A1284" s="341"/>
      <c r="B1284" s="417"/>
      <c r="C1284" s="418"/>
      <c r="D1284" s="418"/>
      <c r="E1284" s="229"/>
      <c r="F1284" s="179"/>
      <c r="G1284" s="48"/>
      <c r="H1284" s="48"/>
      <c r="I1284" s="48"/>
      <c r="J1284" s="48"/>
      <c r="K1284" s="48"/>
      <c r="L1284" s="48"/>
      <c r="M1284" s="48"/>
      <c r="N1284" s="48"/>
      <c r="O1284" s="48"/>
      <c r="P1284" s="67"/>
      <c r="Q1284" s="344"/>
      <c r="R1284" s="67"/>
      <c r="S1284" s="367"/>
      <c r="T1284" s="367"/>
      <c r="U1284" s="367"/>
      <c r="V1284" s="236"/>
      <c r="W1284" s="48"/>
      <c r="X1284" s="48"/>
      <c r="Y1284" s="48"/>
      <c r="Z1284" s="48"/>
      <c r="AA1284" s="48"/>
      <c r="AB1284" s="48"/>
      <c r="AC1284" s="48"/>
    </row>
    <row r="1285" spans="1:29" s="81" customFormat="1" ht="15" customHeight="1" x14ac:dyDescent="0.25">
      <c r="A1285" s="341"/>
      <c r="B1285" s="417"/>
      <c r="C1285" s="418"/>
      <c r="D1285" s="418"/>
      <c r="E1285" s="229"/>
      <c r="F1285" s="179"/>
      <c r="G1285" s="48"/>
      <c r="H1285" s="48"/>
      <c r="I1285" s="48"/>
      <c r="J1285" s="48"/>
      <c r="K1285" s="48"/>
      <c r="L1285" s="48"/>
      <c r="M1285" s="48"/>
      <c r="N1285" s="48"/>
      <c r="O1285" s="48"/>
      <c r="P1285" s="67"/>
      <c r="Q1285" s="344"/>
      <c r="R1285" s="67"/>
      <c r="S1285" s="367"/>
      <c r="T1285" s="367"/>
      <c r="U1285" s="367"/>
      <c r="V1285" s="236"/>
      <c r="W1285" s="48"/>
      <c r="X1285" s="48"/>
      <c r="Y1285" s="48"/>
      <c r="Z1285" s="48"/>
      <c r="AA1285" s="48"/>
      <c r="AB1285" s="48"/>
      <c r="AC1285" s="48"/>
    </row>
    <row r="1286" spans="1:29" s="81" customFormat="1" ht="15" customHeight="1" x14ac:dyDescent="0.25">
      <c r="A1286" s="341"/>
      <c r="B1286" s="417"/>
      <c r="C1286" s="418"/>
      <c r="D1286" s="418"/>
      <c r="E1286" s="229"/>
      <c r="F1286" s="179"/>
      <c r="G1286" s="48"/>
      <c r="H1286" s="48"/>
      <c r="I1286" s="48"/>
      <c r="J1286" s="48"/>
      <c r="K1286" s="48"/>
      <c r="L1286" s="48"/>
      <c r="M1286" s="48"/>
      <c r="N1286" s="48"/>
      <c r="O1286" s="48"/>
      <c r="P1286" s="67"/>
      <c r="Q1286" s="344"/>
      <c r="R1286" s="67"/>
      <c r="S1286" s="367"/>
      <c r="T1286" s="367"/>
      <c r="U1286" s="367"/>
      <c r="V1286" s="236"/>
      <c r="W1286" s="48"/>
      <c r="X1286" s="48"/>
      <c r="Y1286" s="48"/>
      <c r="Z1286" s="48"/>
      <c r="AA1286" s="48"/>
      <c r="AB1286" s="48"/>
      <c r="AC1286" s="48"/>
    </row>
    <row r="1287" spans="1:29" s="81" customFormat="1" ht="15" customHeight="1" x14ac:dyDescent="0.25">
      <c r="A1287" s="341"/>
      <c r="B1287" s="417"/>
      <c r="C1287" s="418"/>
      <c r="D1287" s="418"/>
      <c r="E1287" s="229"/>
      <c r="F1287" s="179"/>
      <c r="G1287" s="48"/>
      <c r="H1287" s="48"/>
      <c r="I1287" s="48"/>
      <c r="J1287" s="48"/>
      <c r="K1287" s="48"/>
      <c r="L1287" s="48"/>
      <c r="M1287" s="48"/>
      <c r="N1287" s="48"/>
      <c r="O1287" s="48"/>
      <c r="P1287" s="67"/>
      <c r="Q1287" s="344"/>
      <c r="R1287" s="67"/>
      <c r="S1287" s="367"/>
      <c r="T1287" s="367"/>
      <c r="U1287" s="367"/>
      <c r="V1287" s="236"/>
      <c r="W1287" s="48"/>
      <c r="X1287" s="48"/>
      <c r="Y1287" s="48"/>
      <c r="Z1287" s="48"/>
      <c r="AA1287" s="48"/>
      <c r="AB1287" s="48"/>
      <c r="AC1287" s="48"/>
    </row>
    <row r="1288" spans="1:29" s="81" customFormat="1" ht="15" customHeight="1" x14ac:dyDescent="0.25">
      <c r="A1288" s="341"/>
      <c r="B1288" s="417"/>
      <c r="C1288" s="418"/>
      <c r="D1288" s="418"/>
      <c r="E1288" s="229"/>
      <c r="F1288" s="179"/>
      <c r="G1288" s="48"/>
      <c r="H1288" s="48"/>
      <c r="I1288" s="48"/>
      <c r="J1288" s="48"/>
      <c r="K1288" s="48"/>
      <c r="L1288" s="48"/>
      <c r="M1288" s="48"/>
      <c r="N1288" s="48"/>
      <c r="O1288" s="48"/>
      <c r="P1288" s="67"/>
      <c r="Q1288" s="344"/>
      <c r="R1288" s="67"/>
      <c r="S1288" s="367"/>
      <c r="T1288" s="367"/>
      <c r="U1288" s="367"/>
      <c r="V1288" s="236"/>
      <c r="W1288" s="48"/>
      <c r="X1288" s="48"/>
      <c r="Y1288" s="48"/>
      <c r="Z1288" s="48"/>
      <c r="AA1288" s="48"/>
      <c r="AB1288" s="48"/>
      <c r="AC1288" s="48"/>
    </row>
    <row r="1289" spans="1:29" s="81" customFormat="1" ht="15" customHeight="1" x14ac:dyDescent="0.25">
      <c r="A1289" s="341"/>
      <c r="B1289" s="417"/>
      <c r="C1289" s="418"/>
      <c r="D1289" s="418"/>
      <c r="E1289" s="229"/>
      <c r="F1289" s="179"/>
      <c r="G1289" s="48"/>
      <c r="H1289" s="48"/>
      <c r="I1289" s="48"/>
      <c r="J1289" s="48"/>
      <c r="K1289" s="48"/>
      <c r="L1289" s="48"/>
      <c r="M1289" s="48"/>
      <c r="N1289" s="48"/>
      <c r="O1289" s="48"/>
      <c r="P1289" s="67"/>
      <c r="Q1289" s="344"/>
      <c r="R1289" s="67"/>
      <c r="S1289" s="367"/>
      <c r="T1289" s="367"/>
      <c r="U1289" s="367"/>
      <c r="V1289" s="236"/>
      <c r="W1289" s="48"/>
      <c r="X1289" s="48"/>
      <c r="Y1289" s="48"/>
      <c r="Z1289" s="48"/>
      <c r="AA1289" s="48"/>
      <c r="AB1289" s="48"/>
      <c r="AC1289" s="48"/>
    </row>
    <row r="1290" spans="1:29" s="81" customFormat="1" ht="15" customHeight="1" x14ac:dyDescent="0.25">
      <c r="A1290" s="341"/>
      <c r="B1290" s="417"/>
      <c r="C1290" s="418"/>
      <c r="D1290" s="418"/>
      <c r="E1290" s="229"/>
      <c r="F1290" s="179"/>
      <c r="G1290" s="48"/>
      <c r="H1290" s="48"/>
      <c r="I1290" s="48"/>
      <c r="J1290" s="48"/>
      <c r="K1290" s="48"/>
      <c r="L1290" s="48"/>
      <c r="M1290" s="48"/>
      <c r="N1290" s="48"/>
      <c r="O1290" s="48"/>
      <c r="P1290" s="67"/>
      <c r="Q1290" s="344"/>
      <c r="R1290" s="67"/>
      <c r="S1290" s="367"/>
      <c r="T1290" s="367"/>
      <c r="U1290" s="367"/>
      <c r="V1290" s="236"/>
      <c r="W1290" s="48"/>
      <c r="X1290" s="48"/>
      <c r="Y1290" s="48"/>
      <c r="Z1290" s="48"/>
      <c r="AA1290" s="48"/>
      <c r="AB1290" s="48"/>
      <c r="AC1290" s="48"/>
    </row>
    <row r="1291" spans="1:29" s="81" customFormat="1" ht="15" customHeight="1" x14ac:dyDescent="0.25">
      <c r="A1291" s="341"/>
      <c r="B1291" s="417"/>
      <c r="C1291" s="418"/>
      <c r="D1291" s="418"/>
      <c r="E1291" s="229"/>
      <c r="F1291" s="179"/>
      <c r="G1291" s="48"/>
      <c r="H1291" s="48"/>
      <c r="I1291" s="48"/>
      <c r="J1291" s="48"/>
      <c r="K1291" s="48"/>
      <c r="L1291" s="48"/>
      <c r="M1291" s="48"/>
      <c r="N1291" s="48"/>
      <c r="O1291" s="48"/>
      <c r="P1291" s="67"/>
      <c r="Q1291" s="344"/>
      <c r="R1291" s="67"/>
      <c r="S1291" s="367"/>
      <c r="T1291" s="367"/>
      <c r="U1291" s="367"/>
      <c r="V1291" s="236"/>
      <c r="W1291" s="48"/>
      <c r="X1291" s="48"/>
      <c r="Y1291" s="48"/>
      <c r="Z1291" s="48"/>
      <c r="AA1291" s="48"/>
      <c r="AB1291" s="48"/>
      <c r="AC1291" s="48"/>
    </row>
    <row r="1292" spans="1:29" s="81" customFormat="1" ht="15" customHeight="1" x14ac:dyDescent="0.25">
      <c r="A1292" s="341"/>
      <c r="B1292" s="417"/>
      <c r="C1292" s="418"/>
      <c r="D1292" s="418"/>
      <c r="E1292" s="229"/>
      <c r="F1292" s="179"/>
      <c r="G1292" s="48"/>
      <c r="H1292" s="48"/>
      <c r="I1292" s="48"/>
      <c r="J1292" s="48"/>
      <c r="K1292" s="48"/>
      <c r="L1292" s="48"/>
      <c r="M1292" s="48"/>
      <c r="N1292" s="48"/>
      <c r="O1292" s="48"/>
      <c r="P1292" s="67"/>
      <c r="Q1292" s="344"/>
      <c r="R1292" s="67"/>
      <c r="S1292" s="367"/>
      <c r="T1292" s="367"/>
      <c r="U1292" s="367"/>
      <c r="V1292" s="236"/>
      <c r="W1292" s="48"/>
      <c r="X1292" s="48"/>
      <c r="Y1292" s="48"/>
      <c r="Z1292" s="48"/>
      <c r="AA1292" s="48"/>
      <c r="AB1292" s="48"/>
      <c r="AC1292" s="48"/>
    </row>
    <row r="1293" spans="1:29" s="81" customFormat="1" ht="15" customHeight="1" x14ac:dyDescent="0.25">
      <c r="A1293" s="341"/>
      <c r="B1293" s="417"/>
      <c r="C1293" s="418"/>
      <c r="D1293" s="418"/>
      <c r="E1293" s="227"/>
      <c r="F1293" s="179"/>
      <c r="G1293" s="48"/>
      <c r="H1293" s="48"/>
      <c r="I1293" s="48"/>
      <c r="J1293" s="61"/>
      <c r="K1293" s="61"/>
      <c r="L1293" s="61"/>
      <c r="M1293" s="61"/>
      <c r="N1293" s="48"/>
      <c r="O1293" s="48"/>
      <c r="P1293" s="67"/>
      <c r="Q1293" s="344"/>
      <c r="R1293" s="67"/>
      <c r="S1293" s="367"/>
      <c r="T1293" s="367"/>
      <c r="U1293" s="367"/>
      <c r="V1293" s="236"/>
      <c r="W1293" s="48"/>
      <c r="X1293" s="48"/>
      <c r="Y1293" s="48"/>
      <c r="Z1293" s="48"/>
      <c r="AA1293" s="48"/>
      <c r="AB1293" s="48"/>
      <c r="AC1293" s="48"/>
    </row>
    <row r="1294" spans="1:29" s="81" customFormat="1" ht="15" customHeight="1" x14ac:dyDescent="0.25">
      <c r="A1294" s="341"/>
      <c r="B1294" s="417"/>
      <c r="C1294" s="418"/>
      <c r="D1294" s="418"/>
      <c r="E1294" s="227"/>
      <c r="F1294" s="179"/>
      <c r="G1294" s="48"/>
      <c r="H1294" s="48"/>
      <c r="I1294" s="48"/>
      <c r="J1294" s="61"/>
      <c r="K1294" s="61"/>
      <c r="L1294" s="61"/>
      <c r="M1294" s="61"/>
      <c r="N1294" s="48"/>
      <c r="O1294" s="48"/>
      <c r="P1294" s="67"/>
      <c r="Q1294" s="344"/>
      <c r="R1294" s="67"/>
      <c r="S1294" s="367"/>
      <c r="T1294" s="367"/>
      <c r="U1294" s="367"/>
      <c r="V1294" s="236"/>
      <c r="W1294" s="48"/>
      <c r="X1294" s="48"/>
      <c r="Y1294" s="48"/>
      <c r="Z1294" s="48"/>
      <c r="AA1294" s="48"/>
      <c r="AB1294" s="48"/>
      <c r="AC1294" s="48"/>
    </row>
    <row r="1295" spans="1:29" s="81" customFormat="1" ht="15" customHeight="1" x14ac:dyDescent="0.25">
      <c r="A1295" s="337"/>
      <c r="B1295" s="417"/>
      <c r="C1295" s="418"/>
      <c r="D1295" s="418"/>
      <c r="E1295" s="227"/>
      <c r="F1295" s="179"/>
      <c r="G1295" s="48"/>
      <c r="H1295" s="48"/>
      <c r="I1295" s="48"/>
      <c r="J1295" s="61"/>
      <c r="K1295" s="61"/>
      <c r="L1295" s="61"/>
      <c r="M1295" s="61"/>
      <c r="N1295" s="48"/>
      <c r="O1295" s="48"/>
      <c r="P1295" s="67"/>
      <c r="Q1295" s="344"/>
      <c r="R1295" s="67"/>
      <c r="S1295" s="367"/>
      <c r="T1295" s="367"/>
      <c r="U1295" s="367"/>
      <c r="V1295" s="236"/>
      <c r="W1295" s="48"/>
      <c r="X1295" s="48"/>
      <c r="Y1295" s="48"/>
      <c r="Z1295" s="48"/>
      <c r="AA1295" s="48"/>
      <c r="AB1295" s="48"/>
      <c r="AC1295" s="48"/>
    </row>
    <row r="1296" spans="1:29" s="81" customFormat="1" ht="15" customHeight="1" x14ac:dyDescent="0.25">
      <c r="A1296" s="337"/>
      <c r="B1296" s="417"/>
      <c r="C1296" s="418"/>
      <c r="D1296" s="418"/>
      <c r="E1296" s="227"/>
      <c r="F1296" s="179"/>
      <c r="G1296" s="48"/>
      <c r="H1296" s="48"/>
      <c r="I1296" s="48"/>
      <c r="J1296" s="61"/>
      <c r="K1296" s="61"/>
      <c r="L1296" s="61"/>
      <c r="M1296" s="61"/>
      <c r="N1296" s="48"/>
      <c r="O1296" s="48"/>
      <c r="P1296" s="67"/>
      <c r="Q1296" s="344"/>
      <c r="R1296" s="67"/>
      <c r="S1296" s="367"/>
      <c r="T1296" s="367"/>
      <c r="U1296" s="367"/>
      <c r="V1296" s="236"/>
      <c r="W1296" s="48"/>
      <c r="X1296" s="48"/>
      <c r="Y1296" s="48"/>
      <c r="Z1296" s="48"/>
      <c r="AA1296" s="48"/>
      <c r="AB1296" s="48"/>
      <c r="AC1296" s="48"/>
    </row>
    <row r="1297" spans="1:29" s="81" customFormat="1" ht="15" customHeight="1" x14ac:dyDescent="0.25">
      <c r="A1297" s="337"/>
      <c r="B1297" s="417"/>
      <c r="C1297" s="418"/>
      <c r="D1297" s="418"/>
      <c r="E1297" s="227"/>
      <c r="F1297" s="179"/>
      <c r="G1297" s="48"/>
      <c r="H1297" s="48"/>
      <c r="I1297" s="48"/>
      <c r="J1297" s="61"/>
      <c r="K1297" s="61"/>
      <c r="L1297" s="61"/>
      <c r="M1297" s="61"/>
      <c r="N1297" s="48"/>
      <c r="O1297" s="48"/>
      <c r="P1297" s="67"/>
      <c r="Q1297" s="344"/>
      <c r="R1297" s="67"/>
      <c r="S1297" s="367"/>
      <c r="T1297" s="367"/>
      <c r="U1297" s="367"/>
      <c r="V1297" s="236"/>
      <c r="W1297" s="48"/>
      <c r="X1297" s="48"/>
      <c r="Y1297" s="48"/>
      <c r="Z1297" s="48"/>
      <c r="AA1297" s="48"/>
      <c r="AB1297" s="48"/>
      <c r="AC1297" s="48"/>
    </row>
    <row r="1298" spans="1:29" s="81" customFormat="1" ht="15" customHeight="1" x14ac:dyDescent="0.25">
      <c r="A1298" s="337"/>
      <c r="B1298" s="417"/>
      <c r="C1298" s="418"/>
      <c r="D1298" s="418"/>
      <c r="E1298" s="227"/>
      <c r="F1298" s="179"/>
      <c r="G1298" s="48"/>
      <c r="H1298" s="48"/>
      <c r="I1298" s="48"/>
      <c r="J1298" s="61"/>
      <c r="K1298" s="61"/>
      <c r="L1298" s="61"/>
      <c r="M1298" s="61"/>
      <c r="N1298" s="48"/>
      <c r="O1298" s="48"/>
      <c r="P1298" s="67"/>
      <c r="Q1298" s="344"/>
      <c r="R1298" s="67"/>
      <c r="S1298" s="367"/>
      <c r="T1298" s="367"/>
      <c r="U1298" s="367"/>
      <c r="V1298" s="236"/>
      <c r="W1298" s="48"/>
      <c r="X1298" s="48"/>
      <c r="Y1298" s="48"/>
      <c r="Z1298" s="48"/>
      <c r="AA1298" s="48"/>
      <c r="AB1298" s="48"/>
      <c r="AC1298" s="48"/>
    </row>
    <row r="1299" spans="1:29" s="81" customFormat="1" ht="15" customHeight="1" x14ac:dyDescent="0.25">
      <c r="A1299" s="337"/>
      <c r="B1299" s="417"/>
      <c r="C1299" s="418"/>
      <c r="D1299" s="418"/>
      <c r="E1299" s="227"/>
      <c r="F1299" s="179"/>
      <c r="G1299" s="48"/>
      <c r="H1299" s="48"/>
      <c r="I1299" s="48"/>
      <c r="J1299" s="61"/>
      <c r="K1299" s="61"/>
      <c r="L1299" s="61"/>
      <c r="M1299" s="61"/>
      <c r="N1299" s="48"/>
      <c r="O1299" s="48"/>
      <c r="P1299" s="67"/>
      <c r="Q1299" s="344"/>
      <c r="R1299" s="67"/>
      <c r="S1299" s="367"/>
      <c r="T1299" s="367"/>
      <c r="U1299" s="367"/>
      <c r="V1299" s="236"/>
      <c r="W1299" s="48"/>
      <c r="X1299" s="48"/>
      <c r="Y1299" s="48"/>
      <c r="Z1299" s="48"/>
      <c r="AA1299" s="48"/>
      <c r="AB1299" s="48"/>
      <c r="AC1299" s="48"/>
    </row>
    <row r="1300" spans="1:29" s="81" customFormat="1" ht="15" customHeight="1" x14ac:dyDescent="0.25">
      <c r="A1300" s="337"/>
      <c r="B1300" s="417"/>
      <c r="C1300" s="418"/>
      <c r="D1300" s="418"/>
      <c r="E1300" s="227"/>
      <c r="F1300" s="179"/>
      <c r="G1300" s="48"/>
      <c r="H1300" s="48"/>
      <c r="I1300" s="48"/>
      <c r="J1300" s="61"/>
      <c r="K1300" s="61"/>
      <c r="L1300" s="61"/>
      <c r="M1300" s="61"/>
      <c r="N1300" s="48"/>
      <c r="O1300" s="48"/>
      <c r="P1300" s="67"/>
      <c r="Q1300" s="344"/>
      <c r="R1300" s="67"/>
      <c r="S1300" s="367"/>
      <c r="T1300" s="367"/>
      <c r="U1300" s="367"/>
      <c r="V1300" s="236"/>
      <c r="W1300" s="48"/>
      <c r="X1300" s="48"/>
      <c r="Y1300" s="48"/>
      <c r="Z1300" s="48"/>
      <c r="AA1300" s="48"/>
      <c r="AB1300" s="48"/>
      <c r="AC1300" s="48"/>
    </row>
    <row r="1301" spans="1:29" ht="15" customHeight="1" x14ac:dyDescent="0.25">
      <c r="B1301" s="417"/>
      <c r="C1301" s="418"/>
      <c r="S1301" s="367"/>
      <c r="T1301" s="367"/>
    </row>
    <row r="1302" spans="1:29" ht="15" customHeight="1" x14ac:dyDescent="0.25">
      <c r="B1302" s="417"/>
      <c r="C1302" s="418"/>
      <c r="S1302" s="367"/>
      <c r="T1302" s="367"/>
    </row>
    <row r="1303" spans="1:29" ht="15" customHeight="1" x14ac:dyDescent="0.25">
      <c r="B1303" s="417"/>
      <c r="C1303" s="418"/>
      <c r="S1303" s="367"/>
      <c r="T1303" s="367"/>
    </row>
    <row r="1304" spans="1:29" ht="15" customHeight="1" x14ac:dyDescent="0.25">
      <c r="B1304" s="417"/>
      <c r="C1304" s="418"/>
      <c r="S1304" s="367"/>
      <c r="T1304" s="367"/>
    </row>
    <row r="1305" spans="1:29" ht="15" customHeight="1" x14ac:dyDescent="0.25">
      <c r="B1305" s="417"/>
      <c r="C1305" s="418"/>
      <c r="S1305" s="367"/>
      <c r="T1305" s="367"/>
      <c r="U1305" s="368"/>
    </row>
    <row r="1306" spans="1:29" ht="15" customHeight="1" x14ac:dyDescent="0.25">
      <c r="A1306" s="342"/>
      <c r="B1306" s="417"/>
      <c r="C1306" s="418"/>
      <c r="S1306" s="367"/>
      <c r="T1306" s="367"/>
      <c r="U1306" s="368"/>
    </row>
    <row r="1307" spans="1:29" ht="15" customHeight="1" x14ac:dyDescent="0.25">
      <c r="A1307" s="342"/>
      <c r="B1307" s="417"/>
      <c r="C1307" s="418"/>
      <c r="S1307" s="367"/>
      <c r="T1307" s="367"/>
      <c r="U1307" s="368"/>
    </row>
    <row r="1308" spans="1:29" ht="15" customHeight="1" x14ac:dyDescent="0.25">
      <c r="A1308" s="342"/>
      <c r="B1308" s="417"/>
      <c r="C1308" s="418"/>
      <c r="S1308" s="367"/>
      <c r="T1308" s="367"/>
      <c r="U1308" s="368"/>
    </row>
    <row r="1309" spans="1:29" ht="15" customHeight="1" x14ac:dyDescent="0.25">
      <c r="A1309" s="342"/>
      <c r="B1309" s="417"/>
      <c r="C1309" s="418"/>
      <c r="S1309" s="367"/>
      <c r="T1309" s="367"/>
      <c r="U1309" s="368"/>
      <c r="V1309" s="1"/>
      <c r="W1309" s="1"/>
      <c r="X1309" s="1"/>
      <c r="Y1309" s="1"/>
      <c r="Z1309" s="1"/>
      <c r="AA1309" s="1"/>
      <c r="AB1309" s="1"/>
      <c r="AC1309" s="1"/>
    </row>
    <row r="1310" spans="1:29" ht="15" customHeight="1" x14ac:dyDescent="0.25">
      <c r="A1310" s="342"/>
      <c r="B1310" s="417"/>
      <c r="C1310" s="418"/>
      <c r="S1310" s="367"/>
      <c r="T1310" s="367"/>
      <c r="U1310" s="368"/>
      <c r="V1310" s="1"/>
      <c r="W1310" s="1"/>
      <c r="X1310" s="1"/>
      <c r="Y1310" s="1"/>
      <c r="Z1310" s="1"/>
      <c r="AA1310" s="1"/>
      <c r="AB1310" s="1"/>
      <c r="AC1310" s="1"/>
    </row>
    <row r="1311" spans="1:29" ht="15" customHeight="1" x14ac:dyDescent="0.25">
      <c r="A1311" s="342"/>
      <c r="B1311" s="417"/>
      <c r="C1311" s="418"/>
      <c r="S1311" s="367"/>
      <c r="T1311" s="367"/>
      <c r="U1311" s="368"/>
      <c r="V1311" s="1"/>
      <c r="W1311" s="1"/>
      <c r="X1311" s="1"/>
      <c r="Y1311" s="1"/>
      <c r="Z1311" s="1"/>
      <c r="AA1311" s="1"/>
      <c r="AB1311" s="1"/>
      <c r="AC1311" s="1"/>
    </row>
    <row r="1312" spans="1:29" ht="15" customHeight="1" x14ac:dyDescent="0.25">
      <c r="A1312" s="342"/>
      <c r="B1312" s="417"/>
      <c r="C1312" s="418"/>
      <c r="S1312" s="367"/>
      <c r="T1312" s="367"/>
      <c r="U1312" s="368"/>
      <c r="V1312" s="1"/>
      <c r="W1312" s="1"/>
      <c r="X1312" s="1"/>
      <c r="Y1312" s="1"/>
      <c r="Z1312" s="1"/>
      <c r="AA1312" s="1"/>
      <c r="AB1312" s="1"/>
      <c r="AC1312" s="1"/>
    </row>
    <row r="1313" spans="1:29" ht="15" customHeight="1" x14ac:dyDescent="0.25">
      <c r="A1313" s="342"/>
      <c r="B1313" s="417"/>
      <c r="C1313" s="418"/>
      <c r="S1313" s="367"/>
      <c r="T1313" s="367"/>
      <c r="U1313" s="368"/>
      <c r="V1313" s="1"/>
      <c r="W1313" s="1"/>
      <c r="X1313" s="1"/>
      <c r="Y1313" s="1"/>
      <c r="Z1313" s="1"/>
      <c r="AA1313" s="1"/>
      <c r="AB1313" s="1"/>
      <c r="AC1313" s="1"/>
    </row>
    <row r="1314" spans="1:29" ht="15" customHeight="1" x14ac:dyDescent="0.25">
      <c r="A1314" s="342"/>
      <c r="B1314" s="417"/>
      <c r="C1314" s="418"/>
      <c r="S1314" s="367"/>
      <c r="T1314" s="367"/>
      <c r="U1314" s="368"/>
      <c r="V1314" s="1"/>
      <c r="W1314" s="1"/>
      <c r="X1314" s="1"/>
      <c r="Y1314" s="1"/>
      <c r="Z1314" s="1"/>
      <c r="AA1314" s="1"/>
      <c r="AB1314" s="1"/>
      <c r="AC1314" s="1"/>
    </row>
    <row r="1315" spans="1:29" ht="15" customHeight="1" x14ac:dyDescent="0.25">
      <c r="A1315" s="342"/>
      <c r="B1315" s="417"/>
      <c r="C1315" s="418"/>
      <c r="S1315" s="367"/>
      <c r="T1315" s="367"/>
      <c r="U1315" s="368"/>
      <c r="V1315" s="1"/>
      <c r="W1315" s="1"/>
      <c r="X1315" s="1"/>
      <c r="Y1315" s="1"/>
      <c r="Z1315" s="1"/>
      <c r="AA1315" s="1"/>
      <c r="AB1315" s="1"/>
      <c r="AC1315" s="1"/>
    </row>
    <row r="1316" spans="1:29" ht="15" customHeight="1" x14ac:dyDescent="0.25">
      <c r="A1316" s="342"/>
      <c r="B1316" s="417"/>
      <c r="C1316" s="418"/>
      <c r="S1316" s="367"/>
      <c r="T1316" s="367"/>
      <c r="U1316" s="368"/>
      <c r="V1316" s="1"/>
      <c r="W1316" s="1"/>
      <c r="X1316" s="1"/>
      <c r="Y1316" s="1"/>
      <c r="Z1316" s="1"/>
      <c r="AA1316" s="1"/>
      <c r="AB1316" s="1"/>
      <c r="AC1316" s="1"/>
    </row>
    <row r="1317" spans="1:29" ht="15" customHeight="1" x14ac:dyDescent="0.25">
      <c r="A1317" s="342"/>
      <c r="B1317" s="417"/>
      <c r="C1317" s="418"/>
      <c r="S1317" s="367"/>
      <c r="T1317" s="367"/>
      <c r="U1317" s="368"/>
      <c r="V1317" s="1"/>
      <c r="W1317" s="1"/>
      <c r="X1317" s="1"/>
      <c r="Y1317" s="1"/>
      <c r="Z1317" s="1"/>
      <c r="AA1317" s="1"/>
      <c r="AB1317" s="1"/>
      <c r="AC1317" s="1"/>
    </row>
    <row r="1318" spans="1:29" ht="15" customHeight="1" x14ac:dyDescent="0.25">
      <c r="A1318" s="342"/>
      <c r="B1318" s="417"/>
      <c r="C1318" s="418"/>
      <c r="S1318" s="367"/>
      <c r="T1318" s="367"/>
      <c r="U1318" s="368"/>
      <c r="V1318" s="1"/>
      <c r="W1318" s="1"/>
      <c r="X1318" s="1"/>
      <c r="Y1318" s="1"/>
      <c r="Z1318" s="1"/>
      <c r="AA1318" s="1"/>
      <c r="AB1318" s="1"/>
      <c r="AC1318" s="1"/>
    </row>
    <row r="1319" spans="1:29" ht="15" customHeight="1" x14ac:dyDescent="0.25">
      <c r="A1319" s="342"/>
      <c r="B1319" s="417"/>
      <c r="C1319" s="418"/>
      <c r="S1319" s="367"/>
      <c r="T1319" s="367"/>
      <c r="U1319" s="368"/>
      <c r="V1319" s="1"/>
      <c r="W1319" s="1"/>
      <c r="X1319" s="1"/>
      <c r="Y1319" s="1"/>
      <c r="Z1319" s="1"/>
      <c r="AA1319" s="1"/>
      <c r="AB1319" s="1"/>
      <c r="AC1319" s="1"/>
    </row>
    <row r="1320" spans="1:29" ht="15" customHeight="1" x14ac:dyDescent="0.25">
      <c r="A1320" s="342"/>
      <c r="B1320" s="417"/>
      <c r="C1320" s="418"/>
      <c r="S1320" s="367"/>
      <c r="T1320" s="367"/>
      <c r="U1320" s="368"/>
      <c r="V1320" s="1"/>
      <c r="W1320" s="1"/>
      <c r="X1320" s="1"/>
      <c r="Y1320" s="1"/>
      <c r="Z1320" s="1"/>
      <c r="AA1320" s="1"/>
      <c r="AB1320" s="1"/>
      <c r="AC1320" s="1"/>
    </row>
    <row r="1321" spans="1:29" ht="15" customHeight="1" x14ac:dyDescent="0.25">
      <c r="A1321" s="342"/>
      <c r="B1321" s="417"/>
      <c r="C1321" s="418"/>
      <c r="S1321" s="367"/>
      <c r="T1321" s="367"/>
      <c r="U1321" s="368"/>
      <c r="V1321" s="1"/>
      <c r="W1321" s="1"/>
      <c r="X1321" s="1"/>
      <c r="Y1321" s="1"/>
      <c r="Z1321" s="1"/>
      <c r="AA1321" s="1"/>
      <c r="AB1321" s="1"/>
      <c r="AC1321" s="1"/>
    </row>
    <row r="1322" spans="1:29" ht="15" customHeight="1" x14ac:dyDescent="0.25">
      <c r="A1322" s="342"/>
      <c r="B1322" s="417"/>
      <c r="C1322" s="418"/>
      <c r="S1322" s="367"/>
      <c r="T1322" s="367"/>
      <c r="U1322" s="368"/>
      <c r="V1322" s="1"/>
      <c r="W1322" s="1"/>
      <c r="X1322" s="1"/>
      <c r="Y1322" s="1"/>
      <c r="Z1322" s="1"/>
      <c r="AA1322" s="1"/>
      <c r="AB1322" s="1"/>
      <c r="AC1322" s="1"/>
    </row>
    <row r="1323" spans="1:29" ht="15" customHeight="1" x14ac:dyDescent="0.25">
      <c r="A1323" s="342"/>
      <c r="B1323" s="417"/>
      <c r="C1323" s="418"/>
      <c r="S1323" s="367"/>
      <c r="T1323" s="367"/>
      <c r="U1323" s="368"/>
      <c r="V1323" s="1"/>
      <c r="W1323" s="1"/>
      <c r="X1323" s="1"/>
      <c r="Y1323" s="1"/>
      <c r="Z1323" s="1"/>
      <c r="AA1323" s="1"/>
      <c r="AB1323" s="1"/>
      <c r="AC1323" s="1"/>
    </row>
    <row r="1324" spans="1:29" ht="15" customHeight="1" x14ac:dyDescent="0.25">
      <c r="A1324" s="342"/>
      <c r="B1324" s="417"/>
      <c r="C1324" s="418"/>
      <c r="S1324" s="367"/>
      <c r="T1324" s="367"/>
      <c r="U1324" s="368"/>
      <c r="V1324" s="1"/>
      <c r="W1324" s="1"/>
      <c r="X1324" s="1"/>
      <c r="Y1324" s="1"/>
      <c r="Z1324" s="1"/>
      <c r="AA1324" s="1"/>
      <c r="AB1324" s="1"/>
      <c r="AC1324" s="1"/>
    </row>
    <row r="1325" spans="1:29" ht="15" customHeight="1" x14ac:dyDescent="0.25">
      <c r="A1325" s="342"/>
      <c r="B1325" s="417"/>
      <c r="C1325" s="418"/>
      <c r="S1325" s="367"/>
      <c r="T1325" s="367"/>
      <c r="U1325" s="368"/>
      <c r="V1325" s="1"/>
      <c r="W1325" s="1"/>
      <c r="X1325" s="1"/>
      <c r="Y1325" s="1"/>
      <c r="Z1325" s="1"/>
      <c r="AA1325" s="1"/>
      <c r="AB1325" s="1"/>
      <c r="AC1325" s="1"/>
    </row>
    <row r="1326" spans="1:29" ht="15" customHeight="1" x14ac:dyDescent="0.25">
      <c r="A1326" s="342"/>
      <c r="B1326" s="417"/>
      <c r="C1326" s="418"/>
      <c r="S1326" s="367"/>
      <c r="T1326" s="367"/>
      <c r="U1326" s="368"/>
      <c r="V1326" s="1"/>
      <c r="W1326" s="1"/>
      <c r="X1326" s="1"/>
      <c r="Y1326" s="1"/>
      <c r="Z1326" s="1"/>
      <c r="AA1326" s="1"/>
      <c r="AB1326" s="1"/>
      <c r="AC1326" s="1"/>
    </row>
    <row r="1327" spans="1:29" ht="15" customHeight="1" x14ac:dyDescent="0.25">
      <c r="A1327" s="342"/>
      <c r="B1327" s="417"/>
      <c r="C1327" s="418"/>
      <c r="S1327" s="367"/>
      <c r="T1327" s="367"/>
      <c r="U1327" s="368"/>
      <c r="V1327" s="1"/>
      <c r="W1327" s="1"/>
      <c r="X1327" s="1"/>
      <c r="Y1327" s="1"/>
      <c r="Z1327" s="1"/>
      <c r="AA1327" s="1"/>
      <c r="AB1327" s="1"/>
      <c r="AC1327" s="1"/>
    </row>
    <row r="1328" spans="1:29" ht="15" customHeight="1" x14ac:dyDescent="0.25">
      <c r="A1328" s="342"/>
      <c r="B1328" s="417"/>
      <c r="C1328" s="418"/>
      <c r="S1328" s="367"/>
      <c r="T1328" s="367"/>
      <c r="U1328" s="368"/>
      <c r="V1328" s="1"/>
      <c r="W1328" s="1"/>
      <c r="X1328" s="1"/>
      <c r="Y1328" s="1"/>
      <c r="Z1328" s="1"/>
      <c r="AA1328" s="1"/>
      <c r="AB1328" s="1"/>
      <c r="AC1328" s="1"/>
    </row>
    <row r="1329" spans="1:29" ht="15" customHeight="1" x14ac:dyDescent="0.25">
      <c r="A1329" s="342"/>
      <c r="B1329" s="417"/>
      <c r="C1329" s="418"/>
      <c r="S1329" s="367"/>
      <c r="T1329" s="367"/>
      <c r="U1329" s="368"/>
      <c r="V1329" s="1"/>
      <c r="W1329" s="1"/>
      <c r="X1329" s="1"/>
      <c r="Y1329" s="1"/>
      <c r="Z1329" s="1"/>
      <c r="AA1329" s="1"/>
      <c r="AB1329" s="1"/>
      <c r="AC1329" s="1"/>
    </row>
    <row r="1330" spans="1:29" ht="15" customHeight="1" x14ac:dyDescent="0.25">
      <c r="A1330" s="342"/>
      <c r="B1330" s="417"/>
      <c r="C1330" s="418"/>
      <c r="S1330" s="367"/>
      <c r="T1330" s="367"/>
      <c r="U1330" s="368"/>
      <c r="V1330" s="1"/>
      <c r="W1330" s="1"/>
      <c r="X1330" s="1"/>
      <c r="Y1330" s="1"/>
      <c r="Z1330" s="1"/>
      <c r="AA1330" s="1"/>
      <c r="AB1330" s="1"/>
      <c r="AC1330" s="1"/>
    </row>
    <row r="1331" spans="1:29" ht="15" customHeight="1" x14ac:dyDescent="0.25">
      <c r="A1331" s="342"/>
      <c r="B1331" s="417"/>
      <c r="C1331" s="418"/>
      <c r="S1331" s="367"/>
      <c r="T1331" s="367"/>
      <c r="U1331" s="368"/>
      <c r="V1331" s="1"/>
      <c r="W1331" s="1"/>
      <c r="X1331" s="1"/>
      <c r="Y1331" s="1"/>
      <c r="Z1331" s="1"/>
      <c r="AA1331" s="1"/>
      <c r="AB1331" s="1"/>
      <c r="AC1331" s="1"/>
    </row>
    <row r="1332" spans="1:29" ht="15" customHeight="1" x14ac:dyDescent="0.25">
      <c r="A1332" s="342"/>
      <c r="B1332" s="417"/>
      <c r="C1332" s="418"/>
      <c r="S1332" s="367"/>
      <c r="T1332" s="367"/>
      <c r="U1332" s="368"/>
      <c r="V1332" s="1"/>
      <c r="W1332" s="1"/>
      <c r="X1332" s="1"/>
      <c r="Y1332" s="1"/>
      <c r="Z1332" s="1"/>
      <c r="AA1332" s="1"/>
      <c r="AB1332" s="1"/>
      <c r="AC1332" s="1"/>
    </row>
    <row r="1333" spans="1:29" ht="15" customHeight="1" x14ac:dyDescent="0.25">
      <c r="A1333" s="342"/>
      <c r="B1333" s="417"/>
      <c r="C1333" s="418"/>
      <c r="S1333" s="367"/>
      <c r="T1333" s="367"/>
      <c r="U1333" s="368"/>
      <c r="V1333" s="1"/>
      <c r="W1333" s="1"/>
      <c r="X1333" s="1"/>
      <c r="Y1333" s="1"/>
      <c r="Z1333" s="1"/>
      <c r="AA1333" s="1"/>
      <c r="AB1333" s="1"/>
      <c r="AC1333" s="1"/>
    </row>
    <row r="1334" spans="1:29" ht="15" customHeight="1" x14ac:dyDescent="0.25">
      <c r="A1334" s="342"/>
      <c r="B1334" s="417"/>
      <c r="C1334" s="418"/>
      <c r="S1334" s="367"/>
      <c r="T1334" s="367"/>
      <c r="U1334" s="368"/>
      <c r="V1334" s="1"/>
      <c r="W1334" s="1"/>
      <c r="X1334" s="1"/>
      <c r="Y1334" s="1"/>
      <c r="Z1334" s="1"/>
      <c r="AA1334" s="1"/>
      <c r="AB1334" s="1"/>
      <c r="AC1334" s="1"/>
    </row>
    <row r="1335" spans="1:29" ht="15" customHeight="1" x14ac:dyDescent="0.25">
      <c r="A1335" s="342"/>
      <c r="B1335" s="417"/>
      <c r="C1335" s="418"/>
      <c r="S1335" s="367"/>
      <c r="T1335" s="367"/>
      <c r="U1335" s="368"/>
      <c r="V1335" s="1"/>
      <c r="W1335" s="1"/>
      <c r="X1335" s="1"/>
      <c r="Y1335" s="1"/>
      <c r="Z1335" s="1"/>
      <c r="AA1335" s="1"/>
      <c r="AB1335" s="1"/>
      <c r="AC1335" s="1"/>
    </row>
    <row r="1336" spans="1:29" ht="15" customHeight="1" x14ac:dyDescent="0.25">
      <c r="A1336" s="342"/>
      <c r="B1336" s="417"/>
      <c r="C1336" s="418"/>
      <c r="S1336" s="367"/>
      <c r="T1336" s="367"/>
      <c r="U1336" s="368"/>
      <c r="V1336" s="1"/>
      <c r="W1336" s="1"/>
      <c r="X1336" s="1"/>
      <c r="Y1336" s="1"/>
      <c r="Z1336" s="1"/>
      <c r="AA1336" s="1"/>
      <c r="AB1336" s="1"/>
      <c r="AC1336" s="1"/>
    </row>
    <row r="1337" spans="1:29" ht="15" customHeight="1" x14ac:dyDescent="0.25">
      <c r="A1337" s="342"/>
      <c r="B1337" s="417"/>
      <c r="C1337" s="418"/>
      <c r="S1337" s="367"/>
      <c r="T1337" s="367"/>
      <c r="U1337" s="368"/>
      <c r="V1337" s="1"/>
      <c r="W1337" s="1"/>
      <c r="X1337" s="1"/>
      <c r="Y1337" s="1"/>
      <c r="Z1337" s="1"/>
      <c r="AA1337" s="1"/>
      <c r="AB1337" s="1"/>
      <c r="AC1337" s="1"/>
    </row>
    <row r="1338" spans="1:29" ht="15" customHeight="1" x14ac:dyDescent="0.25">
      <c r="A1338" s="342"/>
      <c r="B1338" s="417"/>
      <c r="C1338" s="418"/>
      <c r="S1338" s="367"/>
      <c r="T1338" s="367"/>
      <c r="U1338" s="368"/>
      <c r="V1338" s="1"/>
      <c r="W1338" s="1"/>
      <c r="X1338" s="1"/>
      <c r="Y1338" s="1"/>
      <c r="Z1338" s="1"/>
      <c r="AA1338" s="1"/>
      <c r="AB1338" s="1"/>
      <c r="AC1338" s="1"/>
    </row>
    <row r="1339" spans="1:29" ht="15" customHeight="1" x14ac:dyDescent="0.25">
      <c r="A1339" s="342"/>
      <c r="B1339" s="417"/>
      <c r="C1339" s="418"/>
      <c r="S1339" s="367"/>
      <c r="T1339" s="367"/>
      <c r="U1339" s="368"/>
      <c r="V1339" s="1"/>
      <c r="W1339" s="1"/>
      <c r="X1339" s="1"/>
      <c r="Y1339" s="1"/>
      <c r="Z1339" s="1"/>
      <c r="AA1339" s="1"/>
      <c r="AB1339" s="1"/>
      <c r="AC1339" s="1"/>
    </row>
    <row r="1340" spans="1:29" ht="15" customHeight="1" x14ac:dyDescent="0.25">
      <c r="A1340" s="342"/>
      <c r="B1340" s="417"/>
      <c r="C1340" s="418"/>
      <c r="S1340" s="367"/>
      <c r="T1340" s="367"/>
      <c r="U1340" s="368"/>
      <c r="V1340" s="1"/>
      <c r="W1340" s="1"/>
      <c r="X1340" s="1"/>
      <c r="Y1340" s="1"/>
      <c r="Z1340" s="1"/>
      <c r="AA1340" s="1"/>
      <c r="AB1340" s="1"/>
      <c r="AC1340" s="1"/>
    </row>
    <row r="1341" spans="1:29" ht="15" customHeight="1" x14ac:dyDescent="0.25">
      <c r="A1341" s="342"/>
      <c r="B1341" s="417"/>
      <c r="C1341" s="418"/>
      <c r="S1341" s="367"/>
      <c r="T1341" s="367"/>
      <c r="U1341" s="368"/>
      <c r="V1341" s="1"/>
      <c r="W1341" s="1"/>
      <c r="X1341" s="1"/>
      <c r="Y1341" s="1"/>
      <c r="Z1341" s="1"/>
      <c r="AA1341" s="1"/>
      <c r="AB1341" s="1"/>
      <c r="AC1341" s="1"/>
    </row>
    <row r="1342" spans="1:29" ht="15" customHeight="1" x14ac:dyDescent="0.25">
      <c r="A1342" s="342"/>
      <c r="B1342" s="417"/>
      <c r="C1342" s="418"/>
      <c r="S1342" s="367"/>
      <c r="T1342" s="367"/>
      <c r="U1342" s="368"/>
      <c r="V1342" s="1"/>
      <c r="W1342" s="1"/>
      <c r="X1342" s="1"/>
      <c r="Y1342" s="1"/>
      <c r="Z1342" s="1"/>
      <c r="AA1342" s="1"/>
      <c r="AB1342" s="1"/>
      <c r="AC1342" s="1"/>
    </row>
    <row r="1343" spans="1:29" ht="15" customHeight="1" x14ac:dyDescent="0.25">
      <c r="A1343" s="342"/>
      <c r="B1343" s="417"/>
      <c r="C1343" s="418"/>
      <c r="S1343" s="367"/>
      <c r="T1343" s="367"/>
      <c r="U1343" s="368"/>
      <c r="V1343" s="1"/>
      <c r="W1343" s="1"/>
      <c r="X1343" s="1"/>
      <c r="Y1343" s="1"/>
      <c r="Z1343" s="1"/>
      <c r="AA1343" s="1"/>
      <c r="AB1343" s="1"/>
      <c r="AC1343" s="1"/>
    </row>
    <row r="1344" spans="1:29" ht="15" customHeight="1" x14ac:dyDescent="0.25">
      <c r="A1344" s="342"/>
      <c r="B1344" s="417"/>
      <c r="C1344" s="418"/>
      <c r="S1344" s="367"/>
      <c r="T1344" s="367"/>
      <c r="U1344" s="368"/>
      <c r="V1344" s="1"/>
      <c r="W1344" s="1"/>
      <c r="X1344" s="1"/>
      <c r="Y1344" s="1"/>
      <c r="Z1344" s="1"/>
      <c r="AA1344" s="1"/>
      <c r="AB1344" s="1"/>
      <c r="AC1344" s="1"/>
    </row>
    <row r="1345" spans="1:29" ht="15" customHeight="1" x14ac:dyDescent="0.25">
      <c r="A1345" s="342"/>
      <c r="B1345" s="417"/>
      <c r="C1345" s="418"/>
      <c r="S1345" s="367"/>
      <c r="T1345" s="367"/>
      <c r="U1345" s="368"/>
      <c r="V1345" s="1"/>
      <c r="W1345" s="1"/>
      <c r="X1345" s="1"/>
      <c r="Y1345" s="1"/>
      <c r="Z1345" s="1"/>
      <c r="AA1345" s="1"/>
      <c r="AB1345" s="1"/>
      <c r="AC1345" s="1"/>
    </row>
    <row r="1346" spans="1:29" ht="15" customHeight="1" x14ac:dyDescent="0.25">
      <c r="A1346" s="342"/>
      <c r="B1346" s="417"/>
      <c r="C1346" s="418"/>
      <c r="S1346" s="367"/>
      <c r="T1346" s="367"/>
      <c r="U1346" s="368"/>
      <c r="V1346" s="1"/>
      <c r="W1346" s="1"/>
      <c r="X1346" s="1"/>
      <c r="Y1346" s="1"/>
      <c r="Z1346" s="1"/>
      <c r="AA1346" s="1"/>
      <c r="AB1346" s="1"/>
      <c r="AC1346" s="1"/>
    </row>
    <row r="1347" spans="1:29" ht="15" customHeight="1" x14ac:dyDescent="0.25">
      <c r="A1347" s="342"/>
      <c r="B1347" s="417"/>
      <c r="C1347" s="418"/>
      <c r="S1347" s="367"/>
      <c r="T1347" s="367"/>
      <c r="U1347" s="368"/>
      <c r="V1347" s="1"/>
      <c r="W1347" s="1"/>
      <c r="X1347" s="1"/>
      <c r="Y1347" s="1"/>
      <c r="Z1347" s="1"/>
      <c r="AA1347" s="1"/>
      <c r="AB1347" s="1"/>
      <c r="AC1347" s="1"/>
    </row>
    <row r="1348" spans="1:29" ht="15" customHeight="1" x14ac:dyDescent="0.25">
      <c r="A1348" s="342"/>
      <c r="B1348" s="417"/>
      <c r="C1348" s="418"/>
      <c r="S1348" s="367"/>
      <c r="T1348" s="367"/>
      <c r="U1348" s="368"/>
      <c r="V1348" s="1"/>
      <c r="W1348" s="1"/>
      <c r="X1348" s="1"/>
      <c r="Y1348" s="1"/>
      <c r="Z1348" s="1"/>
      <c r="AA1348" s="1"/>
      <c r="AB1348" s="1"/>
      <c r="AC1348" s="1"/>
    </row>
    <row r="1349" spans="1:29" ht="15" customHeight="1" x14ac:dyDescent="0.25">
      <c r="A1349" s="342"/>
      <c r="B1349" s="417"/>
      <c r="C1349" s="418"/>
      <c r="S1349" s="367"/>
      <c r="T1349" s="367"/>
      <c r="U1349" s="368"/>
      <c r="V1349" s="1"/>
      <c r="W1349" s="1"/>
      <c r="X1349" s="1"/>
      <c r="Y1349" s="1"/>
      <c r="Z1349" s="1"/>
      <c r="AA1349" s="1"/>
      <c r="AB1349" s="1"/>
      <c r="AC1349" s="1"/>
    </row>
    <row r="1350" spans="1:29" ht="15" customHeight="1" x14ac:dyDescent="0.25">
      <c r="A1350" s="342"/>
      <c r="B1350" s="417"/>
      <c r="C1350" s="418"/>
      <c r="S1350" s="367"/>
      <c r="T1350" s="367"/>
      <c r="U1350" s="368"/>
      <c r="V1350" s="1"/>
      <c r="W1350" s="1"/>
      <c r="X1350" s="1"/>
      <c r="Y1350" s="1"/>
      <c r="Z1350" s="1"/>
      <c r="AA1350" s="1"/>
      <c r="AB1350" s="1"/>
      <c r="AC1350" s="1"/>
    </row>
    <row r="1351" spans="1:29" ht="15" customHeight="1" x14ac:dyDescent="0.25">
      <c r="A1351" s="342"/>
      <c r="B1351" s="417"/>
      <c r="C1351" s="418"/>
      <c r="S1351" s="367"/>
      <c r="T1351" s="367"/>
      <c r="U1351" s="368"/>
      <c r="V1351" s="1"/>
      <c r="W1351" s="1"/>
      <c r="X1351" s="1"/>
      <c r="Y1351" s="1"/>
      <c r="Z1351" s="1"/>
      <c r="AA1351" s="1"/>
      <c r="AB1351" s="1"/>
      <c r="AC1351" s="1"/>
    </row>
    <row r="1352" spans="1:29" ht="15" customHeight="1" x14ac:dyDescent="0.25">
      <c r="A1352" s="342"/>
      <c r="B1352" s="417"/>
      <c r="C1352" s="418"/>
      <c r="S1352" s="367"/>
      <c r="T1352" s="367"/>
      <c r="U1352" s="368"/>
      <c r="V1352" s="1"/>
      <c r="W1352" s="1"/>
      <c r="X1352" s="1"/>
      <c r="Y1352" s="1"/>
      <c r="Z1352" s="1"/>
      <c r="AA1352" s="1"/>
      <c r="AB1352" s="1"/>
      <c r="AC1352" s="1"/>
    </row>
    <row r="1353" spans="1:29" ht="15" customHeight="1" x14ac:dyDescent="0.25">
      <c r="A1353" s="342"/>
      <c r="B1353" s="417"/>
      <c r="C1353" s="418"/>
      <c r="S1353" s="367"/>
      <c r="T1353" s="367"/>
      <c r="U1353" s="368"/>
      <c r="V1353" s="1"/>
      <c r="W1353" s="1"/>
      <c r="X1353" s="1"/>
      <c r="Y1353" s="1"/>
      <c r="Z1353" s="1"/>
      <c r="AA1353" s="1"/>
      <c r="AB1353" s="1"/>
      <c r="AC1353" s="1"/>
    </row>
    <row r="1354" spans="1:29" ht="15" customHeight="1" x14ac:dyDescent="0.25">
      <c r="A1354" s="342"/>
      <c r="B1354" s="417"/>
      <c r="C1354" s="418"/>
      <c r="S1354" s="367"/>
      <c r="T1354" s="367"/>
      <c r="U1354" s="368"/>
      <c r="V1354" s="1"/>
      <c r="W1354" s="1"/>
      <c r="X1354" s="1"/>
      <c r="Y1354" s="1"/>
      <c r="Z1354" s="1"/>
      <c r="AA1354" s="1"/>
      <c r="AB1354" s="1"/>
      <c r="AC1354" s="1"/>
    </row>
    <row r="1355" spans="1:29" ht="15" customHeight="1" x14ac:dyDescent="0.25">
      <c r="A1355" s="342"/>
      <c r="B1355" s="417"/>
      <c r="C1355" s="418"/>
      <c r="S1355" s="367"/>
      <c r="T1355" s="367"/>
      <c r="U1355" s="368"/>
      <c r="V1355" s="1"/>
      <c r="W1355" s="1"/>
      <c r="X1355" s="1"/>
      <c r="Y1355" s="1"/>
      <c r="Z1355" s="1"/>
      <c r="AA1355" s="1"/>
      <c r="AB1355" s="1"/>
      <c r="AC1355" s="1"/>
    </row>
    <row r="1356" spans="1:29" ht="15" customHeight="1" x14ac:dyDescent="0.25">
      <c r="A1356" s="342"/>
      <c r="B1356" s="417"/>
      <c r="C1356" s="418"/>
      <c r="S1356" s="367"/>
      <c r="T1356" s="367"/>
      <c r="U1356" s="368"/>
      <c r="V1356" s="1"/>
      <c r="W1356" s="1"/>
      <c r="X1356" s="1"/>
      <c r="Y1356" s="1"/>
      <c r="Z1356" s="1"/>
      <c r="AA1356" s="1"/>
      <c r="AB1356" s="1"/>
      <c r="AC1356" s="1"/>
    </row>
    <row r="1357" spans="1:29" ht="15" customHeight="1" x14ac:dyDescent="0.25">
      <c r="A1357" s="342"/>
      <c r="B1357" s="417"/>
      <c r="C1357" s="418"/>
      <c r="S1357" s="367"/>
      <c r="T1357" s="367"/>
      <c r="U1357" s="368"/>
      <c r="V1357" s="1"/>
      <c r="W1357" s="1"/>
      <c r="X1357" s="1"/>
      <c r="Y1357" s="1"/>
      <c r="Z1357" s="1"/>
      <c r="AA1357" s="1"/>
      <c r="AB1357" s="1"/>
      <c r="AC1357" s="1"/>
    </row>
    <row r="1358" spans="1:29" ht="15" customHeight="1" x14ac:dyDescent="0.25">
      <c r="A1358" s="342"/>
      <c r="B1358" s="417"/>
      <c r="C1358" s="418"/>
      <c r="S1358" s="367"/>
      <c r="T1358" s="367"/>
      <c r="U1358" s="368"/>
      <c r="V1358" s="1"/>
      <c r="W1358" s="1"/>
      <c r="X1358" s="1"/>
      <c r="Y1358" s="1"/>
      <c r="Z1358" s="1"/>
      <c r="AA1358" s="1"/>
      <c r="AB1358" s="1"/>
      <c r="AC1358" s="1"/>
    </row>
    <row r="1359" spans="1:29" ht="15" customHeight="1" x14ac:dyDescent="0.25">
      <c r="A1359" s="342"/>
      <c r="B1359" s="417"/>
      <c r="C1359" s="418"/>
      <c r="S1359" s="367"/>
      <c r="T1359" s="367"/>
      <c r="U1359" s="368"/>
      <c r="V1359" s="1"/>
      <c r="W1359" s="1"/>
      <c r="X1359" s="1"/>
      <c r="Y1359" s="1"/>
      <c r="Z1359" s="1"/>
      <c r="AA1359" s="1"/>
      <c r="AB1359" s="1"/>
      <c r="AC1359" s="1"/>
    </row>
    <row r="1360" spans="1:29" ht="15" customHeight="1" x14ac:dyDescent="0.25">
      <c r="A1360" s="342"/>
      <c r="B1360" s="417"/>
      <c r="C1360" s="418"/>
      <c r="S1360" s="367"/>
      <c r="T1360" s="367"/>
      <c r="U1360" s="368"/>
      <c r="V1360" s="1"/>
      <c r="W1360" s="1"/>
      <c r="X1360" s="1"/>
      <c r="Y1360" s="1"/>
      <c r="Z1360" s="1"/>
      <c r="AA1360" s="1"/>
      <c r="AB1360" s="1"/>
      <c r="AC1360" s="1"/>
    </row>
    <row r="1361" spans="1:29" ht="15" customHeight="1" x14ac:dyDescent="0.25">
      <c r="A1361" s="342"/>
      <c r="B1361" s="417"/>
      <c r="C1361" s="418"/>
      <c r="S1361" s="367"/>
      <c r="T1361" s="367"/>
      <c r="U1361" s="368"/>
      <c r="V1361" s="1"/>
      <c r="W1361" s="1"/>
      <c r="X1361" s="1"/>
      <c r="Y1361" s="1"/>
      <c r="Z1361" s="1"/>
      <c r="AA1361" s="1"/>
      <c r="AB1361" s="1"/>
      <c r="AC1361" s="1"/>
    </row>
    <row r="1362" spans="1:29" ht="15" customHeight="1" x14ac:dyDescent="0.25">
      <c r="A1362" s="342"/>
      <c r="B1362" s="417"/>
      <c r="C1362" s="418"/>
      <c r="S1362" s="367"/>
      <c r="T1362" s="367"/>
      <c r="U1362" s="368"/>
      <c r="V1362" s="1"/>
      <c r="W1362" s="1"/>
      <c r="X1362" s="1"/>
      <c r="Y1362" s="1"/>
      <c r="Z1362" s="1"/>
      <c r="AA1362" s="1"/>
      <c r="AB1362" s="1"/>
      <c r="AC1362" s="1"/>
    </row>
    <row r="1363" spans="1:29" ht="15" customHeight="1" x14ac:dyDescent="0.25">
      <c r="A1363" s="342"/>
      <c r="B1363" s="417"/>
      <c r="C1363" s="418"/>
      <c r="S1363" s="367"/>
      <c r="T1363" s="367"/>
      <c r="U1363" s="368"/>
      <c r="V1363" s="1"/>
      <c r="W1363" s="1"/>
      <c r="X1363" s="1"/>
      <c r="Y1363" s="1"/>
      <c r="Z1363" s="1"/>
      <c r="AA1363" s="1"/>
      <c r="AB1363" s="1"/>
      <c r="AC1363" s="1"/>
    </row>
    <row r="1364" spans="1:29" ht="15" customHeight="1" x14ac:dyDescent="0.25">
      <c r="A1364" s="342"/>
      <c r="B1364" s="417"/>
      <c r="C1364" s="418"/>
      <c r="S1364" s="367"/>
      <c r="T1364" s="367"/>
      <c r="U1364" s="368"/>
      <c r="V1364" s="1"/>
      <c r="W1364" s="1"/>
      <c r="X1364" s="1"/>
      <c r="Y1364" s="1"/>
      <c r="Z1364" s="1"/>
      <c r="AA1364" s="1"/>
      <c r="AB1364" s="1"/>
      <c r="AC1364" s="1"/>
    </row>
    <row r="1365" spans="1:29" ht="15" customHeight="1" x14ac:dyDescent="0.25">
      <c r="A1365" s="342"/>
      <c r="B1365" s="417"/>
      <c r="C1365" s="418"/>
      <c r="S1365" s="367"/>
      <c r="T1365" s="367"/>
      <c r="U1365" s="368"/>
      <c r="V1365" s="1"/>
      <c r="W1365" s="1"/>
      <c r="X1365" s="1"/>
      <c r="Y1365" s="1"/>
      <c r="Z1365" s="1"/>
      <c r="AA1365" s="1"/>
      <c r="AB1365" s="1"/>
      <c r="AC1365" s="1"/>
    </row>
    <row r="1366" spans="1:29" ht="15" customHeight="1" x14ac:dyDescent="0.25">
      <c r="A1366" s="342"/>
      <c r="B1366" s="417"/>
      <c r="C1366" s="418"/>
      <c r="S1366" s="367"/>
      <c r="T1366" s="367"/>
      <c r="U1366" s="368"/>
      <c r="V1366" s="1"/>
      <c r="W1366" s="1"/>
      <c r="X1366" s="1"/>
      <c r="Y1366" s="1"/>
      <c r="Z1366" s="1"/>
      <c r="AA1366" s="1"/>
      <c r="AB1366" s="1"/>
      <c r="AC1366" s="1"/>
    </row>
    <row r="1367" spans="1:29" ht="15" customHeight="1" x14ac:dyDescent="0.25">
      <c r="A1367" s="342"/>
      <c r="B1367" s="417"/>
      <c r="C1367" s="418"/>
      <c r="S1367" s="367"/>
      <c r="T1367" s="367"/>
      <c r="U1367" s="368"/>
      <c r="V1367" s="1"/>
      <c r="W1367" s="1"/>
      <c r="X1367" s="1"/>
      <c r="Y1367" s="1"/>
      <c r="Z1367" s="1"/>
      <c r="AA1367" s="1"/>
      <c r="AB1367" s="1"/>
      <c r="AC1367" s="1"/>
    </row>
    <row r="1368" spans="1:29" ht="15" customHeight="1" x14ac:dyDescent="0.25">
      <c r="A1368" s="342"/>
      <c r="B1368" s="417"/>
      <c r="C1368" s="418"/>
      <c r="S1368" s="367"/>
      <c r="T1368" s="367"/>
      <c r="U1368" s="368"/>
      <c r="V1368" s="1"/>
      <c r="W1368" s="1"/>
      <c r="X1368" s="1"/>
      <c r="Y1368" s="1"/>
      <c r="Z1368" s="1"/>
      <c r="AA1368" s="1"/>
      <c r="AB1368" s="1"/>
      <c r="AC1368" s="1"/>
    </row>
    <row r="1369" spans="1:29" ht="15" customHeight="1" x14ac:dyDescent="0.25">
      <c r="A1369" s="342"/>
      <c r="B1369" s="417"/>
      <c r="C1369" s="418"/>
      <c r="S1369" s="367"/>
      <c r="T1369" s="367"/>
      <c r="U1369" s="368"/>
      <c r="V1369" s="1"/>
      <c r="W1369" s="1"/>
      <c r="X1369" s="1"/>
      <c r="Y1369" s="1"/>
      <c r="Z1369" s="1"/>
      <c r="AA1369" s="1"/>
      <c r="AB1369" s="1"/>
      <c r="AC1369" s="1"/>
    </row>
    <row r="1370" spans="1:29" ht="15" customHeight="1" x14ac:dyDescent="0.25">
      <c r="A1370" s="342"/>
      <c r="B1370" s="417"/>
      <c r="C1370" s="418"/>
      <c r="S1370" s="367"/>
      <c r="T1370" s="367"/>
      <c r="U1370" s="368"/>
      <c r="V1370" s="1"/>
      <c r="W1370" s="1"/>
      <c r="X1370" s="1"/>
      <c r="Y1370" s="1"/>
      <c r="Z1370" s="1"/>
      <c r="AA1370" s="1"/>
      <c r="AB1370" s="1"/>
      <c r="AC1370" s="1"/>
    </row>
    <row r="1371" spans="1:29" ht="15" customHeight="1" x14ac:dyDescent="0.25">
      <c r="A1371" s="342"/>
      <c r="B1371" s="417"/>
      <c r="C1371" s="418"/>
      <c r="S1371" s="367"/>
      <c r="T1371" s="367"/>
      <c r="U1371" s="368"/>
      <c r="V1371" s="1"/>
      <c r="W1371" s="1"/>
      <c r="X1371" s="1"/>
      <c r="Y1371" s="1"/>
      <c r="Z1371" s="1"/>
      <c r="AA1371" s="1"/>
      <c r="AB1371" s="1"/>
      <c r="AC1371" s="1"/>
    </row>
    <row r="1372" spans="1:29" ht="15" customHeight="1" x14ac:dyDescent="0.25">
      <c r="A1372" s="342"/>
      <c r="B1372" s="417"/>
      <c r="C1372" s="418"/>
      <c r="S1372" s="367"/>
      <c r="T1372" s="367"/>
      <c r="U1372" s="368"/>
      <c r="V1372" s="1"/>
      <c r="W1372" s="1"/>
      <c r="X1372" s="1"/>
      <c r="Y1372" s="1"/>
      <c r="Z1372" s="1"/>
      <c r="AA1372" s="1"/>
      <c r="AB1372" s="1"/>
      <c r="AC1372" s="1"/>
    </row>
    <row r="1373" spans="1:29" ht="15" customHeight="1" x14ac:dyDescent="0.25">
      <c r="A1373" s="342"/>
      <c r="B1373" s="417"/>
      <c r="C1373" s="418"/>
      <c r="S1373" s="367"/>
      <c r="T1373" s="367"/>
      <c r="U1373" s="368"/>
      <c r="V1373" s="1"/>
      <c r="W1373" s="1"/>
      <c r="X1373" s="1"/>
      <c r="Y1373" s="1"/>
      <c r="Z1373" s="1"/>
      <c r="AA1373" s="1"/>
      <c r="AB1373" s="1"/>
      <c r="AC1373" s="1"/>
    </row>
    <row r="1374" spans="1:29" ht="15" customHeight="1" x14ac:dyDescent="0.25">
      <c r="A1374" s="342"/>
      <c r="B1374" s="417"/>
      <c r="C1374" s="418"/>
      <c r="S1374" s="367"/>
      <c r="T1374" s="367"/>
      <c r="U1374" s="368"/>
      <c r="V1374" s="1"/>
      <c r="W1374" s="1"/>
      <c r="X1374" s="1"/>
      <c r="Y1374" s="1"/>
      <c r="Z1374" s="1"/>
      <c r="AA1374" s="1"/>
      <c r="AB1374" s="1"/>
      <c r="AC1374" s="1"/>
    </row>
    <row r="1375" spans="1:29" ht="15" customHeight="1" x14ac:dyDescent="0.25">
      <c r="A1375" s="342"/>
      <c r="B1375" s="417"/>
      <c r="C1375" s="418"/>
      <c r="S1375" s="367"/>
      <c r="T1375" s="367"/>
      <c r="U1375" s="368"/>
      <c r="V1375" s="1"/>
      <c r="W1375" s="1"/>
      <c r="X1375" s="1"/>
      <c r="Y1375" s="1"/>
      <c r="Z1375" s="1"/>
      <c r="AA1375" s="1"/>
      <c r="AB1375" s="1"/>
      <c r="AC1375" s="1"/>
    </row>
    <row r="1376" spans="1:29" ht="15" customHeight="1" x14ac:dyDescent="0.25">
      <c r="A1376" s="342"/>
      <c r="B1376" s="417"/>
      <c r="C1376" s="418"/>
      <c r="S1376" s="367"/>
      <c r="T1376" s="367"/>
      <c r="U1376" s="368"/>
      <c r="V1376" s="1"/>
      <c r="W1376" s="1"/>
      <c r="X1376" s="1"/>
      <c r="Y1376" s="1"/>
      <c r="Z1376" s="1"/>
      <c r="AA1376" s="1"/>
      <c r="AB1376" s="1"/>
      <c r="AC1376" s="1"/>
    </row>
    <row r="1377" spans="1:29" ht="15" customHeight="1" x14ac:dyDescent="0.25">
      <c r="A1377" s="342"/>
      <c r="B1377" s="417"/>
      <c r="C1377" s="418"/>
      <c r="S1377" s="367"/>
      <c r="T1377" s="367"/>
      <c r="U1377" s="368"/>
      <c r="V1377" s="1"/>
      <c r="W1377" s="1"/>
      <c r="X1377" s="1"/>
      <c r="Y1377" s="1"/>
      <c r="Z1377" s="1"/>
      <c r="AA1377" s="1"/>
      <c r="AB1377" s="1"/>
      <c r="AC1377" s="1"/>
    </row>
    <row r="1378" spans="1:29" ht="15" customHeight="1" x14ac:dyDescent="0.25">
      <c r="A1378" s="342"/>
      <c r="B1378" s="417"/>
      <c r="C1378" s="418"/>
      <c r="S1378" s="367"/>
      <c r="T1378" s="367"/>
      <c r="U1378" s="368"/>
      <c r="V1378" s="1"/>
      <c r="W1378" s="1"/>
      <c r="X1378" s="1"/>
      <c r="Y1378" s="1"/>
      <c r="Z1378" s="1"/>
      <c r="AA1378" s="1"/>
      <c r="AB1378" s="1"/>
      <c r="AC1378" s="1"/>
    </row>
    <row r="1379" spans="1:29" ht="15" customHeight="1" x14ac:dyDescent="0.25">
      <c r="A1379" s="342"/>
      <c r="B1379" s="417"/>
      <c r="C1379" s="418"/>
      <c r="S1379" s="367"/>
      <c r="T1379" s="367"/>
      <c r="U1379" s="368"/>
      <c r="V1379" s="1"/>
      <c r="W1379" s="1"/>
      <c r="X1379" s="1"/>
      <c r="Y1379" s="1"/>
      <c r="Z1379" s="1"/>
      <c r="AA1379" s="1"/>
      <c r="AB1379" s="1"/>
      <c r="AC1379" s="1"/>
    </row>
    <row r="1380" spans="1:29" ht="15" customHeight="1" x14ac:dyDescent="0.25">
      <c r="A1380" s="342"/>
      <c r="B1380" s="417"/>
      <c r="C1380" s="418"/>
      <c r="S1380" s="367"/>
      <c r="T1380" s="367"/>
      <c r="U1380" s="368"/>
      <c r="V1380" s="1"/>
      <c r="W1380" s="1"/>
      <c r="X1380" s="1"/>
      <c r="Y1380" s="1"/>
      <c r="Z1380" s="1"/>
      <c r="AA1380" s="1"/>
      <c r="AB1380" s="1"/>
      <c r="AC1380" s="1"/>
    </row>
    <row r="1381" spans="1:29" ht="15" customHeight="1" x14ac:dyDescent="0.25">
      <c r="A1381" s="342"/>
      <c r="B1381" s="417"/>
      <c r="C1381" s="418"/>
      <c r="S1381" s="367"/>
      <c r="T1381" s="367"/>
      <c r="U1381" s="368"/>
      <c r="V1381" s="1"/>
      <c r="W1381" s="1"/>
      <c r="X1381" s="1"/>
      <c r="Y1381" s="1"/>
      <c r="Z1381" s="1"/>
      <c r="AA1381" s="1"/>
      <c r="AB1381" s="1"/>
      <c r="AC1381" s="1"/>
    </row>
    <row r="1382" spans="1:29" ht="15" customHeight="1" x14ac:dyDescent="0.25">
      <c r="A1382" s="342"/>
      <c r="B1382" s="417"/>
      <c r="C1382" s="418"/>
      <c r="S1382" s="367"/>
      <c r="T1382" s="367"/>
      <c r="U1382" s="368"/>
      <c r="V1382" s="1"/>
      <c r="W1382" s="1"/>
      <c r="X1382" s="1"/>
      <c r="Y1382" s="1"/>
      <c r="Z1382" s="1"/>
      <c r="AA1382" s="1"/>
      <c r="AB1382" s="1"/>
      <c r="AC1382" s="1"/>
    </row>
    <row r="1383" spans="1:29" ht="15" customHeight="1" x14ac:dyDescent="0.25">
      <c r="A1383" s="342"/>
      <c r="B1383" s="417"/>
      <c r="C1383" s="418"/>
      <c r="S1383" s="367"/>
      <c r="T1383" s="367"/>
      <c r="U1383" s="368"/>
      <c r="V1383" s="1"/>
      <c r="W1383" s="1"/>
      <c r="X1383" s="1"/>
      <c r="Y1383" s="1"/>
      <c r="Z1383" s="1"/>
      <c r="AA1383" s="1"/>
      <c r="AB1383" s="1"/>
      <c r="AC1383" s="1"/>
    </row>
    <row r="1384" spans="1:29" ht="15" customHeight="1" x14ac:dyDescent="0.25">
      <c r="A1384" s="342"/>
      <c r="B1384" s="417"/>
      <c r="C1384" s="418"/>
      <c r="S1384" s="367"/>
      <c r="T1384" s="367"/>
      <c r="U1384" s="368"/>
      <c r="V1384" s="1"/>
      <c r="W1384" s="1"/>
      <c r="X1384" s="1"/>
      <c r="Y1384" s="1"/>
      <c r="Z1384" s="1"/>
      <c r="AA1384" s="1"/>
      <c r="AB1384" s="1"/>
      <c r="AC1384" s="1"/>
    </row>
    <row r="1385" spans="1:29" ht="15" customHeight="1" x14ac:dyDescent="0.25">
      <c r="A1385" s="342"/>
      <c r="B1385" s="417"/>
      <c r="C1385" s="418"/>
      <c r="S1385" s="367"/>
      <c r="T1385" s="367"/>
      <c r="U1385" s="368"/>
      <c r="V1385" s="1"/>
      <c r="W1385" s="1"/>
      <c r="X1385" s="1"/>
      <c r="Y1385" s="1"/>
      <c r="Z1385" s="1"/>
      <c r="AA1385" s="1"/>
      <c r="AB1385" s="1"/>
      <c r="AC1385" s="1"/>
    </row>
    <row r="1386" spans="1:29" ht="15" customHeight="1" x14ac:dyDescent="0.25">
      <c r="A1386" s="342"/>
      <c r="B1386" s="417"/>
      <c r="C1386" s="418"/>
      <c r="S1386" s="367"/>
      <c r="T1386" s="367"/>
      <c r="U1386" s="368"/>
      <c r="V1386" s="1"/>
      <c r="W1386" s="1"/>
      <c r="X1386" s="1"/>
      <c r="Y1386" s="1"/>
      <c r="Z1386" s="1"/>
      <c r="AA1386" s="1"/>
      <c r="AB1386" s="1"/>
      <c r="AC1386" s="1"/>
    </row>
    <row r="1387" spans="1:29" ht="15" customHeight="1" x14ac:dyDescent="0.25">
      <c r="A1387" s="342"/>
      <c r="B1387" s="417"/>
      <c r="C1387" s="418"/>
      <c r="S1387" s="367"/>
      <c r="T1387" s="367"/>
      <c r="U1387" s="368"/>
      <c r="V1387" s="1"/>
      <c r="W1387" s="1"/>
      <c r="X1387" s="1"/>
      <c r="Y1387" s="1"/>
      <c r="Z1387" s="1"/>
      <c r="AA1387" s="1"/>
      <c r="AB1387" s="1"/>
      <c r="AC1387" s="1"/>
    </row>
    <row r="1388" spans="1:29" ht="15" customHeight="1" x14ac:dyDescent="0.25">
      <c r="A1388" s="342"/>
      <c r="B1388" s="417"/>
      <c r="C1388" s="418"/>
      <c r="S1388" s="367"/>
      <c r="T1388" s="367"/>
      <c r="U1388" s="368"/>
      <c r="V1388" s="1"/>
      <c r="W1388" s="1"/>
      <c r="X1388" s="1"/>
      <c r="Y1388" s="1"/>
      <c r="Z1388" s="1"/>
      <c r="AA1388" s="1"/>
      <c r="AB1388" s="1"/>
      <c r="AC1388" s="1"/>
    </row>
    <row r="1389" spans="1:29" ht="15" customHeight="1" x14ac:dyDescent="0.25">
      <c r="A1389" s="342"/>
      <c r="B1389" s="417"/>
      <c r="C1389" s="418"/>
      <c r="S1389" s="367"/>
      <c r="T1389" s="367"/>
      <c r="U1389" s="368"/>
      <c r="V1389" s="1"/>
      <c r="W1389" s="1"/>
      <c r="X1389" s="1"/>
      <c r="Y1389" s="1"/>
      <c r="Z1389" s="1"/>
      <c r="AA1389" s="1"/>
      <c r="AB1389" s="1"/>
      <c r="AC1389" s="1"/>
    </row>
    <row r="1390" spans="1:29" ht="15" customHeight="1" x14ac:dyDescent="0.25">
      <c r="A1390" s="342"/>
      <c r="B1390" s="417"/>
      <c r="C1390" s="418"/>
      <c r="S1390" s="367"/>
      <c r="T1390" s="367"/>
      <c r="U1390" s="368"/>
      <c r="V1390" s="1"/>
      <c r="W1390" s="1"/>
      <c r="X1390" s="1"/>
      <c r="Y1390" s="1"/>
      <c r="Z1390" s="1"/>
      <c r="AA1390" s="1"/>
      <c r="AB1390" s="1"/>
      <c r="AC1390" s="1"/>
    </row>
    <row r="1391" spans="1:29" ht="15" customHeight="1" x14ac:dyDescent="0.25">
      <c r="A1391" s="342"/>
      <c r="B1391" s="417"/>
      <c r="C1391" s="418"/>
      <c r="S1391" s="367"/>
      <c r="T1391" s="367"/>
      <c r="U1391" s="368"/>
      <c r="V1391" s="1"/>
      <c r="W1391" s="1"/>
      <c r="X1391" s="1"/>
      <c r="Y1391" s="1"/>
      <c r="Z1391" s="1"/>
      <c r="AA1391" s="1"/>
      <c r="AB1391" s="1"/>
      <c r="AC1391" s="1"/>
    </row>
    <row r="1392" spans="1:29" ht="15" customHeight="1" x14ac:dyDescent="0.25">
      <c r="A1392" s="342"/>
      <c r="B1392" s="417"/>
      <c r="C1392" s="418"/>
      <c r="S1392" s="367"/>
      <c r="T1392" s="367"/>
      <c r="U1392" s="368"/>
      <c r="V1392" s="1"/>
      <c r="W1392" s="1"/>
      <c r="X1392" s="1"/>
      <c r="Y1392" s="1"/>
      <c r="Z1392" s="1"/>
      <c r="AA1392" s="1"/>
      <c r="AB1392" s="1"/>
      <c r="AC1392" s="1"/>
    </row>
    <row r="1393" spans="1:29" ht="15" customHeight="1" x14ac:dyDescent="0.25">
      <c r="A1393" s="342"/>
      <c r="B1393" s="417"/>
      <c r="C1393" s="418"/>
      <c r="S1393" s="367"/>
      <c r="T1393" s="367"/>
      <c r="U1393" s="368"/>
      <c r="V1393" s="1"/>
      <c r="W1393" s="1"/>
      <c r="X1393" s="1"/>
      <c r="Y1393" s="1"/>
      <c r="Z1393" s="1"/>
      <c r="AA1393" s="1"/>
      <c r="AB1393" s="1"/>
      <c r="AC1393" s="1"/>
    </row>
    <row r="1394" spans="1:29" ht="15" customHeight="1" x14ac:dyDescent="0.25">
      <c r="A1394" s="342"/>
      <c r="B1394" s="417"/>
      <c r="C1394" s="418"/>
      <c r="S1394" s="367"/>
      <c r="T1394" s="367"/>
      <c r="U1394" s="368"/>
      <c r="V1394" s="1"/>
      <c r="W1394" s="1"/>
      <c r="X1394" s="1"/>
      <c r="Y1394" s="1"/>
      <c r="Z1394" s="1"/>
      <c r="AA1394" s="1"/>
      <c r="AB1394" s="1"/>
      <c r="AC1394" s="1"/>
    </row>
    <row r="1395" spans="1:29" ht="15" customHeight="1" x14ac:dyDescent="0.25">
      <c r="A1395" s="342"/>
      <c r="B1395" s="417"/>
      <c r="C1395" s="418"/>
      <c r="S1395" s="367"/>
      <c r="T1395" s="367"/>
      <c r="U1395" s="368"/>
      <c r="V1395" s="1"/>
      <c r="W1395" s="1"/>
      <c r="X1395" s="1"/>
      <c r="Y1395" s="1"/>
      <c r="Z1395" s="1"/>
      <c r="AA1395" s="1"/>
      <c r="AB1395" s="1"/>
      <c r="AC1395" s="1"/>
    </row>
    <row r="1396" spans="1:29" ht="15" customHeight="1" x14ac:dyDescent="0.25">
      <c r="A1396" s="342"/>
      <c r="B1396" s="417"/>
      <c r="C1396" s="418"/>
      <c r="S1396" s="367"/>
      <c r="T1396" s="367"/>
      <c r="U1396" s="368"/>
      <c r="V1396" s="1"/>
      <c r="W1396" s="1"/>
      <c r="X1396" s="1"/>
      <c r="Y1396" s="1"/>
      <c r="Z1396" s="1"/>
      <c r="AA1396" s="1"/>
      <c r="AB1396" s="1"/>
      <c r="AC1396" s="1"/>
    </row>
    <row r="1397" spans="1:29" ht="15" customHeight="1" x14ac:dyDescent="0.25">
      <c r="A1397" s="342"/>
      <c r="B1397" s="417"/>
      <c r="C1397" s="418"/>
      <c r="S1397" s="367"/>
      <c r="T1397" s="367"/>
      <c r="U1397" s="368"/>
      <c r="V1397" s="1"/>
      <c r="W1397" s="1"/>
      <c r="X1397" s="1"/>
      <c r="Y1397" s="1"/>
      <c r="Z1397" s="1"/>
      <c r="AA1397" s="1"/>
      <c r="AB1397" s="1"/>
      <c r="AC1397" s="1"/>
    </row>
    <row r="1398" spans="1:29" ht="15" customHeight="1" x14ac:dyDescent="0.25">
      <c r="A1398" s="342"/>
      <c r="B1398" s="417"/>
      <c r="C1398" s="418"/>
      <c r="S1398" s="367"/>
      <c r="T1398" s="367"/>
      <c r="U1398" s="368"/>
      <c r="V1398" s="1"/>
      <c r="W1398" s="1"/>
      <c r="X1398" s="1"/>
      <c r="Y1398" s="1"/>
      <c r="Z1398" s="1"/>
      <c r="AA1398" s="1"/>
      <c r="AB1398" s="1"/>
      <c r="AC1398" s="1"/>
    </row>
    <row r="1399" spans="1:29" ht="15" customHeight="1" x14ac:dyDescent="0.25">
      <c r="A1399" s="342"/>
      <c r="B1399" s="417"/>
      <c r="C1399" s="418"/>
      <c r="S1399" s="367"/>
      <c r="T1399" s="367"/>
      <c r="U1399" s="368"/>
      <c r="V1399" s="1"/>
      <c r="W1399" s="1"/>
      <c r="X1399" s="1"/>
      <c r="Y1399" s="1"/>
      <c r="Z1399" s="1"/>
      <c r="AA1399" s="1"/>
      <c r="AB1399" s="1"/>
      <c r="AC1399" s="1"/>
    </row>
    <row r="1400" spans="1:29" ht="15" customHeight="1" x14ac:dyDescent="0.25">
      <c r="A1400" s="342"/>
      <c r="B1400" s="417"/>
      <c r="C1400" s="418"/>
      <c r="S1400" s="367"/>
      <c r="T1400" s="367"/>
      <c r="U1400" s="368"/>
      <c r="V1400" s="1"/>
      <c r="W1400" s="1"/>
      <c r="X1400" s="1"/>
      <c r="Y1400" s="1"/>
      <c r="Z1400" s="1"/>
      <c r="AA1400" s="1"/>
      <c r="AB1400" s="1"/>
      <c r="AC1400" s="1"/>
    </row>
    <row r="1401" spans="1:29" ht="15" customHeight="1" x14ac:dyDescent="0.25">
      <c r="A1401" s="342"/>
      <c r="B1401" s="417"/>
      <c r="C1401" s="418"/>
      <c r="S1401" s="367"/>
      <c r="T1401" s="367"/>
      <c r="U1401" s="368"/>
      <c r="V1401" s="1"/>
      <c r="W1401" s="1"/>
      <c r="X1401" s="1"/>
      <c r="Y1401" s="1"/>
      <c r="Z1401" s="1"/>
      <c r="AA1401" s="1"/>
      <c r="AB1401" s="1"/>
      <c r="AC1401" s="1"/>
    </row>
    <row r="1402" spans="1:29" ht="15" customHeight="1" x14ac:dyDescent="0.25">
      <c r="A1402" s="342"/>
      <c r="B1402" s="417"/>
      <c r="C1402" s="418"/>
      <c r="S1402" s="367"/>
      <c r="T1402" s="367"/>
      <c r="U1402" s="368"/>
      <c r="V1402" s="1"/>
      <c r="W1402" s="1"/>
      <c r="X1402" s="1"/>
      <c r="Y1402" s="1"/>
      <c r="Z1402" s="1"/>
      <c r="AA1402" s="1"/>
      <c r="AB1402" s="1"/>
      <c r="AC1402" s="1"/>
    </row>
    <row r="1403" spans="1:29" ht="15" customHeight="1" x14ac:dyDescent="0.25">
      <c r="A1403" s="342"/>
      <c r="B1403" s="417"/>
      <c r="C1403" s="418"/>
      <c r="S1403" s="367"/>
      <c r="T1403" s="367"/>
      <c r="U1403" s="368"/>
      <c r="V1403" s="1"/>
      <c r="W1403" s="1"/>
      <c r="X1403" s="1"/>
      <c r="Y1403" s="1"/>
      <c r="Z1403" s="1"/>
      <c r="AA1403" s="1"/>
      <c r="AB1403" s="1"/>
      <c r="AC1403" s="1"/>
    </row>
    <row r="1404" spans="1:29" ht="15" customHeight="1" x14ac:dyDescent="0.25">
      <c r="A1404" s="342"/>
      <c r="B1404" s="417"/>
      <c r="C1404" s="418"/>
      <c r="S1404" s="367"/>
      <c r="T1404" s="367"/>
      <c r="U1404" s="368"/>
      <c r="V1404" s="1"/>
      <c r="W1404" s="1"/>
      <c r="X1404" s="1"/>
      <c r="Y1404" s="1"/>
      <c r="Z1404" s="1"/>
      <c r="AA1404" s="1"/>
      <c r="AB1404" s="1"/>
      <c r="AC1404" s="1"/>
    </row>
    <row r="1405" spans="1:29" ht="15" customHeight="1" x14ac:dyDescent="0.25">
      <c r="A1405" s="342"/>
      <c r="B1405" s="417"/>
      <c r="C1405" s="418"/>
      <c r="S1405" s="367"/>
      <c r="T1405" s="367"/>
      <c r="U1405" s="368"/>
      <c r="V1405" s="1"/>
      <c r="W1405" s="1"/>
      <c r="X1405" s="1"/>
      <c r="Y1405" s="1"/>
      <c r="Z1405" s="1"/>
      <c r="AA1405" s="1"/>
      <c r="AB1405" s="1"/>
      <c r="AC1405" s="1"/>
    </row>
    <row r="1406" spans="1:29" ht="15" customHeight="1" x14ac:dyDescent="0.25">
      <c r="A1406" s="342"/>
      <c r="B1406" s="417"/>
      <c r="C1406" s="418"/>
      <c r="S1406" s="367"/>
      <c r="T1406" s="367"/>
      <c r="U1406" s="368"/>
      <c r="V1406" s="1"/>
      <c r="W1406" s="1"/>
      <c r="X1406" s="1"/>
      <c r="Y1406" s="1"/>
      <c r="Z1406" s="1"/>
      <c r="AA1406" s="1"/>
      <c r="AB1406" s="1"/>
      <c r="AC1406" s="1"/>
    </row>
    <row r="1407" spans="1:29" ht="15" customHeight="1" x14ac:dyDescent="0.25">
      <c r="A1407" s="342"/>
      <c r="B1407" s="417"/>
      <c r="C1407" s="418"/>
      <c r="S1407" s="367"/>
      <c r="T1407" s="367"/>
      <c r="U1407" s="368"/>
      <c r="V1407" s="1"/>
      <c r="W1407" s="1"/>
      <c r="X1407" s="1"/>
      <c r="Y1407" s="1"/>
      <c r="Z1407" s="1"/>
      <c r="AA1407" s="1"/>
      <c r="AB1407" s="1"/>
      <c r="AC1407" s="1"/>
    </row>
    <row r="1408" spans="1:29" ht="15" customHeight="1" x14ac:dyDescent="0.25">
      <c r="A1408" s="342"/>
      <c r="B1408" s="417"/>
      <c r="C1408" s="418"/>
      <c r="S1408" s="367"/>
      <c r="T1408" s="367"/>
      <c r="U1408" s="368"/>
      <c r="V1408" s="1"/>
      <c r="W1408" s="1"/>
      <c r="X1408" s="1"/>
      <c r="Y1408" s="1"/>
      <c r="Z1408" s="1"/>
      <c r="AA1408" s="1"/>
      <c r="AB1408" s="1"/>
      <c r="AC1408" s="1"/>
    </row>
    <row r="1409" spans="1:29" ht="15" customHeight="1" x14ac:dyDescent="0.25">
      <c r="A1409" s="342"/>
      <c r="B1409" s="417"/>
      <c r="C1409" s="418"/>
      <c r="S1409" s="367"/>
      <c r="T1409" s="367"/>
      <c r="U1409" s="368"/>
      <c r="V1409" s="1"/>
      <c r="W1409" s="1"/>
      <c r="X1409" s="1"/>
      <c r="Y1409" s="1"/>
      <c r="Z1409" s="1"/>
      <c r="AA1409" s="1"/>
      <c r="AB1409" s="1"/>
      <c r="AC1409" s="1"/>
    </row>
    <row r="1410" spans="1:29" ht="15" customHeight="1" x14ac:dyDescent="0.25">
      <c r="A1410" s="342"/>
      <c r="B1410" s="417"/>
      <c r="C1410" s="418"/>
      <c r="S1410" s="367"/>
      <c r="T1410" s="367"/>
      <c r="U1410" s="368"/>
      <c r="V1410" s="1"/>
      <c r="W1410" s="1"/>
      <c r="X1410" s="1"/>
      <c r="Y1410" s="1"/>
      <c r="Z1410" s="1"/>
      <c r="AA1410" s="1"/>
      <c r="AB1410" s="1"/>
      <c r="AC1410" s="1"/>
    </row>
    <row r="1411" spans="1:29" ht="15" customHeight="1" x14ac:dyDescent="0.25">
      <c r="A1411" s="342"/>
      <c r="B1411" s="417"/>
      <c r="C1411" s="418"/>
      <c r="S1411" s="367"/>
      <c r="T1411" s="367"/>
      <c r="U1411" s="368"/>
      <c r="V1411" s="1"/>
      <c r="W1411" s="1"/>
      <c r="X1411" s="1"/>
      <c r="Y1411" s="1"/>
      <c r="Z1411" s="1"/>
      <c r="AA1411" s="1"/>
      <c r="AB1411" s="1"/>
      <c r="AC1411" s="1"/>
    </row>
    <row r="1412" spans="1:29" ht="15" customHeight="1" x14ac:dyDescent="0.25">
      <c r="A1412" s="342"/>
      <c r="B1412" s="417"/>
      <c r="C1412" s="418"/>
      <c r="S1412" s="367"/>
      <c r="T1412" s="367"/>
      <c r="U1412" s="368"/>
      <c r="V1412" s="1"/>
      <c r="W1412" s="1"/>
      <c r="X1412" s="1"/>
      <c r="Y1412" s="1"/>
      <c r="Z1412" s="1"/>
      <c r="AA1412" s="1"/>
      <c r="AB1412" s="1"/>
      <c r="AC1412" s="1"/>
    </row>
    <row r="1413" spans="1:29" ht="15" customHeight="1" x14ac:dyDescent="0.25">
      <c r="A1413" s="342"/>
      <c r="B1413" s="417"/>
      <c r="C1413" s="418"/>
      <c r="S1413" s="367"/>
      <c r="T1413" s="367"/>
      <c r="U1413" s="368"/>
      <c r="V1413" s="1"/>
      <c r="W1413" s="1"/>
      <c r="X1413" s="1"/>
      <c r="Y1413" s="1"/>
      <c r="Z1413" s="1"/>
      <c r="AA1413" s="1"/>
      <c r="AB1413" s="1"/>
      <c r="AC1413" s="1"/>
    </row>
    <row r="1414" spans="1:29" ht="15" customHeight="1" x14ac:dyDescent="0.25">
      <c r="A1414" s="342"/>
      <c r="B1414" s="417"/>
      <c r="C1414" s="418"/>
      <c r="S1414" s="367"/>
      <c r="T1414" s="367"/>
      <c r="U1414" s="368"/>
      <c r="V1414" s="1"/>
      <c r="W1414" s="1"/>
      <c r="X1414" s="1"/>
      <c r="Y1414" s="1"/>
      <c r="Z1414" s="1"/>
      <c r="AA1414" s="1"/>
      <c r="AB1414" s="1"/>
      <c r="AC1414" s="1"/>
    </row>
    <row r="1415" spans="1:29" ht="15" customHeight="1" x14ac:dyDescent="0.25">
      <c r="A1415" s="342"/>
      <c r="B1415" s="417"/>
      <c r="C1415" s="418"/>
      <c r="S1415" s="367"/>
      <c r="T1415" s="367"/>
      <c r="U1415" s="368"/>
      <c r="V1415" s="1"/>
      <c r="W1415" s="1"/>
      <c r="X1415" s="1"/>
      <c r="Y1415" s="1"/>
      <c r="Z1415" s="1"/>
      <c r="AA1415" s="1"/>
      <c r="AB1415" s="1"/>
      <c r="AC1415" s="1"/>
    </row>
    <row r="1416" spans="1:29" ht="15" customHeight="1" x14ac:dyDescent="0.25">
      <c r="A1416" s="342"/>
      <c r="B1416" s="417"/>
      <c r="C1416" s="418"/>
      <c r="S1416" s="367"/>
      <c r="T1416" s="367"/>
      <c r="U1416" s="368"/>
      <c r="V1416" s="1"/>
      <c r="W1416" s="1"/>
      <c r="X1416" s="1"/>
      <c r="Y1416" s="1"/>
      <c r="Z1416" s="1"/>
      <c r="AA1416" s="1"/>
      <c r="AB1416" s="1"/>
      <c r="AC1416" s="1"/>
    </row>
    <row r="1417" spans="1:29" ht="15" customHeight="1" x14ac:dyDescent="0.25">
      <c r="A1417" s="342"/>
      <c r="B1417" s="417"/>
      <c r="C1417" s="418"/>
      <c r="S1417" s="367"/>
      <c r="T1417" s="367"/>
      <c r="U1417" s="368"/>
      <c r="V1417" s="1"/>
      <c r="W1417" s="1"/>
      <c r="X1417" s="1"/>
      <c r="Y1417" s="1"/>
      <c r="Z1417" s="1"/>
      <c r="AA1417" s="1"/>
      <c r="AB1417" s="1"/>
      <c r="AC1417" s="1"/>
    </row>
    <row r="1418" spans="1:29" ht="15" customHeight="1" x14ac:dyDescent="0.25">
      <c r="A1418" s="342"/>
      <c r="B1418" s="417"/>
      <c r="C1418" s="418"/>
      <c r="S1418" s="367"/>
      <c r="T1418" s="367"/>
      <c r="U1418" s="368"/>
      <c r="V1418" s="1"/>
      <c r="W1418" s="1"/>
      <c r="X1418" s="1"/>
      <c r="Y1418" s="1"/>
      <c r="Z1418" s="1"/>
      <c r="AA1418" s="1"/>
      <c r="AB1418" s="1"/>
      <c r="AC1418" s="1"/>
    </row>
    <row r="1419" spans="1:29" ht="15" customHeight="1" x14ac:dyDescent="0.25">
      <c r="A1419" s="342"/>
      <c r="B1419" s="417"/>
      <c r="C1419" s="418"/>
      <c r="S1419" s="367"/>
      <c r="T1419" s="367"/>
      <c r="U1419" s="368"/>
      <c r="V1419" s="1"/>
      <c r="W1419" s="1"/>
      <c r="X1419" s="1"/>
      <c r="Y1419" s="1"/>
      <c r="Z1419" s="1"/>
      <c r="AA1419" s="1"/>
      <c r="AB1419" s="1"/>
      <c r="AC1419" s="1"/>
    </row>
    <row r="1420" spans="1:29" ht="15" customHeight="1" x14ac:dyDescent="0.25">
      <c r="A1420" s="342"/>
      <c r="B1420" s="417"/>
      <c r="C1420" s="418"/>
      <c r="S1420" s="367"/>
      <c r="T1420" s="367"/>
      <c r="U1420" s="368"/>
      <c r="V1420" s="1"/>
      <c r="W1420" s="1"/>
      <c r="X1420" s="1"/>
      <c r="Y1420" s="1"/>
      <c r="Z1420" s="1"/>
      <c r="AA1420" s="1"/>
      <c r="AB1420" s="1"/>
      <c r="AC1420" s="1"/>
    </row>
    <row r="1421" spans="1:29" ht="15" customHeight="1" x14ac:dyDescent="0.25">
      <c r="A1421" s="342"/>
      <c r="B1421" s="417"/>
      <c r="C1421" s="418"/>
      <c r="S1421" s="367"/>
      <c r="T1421" s="367"/>
      <c r="U1421" s="368"/>
      <c r="V1421" s="1"/>
      <c r="W1421" s="1"/>
      <c r="X1421" s="1"/>
      <c r="Y1421" s="1"/>
      <c r="Z1421" s="1"/>
      <c r="AA1421" s="1"/>
      <c r="AB1421" s="1"/>
      <c r="AC1421" s="1"/>
    </row>
    <row r="1422" spans="1:29" ht="15" customHeight="1" x14ac:dyDescent="0.25">
      <c r="A1422" s="342"/>
      <c r="B1422" s="417"/>
      <c r="C1422" s="418"/>
      <c r="S1422" s="367"/>
      <c r="T1422" s="367"/>
      <c r="U1422" s="368"/>
      <c r="V1422" s="1"/>
      <c r="W1422" s="1"/>
      <c r="X1422" s="1"/>
      <c r="Y1422" s="1"/>
      <c r="Z1422" s="1"/>
      <c r="AA1422" s="1"/>
      <c r="AB1422" s="1"/>
      <c r="AC1422" s="1"/>
    </row>
    <row r="1423" spans="1:29" ht="15" customHeight="1" x14ac:dyDescent="0.25">
      <c r="A1423" s="342"/>
      <c r="B1423" s="417"/>
      <c r="C1423" s="418"/>
      <c r="S1423" s="367"/>
      <c r="T1423" s="367"/>
      <c r="U1423" s="368"/>
      <c r="V1423" s="1"/>
      <c r="W1423" s="1"/>
      <c r="X1423" s="1"/>
      <c r="Y1423" s="1"/>
      <c r="Z1423" s="1"/>
      <c r="AA1423" s="1"/>
      <c r="AB1423" s="1"/>
      <c r="AC1423" s="1"/>
    </row>
    <row r="1424" spans="1:29" ht="15" customHeight="1" x14ac:dyDescent="0.25">
      <c r="A1424" s="342"/>
      <c r="B1424" s="417"/>
      <c r="C1424" s="418"/>
      <c r="S1424" s="367"/>
      <c r="T1424" s="367"/>
      <c r="U1424" s="368"/>
      <c r="V1424" s="1"/>
      <c r="W1424" s="1"/>
      <c r="X1424" s="1"/>
      <c r="Y1424" s="1"/>
      <c r="Z1424" s="1"/>
      <c r="AA1424" s="1"/>
      <c r="AB1424" s="1"/>
      <c r="AC1424" s="1"/>
    </row>
    <row r="1425" spans="1:29" ht="15" customHeight="1" x14ac:dyDescent="0.25">
      <c r="A1425" s="342"/>
      <c r="B1425" s="417"/>
      <c r="C1425" s="418"/>
      <c r="S1425" s="367"/>
      <c r="T1425" s="367"/>
      <c r="U1425" s="368"/>
      <c r="V1425" s="1"/>
      <c r="W1425" s="1"/>
      <c r="X1425" s="1"/>
      <c r="Y1425" s="1"/>
      <c r="Z1425" s="1"/>
      <c r="AA1425" s="1"/>
      <c r="AB1425" s="1"/>
      <c r="AC1425" s="1"/>
    </row>
    <row r="1426" spans="1:29" ht="15" customHeight="1" x14ac:dyDescent="0.25">
      <c r="A1426" s="342"/>
      <c r="B1426" s="417"/>
      <c r="C1426" s="418"/>
      <c r="S1426" s="367"/>
      <c r="T1426" s="367"/>
      <c r="U1426" s="368"/>
      <c r="V1426" s="1"/>
      <c r="W1426" s="1"/>
      <c r="X1426" s="1"/>
      <c r="Y1426" s="1"/>
      <c r="Z1426" s="1"/>
      <c r="AA1426" s="1"/>
      <c r="AB1426" s="1"/>
      <c r="AC1426" s="1"/>
    </row>
    <row r="1427" spans="1:29" ht="15" customHeight="1" x14ac:dyDescent="0.25">
      <c r="A1427" s="342"/>
      <c r="B1427" s="417"/>
      <c r="C1427" s="418"/>
      <c r="S1427" s="367"/>
      <c r="T1427" s="367"/>
      <c r="U1427" s="368"/>
      <c r="V1427" s="1"/>
      <c r="W1427" s="1"/>
      <c r="X1427" s="1"/>
      <c r="Y1427" s="1"/>
      <c r="Z1427" s="1"/>
      <c r="AA1427" s="1"/>
      <c r="AB1427" s="1"/>
      <c r="AC1427" s="1"/>
    </row>
    <row r="1428" spans="1:29" ht="15" customHeight="1" x14ac:dyDescent="0.25">
      <c r="A1428" s="342"/>
      <c r="B1428" s="417"/>
      <c r="C1428" s="418"/>
      <c r="S1428" s="367"/>
      <c r="T1428" s="367"/>
      <c r="U1428" s="368"/>
      <c r="V1428" s="1"/>
      <c r="W1428" s="1"/>
      <c r="X1428" s="1"/>
      <c r="Y1428" s="1"/>
      <c r="Z1428" s="1"/>
      <c r="AA1428" s="1"/>
      <c r="AB1428" s="1"/>
      <c r="AC1428" s="1"/>
    </row>
    <row r="1429" spans="1:29" ht="15" customHeight="1" x14ac:dyDescent="0.25">
      <c r="A1429" s="342"/>
      <c r="B1429" s="417"/>
      <c r="C1429" s="418"/>
      <c r="S1429" s="367"/>
      <c r="T1429" s="367"/>
      <c r="U1429" s="368"/>
      <c r="V1429" s="1"/>
      <c r="W1429" s="1"/>
      <c r="X1429" s="1"/>
      <c r="Y1429" s="1"/>
      <c r="Z1429" s="1"/>
      <c r="AA1429" s="1"/>
      <c r="AB1429" s="1"/>
      <c r="AC1429" s="1"/>
    </row>
    <row r="1430" spans="1:29" ht="15" customHeight="1" x14ac:dyDescent="0.25">
      <c r="A1430" s="342"/>
      <c r="B1430" s="417"/>
      <c r="C1430" s="418"/>
      <c r="S1430" s="367"/>
      <c r="T1430" s="367"/>
      <c r="U1430" s="368"/>
      <c r="V1430" s="1"/>
      <c r="W1430" s="1"/>
      <c r="X1430" s="1"/>
      <c r="Y1430" s="1"/>
      <c r="Z1430" s="1"/>
      <c r="AA1430" s="1"/>
      <c r="AB1430" s="1"/>
      <c r="AC1430" s="1"/>
    </row>
    <row r="1431" spans="1:29" ht="15" customHeight="1" x14ac:dyDescent="0.25">
      <c r="A1431" s="342"/>
      <c r="B1431" s="417"/>
      <c r="C1431" s="418"/>
      <c r="S1431" s="367"/>
      <c r="T1431" s="367"/>
      <c r="U1431" s="368"/>
      <c r="V1431" s="1"/>
      <c r="W1431" s="1"/>
      <c r="X1431" s="1"/>
      <c r="Y1431" s="1"/>
      <c r="Z1431" s="1"/>
      <c r="AA1431" s="1"/>
      <c r="AB1431" s="1"/>
      <c r="AC1431" s="1"/>
    </row>
    <row r="1432" spans="1:29" ht="15" customHeight="1" x14ac:dyDescent="0.25">
      <c r="A1432" s="342"/>
      <c r="B1432" s="417"/>
      <c r="C1432" s="418"/>
      <c r="S1432" s="367"/>
      <c r="T1432" s="367"/>
      <c r="U1432" s="368"/>
      <c r="V1432" s="1"/>
      <c r="W1432" s="1"/>
      <c r="X1432" s="1"/>
      <c r="Y1432" s="1"/>
      <c r="Z1432" s="1"/>
      <c r="AA1432" s="1"/>
      <c r="AB1432" s="1"/>
      <c r="AC1432" s="1"/>
    </row>
    <row r="1433" spans="1:29" ht="15" customHeight="1" x14ac:dyDescent="0.25">
      <c r="A1433" s="342"/>
      <c r="B1433" s="417"/>
      <c r="C1433" s="418"/>
      <c r="S1433" s="367"/>
      <c r="T1433" s="367"/>
      <c r="U1433" s="368"/>
      <c r="V1433" s="1"/>
      <c r="W1433" s="1"/>
      <c r="X1433" s="1"/>
      <c r="Y1433" s="1"/>
      <c r="Z1433" s="1"/>
      <c r="AA1433" s="1"/>
      <c r="AB1433" s="1"/>
      <c r="AC1433" s="1"/>
    </row>
    <row r="1434" spans="1:29" ht="15" customHeight="1" x14ac:dyDescent="0.25">
      <c r="A1434" s="342"/>
      <c r="B1434" s="417"/>
      <c r="C1434" s="418"/>
      <c r="S1434" s="367"/>
      <c r="T1434" s="367"/>
      <c r="U1434" s="368"/>
      <c r="V1434" s="1"/>
      <c r="W1434" s="1"/>
      <c r="X1434" s="1"/>
      <c r="Y1434" s="1"/>
      <c r="Z1434" s="1"/>
      <c r="AA1434" s="1"/>
      <c r="AB1434" s="1"/>
      <c r="AC1434" s="1"/>
    </row>
    <row r="1435" spans="1:29" ht="15" customHeight="1" x14ac:dyDescent="0.25">
      <c r="A1435" s="342"/>
      <c r="B1435" s="417"/>
      <c r="C1435" s="418"/>
      <c r="S1435" s="367"/>
      <c r="T1435" s="367"/>
      <c r="U1435" s="368"/>
      <c r="V1435" s="1"/>
      <c r="W1435" s="1"/>
      <c r="X1435" s="1"/>
      <c r="Y1435" s="1"/>
      <c r="Z1435" s="1"/>
      <c r="AA1435" s="1"/>
      <c r="AB1435" s="1"/>
      <c r="AC1435" s="1"/>
    </row>
    <row r="1436" spans="1:29" ht="15" customHeight="1" x14ac:dyDescent="0.25">
      <c r="A1436" s="342"/>
      <c r="B1436" s="417"/>
      <c r="C1436" s="418"/>
      <c r="S1436" s="367"/>
      <c r="T1436" s="367"/>
      <c r="U1436" s="368"/>
      <c r="V1436" s="1"/>
      <c r="W1436" s="1"/>
      <c r="X1436" s="1"/>
      <c r="Y1436" s="1"/>
      <c r="Z1436" s="1"/>
      <c r="AA1436" s="1"/>
      <c r="AB1436" s="1"/>
      <c r="AC1436" s="1"/>
    </row>
    <row r="1437" spans="1:29" ht="15" customHeight="1" x14ac:dyDescent="0.25">
      <c r="A1437" s="342"/>
      <c r="B1437" s="417"/>
      <c r="C1437" s="418"/>
      <c r="S1437" s="367"/>
      <c r="T1437" s="367"/>
      <c r="U1437" s="368"/>
      <c r="V1437" s="1"/>
      <c r="W1437" s="1"/>
      <c r="X1437" s="1"/>
      <c r="Y1437" s="1"/>
      <c r="Z1437" s="1"/>
      <c r="AA1437" s="1"/>
      <c r="AB1437" s="1"/>
      <c r="AC1437" s="1"/>
    </row>
    <row r="1438" spans="1:29" ht="15" customHeight="1" x14ac:dyDescent="0.25">
      <c r="A1438" s="342"/>
      <c r="B1438" s="417"/>
      <c r="C1438" s="418"/>
      <c r="S1438" s="367"/>
      <c r="T1438" s="367"/>
      <c r="U1438" s="368"/>
      <c r="V1438" s="1"/>
      <c r="W1438" s="1"/>
      <c r="X1438" s="1"/>
      <c r="Y1438" s="1"/>
      <c r="Z1438" s="1"/>
      <c r="AA1438" s="1"/>
      <c r="AB1438" s="1"/>
      <c r="AC1438" s="1"/>
    </row>
    <row r="1439" spans="1:29" ht="15" customHeight="1" x14ac:dyDescent="0.25">
      <c r="A1439" s="342"/>
      <c r="B1439" s="417"/>
      <c r="C1439" s="418"/>
      <c r="S1439" s="367"/>
      <c r="T1439" s="367"/>
      <c r="U1439" s="368"/>
      <c r="V1439" s="1"/>
      <c r="W1439" s="1"/>
      <c r="X1439" s="1"/>
      <c r="Y1439" s="1"/>
      <c r="Z1439" s="1"/>
      <c r="AA1439" s="1"/>
      <c r="AB1439" s="1"/>
      <c r="AC1439" s="1"/>
    </row>
    <row r="1440" spans="1:29" ht="15" customHeight="1" x14ac:dyDescent="0.25">
      <c r="A1440" s="342"/>
      <c r="B1440" s="417"/>
      <c r="C1440" s="418"/>
      <c r="S1440" s="367"/>
      <c r="T1440" s="367"/>
      <c r="U1440" s="368"/>
      <c r="V1440" s="1"/>
      <c r="W1440" s="1"/>
      <c r="X1440" s="1"/>
      <c r="Y1440" s="1"/>
      <c r="Z1440" s="1"/>
      <c r="AA1440" s="1"/>
      <c r="AB1440" s="1"/>
      <c r="AC1440" s="1"/>
    </row>
    <row r="1441" spans="1:29" ht="15" customHeight="1" x14ac:dyDescent="0.25">
      <c r="A1441" s="342"/>
      <c r="B1441" s="417"/>
      <c r="C1441" s="418"/>
      <c r="S1441" s="367"/>
      <c r="T1441" s="367"/>
      <c r="U1441" s="368"/>
      <c r="V1441" s="1"/>
      <c r="W1441" s="1"/>
      <c r="X1441" s="1"/>
      <c r="Y1441" s="1"/>
      <c r="Z1441" s="1"/>
      <c r="AA1441" s="1"/>
      <c r="AB1441" s="1"/>
      <c r="AC1441" s="1"/>
    </row>
    <row r="1442" spans="1:29" ht="15" customHeight="1" x14ac:dyDescent="0.25">
      <c r="A1442" s="342"/>
      <c r="B1442" s="417"/>
      <c r="C1442" s="418"/>
      <c r="S1442" s="367"/>
      <c r="T1442" s="367"/>
      <c r="U1442" s="368"/>
      <c r="V1442" s="1"/>
      <c r="W1442" s="1"/>
      <c r="X1442" s="1"/>
      <c r="Y1442" s="1"/>
      <c r="Z1442" s="1"/>
      <c r="AA1442" s="1"/>
      <c r="AB1442" s="1"/>
      <c r="AC1442" s="1"/>
    </row>
    <row r="1443" spans="1:29" ht="15" customHeight="1" x14ac:dyDescent="0.25">
      <c r="A1443" s="342"/>
      <c r="B1443" s="417"/>
      <c r="C1443" s="418"/>
      <c r="S1443" s="367"/>
      <c r="T1443" s="367"/>
      <c r="U1443" s="368"/>
      <c r="V1443" s="1"/>
      <c r="W1443" s="1"/>
      <c r="X1443" s="1"/>
      <c r="Y1443" s="1"/>
      <c r="Z1443" s="1"/>
      <c r="AA1443" s="1"/>
      <c r="AB1443" s="1"/>
      <c r="AC1443" s="1"/>
    </row>
    <row r="1444" spans="1:29" ht="15" customHeight="1" x14ac:dyDescent="0.25">
      <c r="A1444" s="342"/>
      <c r="B1444" s="417"/>
      <c r="C1444" s="418"/>
      <c r="S1444" s="367"/>
      <c r="T1444" s="367"/>
      <c r="U1444" s="368"/>
      <c r="V1444" s="1"/>
      <c r="W1444" s="1"/>
      <c r="X1444" s="1"/>
      <c r="Y1444" s="1"/>
      <c r="Z1444" s="1"/>
      <c r="AA1444" s="1"/>
      <c r="AB1444" s="1"/>
      <c r="AC1444" s="1"/>
    </row>
    <row r="1445" spans="1:29" ht="15" customHeight="1" x14ac:dyDescent="0.25">
      <c r="A1445" s="342"/>
      <c r="B1445" s="417"/>
      <c r="C1445" s="418"/>
      <c r="S1445" s="367"/>
      <c r="T1445" s="367"/>
      <c r="U1445" s="368"/>
      <c r="V1445" s="1"/>
      <c r="W1445" s="1"/>
      <c r="X1445" s="1"/>
      <c r="Y1445" s="1"/>
      <c r="Z1445" s="1"/>
      <c r="AA1445" s="1"/>
      <c r="AB1445" s="1"/>
      <c r="AC1445" s="1"/>
    </row>
    <row r="1446" spans="1:29" ht="15" customHeight="1" x14ac:dyDescent="0.25">
      <c r="A1446" s="342"/>
      <c r="B1446" s="417"/>
      <c r="C1446" s="418"/>
      <c r="S1446" s="367"/>
      <c r="T1446" s="367"/>
      <c r="U1446" s="368"/>
      <c r="V1446" s="1"/>
      <c r="W1446" s="1"/>
      <c r="X1446" s="1"/>
      <c r="Y1446" s="1"/>
      <c r="Z1446" s="1"/>
      <c r="AA1446" s="1"/>
      <c r="AB1446" s="1"/>
      <c r="AC1446" s="1"/>
    </row>
    <row r="1447" spans="1:29" ht="15" customHeight="1" x14ac:dyDescent="0.25">
      <c r="A1447" s="342"/>
      <c r="B1447" s="417"/>
      <c r="C1447" s="418"/>
      <c r="S1447" s="367"/>
      <c r="T1447" s="367"/>
      <c r="U1447" s="368"/>
      <c r="V1447" s="1"/>
      <c r="W1447" s="1"/>
      <c r="X1447" s="1"/>
      <c r="Y1447" s="1"/>
      <c r="Z1447" s="1"/>
      <c r="AA1447" s="1"/>
      <c r="AB1447" s="1"/>
      <c r="AC1447" s="1"/>
    </row>
    <row r="1448" spans="1:29" ht="15" customHeight="1" x14ac:dyDescent="0.25">
      <c r="A1448" s="342"/>
      <c r="B1448" s="417"/>
      <c r="C1448" s="418"/>
      <c r="S1448" s="367"/>
      <c r="T1448" s="367"/>
      <c r="U1448" s="368"/>
      <c r="V1448" s="1"/>
      <c r="W1448" s="1"/>
      <c r="X1448" s="1"/>
      <c r="Y1448" s="1"/>
      <c r="Z1448" s="1"/>
      <c r="AA1448" s="1"/>
      <c r="AB1448" s="1"/>
      <c r="AC1448" s="1"/>
    </row>
    <row r="1449" spans="1:29" ht="15" customHeight="1" x14ac:dyDescent="0.25">
      <c r="A1449" s="342"/>
      <c r="B1449" s="417"/>
      <c r="C1449" s="418"/>
      <c r="S1449" s="367"/>
      <c r="T1449" s="367"/>
      <c r="U1449" s="368"/>
      <c r="V1449" s="1"/>
      <c r="W1449" s="1"/>
      <c r="X1449" s="1"/>
      <c r="Y1449" s="1"/>
      <c r="Z1449" s="1"/>
      <c r="AA1449" s="1"/>
      <c r="AB1449" s="1"/>
      <c r="AC1449" s="1"/>
    </row>
    <row r="1450" spans="1:29" ht="15" customHeight="1" x14ac:dyDescent="0.25">
      <c r="A1450" s="342"/>
      <c r="B1450" s="417"/>
      <c r="C1450" s="418"/>
      <c r="S1450" s="367"/>
      <c r="T1450" s="367"/>
      <c r="U1450" s="368"/>
      <c r="V1450" s="1"/>
      <c r="W1450" s="1"/>
      <c r="X1450" s="1"/>
      <c r="Y1450" s="1"/>
      <c r="Z1450" s="1"/>
      <c r="AA1450" s="1"/>
      <c r="AB1450" s="1"/>
      <c r="AC1450" s="1"/>
    </row>
    <row r="1451" spans="1:29" ht="15" customHeight="1" x14ac:dyDescent="0.25">
      <c r="A1451" s="342"/>
      <c r="B1451" s="417"/>
      <c r="C1451" s="418"/>
      <c r="S1451" s="367"/>
      <c r="T1451" s="367"/>
      <c r="U1451" s="368"/>
      <c r="V1451" s="1"/>
      <c r="W1451" s="1"/>
      <c r="X1451" s="1"/>
      <c r="Y1451" s="1"/>
      <c r="Z1451" s="1"/>
      <c r="AA1451" s="1"/>
      <c r="AB1451" s="1"/>
      <c r="AC1451" s="1"/>
    </row>
    <row r="1452" spans="1:29" ht="15" customHeight="1" x14ac:dyDescent="0.25">
      <c r="A1452" s="342"/>
      <c r="B1452" s="417"/>
      <c r="C1452" s="418"/>
      <c r="S1452" s="367"/>
      <c r="T1452" s="367"/>
      <c r="U1452" s="368"/>
      <c r="V1452" s="1"/>
      <c r="W1452" s="1"/>
      <c r="X1452" s="1"/>
      <c r="Y1452" s="1"/>
      <c r="Z1452" s="1"/>
      <c r="AA1452" s="1"/>
      <c r="AB1452" s="1"/>
      <c r="AC1452" s="1"/>
    </row>
    <row r="1453" spans="1:29" ht="15" customHeight="1" x14ac:dyDescent="0.25">
      <c r="A1453" s="342"/>
      <c r="B1453" s="417"/>
      <c r="C1453" s="418"/>
      <c r="S1453" s="367"/>
      <c r="T1453" s="367"/>
      <c r="U1453" s="368"/>
      <c r="V1453" s="1"/>
      <c r="W1453" s="1"/>
      <c r="X1453" s="1"/>
      <c r="Y1453" s="1"/>
      <c r="Z1453" s="1"/>
      <c r="AA1453" s="1"/>
      <c r="AB1453" s="1"/>
      <c r="AC1453" s="1"/>
    </row>
    <row r="1454" spans="1:29" ht="15" customHeight="1" x14ac:dyDescent="0.25">
      <c r="A1454" s="342"/>
      <c r="B1454" s="417"/>
      <c r="C1454" s="418"/>
      <c r="S1454" s="367"/>
      <c r="T1454" s="367"/>
      <c r="U1454" s="368"/>
      <c r="V1454" s="1"/>
      <c r="W1454" s="1"/>
      <c r="X1454" s="1"/>
      <c r="Y1454" s="1"/>
      <c r="Z1454" s="1"/>
      <c r="AA1454" s="1"/>
      <c r="AB1454" s="1"/>
      <c r="AC1454" s="1"/>
    </row>
    <row r="1455" spans="1:29" ht="15" customHeight="1" x14ac:dyDescent="0.25">
      <c r="A1455" s="342"/>
      <c r="B1455" s="417"/>
      <c r="C1455" s="418"/>
      <c r="S1455" s="367"/>
      <c r="T1455" s="367"/>
      <c r="U1455" s="368"/>
      <c r="V1455" s="1"/>
      <c r="W1455" s="1"/>
      <c r="X1455" s="1"/>
      <c r="Y1455" s="1"/>
      <c r="Z1455" s="1"/>
      <c r="AA1455" s="1"/>
      <c r="AB1455" s="1"/>
      <c r="AC1455" s="1"/>
    </row>
    <row r="1456" spans="1:29" ht="15" customHeight="1" x14ac:dyDescent="0.25">
      <c r="A1456" s="342"/>
      <c r="B1456" s="417"/>
      <c r="C1456" s="418"/>
      <c r="S1456" s="367"/>
      <c r="T1456" s="367"/>
      <c r="U1456" s="368"/>
      <c r="V1456" s="1"/>
      <c r="W1456" s="1"/>
      <c r="X1456" s="1"/>
      <c r="Y1456" s="1"/>
      <c r="Z1456" s="1"/>
      <c r="AA1456" s="1"/>
      <c r="AB1456" s="1"/>
      <c r="AC1456" s="1"/>
    </row>
    <row r="1457" spans="1:29" ht="15" customHeight="1" x14ac:dyDescent="0.25">
      <c r="A1457" s="342"/>
      <c r="B1457" s="417"/>
      <c r="C1457" s="418"/>
      <c r="S1457" s="367"/>
      <c r="T1457" s="367"/>
      <c r="U1457" s="368"/>
      <c r="V1457" s="1"/>
      <c r="W1457" s="1"/>
      <c r="X1457" s="1"/>
      <c r="Y1457" s="1"/>
      <c r="Z1457" s="1"/>
      <c r="AA1457" s="1"/>
      <c r="AB1457" s="1"/>
      <c r="AC1457" s="1"/>
    </row>
    <row r="1458" spans="1:29" ht="15" customHeight="1" x14ac:dyDescent="0.25">
      <c r="A1458" s="342"/>
      <c r="B1458" s="417"/>
      <c r="C1458" s="418"/>
      <c r="S1458" s="367"/>
      <c r="T1458" s="367"/>
      <c r="U1458" s="368"/>
      <c r="V1458" s="1"/>
      <c r="W1458" s="1"/>
      <c r="X1458" s="1"/>
      <c r="Y1458" s="1"/>
      <c r="Z1458" s="1"/>
      <c r="AA1458" s="1"/>
      <c r="AB1458" s="1"/>
      <c r="AC1458" s="1"/>
    </row>
    <row r="1459" spans="1:29" ht="15" customHeight="1" x14ac:dyDescent="0.25">
      <c r="A1459" s="342"/>
      <c r="B1459" s="417"/>
      <c r="C1459" s="418"/>
      <c r="S1459" s="367"/>
      <c r="T1459" s="367"/>
      <c r="U1459" s="368"/>
      <c r="V1459" s="1"/>
      <c r="W1459" s="1"/>
      <c r="X1459" s="1"/>
      <c r="Y1459" s="1"/>
      <c r="Z1459" s="1"/>
      <c r="AA1459" s="1"/>
      <c r="AB1459" s="1"/>
      <c r="AC1459" s="1"/>
    </row>
    <row r="1460" spans="1:29" ht="15" customHeight="1" x14ac:dyDescent="0.25">
      <c r="A1460" s="342"/>
      <c r="B1460" s="417"/>
      <c r="C1460" s="418"/>
      <c r="S1460" s="367"/>
      <c r="T1460" s="367"/>
      <c r="U1460" s="368"/>
      <c r="V1460" s="1"/>
      <c r="W1460" s="1"/>
      <c r="X1460" s="1"/>
      <c r="Y1460" s="1"/>
      <c r="Z1460" s="1"/>
      <c r="AA1460" s="1"/>
      <c r="AB1460" s="1"/>
      <c r="AC1460" s="1"/>
    </row>
    <row r="1461" spans="1:29" ht="15" customHeight="1" x14ac:dyDescent="0.25">
      <c r="A1461" s="342"/>
      <c r="B1461" s="417"/>
      <c r="C1461" s="418"/>
      <c r="S1461" s="367"/>
      <c r="T1461" s="367"/>
      <c r="U1461" s="368"/>
      <c r="V1461" s="1"/>
      <c r="W1461" s="1"/>
      <c r="X1461" s="1"/>
      <c r="Y1461" s="1"/>
      <c r="Z1461" s="1"/>
      <c r="AA1461" s="1"/>
      <c r="AB1461" s="1"/>
      <c r="AC1461" s="1"/>
    </row>
    <row r="1462" spans="1:29" ht="15" customHeight="1" x14ac:dyDescent="0.25">
      <c r="A1462" s="342"/>
      <c r="B1462" s="417"/>
      <c r="C1462" s="418"/>
      <c r="S1462" s="367"/>
      <c r="T1462" s="367"/>
      <c r="U1462" s="368"/>
      <c r="V1462" s="1"/>
      <c r="W1462" s="1"/>
      <c r="X1462" s="1"/>
      <c r="Y1462" s="1"/>
      <c r="Z1462" s="1"/>
      <c r="AA1462" s="1"/>
      <c r="AB1462" s="1"/>
      <c r="AC1462" s="1"/>
    </row>
    <row r="1463" spans="1:29" ht="15" customHeight="1" x14ac:dyDescent="0.25">
      <c r="A1463" s="342"/>
      <c r="B1463" s="417"/>
      <c r="C1463" s="418"/>
      <c r="S1463" s="367"/>
      <c r="T1463" s="367"/>
      <c r="U1463" s="368"/>
      <c r="V1463" s="1"/>
      <c r="W1463" s="1"/>
      <c r="X1463" s="1"/>
      <c r="Y1463" s="1"/>
      <c r="Z1463" s="1"/>
      <c r="AA1463" s="1"/>
      <c r="AB1463" s="1"/>
      <c r="AC1463" s="1"/>
    </row>
    <row r="1464" spans="1:29" ht="15" customHeight="1" x14ac:dyDescent="0.25">
      <c r="A1464" s="342"/>
      <c r="B1464" s="417"/>
      <c r="C1464" s="418"/>
      <c r="S1464" s="367"/>
      <c r="T1464" s="367"/>
      <c r="U1464" s="368"/>
      <c r="V1464" s="1"/>
      <c r="W1464" s="1"/>
      <c r="X1464" s="1"/>
      <c r="Y1464" s="1"/>
      <c r="Z1464" s="1"/>
      <c r="AA1464" s="1"/>
      <c r="AB1464" s="1"/>
      <c r="AC1464" s="1"/>
    </row>
    <row r="1465" spans="1:29" ht="15" customHeight="1" x14ac:dyDescent="0.25">
      <c r="A1465" s="342"/>
      <c r="B1465" s="417"/>
      <c r="C1465" s="418"/>
      <c r="S1465" s="367"/>
      <c r="T1465" s="367"/>
      <c r="U1465" s="368"/>
      <c r="V1465" s="1"/>
      <c r="W1465" s="1"/>
      <c r="X1465" s="1"/>
      <c r="Y1465" s="1"/>
      <c r="Z1465" s="1"/>
      <c r="AA1465" s="1"/>
      <c r="AB1465" s="1"/>
      <c r="AC1465" s="1"/>
    </row>
    <row r="1466" spans="1:29" ht="15" customHeight="1" x14ac:dyDescent="0.25">
      <c r="A1466" s="342"/>
      <c r="B1466" s="417"/>
      <c r="C1466" s="418"/>
      <c r="S1466" s="367"/>
      <c r="T1466" s="367"/>
      <c r="U1466" s="368"/>
      <c r="V1466" s="1"/>
      <c r="W1466" s="1"/>
      <c r="X1466" s="1"/>
      <c r="Y1466" s="1"/>
      <c r="Z1466" s="1"/>
      <c r="AA1466" s="1"/>
      <c r="AB1466" s="1"/>
      <c r="AC1466" s="1"/>
    </row>
    <row r="1467" spans="1:29" ht="15" customHeight="1" x14ac:dyDescent="0.25">
      <c r="A1467" s="342"/>
      <c r="B1467" s="417"/>
      <c r="C1467" s="418"/>
      <c r="S1467" s="367"/>
      <c r="T1467" s="367"/>
      <c r="U1467" s="368"/>
      <c r="V1467" s="1"/>
      <c r="W1467" s="1"/>
      <c r="X1467" s="1"/>
      <c r="Y1467" s="1"/>
      <c r="Z1467" s="1"/>
      <c r="AA1467" s="1"/>
      <c r="AB1467" s="1"/>
      <c r="AC1467" s="1"/>
    </row>
    <row r="1468" spans="1:29" ht="15" customHeight="1" x14ac:dyDescent="0.25">
      <c r="A1468" s="342"/>
      <c r="B1468" s="417"/>
      <c r="C1468" s="418"/>
      <c r="S1468" s="367"/>
      <c r="T1468" s="367"/>
      <c r="U1468" s="368"/>
      <c r="V1468" s="1"/>
      <c r="W1468" s="1"/>
      <c r="X1468" s="1"/>
      <c r="Y1468" s="1"/>
      <c r="Z1468" s="1"/>
      <c r="AA1468" s="1"/>
      <c r="AB1468" s="1"/>
      <c r="AC1468" s="1"/>
    </row>
    <row r="1469" spans="1:29" ht="15" customHeight="1" x14ac:dyDescent="0.25">
      <c r="A1469" s="342"/>
      <c r="B1469" s="417"/>
      <c r="C1469" s="418"/>
      <c r="S1469" s="367"/>
      <c r="T1469" s="367"/>
      <c r="U1469" s="368"/>
      <c r="V1469" s="1"/>
      <c r="W1469" s="1"/>
      <c r="X1469" s="1"/>
      <c r="Y1469" s="1"/>
      <c r="Z1469" s="1"/>
      <c r="AA1469" s="1"/>
      <c r="AB1469" s="1"/>
      <c r="AC1469" s="1"/>
    </row>
    <row r="1470" spans="1:29" ht="15" customHeight="1" x14ac:dyDescent="0.25">
      <c r="A1470" s="342"/>
      <c r="B1470" s="417"/>
      <c r="C1470" s="418"/>
      <c r="S1470" s="367"/>
      <c r="T1470" s="367"/>
      <c r="U1470" s="368"/>
      <c r="V1470" s="1"/>
      <c r="W1470" s="1"/>
      <c r="X1470" s="1"/>
      <c r="Y1470" s="1"/>
      <c r="Z1470" s="1"/>
      <c r="AA1470" s="1"/>
      <c r="AB1470" s="1"/>
      <c r="AC1470" s="1"/>
    </row>
    <row r="1471" spans="1:29" ht="15" customHeight="1" x14ac:dyDescent="0.25">
      <c r="A1471" s="342"/>
      <c r="B1471" s="417"/>
      <c r="C1471" s="418"/>
      <c r="S1471" s="367"/>
      <c r="T1471" s="367"/>
      <c r="U1471" s="368"/>
      <c r="V1471" s="1"/>
      <c r="W1471" s="1"/>
      <c r="X1471" s="1"/>
      <c r="Y1471" s="1"/>
      <c r="Z1471" s="1"/>
      <c r="AA1471" s="1"/>
      <c r="AB1471" s="1"/>
      <c r="AC1471" s="1"/>
    </row>
    <row r="1472" spans="1:29" ht="15" customHeight="1" x14ac:dyDescent="0.25">
      <c r="A1472" s="342"/>
      <c r="B1472" s="417"/>
      <c r="C1472" s="418"/>
      <c r="S1472" s="367"/>
      <c r="T1472" s="367"/>
      <c r="U1472" s="368"/>
      <c r="V1472" s="1"/>
      <c r="W1472" s="1"/>
      <c r="X1472" s="1"/>
      <c r="Y1472" s="1"/>
      <c r="Z1472" s="1"/>
      <c r="AA1472" s="1"/>
      <c r="AB1472" s="1"/>
      <c r="AC1472" s="1"/>
    </row>
    <row r="1473" spans="1:29" ht="15" customHeight="1" x14ac:dyDescent="0.25">
      <c r="A1473" s="342"/>
      <c r="B1473" s="417"/>
      <c r="C1473" s="418"/>
      <c r="S1473" s="367"/>
      <c r="T1473" s="367"/>
      <c r="U1473" s="368"/>
      <c r="V1473" s="1"/>
      <c r="W1473" s="1"/>
      <c r="X1473" s="1"/>
      <c r="Y1473" s="1"/>
      <c r="Z1473" s="1"/>
      <c r="AA1473" s="1"/>
      <c r="AB1473" s="1"/>
      <c r="AC1473" s="1"/>
    </row>
    <row r="1474" spans="1:29" ht="15" customHeight="1" x14ac:dyDescent="0.25">
      <c r="A1474" s="342"/>
      <c r="B1474" s="417"/>
      <c r="C1474" s="418"/>
      <c r="S1474" s="367"/>
      <c r="T1474" s="367"/>
      <c r="U1474" s="368"/>
      <c r="V1474" s="1"/>
      <c r="W1474" s="1"/>
      <c r="X1474" s="1"/>
      <c r="Y1474" s="1"/>
      <c r="Z1474" s="1"/>
      <c r="AA1474" s="1"/>
      <c r="AB1474" s="1"/>
      <c r="AC1474" s="1"/>
    </row>
    <row r="1475" spans="1:29" ht="15" customHeight="1" x14ac:dyDescent="0.25">
      <c r="A1475" s="342"/>
      <c r="B1475" s="417"/>
      <c r="C1475" s="418"/>
      <c r="S1475" s="367"/>
      <c r="T1475" s="367"/>
      <c r="U1475" s="368"/>
      <c r="V1475" s="1"/>
      <c r="W1475" s="1"/>
      <c r="X1475" s="1"/>
      <c r="Y1475" s="1"/>
      <c r="Z1475" s="1"/>
      <c r="AA1475" s="1"/>
      <c r="AB1475" s="1"/>
      <c r="AC1475" s="1"/>
    </row>
    <row r="1476" spans="1:29" ht="15" customHeight="1" x14ac:dyDescent="0.25">
      <c r="A1476" s="342"/>
      <c r="B1476" s="417"/>
      <c r="C1476" s="418"/>
      <c r="S1476" s="367"/>
      <c r="T1476" s="367"/>
      <c r="U1476" s="368"/>
      <c r="V1476" s="1"/>
      <c r="W1476" s="1"/>
      <c r="X1476" s="1"/>
      <c r="Y1476" s="1"/>
      <c r="Z1476" s="1"/>
      <c r="AA1476" s="1"/>
      <c r="AB1476" s="1"/>
      <c r="AC1476" s="1"/>
    </row>
    <row r="1477" spans="1:29" ht="15" customHeight="1" x14ac:dyDescent="0.25">
      <c r="A1477" s="342"/>
      <c r="B1477" s="417"/>
      <c r="C1477" s="418"/>
      <c r="S1477" s="367"/>
      <c r="T1477" s="367"/>
      <c r="U1477" s="368"/>
      <c r="V1477" s="1"/>
      <c r="W1477" s="1"/>
      <c r="X1477" s="1"/>
      <c r="Y1477" s="1"/>
      <c r="Z1477" s="1"/>
      <c r="AA1477" s="1"/>
      <c r="AB1477" s="1"/>
      <c r="AC1477" s="1"/>
    </row>
    <row r="1478" spans="1:29" ht="15" customHeight="1" x14ac:dyDescent="0.25">
      <c r="A1478" s="342"/>
      <c r="B1478" s="417"/>
      <c r="C1478" s="418"/>
      <c r="S1478" s="367"/>
      <c r="T1478" s="367"/>
      <c r="U1478" s="368"/>
      <c r="V1478" s="1"/>
      <c r="W1478" s="1"/>
      <c r="X1478" s="1"/>
      <c r="Y1478" s="1"/>
      <c r="Z1478" s="1"/>
      <c r="AA1478" s="1"/>
      <c r="AB1478" s="1"/>
      <c r="AC1478" s="1"/>
    </row>
    <row r="1479" spans="1:29" ht="15" customHeight="1" x14ac:dyDescent="0.25">
      <c r="A1479" s="342"/>
      <c r="B1479" s="417"/>
      <c r="C1479" s="418"/>
      <c r="S1479" s="367"/>
      <c r="T1479" s="367"/>
      <c r="U1479" s="368"/>
      <c r="V1479" s="1"/>
      <c r="W1479" s="1"/>
      <c r="X1479" s="1"/>
      <c r="Y1479" s="1"/>
      <c r="Z1479" s="1"/>
      <c r="AA1479" s="1"/>
      <c r="AB1479" s="1"/>
      <c r="AC1479" s="1"/>
    </row>
    <row r="1480" spans="1:29" ht="15" customHeight="1" x14ac:dyDescent="0.25">
      <c r="A1480" s="342"/>
      <c r="B1480" s="417"/>
      <c r="C1480" s="418"/>
      <c r="S1480" s="367"/>
      <c r="T1480" s="367"/>
      <c r="U1480" s="368"/>
      <c r="V1480" s="1"/>
      <c r="W1480" s="1"/>
      <c r="X1480" s="1"/>
      <c r="Y1480" s="1"/>
      <c r="Z1480" s="1"/>
      <c r="AA1480" s="1"/>
      <c r="AB1480" s="1"/>
      <c r="AC1480" s="1"/>
    </row>
    <row r="1481" spans="1:29" ht="15" customHeight="1" x14ac:dyDescent="0.25">
      <c r="A1481" s="342"/>
      <c r="B1481" s="417"/>
      <c r="C1481" s="418"/>
      <c r="S1481" s="367"/>
      <c r="T1481" s="367"/>
      <c r="U1481" s="368"/>
      <c r="V1481" s="1"/>
      <c r="W1481" s="1"/>
      <c r="X1481" s="1"/>
      <c r="Y1481" s="1"/>
      <c r="Z1481" s="1"/>
      <c r="AA1481" s="1"/>
      <c r="AB1481" s="1"/>
      <c r="AC1481" s="1"/>
    </row>
    <row r="1482" spans="1:29" ht="15" customHeight="1" x14ac:dyDescent="0.25">
      <c r="A1482" s="342"/>
      <c r="B1482" s="417"/>
      <c r="C1482" s="418"/>
      <c r="S1482" s="367"/>
      <c r="T1482" s="367"/>
      <c r="U1482" s="368"/>
      <c r="V1482" s="1"/>
      <c r="W1482" s="1"/>
      <c r="X1482" s="1"/>
      <c r="Y1482" s="1"/>
      <c r="Z1482" s="1"/>
      <c r="AA1482" s="1"/>
      <c r="AB1482" s="1"/>
      <c r="AC1482" s="1"/>
    </row>
    <row r="1483" spans="1:29" ht="15" customHeight="1" x14ac:dyDescent="0.25">
      <c r="A1483" s="342"/>
      <c r="B1483" s="417"/>
      <c r="C1483" s="418"/>
      <c r="S1483" s="367"/>
      <c r="T1483" s="367"/>
      <c r="U1483" s="368"/>
      <c r="V1483" s="1"/>
      <c r="W1483" s="1"/>
      <c r="X1483" s="1"/>
      <c r="Y1483" s="1"/>
      <c r="Z1483" s="1"/>
      <c r="AA1483" s="1"/>
      <c r="AB1483" s="1"/>
      <c r="AC1483" s="1"/>
    </row>
    <row r="1484" spans="1:29" ht="15" customHeight="1" x14ac:dyDescent="0.25">
      <c r="A1484" s="342"/>
      <c r="B1484" s="417"/>
      <c r="C1484" s="418"/>
      <c r="S1484" s="367"/>
      <c r="T1484" s="367"/>
      <c r="U1484" s="368"/>
      <c r="V1484" s="1"/>
      <c r="W1484" s="1"/>
      <c r="X1484" s="1"/>
      <c r="Y1484" s="1"/>
      <c r="Z1484" s="1"/>
      <c r="AA1484" s="1"/>
      <c r="AB1484" s="1"/>
      <c r="AC1484" s="1"/>
    </row>
    <row r="1485" spans="1:29" ht="15" customHeight="1" x14ac:dyDescent="0.25">
      <c r="A1485" s="342"/>
      <c r="B1485" s="417"/>
      <c r="C1485" s="418"/>
      <c r="S1485" s="367"/>
      <c r="T1485" s="367"/>
      <c r="U1485" s="368"/>
      <c r="V1485" s="1"/>
      <c r="W1485" s="1"/>
      <c r="X1485" s="1"/>
      <c r="Y1485" s="1"/>
      <c r="Z1485" s="1"/>
      <c r="AA1485" s="1"/>
      <c r="AB1485" s="1"/>
      <c r="AC1485" s="1"/>
    </row>
    <row r="1486" spans="1:29" ht="15" customHeight="1" x14ac:dyDescent="0.25">
      <c r="A1486" s="342"/>
      <c r="B1486" s="417"/>
      <c r="C1486" s="418"/>
      <c r="S1486" s="367"/>
      <c r="T1486" s="367"/>
      <c r="U1486" s="368"/>
      <c r="V1486" s="1"/>
      <c r="W1486" s="1"/>
      <c r="X1486" s="1"/>
      <c r="Y1486" s="1"/>
      <c r="Z1486" s="1"/>
      <c r="AA1486" s="1"/>
      <c r="AB1486" s="1"/>
      <c r="AC1486" s="1"/>
    </row>
    <row r="1487" spans="1:29" ht="15" customHeight="1" x14ac:dyDescent="0.25">
      <c r="A1487" s="342"/>
      <c r="B1487" s="417"/>
      <c r="C1487" s="418"/>
      <c r="S1487" s="367"/>
      <c r="T1487" s="367"/>
      <c r="U1487" s="368"/>
      <c r="V1487" s="1"/>
      <c r="W1487" s="1"/>
      <c r="X1487" s="1"/>
      <c r="Y1487" s="1"/>
      <c r="Z1487" s="1"/>
      <c r="AA1487" s="1"/>
      <c r="AB1487" s="1"/>
      <c r="AC1487" s="1"/>
    </row>
    <row r="1488" spans="1:29" ht="15" customHeight="1" x14ac:dyDescent="0.25">
      <c r="A1488" s="342"/>
      <c r="B1488" s="417"/>
      <c r="C1488" s="418"/>
      <c r="S1488" s="367"/>
      <c r="T1488" s="367"/>
      <c r="U1488" s="368"/>
      <c r="V1488" s="1"/>
      <c r="W1488" s="1"/>
      <c r="X1488" s="1"/>
      <c r="Y1488" s="1"/>
      <c r="Z1488" s="1"/>
      <c r="AA1488" s="1"/>
      <c r="AB1488" s="1"/>
      <c r="AC1488" s="1"/>
    </row>
    <row r="1489" spans="1:29" ht="15" customHeight="1" x14ac:dyDescent="0.25">
      <c r="A1489" s="342"/>
      <c r="B1489" s="417"/>
      <c r="C1489" s="418"/>
      <c r="S1489" s="367"/>
      <c r="T1489" s="367"/>
      <c r="U1489" s="368"/>
      <c r="V1489" s="1"/>
      <c r="W1489" s="1"/>
      <c r="X1489" s="1"/>
      <c r="Y1489" s="1"/>
      <c r="Z1489" s="1"/>
      <c r="AA1489" s="1"/>
      <c r="AB1489" s="1"/>
      <c r="AC1489" s="1"/>
    </row>
    <row r="1490" spans="1:29" ht="15" customHeight="1" x14ac:dyDescent="0.25">
      <c r="A1490" s="342"/>
      <c r="B1490" s="417"/>
      <c r="C1490" s="418"/>
      <c r="S1490" s="367"/>
      <c r="T1490" s="367"/>
      <c r="U1490" s="368"/>
      <c r="V1490" s="1"/>
      <c r="W1490" s="1"/>
      <c r="X1490" s="1"/>
      <c r="Y1490" s="1"/>
      <c r="Z1490" s="1"/>
      <c r="AA1490" s="1"/>
      <c r="AB1490" s="1"/>
      <c r="AC1490" s="1"/>
    </row>
    <row r="1491" spans="1:29" ht="15" customHeight="1" x14ac:dyDescent="0.25">
      <c r="A1491" s="342"/>
      <c r="B1491" s="417"/>
      <c r="C1491" s="418"/>
      <c r="S1491" s="367"/>
      <c r="T1491" s="367"/>
      <c r="U1491" s="368"/>
      <c r="V1491" s="1"/>
      <c r="W1491" s="1"/>
      <c r="X1491" s="1"/>
      <c r="Y1491" s="1"/>
      <c r="Z1491" s="1"/>
      <c r="AA1491" s="1"/>
      <c r="AB1491" s="1"/>
      <c r="AC1491" s="1"/>
    </row>
    <row r="1492" spans="1:29" ht="15" customHeight="1" x14ac:dyDescent="0.25">
      <c r="A1492" s="342"/>
      <c r="B1492" s="417"/>
      <c r="C1492" s="418"/>
      <c r="S1492" s="367"/>
      <c r="T1492" s="367"/>
      <c r="U1492" s="368"/>
      <c r="V1492" s="1"/>
      <c r="W1492" s="1"/>
      <c r="X1492" s="1"/>
      <c r="Y1492" s="1"/>
      <c r="Z1492" s="1"/>
      <c r="AA1492" s="1"/>
      <c r="AB1492" s="1"/>
      <c r="AC1492" s="1"/>
    </row>
    <row r="1493" spans="1:29" ht="15" customHeight="1" x14ac:dyDescent="0.25">
      <c r="A1493" s="342"/>
      <c r="B1493" s="417"/>
      <c r="C1493" s="418"/>
      <c r="S1493" s="367"/>
      <c r="T1493" s="367"/>
      <c r="U1493" s="368"/>
      <c r="V1493" s="1"/>
      <c r="W1493" s="1"/>
      <c r="X1493" s="1"/>
      <c r="Y1493" s="1"/>
      <c r="Z1493" s="1"/>
      <c r="AA1493" s="1"/>
      <c r="AB1493" s="1"/>
      <c r="AC1493" s="1"/>
    </row>
    <row r="1494" spans="1:29" ht="15" customHeight="1" x14ac:dyDescent="0.25">
      <c r="A1494" s="342"/>
      <c r="B1494" s="417"/>
      <c r="C1494" s="418"/>
      <c r="S1494" s="367"/>
      <c r="T1494" s="367"/>
      <c r="U1494" s="368"/>
      <c r="V1494" s="1"/>
      <c r="W1494" s="1"/>
      <c r="X1494" s="1"/>
      <c r="Y1494" s="1"/>
      <c r="Z1494" s="1"/>
      <c r="AA1494" s="1"/>
      <c r="AB1494" s="1"/>
      <c r="AC1494" s="1"/>
    </row>
    <row r="1495" spans="1:29" ht="15" customHeight="1" x14ac:dyDescent="0.25">
      <c r="A1495" s="342"/>
      <c r="B1495" s="417"/>
      <c r="C1495" s="418"/>
      <c r="S1495" s="367"/>
      <c r="T1495" s="367"/>
      <c r="U1495" s="368"/>
      <c r="V1495" s="1"/>
      <c r="W1495" s="1"/>
      <c r="X1495" s="1"/>
      <c r="Y1495" s="1"/>
      <c r="Z1495" s="1"/>
      <c r="AA1495" s="1"/>
      <c r="AB1495" s="1"/>
      <c r="AC1495" s="1"/>
    </row>
    <row r="1496" spans="1:29" ht="15" customHeight="1" x14ac:dyDescent="0.25">
      <c r="A1496" s="342"/>
      <c r="B1496" s="417"/>
      <c r="C1496" s="418"/>
      <c r="S1496" s="367"/>
      <c r="T1496" s="367"/>
      <c r="U1496" s="368"/>
      <c r="V1496" s="1"/>
      <c r="W1496" s="1"/>
      <c r="X1496" s="1"/>
      <c r="Y1496" s="1"/>
      <c r="Z1496" s="1"/>
      <c r="AA1496" s="1"/>
      <c r="AB1496" s="1"/>
      <c r="AC1496" s="1"/>
    </row>
    <row r="1497" spans="1:29" ht="15" customHeight="1" x14ac:dyDescent="0.25">
      <c r="A1497" s="342"/>
      <c r="B1497" s="417"/>
      <c r="C1497" s="418"/>
      <c r="S1497" s="367"/>
      <c r="T1497" s="367"/>
      <c r="U1497" s="368"/>
      <c r="V1497" s="1"/>
      <c r="W1497" s="1"/>
      <c r="X1497" s="1"/>
      <c r="Y1497" s="1"/>
      <c r="Z1497" s="1"/>
      <c r="AA1497" s="1"/>
      <c r="AB1497" s="1"/>
      <c r="AC1497" s="1"/>
    </row>
    <row r="1498" spans="1:29" ht="15" customHeight="1" x14ac:dyDescent="0.25">
      <c r="A1498" s="342"/>
      <c r="B1498" s="417"/>
      <c r="C1498" s="418"/>
      <c r="S1498" s="367"/>
      <c r="T1498" s="367"/>
      <c r="U1498" s="368"/>
      <c r="V1498" s="1"/>
      <c r="W1498" s="1"/>
      <c r="X1498" s="1"/>
      <c r="Y1498" s="1"/>
      <c r="Z1498" s="1"/>
      <c r="AA1498" s="1"/>
      <c r="AB1498" s="1"/>
      <c r="AC1498" s="1"/>
    </row>
    <row r="1499" spans="1:29" ht="15" customHeight="1" x14ac:dyDescent="0.25">
      <c r="A1499" s="342"/>
      <c r="B1499" s="417"/>
      <c r="C1499" s="418"/>
      <c r="S1499" s="367"/>
      <c r="T1499" s="367"/>
      <c r="U1499" s="368"/>
      <c r="V1499" s="1"/>
      <c r="W1499" s="1"/>
      <c r="X1499" s="1"/>
      <c r="Y1499" s="1"/>
      <c r="Z1499" s="1"/>
      <c r="AA1499" s="1"/>
      <c r="AB1499" s="1"/>
      <c r="AC1499" s="1"/>
    </row>
    <row r="1500" spans="1:29" ht="15" customHeight="1" x14ac:dyDescent="0.25">
      <c r="A1500" s="342"/>
      <c r="B1500" s="417"/>
      <c r="C1500" s="418"/>
      <c r="S1500" s="367"/>
      <c r="T1500" s="367"/>
      <c r="U1500" s="368"/>
      <c r="V1500" s="1"/>
      <c r="W1500" s="1"/>
      <c r="X1500" s="1"/>
      <c r="Y1500" s="1"/>
      <c r="Z1500" s="1"/>
      <c r="AA1500" s="1"/>
      <c r="AB1500" s="1"/>
      <c r="AC1500" s="1"/>
    </row>
    <row r="1501" spans="1:29" ht="15" customHeight="1" x14ac:dyDescent="0.25">
      <c r="A1501" s="342"/>
      <c r="B1501" s="417"/>
      <c r="C1501" s="418"/>
      <c r="S1501" s="367"/>
      <c r="T1501" s="367"/>
      <c r="U1501" s="368"/>
      <c r="V1501" s="1"/>
      <c r="W1501" s="1"/>
      <c r="X1501" s="1"/>
      <c r="Y1501" s="1"/>
      <c r="Z1501" s="1"/>
      <c r="AA1501" s="1"/>
      <c r="AB1501" s="1"/>
      <c r="AC1501" s="1"/>
    </row>
    <row r="1502" spans="1:29" ht="15" customHeight="1" x14ac:dyDescent="0.25">
      <c r="A1502" s="342"/>
      <c r="B1502" s="417"/>
      <c r="C1502" s="418"/>
      <c r="S1502" s="367"/>
      <c r="T1502" s="367"/>
      <c r="U1502" s="368"/>
      <c r="V1502" s="1"/>
      <c r="W1502" s="1"/>
      <c r="X1502" s="1"/>
      <c r="Y1502" s="1"/>
      <c r="Z1502" s="1"/>
      <c r="AA1502" s="1"/>
      <c r="AB1502" s="1"/>
      <c r="AC1502" s="1"/>
    </row>
    <row r="1503" spans="1:29" ht="15" customHeight="1" x14ac:dyDescent="0.25">
      <c r="A1503" s="342"/>
      <c r="B1503" s="417"/>
      <c r="C1503" s="418"/>
      <c r="S1503" s="367"/>
      <c r="T1503" s="367"/>
      <c r="U1503" s="368"/>
      <c r="V1503" s="1"/>
      <c r="W1503" s="1"/>
      <c r="X1503" s="1"/>
      <c r="Y1503" s="1"/>
      <c r="Z1503" s="1"/>
      <c r="AA1503" s="1"/>
      <c r="AB1503" s="1"/>
      <c r="AC1503" s="1"/>
    </row>
    <row r="1504" spans="1:29" ht="15" customHeight="1" x14ac:dyDescent="0.25">
      <c r="A1504" s="342"/>
      <c r="B1504" s="417"/>
      <c r="C1504" s="418"/>
      <c r="S1504" s="367"/>
      <c r="T1504" s="367"/>
      <c r="U1504" s="368"/>
      <c r="V1504" s="1"/>
      <c r="W1504" s="1"/>
      <c r="X1504" s="1"/>
      <c r="Y1504" s="1"/>
      <c r="Z1504" s="1"/>
      <c r="AA1504" s="1"/>
      <c r="AB1504" s="1"/>
      <c r="AC1504" s="1"/>
    </row>
    <row r="1505" spans="1:29" ht="15" customHeight="1" x14ac:dyDescent="0.25">
      <c r="A1505" s="342"/>
      <c r="B1505" s="417"/>
      <c r="C1505" s="418"/>
      <c r="S1505" s="367"/>
      <c r="T1505" s="367"/>
      <c r="U1505" s="368"/>
      <c r="V1505" s="1"/>
      <c r="W1505" s="1"/>
      <c r="X1505" s="1"/>
      <c r="Y1505" s="1"/>
      <c r="Z1505" s="1"/>
      <c r="AA1505" s="1"/>
      <c r="AB1505" s="1"/>
      <c r="AC1505" s="1"/>
    </row>
    <row r="1506" spans="1:29" ht="15" customHeight="1" x14ac:dyDescent="0.25">
      <c r="A1506" s="342"/>
      <c r="B1506" s="417"/>
      <c r="C1506" s="418"/>
      <c r="S1506" s="367"/>
      <c r="T1506" s="367"/>
      <c r="U1506" s="368"/>
      <c r="V1506" s="1"/>
      <c r="W1506" s="1"/>
      <c r="X1506" s="1"/>
      <c r="Y1506" s="1"/>
      <c r="Z1506" s="1"/>
      <c r="AA1506" s="1"/>
      <c r="AB1506" s="1"/>
      <c r="AC1506" s="1"/>
    </row>
    <row r="1507" spans="1:29" ht="15" customHeight="1" x14ac:dyDescent="0.25">
      <c r="A1507" s="342"/>
      <c r="B1507" s="417"/>
      <c r="C1507" s="418"/>
      <c r="S1507" s="367"/>
      <c r="T1507" s="367"/>
      <c r="U1507" s="368"/>
      <c r="V1507" s="1"/>
      <c r="W1507" s="1"/>
      <c r="X1507" s="1"/>
      <c r="Y1507" s="1"/>
      <c r="Z1507" s="1"/>
      <c r="AA1507" s="1"/>
      <c r="AB1507" s="1"/>
      <c r="AC1507" s="1"/>
    </row>
    <row r="1508" spans="1:29" ht="15" customHeight="1" x14ac:dyDescent="0.25">
      <c r="A1508" s="342"/>
      <c r="B1508" s="417"/>
      <c r="C1508" s="418"/>
      <c r="S1508" s="367"/>
      <c r="T1508" s="367"/>
      <c r="U1508" s="368"/>
      <c r="V1508" s="1"/>
      <c r="W1508" s="1"/>
      <c r="X1508" s="1"/>
      <c r="Y1508" s="1"/>
      <c r="Z1508" s="1"/>
      <c r="AA1508" s="1"/>
      <c r="AB1508" s="1"/>
      <c r="AC1508" s="1"/>
    </row>
    <row r="1509" spans="1:29" ht="15" customHeight="1" x14ac:dyDescent="0.25">
      <c r="A1509" s="342"/>
      <c r="B1509" s="417"/>
      <c r="C1509" s="418"/>
      <c r="S1509" s="367"/>
      <c r="T1509" s="367"/>
      <c r="U1509" s="368"/>
      <c r="V1509" s="1"/>
      <c r="W1509" s="1"/>
      <c r="X1509" s="1"/>
      <c r="Y1509" s="1"/>
      <c r="Z1509" s="1"/>
      <c r="AA1509" s="1"/>
      <c r="AB1509" s="1"/>
      <c r="AC1509" s="1"/>
    </row>
    <row r="1510" spans="1:29" ht="15" customHeight="1" x14ac:dyDescent="0.25">
      <c r="A1510" s="342"/>
      <c r="B1510" s="417"/>
      <c r="C1510" s="418"/>
      <c r="S1510" s="367"/>
      <c r="T1510" s="367"/>
      <c r="U1510" s="368"/>
      <c r="V1510" s="1"/>
      <c r="W1510" s="1"/>
      <c r="X1510" s="1"/>
      <c r="Y1510" s="1"/>
      <c r="Z1510" s="1"/>
      <c r="AA1510" s="1"/>
      <c r="AB1510" s="1"/>
      <c r="AC1510" s="1"/>
    </row>
    <row r="1511" spans="1:29" ht="15" customHeight="1" x14ac:dyDescent="0.25">
      <c r="A1511" s="342"/>
      <c r="B1511" s="417"/>
      <c r="C1511" s="418"/>
      <c r="S1511" s="367"/>
      <c r="T1511" s="367"/>
      <c r="U1511" s="368"/>
      <c r="V1511" s="1"/>
      <c r="W1511" s="1"/>
      <c r="X1511" s="1"/>
      <c r="Y1511" s="1"/>
      <c r="Z1511" s="1"/>
      <c r="AA1511" s="1"/>
      <c r="AB1511" s="1"/>
      <c r="AC1511" s="1"/>
    </row>
    <row r="1512" spans="1:29" ht="15" customHeight="1" x14ac:dyDescent="0.25">
      <c r="A1512" s="342"/>
      <c r="B1512" s="417"/>
      <c r="C1512" s="418"/>
      <c r="S1512" s="367"/>
      <c r="T1512" s="367"/>
      <c r="U1512" s="368"/>
      <c r="V1512" s="1"/>
      <c r="W1512" s="1"/>
      <c r="X1512" s="1"/>
      <c r="Y1512" s="1"/>
      <c r="Z1512" s="1"/>
      <c r="AA1512" s="1"/>
      <c r="AB1512" s="1"/>
      <c r="AC1512" s="1"/>
    </row>
    <row r="1513" spans="1:29" ht="15" customHeight="1" x14ac:dyDescent="0.25">
      <c r="A1513" s="342"/>
      <c r="B1513" s="417"/>
      <c r="C1513" s="418"/>
      <c r="S1513" s="367"/>
      <c r="T1513" s="367"/>
      <c r="U1513" s="368"/>
      <c r="V1513" s="1"/>
      <c r="W1513" s="1"/>
      <c r="X1513" s="1"/>
      <c r="Y1513" s="1"/>
      <c r="Z1513" s="1"/>
      <c r="AA1513" s="1"/>
      <c r="AB1513" s="1"/>
      <c r="AC1513" s="1"/>
    </row>
    <row r="1514" spans="1:29" ht="15" customHeight="1" x14ac:dyDescent="0.25">
      <c r="A1514" s="342"/>
      <c r="B1514" s="417"/>
      <c r="C1514" s="418"/>
      <c r="S1514" s="367"/>
      <c r="T1514" s="367"/>
      <c r="U1514" s="368"/>
      <c r="V1514" s="1"/>
      <c r="W1514" s="1"/>
      <c r="X1514" s="1"/>
      <c r="Y1514" s="1"/>
      <c r="Z1514" s="1"/>
      <c r="AA1514" s="1"/>
      <c r="AB1514" s="1"/>
      <c r="AC1514" s="1"/>
    </row>
    <row r="1515" spans="1:29" ht="15" customHeight="1" x14ac:dyDescent="0.25">
      <c r="A1515" s="342"/>
      <c r="B1515" s="417"/>
      <c r="C1515" s="418"/>
      <c r="S1515" s="367"/>
      <c r="T1515" s="367"/>
      <c r="U1515" s="368"/>
      <c r="V1515" s="1"/>
      <c r="W1515" s="1"/>
      <c r="X1515" s="1"/>
      <c r="Y1515" s="1"/>
      <c r="Z1515" s="1"/>
      <c r="AA1515" s="1"/>
      <c r="AB1515" s="1"/>
      <c r="AC1515" s="1"/>
    </row>
    <row r="1516" spans="1:29" ht="15" customHeight="1" x14ac:dyDescent="0.25">
      <c r="A1516" s="342"/>
      <c r="B1516" s="417"/>
      <c r="C1516" s="418"/>
      <c r="S1516" s="367"/>
      <c r="T1516" s="367"/>
      <c r="U1516" s="368"/>
      <c r="V1516" s="1"/>
      <c r="W1516" s="1"/>
      <c r="X1516" s="1"/>
      <c r="Y1516" s="1"/>
      <c r="Z1516" s="1"/>
      <c r="AA1516" s="1"/>
      <c r="AB1516" s="1"/>
      <c r="AC1516" s="1"/>
    </row>
    <row r="1517" spans="1:29" ht="15" customHeight="1" x14ac:dyDescent="0.25">
      <c r="A1517" s="342"/>
      <c r="B1517" s="417"/>
      <c r="C1517" s="418"/>
      <c r="S1517" s="367"/>
      <c r="T1517" s="367"/>
      <c r="U1517" s="368"/>
      <c r="V1517" s="1"/>
      <c r="W1517" s="1"/>
      <c r="X1517" s="1"/>
      <c r="Y1517" s="1"/>
      <c r="Z1517" s="1"/>
      <c r="AA1517" s="1"/>
      <c r="AB1517" s="1"/>
      <c r="AC1517" s="1"/>
    </row>
    <row r="1518" spans="1:29" ht="15" customHeight="1" x14ac:dyDescent="0.25">
      <c r="A1518" s="342"/>
      <c r="B1518" s="417"/>
      <c r="C1518" s="418"/>
      <c r="S1518" s="367"/>
      <c r="T1518" s="367"/>
      <c r="U1518" s="368"/>
      <c r="V1518" s="1"/>
      <c r="W1518" s="1"/>
      <c r="X1518" s="1"/>
      <c r="Y1518" s="1"/>
      <c r="Z1518" s="1"/>
      <c r="AA1518" s="1"/>
      <c r="AB1518" s="1"/>
      <c r="AC1518" s="1"/>
    </row>
    <row r="1519" spans="1:29" ht="15" customHeight="1" x14ac:dyDescent="0.25">
      <c r="A1519" s="342"/>
      <c r="B1519" s="417"/>
      <c r="C1519" s="418"/>
      <c r="S1519" s="367"/>
      <c r="T1519" s="367"/>
      <c r="U1519" s="368"/>
      <c r="V1519" s="1"/>
      <c r="W1519" s="1"/>
      <c r="X1519" s="1"/>
      <c r="Y1519" s="1"/>
      <c r="Z1519" s="1"/>
      <c r="AA1519" s="1"/>
      <c r="AB1519" s="1"/>
      <c r="AC1519" s="1"/>
    </row>
    <row r="1520" spans="1:29" ht="15" customHeight="1" x14ac:dyDescent="0.25">
      <c r="A1520" s="342"/>
      <c r="B1520" s="417"/>
      <c r="C1520" s="418"/>
      <c r="S1520" s="367"/>
      <c r="T1520" s="367"/>
      <c r="U1520" s="368"/>
      <c r="V1520" s="1"/>
      <c r="W1520" s="1"/>
      <c r="X1520" s="1"/>
      <c r="Y1520" s="1"/>
      <c r="Z1520" s="1"/>
      <c r="AA1520" s="1"/>
      <c r="AB1520" s="1"/>
      <c r="AC1520" s="1"/>
    </row>
    <row r="1521" spans="1:29" ht="15" customHeight="1" x14ac:dyDescent="0.25">
      <c r="A1521" s="342"/>
      <c r="B1521" s="417"/>
      <c r="C1521" s="418"/>
      <c r="S1521" s="367"/>
      <c r="T1521" s="367"/>
      <c r="U1521" s="368"/>
      <c r="V1521" s="1"/>
      <c r="W1521" s="1"/>
      <c r="X1521" s="1"/>
      <c r="Y1521" s="1"/>
      <c r="Z1521" s="1"/>
      <c r="AA1521" s="1"/>
      <c r="AB1521" s="1"/>
      <c r="AC1521" s="1"/>
    </row>
    <row r="1522" spans="1:29" ht="15" customHeight="1" x14ac:dyDescent="0.25">
      <c r="A1522" s="342"/>
      <c r="B1522" s="417"/>
      <c r="C1522" s="418"/>
      <c r="S1522" s="367"/>
      <c r="T1522" s="367"/>
      <c r="U1522" s="368"/>
      <c r="V1522" s="1"/>
      <c r="W1522" s="1"/>
      <c r="X1522" s="1"/>
      <c r="Y1522" s="1"/>
      <c r="Z1522" s="1"/>
      <c r="AA1522" s="1"/>
      <c r="AB1522" s="1"/>
      <c r="AC1522" s="1"/>
    </row>
    <row r="1523" spans="1:29" ht="15" customHeight="1" x14ac:dyDescent="0.25">
      <c r="A1523" s="342"/>
      <c r="B1523" s="417"/>
      <c r="C1523" s="418"/>
      <c r="S1523" s="367"/>
      <c r="T1523" s="367"/>
      <c r="U1523" s="368"/>
      <c r="V1523" s="1"/>
      <c r="W1523" s="1"/>
      <c r="X1523" s="1"/>
      <c r="Y1523" s="1"/>
      <c r="Z1523" s="1"/>
      <c r="AA1523" s="1"/>
      <c r="AB1523" s="1"/>
      <c r="AC1523" s="1"/>
    </row>
    <row r="1524" spans="1:29" ht="15" customHeight="1" x14ac:dyDescent="0.25">
      <c r="A1524" s="342"/>
      <c r="B1524" s="417"/>
      <c r="C1524" s="418"/>
      <c r="S1524" s="367"/>
      <c r="T1524" s="367"/>
      <c r="U1524" s="368"/>
      <c r="V1524" s="1"/>
      <c r="W1524" s="1"/>
      <c r="X1524" s="1"/>
      <c r="Y1524" s="1"/>
      <c r="Z1524" s="1"/>
      <c r="AA1524" s="1"/>
      <c r="AB1524" s="1"/>
      <c r="AC1524" s="1"/>
    </row>
    <row r="1525" spans="1:29" ht="15" customHeight="1" x14ac:dyDescent="0.25">
      <c r="A1525" s="342"/>
      <c r="B1525" s="417"/>
      <c r="C1525" s="418"/>
      <c r="S1525" s="367"/>
      <c r="T1525" s="367"/>
      <c r="U1525" s="368"/>
      <c r="V1525" s="1"/>
      <c r="W1525" s="1"/>
      <c r="X1525" s="1"/>
      <c r="Y1525" s="1"/>
      <c r="Z1525" s="1"/>
      <c r="AA1525" s="1"/>
      <c r="AB1525" s="1"/>
      <c r="AC1525" s="1"/>
    </row>
    <row r="1526" spans="1:29" ht="15" customHeight="1" x14ac:dyDescent="0.25">
      <c r="A1526" s="342"/>
      <c r="B1526" s="417"/>
      <c r="C1526" s="418"/>
      <c r="S1526" s="367"/>
      <c r="T1526" s="367"/>
      <c r="U1526" s="368"/>
      <c r="V1526" s="1"/>
      <c r="W1526" s="1"/>
      <c r="X1526" s="1"/>
      <c r="Y1526" s="1"/>
      <c r="Z1526" s="1"/>
      <c r="AA1526" s="1"/>
      <c r="AB1526" s="1"/>
      <c r="AC1526" s="1"/>
    </row>
    <row r="1527" spans="1:29" ht="15" customHeight="1" x14ac:dyDescent="0.25">
      <c r="A1527" s="342"/>
      <c r="B1527" s="417"/>
      <c r="C1527" s="418"/>
      <c r="S1527" s="367"/>
      <c r="T1527" s="367"/>
      <c r="U1527" s="368"/>
      <c r="V1527" s="1"/>
      <c r="W1527" s="1"/>
      <c r="X1527" s="1"/>
      <c r="Y1527" s="1"/>
      <c r="Z1527" s="1"/>
      <c r="AA1527" s="1"/>
      <c r="AB1527" s="1"/>
      <c r="AC1527" s="1"/>
    </row>
    <row r="1528" spans="1:29" ht="15" customHeight="1" x14ac:dyDescent="0.25">
      <c r="A1528" s="342"/>
      <c r="B1528" s="417"/>
      <c r="C1528" s="418"/>
      <c r="S1528" s="367"/>
      <c r="T1528" s="367"/>
      <c r="U1528" s="368"/>
      <c r="V1528" s="1"/>
      <c r="W1528" s="1"/>
      <c r="X1528" s="1"/>
      <c r="Y1528" s="1"/>
      <c r="Z1528" s="1"/>
      <c r="AA1528" s="1"/>
      <c r="AB1528" s="1"/>
      <c r="AC1528" s="1"/>
    </row>
    <row r="1529" spans="1:29" ht="15" customHeight="1" x14ac:dyDescent="0.25">
      <c r="A1529" s="342"/>
      <c r="B1529" s="417"/>
      <c r="C1529" s="418"/>
      <c r="S1529" s="367"/>
      <c r="T1529" s="367"/>
      <c r="U1529" s="368"/>
      <c r="V1529" s="1"/>
      <c r="W1529" s="1"/>
      <c r="X1529" s="1"/>
      <c r="Y1529" s="1"/>
      <c r="Z1529" s="1"/>
      <c r="AA1529" s="1"/>
      <c r="AB1529" s="1"/>
      <c r="AC1529" s="1"/>
    </row>
    <row r="1530" spans="1:29" ht="15" customHeight="1" x14ac:dyDescent="0.25">
      <c r="A1530" s="342"/>
      <c r="B1530" s="417"/>
      <c r="C1530" s="418"/>
      <c r="S1530" s="367"/>
      <c r="T1530" s="367"/>
      <c r="U1530" s="368"/>
      <c r="V1530" s="1"/>
      <c r="W1530" s="1"/>
      <c r="X1530" s="1"/>
      <c r="Y1530" s="1"/>
      <c r="Z1530" s="1"/>
      <c r="AA1530" s="1"/>
      <c r="AB1530" s="1"/>
      <c r="AC1530" s="1"/>
    </row>
    <row r="1531" spans="1:29" ht="15" customHeight="1" x14ac:dyDescent="0.25">
      <c r="A1531" s="342"/>
      <c r="B1531" s="417"/>
      <c r="C1531" s="418"/>
      <c r="S1531" s="367"/>
      <c r="T1531" s="367"/>
      <c r="U1531" s="368"/>
      <c r="V1531" s="1"/>
      <c r="W1531" s="1"/>
      <c r="X1531" s="1"/>
      <c r="Y1531" s="1"/>
      <c r="Z1531" s="1"/>
      <c r="AA1531" s="1"/>
      <c r="AB1531" s="1"/>
      <c r="AC1531" s="1"/>
    </row>
    <row r="1532" spans="1:29" ht="15" customHeight="1" x14ac:dyDescent="0.25">
      <c r="A1532" s="342"/>
      <c r="B1532" s="417"/>
      <c r="C1532" s="418"/>
      <c r="S1532" s="367"/>
      <c r="T1532" s="367"/>
      <c r="U1532" s="368"/>
      <c r="V1532" s="1"/>
      <c r="W1532" s="1"/>
      <c r="X1532" s="1"/>
      <c r="Y1532" s="1"/>
      <c r="Z1532" s="1"/>
      <c r="AA1532" s="1"/>
      <c r="AB1532" s="1"/>
      <c r="AC1532" s="1"/>
    </row>
    <row r="1533" spans="1:29" ht="15" customHeight="1" x14ac:dyDescent="0.25">
      <c r="A1533" s="342"/>
      <c r="B1533" s="417"/>
      <c r="C1533" s="418"/>
      <c r="S1533" s="367"/>
      <c r="T1533" s="367"/>
      <c r="U1533" s="368"/>
      <c r="V1533" s="1"/>
      <c r="W1533" s="1"/>
      <c r="X1533" s="1"/>
      <c r="Y1533" s="1"/>
      <c r="Z1533" s="1"/>
      <c r="AA1533" s="1"/>
      <c r="AB1533" s="1"/>
      <c r="AC1533" s="1"/>
    </row>
    <row r="1534" spans="1:29" ht="15" customHeight="1" x14ac:dyDescent="0.25">
      <c r="A1534" s="342"/>
      <c r="B1534" s="417"/>
      <c r="C1534" s="418"/>
      <c r="S1534" s="367"/>
      <c r="T1534" s="367"/>
      <c r="U1534" s="368"/>
      <c r="V1534" s="1"/>
      <c r="W1534" s="1"/>
      <c r="X1534" s="1"/>
      <c r="Y1534" s="1"/>
      <c r="Z1534" s="1"/>
      <c r="AA1534" s="1"/>
      <c r="AB1534" s="1"/>
      <c r="AC1534" s="1"/>
    </row>
    <row r="1535" spans="1:29" ht="15" customHeight="1" x14ac:dyDescent="0.25">
      <c r="A1535" s="342"/>
      <c r="B1535" s="417"/>
      <c r="C1535" s="418"/>
      <c r="S1535" s="367"/>
      <c r="T1535" s="367"/>
      <c r="U1535" s="368"/>
      <c r="V1535" s="1"/>
      <c r="W1535" s="1"/>
      <c r="X1535" s="1"/>
      <c r="Y1535" s="1"/>
      <c r="Z1535" s="1"/>
      <c r="AA1535" s="1"/>
      <c r="AB1535" s="1"/>
      <c r="AC1535" s="1"/>
    </row>
    <row r="1536" spans="1:29" ht="15" customHeight="1" x14ac:dyDescent="0.25">
      <c r="A1536" s="342"/>
      <c r="B1536" s="417"/>
      <c r="C1536" s="418"/>
      <c r="S1536" s="367"/>
      <c r="T1536" s="367"/>
      <c r="U1536" s="368"/>
      <c r="V1536" s="1"/>
      <c r="W1536" s="1"/>
      <c r="X1536" s="1"/>
      <c r="Y1536" s="1"/>
      <c r="Z1536" s="1"/>
      <c r="AA1536" s="1"/>
      <c r="AB1536" s="1"/>
      <c r="AC1536" s="1"/>
    </row>
    <row r="1537" spans="1:29" ht="15" customHeight="1" x14ac:dyDescent="0.25">
      <c r="A1537" s="342"/>
      <c r="B1537" s="417"/>
      <c r="C1537" s="418"/>
      <c r="S1537" s="367"/>
      <c r="T1537" s="367"/>
      <c r="U1537" s="368"/>
      <c r="V1537" s="1"/>
      <c r="W1537" s="1"/>
      <c r="X1537" s="1"/>
      <c r="Y1537" s="1"/>
      <c r="Z1537" s="1"/>
      <c r="AA1537" s="1"/>
      <c r="AB1537" s="1"/>
      <c r="AC1537" s="1"/>
    </row>
    <row r="1538" spans="1:29" ht="15" customHeight="1" x14ac:dyDescent="0.25">
      <c r="A1538" s="342"/>
      <c r="B1538" s="417"/>
      <c r="C1538" s="418"/>
      <c r="S1538" s="367"/>
      <c r="T1538" s="367"/>
      <c r="U1538" s="368"/>
      <c r="V1538" s="1"/>
      <c r="W1538" s="1"/>
      <c r="X1538" s="1"/>
      <c r="Y1538" s="1"/>
      <c r="Z1538" s="1"/>
      <c r="AA1538" s="1"/>
      <c r="AB1538" s="1"/>
      <c r="AC1538" s="1"/>
    </row>
    <row r="1539" spans="1:29" ht="15" customHeight="1" x14ac:dyDescent="0.25">
      <c r="A1539" s="342"/>
      <c r="B1539" s="417"/>
      <c r="C1539" s="418"/>
      <c r="S1539" s="367"/>
      <c r="T1539" s="367"/>
      <c r="U1539" s="368"/>
      <c r="V1539" s="1"/>
      <c r="W1539" s="1"/>
      <c r="X1539" s="1"/>
      <c r="Y1539" s="1"/>
      <c r="Z1539" s="1"/>
      <c r="AA1539" s="1"/>
      <c r="AB1539" s="1"/>
      <c r="AC1539" s="1"/>
    </row>
    <row r="1540" spans="1:29" ht="15" customHeight="1" x14ac:dyDescent="0.25">
      <c r="A1540" s="342"/>
      <c r="B1540" s="417"/>
      <c r="C1540" s="418"/>
      <c r="S1540" s="367"/>
      <c r="T1540" s="367"/>
      <c r="U1540" s="368"/>
      <c r="V1540" s="1"/>
      <c r="W1540" s="1"/>
      <c r="X1540" s="1"/>
      <c r="Y1540" s="1"/>
      <c r="Z1540" s="1"/>
      <c r="AA1540" s="1"/>
      <c r="AB1540" s="1"/>
      <c r="AC1540" s="1"/>
    </row>
    <row r="1541" spans="1:29" ht="15" customHeight="1" x14ac:dyDescent="0.25">
      <c r="A1541" s="342"/>
      <c r="B1541" s="417"/>
      <c r="C1541" s="418"/>
      <c r="S1541" s="367"/>
      <c r="T1541" s="367"/>
      <c r="U1541" s="368"/>
      <c r="V1541" s="1"/>
      <c r="W1541" s="1"/>
      <c r="X1541" s="1"/>
      <c r="Y1541" s="1"/>
      <c r="Z1541" s="1"/>
      <c r="AA1541" s="1"/>
      <c r="AB1541" s="1"/>
      <c r="AC1541" s="1"/>
    </row>
    <row r="1542" spans="1:29" ht="15" customHeight="1" x14ac:dyDescent="0.25">
      <c r="A1542" s="342"/>
      <c r="B1542" s="417"/>
      <c r="C1542" s="418"/>
      <c r="S1542" s="367"/>
      <c r="T1542" s="367"/>
      <c r="U1542" s="368"/>
      <c r="V1542" s="1"/>
      <c r="W1542" s="1"/>
      <c r="X1542" s="1"/>
      <c r="Y1542" s="1"/>
      <c r="Z1542" s="1"/>
      <c r="AA1542" s="1"/>
      <c r="AB1542" s="1"/>
      <c r="AC1542" s="1"/>
    </row>
    <row r="1543" spans="1:29" ht="15" customHeight="1" x14ac:dyDescent="0.25">
      <c r="A1543" s="342"/>
      <c r="B1543" s="417"/>
      <c r="C1543" s="418"/>
      <c r="S1543" s="367"/>
      <c r="T1543" s="367"/>
      <c r="U1543" s="368"/>
      <c r="V1543" s="1"/>
      <c r="W1543" s="1"/>
      <c r="X1543" s="1"/>
      <c r="Y1543" s="1"/>
      <c r="Z1543" s="1"/>
      <c r="AA1543" s="1"/>
      <c r="AB1543" s="1"/>
      <c r="AC1543" s="1"/>
    </row>
    <row r="1544" spans="1:29" ht="15" customHeight="1" x14ac:dyDescent="0.25">
      <c r="A1544" s="342"/>
      <c r="B1544" s="417"/>
      <c r="C1544" s="418"/>
      <c r="S1544" s="367"/>
      <c r="T1544" s="367"/>
      <c r="U1544" s="368"/>
      <c r="V1544" s="1"/>
      <c r="W1544" s="1"/>
      <c r="X1544" s="1"/>
      <c r="Y1544" s="1"/>
      <c r="Z1544" s="1"/>
      <c r="AA1544" s="1"/>
      <c r="AB1544" s="1"/>
      <c r="AC1544" s="1"/>
    </row>
    <row r="1545" spans="1:29" ht="15" customHeight="1" x14ac:dyDescent="0.25">
      <c r="A1545" s="342"/>
      <c r="B1545" s="417"/>
      <c r="C1545" s="418"/>
      <c r="S1545" s="367"/>
      <c r="T1545" s="367"/>
      <c r="U1545" s="368"/>
      <c r="V1545" s="1"/>
      <c r="W1545" s="1"/>
      <c r="X1545" s="1"/>
      <c r="Y1545" s="1"/>
      <c r="Z1545" s="1"/>
      <c r="AA1545" s="1"/>
      <c r="AB1545" s="1"/>
      <c r="AC1545" s="1"/>
    </row>
    <row r="1546" spans="1:29" ht="15" customHeight="1" x14ac:dyDescent="0.25">
      <c r="A1546" s="342"/>
      <c r="B1546" s="417"/>
      <c r="C1546" s="418"/>
      <c r="S1546" s="367"/>
      <c r="T1546" s="367"/>
      <c r="U1546" s="368"/>
      <c r="V1546" s="1"/>
      <c r="W1546" s="1"/>
      <c r="X1546" s="1"/>
      <c r="Y1546" s="1"/>
      <c r="Z1546" s="1"/>
      <c r="AA1546" s="1"/>
      <c r="AB1546" s="1"/>
      <c r="AC1546" s="1"/>
    </row>
    <row r="1547" spans="1:29" ht="15" customHeight="1" x14ac:dyDescent="0.25">
      <c r="A1547" s="342"/>
      <c r="B1547" s="417"/>
      <c r="C1547" s="418"/>
      <c r="S1547" s="367"/>
      <c r="T1547" s="367"/>
      <c r="U1547" s="368"/>
      <c r="V1547" s="1"/>
      <c r="W1547" s="1"/>
      <c r="X1547" s="1"/>
      <c r="Y1547" s="1"/>
      <c r="Z1547" s="1"/>
      <c r="AA1547" s="1"/>
      <c r="AB1547" s="1"/>
      <c r="AC1547" s="1"/>
    </row>
    <row r="1548" spans="1:29" ht="15" customHeight="1" x14ac:dyDescent="0.25">
      <c r="A1548" s="342"/>
      <c r="B1548" s="417"/>
      <c r="C1548" s="418"/>
      <c r="S1548" s="367"/>
      <c r="T1548" s="367"/>
      <c r="U1548" s="368"/>
      <c r="V1548" s="1"/>
      <c r="W1548" s="1"/>
      <c r="X1548" s="1"/>
      <c r="Y1548" s="1"/>
      <c r="Z1548" s="1"/>
      <c r="AA1548" s="1"/>
      <c r="AB1548" s="1"/>
      <c r="AC1548" s="1"/>
    </row>
    <row r="1549" spans="1:29" ht="15" customHeight="1" x14ac:dyDescent="0.25">
      <c r="A1549" s="342"/>
      <c r="B1549" s="417"/>
      <c r="C1549" s="418"/>
      <c r="S1549" s="367"/>
      <c r="T1549" s="367"/>
      <c r="U1549" s="368"/>
      <c r="V1549" s="1"/>
      <c r="W1549" s="1"/>
      <c r="X1549" s="1"/>
      <c r="Y1549" s="1"/>
      <c r="Z1549" s="1"/>
      <c r="AA1549" s="1"/>
      <c r="AB1549" s="1"/>
      <c r="AC1549" s="1"/>
    </row>
    <row r="1550" spans="1:29" ht="15" customHeight="1" x14ac:dyDescent="0.25">
      <c r="A1550" s="342"/>
      <c r="B1550" s="417"/>
      <c r="C1550" s="418"/>
      <c r="S1550" s="367"/>
      <c r="T1550" s="367"/>
      <c r="U1550" s="368"/>
      <c r="V1550" s="1"/>
      <c r="W1550" s="1"/>
      <c r="X1550" s="1"/>
      <c r="Y1550" s="1"/>
      <c r="Z1550" s="1"/>
      <c r="AA1550" s="1"/>
      <c r="AB1550" s="1"/>
      <c r="AC1550" s="1"/>
    </row>
    <row r="1551" spans="1:29" ht="15" customHeight="1" x14ac:dyDescent="0.25">
      <c r="A1551" s="342"/>
      <c r="B1551" s="417"/>
      <c r="C1551" s="418"/>
      <c r="S1551" s="367"/>
      <c r="T1551" s="367"/>
      <c r="U1551" s="368"/>
      <c r="V1551" s="1"/>
      <c r="W1551" s="1"/>
      <c r="X1551" s="1"/>
      <c r="Y1551" s="1"/>
      <c r="Z1551" s="1"/>
      <c r="AA1551" s="1"/>
      <c r="AB1551" s="1"/>
      <c r="AC1551" s="1"/>
    </row>
    <row r="1552" spans="1:29" ht="15" customHeight="1" x14ac:dyDescent="0.25">
      <c r="A1552" s="342"/>
      <c r="B1552" s="417"/>
      <c r="C1552" s="418"/>
      <c r="S1552" s="367"/>
      <c r="T1552" s="367"/>
      <c r="U1552" s="368"/>
      <c r="V1552" s="1"/>
      <c r="W1552" s="1"/>
      <c r="X1552" s="1"/>
      <c r="Y1552" s="1"/>
      <c r="Z1552" s="1"/>
      <c r="AA1552" s="1"/>
      <c r="AB1552" s="1"/>
      <c r="AC1552" s="1"/>
    </row>
    <row r="1553" spans="1:29" ht="15" customHeight="1" x14ac:dyDescent="0.25">
      <c r="A1553" s="342"/>
      <c r="B1553" s="417"/>
      <c r="C1553" s="418"/>
      <c r="S1553" s="367"/>
      <c r="T1553" s="367"/>
      <c r="U1553" s="368"/>
      <c r="V1553" s="1"/>
      <c r="W1553" s="1"/>
      <c r="X1553" s="1"/>
      <c r="Y1553" s="1"/>
      <c r="Z1553" s="1"/>
      <c r="AA1553" s="1"/>
      <c r="AB1553" s="1"/>
      <c r="AC1553" s="1"/>
    </row>
    <row r="1554" spans="1:29" ht="15" customHeight="1" x14ac:dyDescent="0.25">
      <c r="A1554" s="342"/>
      <c r="B1554" s="417"/>
      <c r="C1554" s="418"/>
      <c r="S1554" s="367"/>
      <c r="T1554" s="367"/>
      <c r="U1554" s="368"/>
      <c r="V1554" s="1"/>
      <c r="W1554" s="1"/>
      <c r="X1554" s="1"/>
      <c r="Y1554" s="1"/>
      <c r="Z1554" s="1"/>
      <c r="AA1554" s="1"/>
      <c r="AB1554" s="1"/>
      <c r="AC1554" s="1"/>
    </row>
    <row r="1555" spans="1:29" ht="15" customHeight="1" x14ac:dyDescent="0.25">
      <c r="A1555" s="342"/>
      <c r="B1555" s="417"/>
      <c r="C1555" s="418"/>
      <c r="S1555" s="367"/>
      <c r="T1555" s="367"/>
      <c r="U1555" s="368"/>
      <c r="V1555" s="1"/>
      <c r="W1555" s="1"/>
      <c r="X1555" s="1"/>
      <c r="Y1555" s="1"/>
      <c r="Z1555" s="1"/>
      <c r="AA1555" s="1"/>
      <c r="AB1555" s="1"/>
      <c r="AC1555" s="1"/>
    </row>
    <row r="1556" spans="1:29" ht="15" customHeight="1" x14ac:dyDescent="0.25">
      <c r="A1556" s="342"/>
      <c r="B1556" s="417"/>
      <c r="C1556" s="418"/>
      <c r="S1556" s="367"/>
      <c r="T1556" s="367"/>
      <c r="U1556" s="368"/>
      <c r="V1556" s="1"/>
      <c r="W1556" s="1"/>
      <c r="X1556" s="1"/>
      <c r="Y1556" s="1"/>
      <c r="Z1556" s="1"/>
      <c r="AA1556" s="1"/>
      <c r="AB1556" s="1"/>
      <c r="AC1556" s="1"/>
    </row>
    <row r="1557" spans="1:29" ht="15" customHeight="1" x14ac:dyDescent="0.25">
      <c r="A1557" s="342"/>
      <c r="B1557" s="417"/>
      <c r="C1557" s="418"/>
      <c r="S1557" s="367"/>
      <c r="T1557" s="367"/>
      <c r="U1557" s="368"/>
      <c r="V1557" s="1"/>
      <c r="W1557" s="1"/>
      <c r="X1557" s="1"/>
      <c r="Y1557" s="1"/>
      <c r="Z1557" s="1"/>
      <c r="AA1557" s="1"/>
      <c r="AB1557" s="1"/>
      <c r="AC1557" s="1"/>
    </row>
    <row r="1558" spans="1:29" ht="15" customHeight="1" x14ac:dyDescent="0.25">
      <c r="A1558" s="342"/>
      <c r="B1558" s="417"/>
      <c r="C1558" s="418"/>
      <c r="S1558" s="367"/>
      <c r="T1558" s="367"/>
      <c r="U1558" s="368"/>
      <c r="V1558" s="1"/>
      <c r="W1558" s="1"/>
      <c r="X1558" s="1"/>
      <c r="Y1558" s="1"/>
      <c r="Z1558" s="1"/>
      <c r="AA1558" s="1"/>
      <c r="AB1558" s="1"/>
      <c r="AC1558" s="1"/>
    </row>
    <row r="1559" spans="1:29" ht="15" customHeight="1" x14ac:dyDescent="0.25">
      <c r="A1559" s="342"/>
      <c r="B1559" s="417"/>
      <c r="C1559" s="418"/>
      <c r="S1559" s="367"/>
      <c r="T1559" s="367"/>
      <c r="U1559" s="368"/>
      <c r="V1559" s="1"/>
      <c r="W1559" s="1"/>
      <c r="X1559" s="1"/>
      <c r="Y1559" s="1"/>
      <c r="Z1559" s="1"/>
      <c r="AA1559" s="1"/>
      <c r="AB1559" s="1"/>
      <c r="AC1559" s="1"/>
    </row>
    <row r="1560" spans="1:29" ht="15" customHeight="1" x14ac:dyDescent="0.25">
      <c r="A1560" s="342"/>
      <c r="B1560" s="417"/>
      <c r="C1560" s="418"/>
      <c r="S1560" s="367"/>
      <c r="T1560" s="367"/>
      <c r="U1560" s="368"/>
      <c r="V1560" s="1"/>
      <c r="W1560" s="1"/>
      <c r="X1560" s="1"/>
      <c r="Y1560" s="1"/>
      <c r="Z1560" s="1"/>
      <c r="AA1560" s="1"/>
      <c r="AB1560" s="1"/>
      <c r="AC1560" s="1"/>
    </row>
    <row r="1561" spans="1:29" ht="15" customHeight="1" x14ac:dyDescent="0.25">
      <c r="A1561" s="342"/>
      <c r="B1561" s="417"/>
      <c r="C1561" s="418"/>
      <c r="S1561" s="367"/>
      <c r="T1561" s="367"/>
      <c r="U1561" s="368"/>
      <c r="V1561" s="1"/>
      <c r="W1561" s="1"/>
      <c r="X1561" s="1"/>
      <c r="Y1561" s="1"/>
      <c r="Z1561" s="1"/>
      <c r="AA1561" s="1"/>
      <c r="AB1561" s="1"/>
      <c r="AC1561" s="1"/>
    </row>
    <row r="1562" spans="1:29" ht="15" customHeight="1" x14ac:dyDescent="0.25">
      <c r="A1562" s="342"/>
      <c r="B1562" s="417"/>
      <c r="C1562" s="418"/>
      <c r="S1562" s="367"/>
      <c r="T1562" s="367"/>
      <c r="U1562" s="368"/>
      <c r="V1562" s="1"/>
      <c r="W1562" s="1"/>
      <c r="X1562" s="1"/>
      <c r="Y1562" s="1"/>
      <c r="Z1562" s="1"/>
      <c r="AA1562" s="1"/>
      <c r="AB1562" s="1"/>
      <c r="AC1562" s="1"/>
    </row>
    <row r="1563" spans="1:29" ht="15" customHeight="1" x14ac:dyDescent="0.25">
      <c r="A1563" s="342"/>
      <c r="B1563" s="417"/>
      <c r="C1563" s="418"/>
      <c r="S1563" s="367"/>
      <c r="T1563" s="367"/>
      <c r="U1563" s="368"/>
      <c r="V1563" s="1"/>
      <c r="W1563" s="1"/>
      <c r="X1563" s="1"/>
      <c r="Y1563" s="1"/>
      <c r="Z1563" s="1"/>
      <c r="AA1563" s="1"/>
      <c r="AB1563" s="1"/>
      <c r="AC1563" s="1"/>
    </row>
    <row r="1564" spans="1:29" ht="15" customHeight="1" x14ac:dyDescent="0.25">
      <c r="A1564" s="342"/>
      <c r="B1564" s="417"/>
      <c r="C1564" s="418"/>
      <c r="S1564" s="367"/>
      <c r="T1564" s="367"/>
      <c r="U1564" s="368"/>
      <c r="V1564" s="1"/>
      <c r="W1564" s="1"/>
      <c r="X1564" s="1"/>
      <c r="Y1564" s="1"/>
      <c r="Z1564" s="1"/>
      <c r="AA1564" s="1"/>
      <c r="AB1564" s="1"/>
      <c r="AC1564" s="1"/>
    </row>
    <row r="1565" spans="1:29" ht="15" customHeight="1" x14ac:dyDescent="0.25">
      <c r="A1565" s="342"/>
      <c r="B1565" s="417"/>
      <c r="C1565" s="418"/>
      <c r="S1565" s="367"/>
      <c r="T1565" s="367"/>
      <c r="U1565" s="368"/>
      <c r="V1565" s="1"/>
      <c r="W1565" s="1"/>
      <c r="X1565" s="1"/>
      <c r="Y1565" s="1"/>
      <c r="Z1565" s="1"/>
      <c r="AA1565" s="1"/>
      <c r="AB1565" s="1"/>
      <c r="AC1565" s="1"/>
    </row>
    <row r="1566" spans="1:29" ht="15" customHeight="1" x14ac:dyDescent="0.25">
      <c r="A1566" s="342"/>
      <c r="B1566" s="417"/>
      <c r="C1566" s="418"/>
      <c r="S1566" s="367"/>
      <c r="T1566" s="367"/>
      <c r="U1566" s="368"/>
      <c r="V1566" s="1"/>
      <c r="W1566" s="1"/>
      <c r="X1566" s="1"/>
      <c r="Y1566" s="1"/>
      <c r="Z1566" s="1"/>
      <c r="AA1566" s="1"/>
      <c r="AB1566" s="1"/>
      <c r="AC1566" s="1"/>
    </row>
    <row r="1567" spans="1:29" ht="15" customHeight="1" x14ac:dyDescent="0.25">
      <c r="A1567" s="342"/>
      <c r="B1567" s="417"/>
      <c r="C1567" s="418"/>
      <c r="S1567" s="367"/>
      <c r="T1567" s="367"/>
      <c r="U1567" s="368"/>
      <c r="V1567" s="1"/>
      <c r="W1567" s="1"/>
      <c r="X1567" s="1"/>
      <c r="Y1567" s="1"/>
      <c r="Z1567" s="1"/>
      <c r="AA1567" s="1"/>
      <c r="AB1567" s="1"/>
      <c r="AC1567" s="1"/>
    </row>
    <row r="1568" spans="1:29" ht="15" customHeight="1" x14ac:dyDescent="0.25">
      <c r="A1568" s="342"/>
      <c r="B1568" s="417"/>
      <c r="C1568" s="418"/>
      <c r="S1568" s="367"/>
      <c r="T1568" s="367"/>
      <c r="U1568" s="368"/>
      <c r="V1568" s="1"/>
      <c r="W1568" s="1"/>
      <c r="X1568" s="1"/>
      <c r="Y1568" s="1"/>
      <c r="Z1568" s="1"/>
      <c r="AA1568" s="1"/>
      <c r="AB1568" s="1"/>
      <c r="AC1568" s="1"/>
    </row>
    <row r="1569" spans="1:29" ht="15" customHeight="1" x14ac:dyDescent="0.25">
      <c r="A1569" s="342"/>
      <c r="B1569" s="417"/>
      <c r="C1569" s="418"/>
      <c r="S1569" s="367"/>
      <c r="T1569" s="367"/>
      <c r="U1569" s="368"/>
      <c r="V1569" s="1"/>
      <c r="W1569" s="1"/>
      <c r="X1569" s="1"/>
      <c r="Y1569" s="1"/>
      <c r="Z1569" s="1"/>
      <c r="AA1569" s="1"/>
      <c r="AB1569" s="1"/>
      <c r="AC1569" s="1"/>
    </row>
    <row r="1570" spans="1:29" ht="15" customHeight="1" x14ac:dyDescent="0.25">
      <c r="A1570" s="342"/>
      <c r="B1570" s="417"/>
      <c r="C1570" s="418"/>
      <c r="S1570" s="367"/>
      <c r="T1570" s="367"/>
      <c r="U1570" s="368"/>
      <c r="V1570" s="1"/>
      <c r="W1570" s="1"/>
      <c r="X1570" s="1"/>
      <c r="Y1570" s="1"/>
      <c r="Z1570" s="1"/>
      <c r="AA1570" s="1"/>
      <c r="AB1570" s="1"/>
      <c r="AC1570" s="1"/>
    </row>
    <row r="1571" spans="1:29" ht="15" customHeight="1" x14ac:dyDescent="0.25">
      <c r="A1571" s="342"/>
      <c r="B1571" s="417"/>
      <c r="C1571" s="418"/>
      <c r="S1571" s="367"/>
      <c r="T1571" s="367"/>
      <c r="U1571" s="368"/>
      <c r="V1571" s="1"/>
      <c r="W1571" s="1"/>
      <c r="X1571" s="1"/>
      <c r="Y1571" s="1"/>
      <c r="Z1571" s="1"/>
      <c r="AA1571" s="1"/>
      <c r="AB1571" s="1"/>
      <c r="AC1571" s="1"/>
    </row>
    <row r="1572" spans="1:29" ht="15" customHeight="1" x14ac:dyDescent="0.25">
      <c r="A1572" s="342"/>
      <c r="B1572" s="417"/>
      <c r="C1572" s="418"/>
      <c r="S1572" s="367"/>
      <c r="T1572" s="367"/>
      <c r="U1572" s="368"/>
      <c r="V1572" s="1"/>
      <c r="W1572" s="1"/>
      <c r="X1572" s="1"/>
      <c r="Y1572" s="1"/>
      <c r="Z1572" s="1"/>
      <c r="AA1572" s="1"/>
      <c r="AB1572" s="1"/>
      <c r="AC1572" s="1"/>
    </row>
    <row r="1573" spans="1:29" ht="15" customHeight="1" x14ac:dyDescent="0.25">
      <c r="A1573" s="342"/>
      <c r="B1573" s="417"/>
      <c r="C1573" s="418"/>
      <c r="S1573" s="367"/>
      <c r="T1573" s="367"/>
      <c r="U1573" s="368"/>
      <c r="V1573" s="1"/>
      <c r="W1573" s="1"/>
      <c r="X1573" s="1"/>
      <c r="Y1573" s="1"/>
      <c r="Z1573" s="1"/>
      <c r="AA1573" s="1"/>
      <c r="AB1573" s="1"/>
      <c r="AC1573" s="1"/>
    </row>
    <row r="1574" spans="1:29" ht="15" customHeight="1" x14ac:dyDescent="0.25">
      <c r="A1574" s="342"/>
      <c r="B1574" s="417"/>
      <c r="C1574" s="418"/>
      <c r="S1574" s="367"/>
      <c r="T1574" s="367"/>
      <c r="U1574" s="368"/>
      <c r="V1574" s="1"/>
      <c r="W1574" s="1"/>
      <c r="X1574" s="1"/>
      <c r="Y1574" s="1"/>
      <c r="Z1574" s="1"/>
      <c r="AA1574" s="1"/>
      <c r="AB1574" s="1"/>
      <c r="AC1574" s="1"/>
    </row>
    <row r="1575" spans="1:29" ht="15" customHeight="1" x14ac:dyDescent="0.25">
      <c r="A1575" s="342"/>
      <c r="B1575" s="417"/>
      <c r="C1575" s="418"/>
      <c r="S1575" s="367"/>
      <c r="T1575" s="367"/>
      <c r="U1575" s="368"/>
      <c r="V1575" s="1"/>
      <c r="W1575" s="1"/>
      <c r="X1575" s="1"/>
      <c r="Y1575" s="1"/>
      <c r="Z1575" s="1"/>
      <c r="AA1575" s="1"/>
      <c r="AB1575" s="1"/>
      <c r="AC1575" s="1"/>
    </row>
    <row r="1576" spans="1:29" ht="15" customHeight="1" x14ac:dyDescent="0.25">
      <c r="A1576" s="342"/>
      <c r="B1576" s="417"/>
      <c r="C1576" s="418"/>
      <c r="S1576" s="367"/>
      <c r="T1576" s="367"/>
      <c r="U1576" s="368"/>
      <c r="V1576" s="1"/>
      <c r="W1576" s="1"/>
      <c r="X1576" s="1"/>
      <c r="Y1576" s="1"/>
      <c r="Z1576" s="1"/>
      <c r="AA1576" s="1"/>
      <c r="AB1576" s="1"/>
      <c r="AC1576" s="1"/>
    </row>
    <row r="1577" spans="1:29" ht="15" customHeight="1" x14ac:dyDescent="0.25">
      <c r="A1577" s="342"/>
      <c r="B1577" s="417"/>
      <c r="C1577" s="418"/>
      <c r="S1577" s="367"/>
      <c r="T1577" s="367"/>
      <c r="U1577" s="368"/>
      <c r="V1577" s="1"/>
      <c r="W1577" s="1"/>
      <c r="X1577" s="1"/>
      <c r="Y1577" s="1"/>
      <c r="Z1577" s="1"/>
      <c r="AA1577" s="1"/>
      <c r="AB1577" s="1"/>
      <c r="AC1577" s="1"/>
    </row>
    <row r="1578" spans="1:29" ht="15" customHeight="1" x14ac:dyDescent="0.25">
      <c r="A1578" s="342"/>
      <c r="B1578" s="417"/>
      <c r="C1578" s="418"/>
      <c r="S1578" s="367"/>
      <c r="T1578" s="367"/>
      <c r="U1578" s="368"/>
      <c r="V1578" s="1"/>
      <c r="W1578" s="1"/>
      <c r="X1578" s="1"/>
      <c r="Y1578" s="1"/>
      <c r="Z1578" s="1"/>
      <c r="AA1578" s="1"/>
      <c r="AB1578" s="1"/>
      <c r="AC1578" s="1"/>
    </row>
    <row r="1579" spans="1:29" ht="15" customHeight="1" x14ac:dyDescent="0.25">
      <c r="A1579" s="342"/>
      <c r="B1579" s="417"/>
      <c r="C1579" s="418"/>
      <c r="S1579" s="367"/>
      <c r="T1579" s="367"/>
      <c r="U1579" s="368"/>
      <c r="V1579" s="1"/>
      <c r="W1579" s="1"/>
      <c r="X1579" s="1"/>
      <c r="Y1579" s="1"/>
      <c r="Z1579" s="1"/>
      <c r="AA1579" s="1"/>
      <c r="AB1579" s="1"/>
      <c r="AC1579" s="1"/>
    </row>
    <row r="1580" spans="1:29" ht="15" customHeight="1" x14ac:dyDescent="0.25">
      <c r="A1580" s="342"/>
      <c r="B1580" s="417"/>
      <c r="C1580" s="418"/>
      <c r="S1580" s="367"/>
      <c r="T1580" s="367"/>
      <c r="U1580" s="368"/>
      <c r="V1580" s="1"/>
      <c r="W1580" s="1"/>
      <c r="X1580" s="1"/>
      <c r="Y1580" s="1"/>
      <c r="Z1580" s="1"/>
      <c r="AA1580" s="1"/>
      <c r="AB1580" s="1"/>
      <c r="AC1580" s="1"/>
    </row>
    <row r="1581" spans="1:29" ht="15" customHeight="1" x14ac:dyDescent="0.25">
      <c r="A1581" s="342"/>
      <c r="B1581" s="417"/>
      <c r="C1581" s="418"/>
      <c r="S1581" s="367"/>
      <c r="T1581" s="367"/>
      <c r="U1581" s="368"/>
      <c r="V1581" s="1"/>
      <c r="W1581" s="1"/>
      <c r="X1581" s="1"/>
      <c r="Y1581" s="1"/>
      <c r="Z1581" s="1"/>
      <c r="AA1581" s="1"/>
      <c r="AB1581" s="1"/>
      <c r="AC1581" s="1"/>
    </row>
    <row r="1582" spans="1:29" ht="15" customHeight="1" x14ac:dyDescent="0.25">
      <c r="A1582" s="342"/>
      <c r="B1582" s="417"/>
      <c r="C1582" s="418"/>
      <c r="S1582" s="367"/>
      <c r="T1582" s="367"/>
      <c r="U1582" s="368"/>
      <c r="V1582" s="1"/>
      <c r="W1582" s="1"/>
      <c r="X1582" s="1"/>
      <c r="Y1582" s="1"/>
      <c r="Z1582" s="1"/>
      <c r="AA1582" s="1"/>
      <c r="AB1582" s="1"/>
      <c r="AC1582" s="1"/>
    </row>
    <row r="1583" spans="1:29" ht="15" customHeight="1" x14ac:dyDescent="0.25">
      <c r="A1583" s="342"/>
      <c r="B1583" s="417"/>
      <c r="C1583" s="418"/>
      <c r="S1583" s="367"/>
      <c r="T1583" s="367"/>
      <c r="U1583" s="368"/>
      <c r="V1583" s="1"/>
      <c r="W1583" s="1"/>
      <c r="X1583" s="1"/>
      <c r="Y1583" s="1"/>
      <c r="Z1583" s="1"/>
      <c r="AA1583" s="1"/>
      <c r="AB1583" s="1"/>
      <c r="AC1583" s="1"/>
    </row>
    <row r="1584" spans="1:29" ht="15" customHeight="1" x14ac:dyDescent="0.25">
      <c r="A1584" s="342"/>
      <c r="B1584" s="417"/>
      <c r="C1584" s="418"/>
      <c r="S1584" s="367"/>
      <c r="T1584" s="367"/>
      <c r="U1584" s="368"/>
      <c r="V1584" s="1"/>
      <c r="W1584" s="1"/>
      <c r="X1584" s="1"/>
      <c r="Y1584" s="1"/>
      <c r="Z1584" s="1"/>
      <c r="AA1584" s="1"/>
      <c r="AB1584" s="1"/>
      <c r="AC1584" s="1"/>
    </row>
    <row r="1585" spans="1:29" ht="15" customHeight="1" x14ac:dyDescent="0.25">
      <c r="A1585" s="342"/>
      <c r="B1585" s="417"/>
      <c r="C1585" s="418"/>
      <c r="S1585" s="367"/>
      <c r="T1585" s="367"/>
      <c r="U1585" s="368"/>
      <c r="V1585" s="1"/>
      <c r="W1585" s="1"/>
      <c r="X1585" s="1"/>
      <c r="Y1585" s="1"/>
      <c r="Z1585" s="1"/>
      <c r="AA1585" s="1"/>
      <c r="AB1585" s="1"/>
      <c r="AC1585" s="1"/>
    </row>
    <row r="1586" spans="1:29" ht="15" customHeight="1" x14ac:dyDescent="0.25">
      <c r="A1586" s="342"/>
      <c r="B1586" s="417"/>
      <c r="C1586" s="418"/>
      <c r="S1586" s="367"/>
      <c r="T1586" s="367"/>
      <c r="U1586" s="368"/>
      <c r="V1586" s="1"/>
      <c r="W1586" s="1"/>
      <c r="X1586" s="1"/>
      <c r="Y1586" s="1"/>
      <c r="Z1586" s="1"/>
      <c r="AA1586" s="1"/>
      <c r="AB1586" s="1"/>
      <c r="AC1586" s="1"/>
    </row>
    <row r="1587" spans="1:29" ht="15" customHeight="1" x14ac:dyDescent="0.25">
      <c r="A1587" s="342"/>
      <c r="B1587" s="417"/>
      <c r="C1587" s="418"/>
      <c r="S1587" s="367"/>
      <c r="T1587" s="367"/>
      <c r="U1587" s="368"/>
      <c r="V1587" s="1"/>
      <c r="W1587" s="1"/>
      <c r="X1587" s="1"/>
      <c r="Y1587" s="1"/>
      <c r="Z1587" s="1"/>
      <c r="AA1587" s="1"/>
      <c r="AB1587" s="1"/>
      <c r="AC1587" s="1"/>
    </row>
    <row r="1588" spans="1:29" ht="15" customHeight="1" x14ac:dyDescent="0.25">
      <c r="A1588" s="342"/>
      <c r="B1588" s="417"/>
      <c r="C1588" s="418"/>
      <c r="S1588" s="367"/>
      <c r="T1588" s="367"/>
      <c r="U1588" s="368"/>
      <c r="V1588" s="1"/>
      <c r="W1588" s="1"/>
      <c r="X1588" s="1"/>
      <c r="Y1588" s="1"/>
      <c r="Z1588" s="1"/>
      <c r="AA1588" s="1"/>
      <c r="AB1588" s="1"/>
      <c r="AC1588" s="1"/>
    </row>
    <row r="1589" spans="1:29" ht="15" customHeight="1" x14ac:dyDescent="0.25">
      <c r="A1589" s="342"/>
      <c r="B1589" s="417"/>
      <c r="C1589" s="418"/>
      <c r="S1589" s="367"/>
      <c r="T1589" s="367"/>
      <c r="U1589" s="368"/>
      <c r="V1589" s="1"/>
      <c r="W1589" s="1"/>
      <c r="X1589" s="1"/>
      <c r="Y1589" s="1"/>
      <c r="Z1589" s="1"/>
      <c r="AA1589" s="1"/>
      <c r="AB1589" s="1"/>
      <c r="AC1589" s="1"/>
    </row>
    <row r="1590" spans="1:29" ht="15" customHeight="1" x14ac:dyDescent="0.25">
      <c r="A1590" s="342"/>
      <c r="B1590" s="417"/>
      <c r="C1590" s="418"/>
      <c r="S1590" s="367"/>
      <c r="T1590" s="367"/>
      <c r="U1590" s="368"/>
      <c r="V1590" s="1"/>
      <c r="W1590" s="1"/>
      <c r="X1590" s="1"/>
      <c r="Y1590" s="1"/>
      <c r="Z1590" s="1"/>
      <c r="AA1590" s="1"/>
      <c r="AB1590" s="1"/>
      <c r="AC1590" s="1"/>
    </row>
    <row r="1591" spans="1:29" ht="15" customHeight="1" x14ac:dyDescent="0.25">
      <c r="A1591" s="342"/>
      <c r="B1591" s="417"/>
      <c r="C1591" s="418"/>
      <c r="S1591" s="367"/>
      <c r="T1591" s="367"/>
      <c r="U1591" s="368"/>
      <c r="V1591" s="1"/>
      <c r="W1591" s="1"/>
      <c r="X1591" s="1"/>
      <c r="Y1591" s="1"/>
      <c r="Z1591" s="1"/>
      <c r="AA1591" s="1"/>
      <c r="AB1591" s="1"/>
      <c r="AC1591" s="1"/>
    </row>
    <row r="1592" spans="1:29" ht="15" customHeight="1" x14ac:dyDescent="0.25">
      <c r="A1592" s="342"/>
      <c r="B1592" s="417"/>
      <c r="C1592" s="418"/>
      <c r="S1592" s="367"/>
      <c r="T1592" s="367"/>
      <c r="U1592" s="368"/>
      <c r="V1592" s="1"/>
      <c r="W1592" s="1"/>
      <c r="X1592" s="1"/>
      <c r="Y1592" s="1"/>
      <c r="Z1592" s="1"/>
      <c r="AA1592" s="1"/>
      <c r="AB1592" s="1"/>
      <c r="AC1592" s="1"/>
    </row>
    <row r="1593" spans="1:29" ht="15" customHeight="1" x14ac:dyDescent="0.25">
      <c r="A1593" s="342"/>
      <c r="B1593" s="417"/>
      <c r="C1593" s="418"/>
      <c r="S1593" s="367"/>
      <c r="T1593" s="367"/>
      <c r="U1593" s="368"/>
      <c r="V1593" s="1"/>
      <c r="W1593" s="1"/>
      <c r="X1593" s="1"/>
      <c r="Y1593" s="1"/>
      <c r="Z1593" s="1"/>
      <c r="AA1593" s="1"/>
      <c r="AB1593" s="1"/>
      <c r="AC1593" s="1"/>
    </row>
    <row r="1594" spans="1:29" ht="15" customHeight="1" x14ac:dyDescent="0.25">
      <c r="A1594" s="342"/>
      <c r="B1594" s="417"/>
      <c r="C1594" s="418"/>
      <c r="S1594" s="367"/>
      <c r="T1594" s="367"/>
      <c r="U1594" s="368"/>
      <c r="V1594" s="1"/>
      <c r="W1594" s="1"/>
      <c r="X1594" s="1"/>
      <c r="Y1594" s="1"/>
      <c r="Z1594" s="1"/>
      <c r="AA1594" s="1"/>
      <c r="AB1594" s="1"/>
      <c r="AC1594" s="1"/>
    </row>
    <row r="1595" spans="1:29" ht="15" customHeight="1" x14ac:dyDescent="0.25">
      <c r="A1595" s="342"/>
      <c r="B1595" s="417"/>
      <c r="C1595" s="418"/>
      <c r="S1595" s="367"/>
      <c r="T1595" s="367"/>
      <c r="U1595" s="368"/>
      <c r="V1595" s="1"/>
      <c r="W1595" s="1"/>
      <c r="X1595" s="1"/>
      <c r="Y1595" s="1"/>
      <c r="Z1595" s="1"/>
      <c r="AA1595" s="1"/>
      <c r="AB1595" s="1"/>
      <c r="AC1595" s="1"/>
    </row>
    <row r="1596" spans="1:29" ht="15" customHeight="1" x14ac:dyDescent="0.25">
      <c r="A1596" s="342"/>
      <c r="B1596" s="417"/>
      <c r="C1596" s="418"/>
      <c r="S1596" s="367"/>
      <c r="T1596" s="367"/>
      <c r="U1596" s="368"/>
      <c r="V1596" s="1"/>
      <c r="W1596" s="1"/>
      <c r="X1596" s="1"/>
      <c r="Y1596" s="1"/>
      <c r="Z1596" s="1"/>
      <c r="AA1596" s="1"/>
      <c r="AB1596" s="1"/>
      <c r="AC1596" s="1"/>
    </row>
    <row r="1597" spans="1:29" ht="15" customHeight="1" x14ac:dyDescent="0.25">
      <c r="A1597" s="342"/>
      <c r="B1597" s="417"/>
      <c r="C1597" s="418"/>
      <c r="S1597" s="367"/>
      <c r="T1597" s="367"/>
      <c r="U1597" s="368"/>
      <c r="V1597" s="1"/>
      <c r="W1597" s="1"/>
      <c r="X1597" s="1"/>
      <c r="Y1597" s="1"/>
      <c r="Z1597" s="1"/>
      <c r="AA1597" s="1"/>
      <c r="AB1597" s="1"/>
      <c r="AC1597" s="1"/>
    </row>
    <row r="1598" spans="1:29" ht="15" customHeight="1" x14ac:dyDescent="0.25">
      <c r="A1598" s="342"/>
      <c r="B1598" s="417"/>
      <c r="C1598" s="418"/>
      <c r="S1598" s="367"/>
      <c r="T1598" s="367"/>
      <c r="U1598" s="368"/>
      <c r="V1598" s="1"/>
      <c r="W1598" s="1"/>
      <c r="X1598" s="1"/>
      <c r="Y1598" s="1"/>
      <c r="Z1598" s="1"/>
      <c r="AA1598" s="1"/>
      <c r="AB1598" s="1"/>
      <c r="AC1598" s="1"/>
    </row>
    <row r="1599" spans="1:29" ht="15" customHeight="1" x14ac:dyDescent="0.25">
      <c r="A1599" s="342"/>
      <c r="B1599" s="417"/>
      <c r="C1599" s="418"/>
      <c r="S1599" s="367"/>
      <c r="T1599" s="367"/>
      <c r="U1599" s="368"/>
      <c r="V1599" s="1"/>
      <c r="W1599" s="1"/>
      <c r="X1599" s="1"/>
      <c r="Y1599" s="1"/>
      <c r="Z1599" s="1"/>
      <c r="AA1599" s="1"/>
      <c r="AB1599" s="1"/>
      <c r="AC1599" s="1"/>
    </row>
    <row r="1600" spans="1:29" ht="15" customHeight="1" x14ac:dyDescent="0.25">
      <c r="A1600" s="342"/>
      <c r="B1600" s="417"/>
      <c r="C1600" s="418"/>
      <c r="S1600" s="367"/>
      <c r="T1600" s="367"/>
      <c r="U1600" s="368"/>
      <c r="V1600" s="1"/>
      <c r="W1600" s="1"/>
      <c r="X1600" s="1"/>
      <c r="Y1600" s="1"/>
      <c r="Z1600" s="1"/>
      <c r="AA1600" s="1"/>
      <c r="AB1600" s="1"/>
      <c r="AC1600" s="1"/>
    </row>
    <row r="1601" spans="1:29" ht="15" customHeight="1" x14ac:dyDescent="0.25">
      <c r="A1601" s="342"/>
      <c r="B1601" s="417"/>
      <c r="C1601" s="418"/>
      <c r="S1601" s="367"/>
      <c r="T1601" s="367"/>
      <c r="U1601" s="368"/>
      <c r="V1601" s="1"/>
      <c r="W1601" s="1"/>
      <c r="X1601" s="1"/>
      <c r="Y1601" s="1"/>
      <c r="Z1601" s="1"/>
      <c r="AA1601" s="1"/>
      <c r="AB1601" s="1"/>
      <c r="AC1601" s="1"/>
    </row>
    <row r="1602" spans="1:29" ht="15" customHeight="1" x14ac:dyDescent="0.25">
      <c r="A1602" s="342"/>
      <c r="B1602" s="417"/>
      <c r="C1602" s="418"/>
      <c r="S1602" s="367"/>
      <c r="T1602" s="367"/>
      <c r="U1602" s="368"/>
      <c r="V1602" s="1"/>
      <c r="W1602" s="1"/>
      <c r="X1602" s="1"/>
      <c r="Y1602" s="1"/>
      <c r="Z1602" s="1"/>
      <c r="AA1602" s="1"/>
      <c r="AB1602" s="1"/>
      <c r="AC1602" s="1"/>
    </row>
    <row r="1603" spans="1:29" ht="15" customHeight="1" x14ac:dyDescent="0.25">
      <c r="A1603" s="342"/>
      <c r="B1603" s="417"/>
      <c r="C1603" s="418"/>
      <c r="S1603" s="367"/>
      <c r="T1603" s="367"/>
      <c r="U1603" s="368"/>
      <c r="V1603" s="1"/>
      <c r="W1603" s="1"/>
      <c r="X1603" s="1"/>
      <c r="Y1603" s="1"/>
      <c r="Z1603" s="1"/>
      <c r="AA1603" s="1"/>
      <c r="AB1603" s="1"/>
      <c r="AC1603" s="1"/>
    </row>
    <row r="1604" spans="1:29" ht="15" customHeight="1" x14ac:dyDescent="0.25">
      <c r="A1604" s="342"/>
      <c r="B1604" s="417"/>
      <c r="C1604" s="418"/>
      <c r="S1604" s="367"/>
      <c r="T1604" s="367"/>
      <c r="U1604" s="368"/>
      <c r="V1604" s="1"/>
      <c r="W1604" s="1"/>
      <c r="X1604" s="1"/>
      <c r="Y1604" s="1"/>
      <c r="Z1604" s="1"/>
      <c r="AA1604" s="1"/>
      <c r="AB1604" s="1"/>
      <c r="AC1604" s="1"/>
    </row>
    <row r="1605" spans="1:29" ht="15" customHeight="1" x14ac:dyDescent="0.25">
      <c r="A1605" s="342"/>
      <c r="B1605" s="417"/>
      <c r="C1605" s="418"/>
      <c r="S1605" s="367"/>
      <c r="T1605" s="367"/>
      <c r="U1605" s="368"/>
      <c r="V1605" s="1"/>
      <c r="W1605" s="1"/>
      <c r="X1605" s="1"/>
      <c r="Y1605" s="1"/>
      <c r="Z1605" s="1"/>
      <c r="AA1605" s="1"/>
      <c r="AB1605" s="1"/>
      <c r="AC1605" s="1"/>
    </row>
    <row r="1606" spans="1:29" ht="15" customHeight="1" x14ac:dyDescent="0.25">
      <c r="A1606" s="342"/>
      <c r="B1606" s="417"/>
      <c r="C1606" s="418"/>
      <c r="S1606" s="367"/>
      <c r="T1606" s="367"/>
      <c r="U1606" s="368"/>
      <c r="V1606" s="1"/>
      <c r="W1606" s="1"/>
      <c r="X1606" s="1"/>
      <c r="Y1606" s="1"/>
      <c r="Z1606" s="1"/>
      <c r="AA1606" s="1"/>
      <c r="AB1606" s="1"/>
      <c r="AC1606" s="1"/>
    </row>
    <row r="1607" spans="1:29" ht="15" customHeight="1" x14ac:dyDescent="0.25">
      <c r="A1607" s="342"/>
      <c r="B1607" s="417"/>
      <c r="C1607" s="418"/>
      <c r="S1607" s="367"/>
      <c r="T1607" s="367"/>
      <c r="U1607" s="368"/>
      <c r="V1607" s="1"/>
      <c r="W1607" s="1"/>
      <c r="X1607" s="1"/>
      <c r="Y1607" s="1"/>
      <c r="Z1607" s="1"/>
      <c r="AA1607" s="1"/>
      <c r="AB1607" s="1"/>
      <c r="AC1607" s="1"/>
    </row>
    <row r="1608" spans="1:29" ht="15" customHeight="1" x14ac:dyDescent="0.25">
      <c r="A1608" s="342"/>
      <c r="B1608" s="417"/>
      <c r="C1608" s="418"/>
      <c r="S1608" s="367"/>
      <c r="T1608" s="367"/>
      <c r="U1608" s="368"/>
      <c r="V1608" s="1"/>
      <c r="W1608" s="1"/>
      <c r="X1608" s="1"/>
      <c r="Y1608" s="1"/>
      <c r="Z1608" s="1"/>
      <c r="AA1608" s="1"/>
      <c r="AB1608" s="1"/>
      <c r="AC1608" s="1"/>
    </row>
    <row r="1609" spans="1:29" ht="15" customHeight="1" x14ac:dyDescent="0.25">
      <c r="A1609" s="342"/>
      <c r="B1609" s="417"/>
      <c r="C1609" s="418"/>
      <c r="S1609" s="367"/>
      <c r="T1609" s="367"/>
      <c r="U1609" s="368"/>
      <c r="V1609" s="1"/>
      <c r="W1609" s="1"/>
      <c r="X1609" s="1"/>
      <c r="Y1609" s="1"/>
      <c r="Z1609" s="1"/>
      <c r="AA1609" s="1"/>
      <c r="AB1609" s="1"/>
      <c r="AC1609" s="1"/>
    </row>
    <row r="1610" spans="1:29" ht="15" customHeight="1" x14ac:dyDescent="0.25">
      <c r="A1610" s="342"/>
      <c r="B1610" s="417"/>
      <c r="C1610" s="418"/>
      <c r="S1610" s="367"/>
      <c r="T1610" s="367"/>
      <c r="U1610" s="368"/>
      <c r="V1610" s="1"/>
      <c r="W1610" s="1"/>
      <c r="X1610" s="1"/>
      <c r="Y1610" s="1"/>
      <c r="Z1610" s="1"/>
      <c r="AA1610" s="1"/>
      <c r="AB1610" s="1"/>
      <c r="AC1610" s="1"/>
    </row>
    <row r="1611" spans="1:29" ht="15" customHeight="1" x14ac:dyDescent="0.25">
      <c r="A1611" s="342"/>
      <c r="B1611" s="417"/>
      <c r="C1611" s="418"/>
      <c r="S1611" s="367"/>
      <c r="T1611" s="367"/>
      <c r="U1611" s="368"/>
      <c r="V1611" s="1"/>
      <c r="W1611" s="1"/>
      <c r="X1611" s="1"/>
      <c r="Y1611" s="1"/>
      <c r="Z1611" s="1"/>
      <c r="AA1611" s="1"/>
      <c r="AB1611" s="1"/>
      <c r="AC1611" s="1"/>
    </row>
    <row r="1612" spans="1:29" ht="15" customHeight="1" x14ac:dyDescent="0.25">
      <c r="A1612" s="342"/>
      <c r="B1612" s="417"/>
      <c r="C1612" s="418"/>
      <c r="S1612" s="367"/>
      <c r="T1612" s="367"/>
      <c r="U1612" s="368"/>
      <c r="V1612" s="1"/>
      <c r="W1612" s="1"/>
      <c r="X1612" s="1"/>
      <c r="Y1612" s="1"/>
      <c r="Z1612" s="1"/>
      <c r="AA1612" s="1"/>
      <c r="AB1612" s="1"/>
      <c r="AC1612" s="1"/>
    </row>
    <row r="1613" spans="1:29" ht="15" customHeight="1" x14ac:dyDescent="0.25">
      <c r="A1613" s="342"/>
      <c r="B1613" s="417"/>
      <c r="C1613" s="418"/>
      <c r="S1613" s="367"/>
      <c r="T1613" s="367"/>
      <c r="U1613" s="368"/>
      <c r="V1613" s="1"/>
      <c r="W1613" s="1"/>
      <c r="X1613" s="1"/>
      <c r="Y1613" s="1"/>
      <c r="Z1613" s="1"/>
      <c r="AA1613" s="1"/>
      <c r="AB1613" s="1"/>
      <c r="AC1613" s="1"/>
    </row>
    <row r="1614" spans="1:29" ht="15" customHeight="1" x14ac:dyDescent="0.25">
      <c r="A1614" s="342"/>
      <c r="B1614" s="417"/>
      <c r="C1614" s="418"/>
      <c r="S1614" s="367"/>
      <c r="T1614" s="367"/>
      <c r="U1614" s="368"/>
      <c r="V1614" s="1"/>
      <c r="W1614" s="1"/>
      <c r="X1614" s="1"/>
      <c r="Y1614" s="1"/>
      <c r="Z1614" s="1"/>
      <c r="AA1614" s="1"/>
      <c r="AB1614" s="1"/>
      <c r="AC1614" s="1"/>
    </row>
    <row r="1615" spans="1:29" ht="15" customHeight="1" x14ac:dyDescent="0.25">
      <c r="A1615" s="342"/>
      <c r="B1615" s="417"/>
      <c r="C1615" s="418"/>
      <c r="S1615" s="367"/>
      <c r="T1615" s="367"/>
      <c r="U1615" s="368"/>
      <c r="V1615" s="1"/>
      <c r="W1615" s="1"/>
      <c r="X1615" s="1"/>
      <c r="Y1615" s="1"/>
      <c r="Z1615" s="1"/>
      <c r="AA1615" s="1"/>
      <c r="AB1615" s="1"/>
      <c r="AC1615" s="1"/>
    </row>
    <row r="1616" spans="1:29" ht="15" customHeight="1" x14ac:dyDescent="0.25">
      <c r="A1616" s="342"/>
      <c r="B1616" s="417"/>
      <c r="C1616" s="418"/>
      <c r="S1616" s="367"/>
      <c r="T1616" s="367"/>
      <c r="U1616" s="368"/>
      <c r="V1616" s="1"/>
      <c r="W1616" s="1"/>
      <c r="X1616" s="1"/>
      <c r="Y1616" s="1"/>
      <c r="Z1616" s="1"/>
      <c r="AA1616" s="1"/>
      <c r="AB1616" s="1"/>
      <c r="AC1616" s="1"/>
    </row>
    <row r="1617" spans="1:29" ht="15" customHeight="1" x14ac:dyDescent="0.25">
      <c r="A1617" s="342"/>
      <c r="B1617" s="417"/>
      <c r="C1617" s="418"/>
      <c r="S1617" s="367"/>
      <c r="T1617" s="367"/>
      <c r="U1617" s="368"/>
      <c r="V1617" s="1"/>
      <c r="W1617" s="1"/>
      <c r="X1617" s="1"/>
      <c r="Y1617" s="1"/>
      <c r="Z1617" s="1"/>
      <c r="AA1617" s="1"/>
      <c r="AB1617" s="1"/>
      <c r="AC1617" s="1"/>
    </row>
    <row r="1618" spans="1:29" ht="15" customHeight="1" x14ac:dyDescent="0.25">
      <c r="A1618" s="342"/>
      <c r="B1618" s="417"/>
      <c r="C1618" s="418"/>
      <c r="S1618" s="367"/>
      <c r="T1618" s="367"/>
      <c r="U1618" s="368"/>
      <c r="V1618" s="1"/>
      <c r="W1618" s="1"/>
      <c r="X1618" s="1"/>
      <c r="Y1618" s="1"/>
      <c r="Z1618" s="1"/>
      <c r="AA1618" s="1"/>
      <c r="AB1618" s="1"/>
      <c r="AC1618" s="1"/>
    </row>
    <row r="1619" spans="1:29" ht="15" customHeight="1" x14ac:dyDescent="0.25">
      <c r="A1619" s="342"/>
      <c r="B1619" s="417"/>
      <c r="C1619" s="418"/>
      <c r="S1619" s="367"/>
      <c r="T1619" s="367"/>
      <c r="U1619" s="368"/>
      <c r="V1619" s="1"/>
      <c r="W1619" s="1"/>
      <c r="X1619" s="1"/>
      <c r="Y1619" s="1"/>
      <c r="Z1619" s="1"/>
      <c r="AA1619" s="1"/>
      <c r="AB1619" s="1"/>
      <c r="AC1619" s="1"/>
    </row>
    <row r="1620" spans="1:29" ht="15" customHeight="1" x14ac:dyDescent="0.25">
      <c r="A1620" s="342"/>
      <c r="B1620" s="417"/>
      <c r="C1620" s="418"/>
      <c r="S1620" s="367"/>
      <c r="T1620" s="367"/>
      <c r="U1620" s="368"/>
      <c r="V1620" s="1"/>
      <c r="W1620" s="1"/>
      <c r="X1620" s="1"/>
      <c r="Y1620" s="1"/>
      <c r="Z1620" s="1"/>
      <c r="AA1620" s="1"/>
      <c r="AB1620" s="1"/>
      <c r="AC1620" s="1"/>
    </row>
    <row r="1621" spans="1:29" ht="15" customHeight="1" x14ac:dyDescent="0.25">
      <c r="A1621" s="342"/>
      <c r="B1621" s="417"/>
      <c r="C1621" s="418"/>
      <c r="S1621" s="367"/>
      <c r="T1621" s="367"/>
      <c r="U1621" s="368"/>
      <c r="V1621" s="1"/>
      <c r="W1621" s="1"/>
      <c r="X1621" s="1"/>
      <c r="Y1621" s="1"/>
      <c r="Z1621" s="1"/>
      <c r="AA1621" s="1"/>
      <c r="AB1621" s="1"/>
      <c r="AC1621" s="1"/>
    </row>
    <row r="1622" spans="1:29" ht="15" customHeight="1" x14ac:dyDescent="0.25">
      <c r="A1622" s="342"/>
      <c r="B1622" s="417"/>
      <c r="C1622" s="418"/>
      <c r="S1622" s="367"/>
      <c r="T1622" s="367"/>
      <c r="U1622" s="368"/>
      <c r="V1622" s="1"/>
      <c r="W1622" s="1"/>
      <c r="X1622" s="1"/>
      <c r="Y1622" s="1"/>
      <c r="Z1622" s="1"/>
      <c r="AA1622" s="1"/>
      <c r="AB1622" s="1"/>
      <c r="AC1622" s="1"/>
    </row>
    <row r="1623" spans="1:29" ht="15" customHeight="1" x14ac:dyDescent="0.25">
      <c r="A1623" s="342"/>
      <c r="B1623" s="417"/>
      <c r="C1623" s="418"/>
      <c r="S1623" s="367"/>
      <c r="T1623" s="367"/>
      <c r="U1623" s="368"/>
      <c r="V1623" s="1"/>
      <c r="W1623" s="1"/>
      <c r="X1623" s="1"/>
      <c r="Y1623" s="1"/>
      <c r="Z1623" s="1"/>
      <c r="AA1623" s="1"/>
      <c r="AB1623" s="1"/>
      <c r="AC1623" s="1"/>
    </row>
    <row r="1624" spans="1:29" ht="15" customHeight="1" x14ac:dyDescent="0.25">
      <c r="A1624" s="342"/>
      <c r="B1624" s="417"/>
      <c r="C1624" s="418"/>
      <c r="S1624" s="367"/>
      <c r="T1624" s="367"/>
      <c r="U1624" s="368"/>
      <c r="V1624" s="1"/>
      <c r="W1624" s="1"/>
      <c r="X1624" s="1"/>
      <c r="Y1624" s="1"/>
      <c r="Z1624" s="1"/>
      <c r="AA1624" s="1"/>
      <c r="AB1624" s="1"/>
      <c r="AC1624" s="1"/>
    </row>
    <row r="1625" spans="1:29" ht="15" customHeight="1" x14ac:dyDescent="0.25">
      <c r="A1625" s="342"/>
      <c r="B1625" s="417"/>
      <c r="C1625" s="418"/>
      <c r="S1625" s="367"/>
      <c r="T1625" s="367"/>
      <c r="U1625" s="368"/>
      <c r="V1625" s="1"/>
      <c r="W1625" s="1"/>
      <c r="X1625" s="1"/>
      <c r="Y1625" s="1"/>
      <c r="Z1625" s="1"/>
      <c r="AA1625" s="1"/>
      <c r="AB1625" s="1"/>
      <c r="AC1625" s="1"/>
    </row>
    <row r="1626" spans="1:29" ht="15" customHeight="1" x14ac:dyDescent="0.25">
      <c r="A1626" s="342"/>
      <c r="B1626" s="417"/>
      <c r="C1626" s="418"/>
      <c r="S1626" s="367"/>
      <c r="T1626" s="367"/>
      <c r="U1626" s="368"/>
      <c r="V1626" s="1"/>
      <c r="W1626" s="1"/>
      <c r="X1626" s="1"/>
      <c r="Y1626" s="1"/>
      <c r="Z1626" s="1"/>
      <c r="AA1626" s="1"/>
      <c r="AB1626" s="1"/>
      <c r="AC1626" s="1"/>
    </row>
    <row r="1627" spans="1:29" ht="15" customHeight="1" x14ac:dyDescent="0.25">
      <c r="A1627" s="342"/>
      <c r="B1627" s="417"/>
      <c r="C1627" s="418"/>
      <c r="S1627" s="367"/>
      <c r="T1627" s="367"/>
      <c r="U1627" s="368"/>
      <c r="V1627" s="1"/>
      <c r="W1627" s="1"/>
      <c r="X1627" s="1"/>
      <c r="Y1627" s="1"/>
      <c r="Z1627" s="1"/>
      <c r="AA1627" s="1"/>
      <c r="AB1627" s="1"/>
      <c r="AC1627" s="1"/>
    </row>
    <row r="1628" spans="1:29" ht="15" customHeight="1" x14ac:dyDescent="0.25">
      <c r="A1628" s="342"/>
      <c r="B1628" s="417"/>
      <c r="C1628" s="418"/>
      <c r="S1628" s="367"/>
      <c r="T1628" s="367"/>
      <c r="U1628" s="368"/>
      <c r="V1628" s="1"/>
      <c r="W1628" s="1"/>
      <c r="X1628" s="1"/>
      <c r="Y1628" s="1"/>
      <c r="Z1628" s="1"/>
      <c r="AA1628" s="1"/>
      <c r="AB1628" s="1"/>
      <c r="AC1628" s="1"/>
    </row>
    <row r="1629" spans="1:29" ht="15" customHeight="1" x14ac:dyDescent="0.25">
      <c r="A1629" s="342"/>
      <c r="B1629" s="417"/>
      <c r="C1629" s="418"/>
      <c r="S1629" s="367"/>
      <c r="T1629" s="367"/>
      <c r="U1629" s="368"/>
      <c r="V1629" s="1"/>
      <c r="W1629" s="1"/>
      <c r="X1629" s="1"/>
      <c r="Y1629" s="1"/>
      <c r="Z1629" s="1"/>
      <c r="AA1629" s="1"/>
      <c r="AB1629" s="1"/>
      <c r="AC1629" s="1"/>
    </row>
    <row r="1630" spans="1:29" ht="15" customHeight="1" x14ac:dyDescent="0.25">
      <c r="A1630" s="342"/>
      <c r="B1630" s="417"/>
      <c r="C1630" s="418"/>
      <c r="S1630" s="367"/>
      <c r="T1630" s="367"/>
      <c r="U1630" s="368"/>
      <c r="V1630" s="1"/>
      <c r="W1630" s="1"/>
      <c r="X1630" s="1"/>
      <c r="Y1630" s="1"/>
      <c r="Z1630" s="1"/>
      <c r="AA1630" s="1"/>
      <c r="AB1630" s="1"/>
      <c r="AC1630" s="1"/>
    </row>
    <row r="1631" spans="1:29" ht="15" customHeight="1" x14ac:dyDescent="0.25">
      <c r="A1631" s="342"/>
      <c r="B1631" s="417"/>
      <c r="C1631" s="418"/>
      <c r="S1631" s="367"/>
      <c r="T1631" s="367"/>
      <c r="U1631" s="368"/>
      <c r="V1631" s="1"/>
      <c r="W1631" s="1"/>
      <c r="X1631" s="1"/>
      <c r="Y1631" s="1"/>
      <c r="Z1631" s="1"/>
      <c r="AA1631" s="1"/>
      <c r="AB1631" s="1"/>
      <c r="AC1631" s="1"/>
    </row>
    <row r="1632" spans="1:29" ht="15" customHeight="1" x14ac:dyDescent="0.25">
      <c r="A1632" s="342"/>
      <c r="B1632" s="417"/>
      <c r="C1632" s="418"/>
      <c r="S1632" s="367"/>
      <c r="T1632" s="367"/>
      <c r="U1632" s="368"/>
      <c r="V1632" s="1"/>
      <c r="W1632" s="1"/>
      <c r="X1632" s="1"/>
      <c r="Y1632" s="1"/>
      <c r="Z1632" s="1"/>
      <c r="AA1632" s="1"/>
      <c r="AB1632" s="1"/>
      <c r="AC1632" s="1"/>
    </row>
    <row r="1633" spans="1:29" ht="15" customHeight="1" x14ac:dyDescent="0.25">
      <c r="A1633" s="342"/>
      <c r="B1633" s="417"/>
      <c r="C1633" s="418"/>
      <c r="S1633" s="367"/>
      <c r="T1633" s="367"/>
      <c r="U1633" s="368"/>
      <c r="V1633" s="1"/>
      <c r="W1633" s="1"/>
      <c r="X1633" s="1"/>
      <c r="Y1633" s="1"/>
      <c r="Z1633" s="1"/>
      <c r="AA1633" s="1"/>
      <c r="AB1633" s="1"/>
      <c r="AC1633" s="1"/>
    </row>
    <row r="1634" spans="1:29" ht="15" customHeight="1" x14ac:dyDescent="0.25">
      <c r="A1634" s="342"/>
      <c r="B1634" s="417"/>
      <c r="C1634" s="418"/>
      <c r="S1634" s="367"/>
      <c r="T1634" s="367"/>
      <c r="U1634" s="368"/>
      <c r="V1634" s="1"/>
      <c r="W1634" s="1"/>
      <c r="X1634" s="1"/>
      <c r="Y1634" s="1"/>
      <c r="Z1634" s="1"/>
      <c r="AA1634" s="1"/>
      <c r="AB1634" s="1"/>
      <c r="AC1634" s="1"/>
    </row>
    <row r="1635" spans="1:29" ht="15" customHeight="1" x14ac:dyDescent="0.25">
      <c r="A1635" s="342"/>
      <c r="B1635" s="417"/>
      <c r="C1635" s="418"/>
      <c r="S1635" s="367"/>
      <c r="T1635" s="367"/>
      <c r="U1635" s="368"/>
      <c r="V1635" s="1"/>
      <c r="W1635" s="1"/>
      <c r="X1635" s="1"/>
      <c r="Y1635" s="1"/>
      <c r="Z1635" s="1"/>
      <c r="AA1635" s="1"/>
      <c r="AB1635" s="1"/>
      <c r="AC1635" s="1"/>
    </row>
    <row r="1636" spans="1:29" ht="15" customHeight="1" x14ac:dyDescent="0.25">
      <c r="A1636" s="342"/>
      <c r="B1636" s="417"/>
      <c r="C1636" s="418"/>
      <c r="S1636" s="367"/>
      <c r="T1636" s="367"/>
      <c r="U1636" s="368"/>
      <c r="V1636" s="1"/>
      <c r="W1636" s="1"/>
      <c r="X1636" s="1"/>
      <c r="Y1636" s="1"/>
      <c r="Z1636" s="1"/>
      <c r="AA1636" s="1"/>
      <c r="AB1636" s="1"/>
      <c r="AC1636" s="1"/>
    </row>
    <row r="1637" spans="1:29" ht="15" customHeight="1" x14ac:dyDescent="0.25">
      <c r="A1637" s="342"/>
      <c r="B1637" s="417"/>
      <c r="C1637" s="418"/>
      <c r="S1637" s="367"/>
      <c r="T1637" s="367"/>
      <c r="U1637" s="368"/>
      <c r="V1637" s="1"/>
      <c r="W1637" s="1"/>
      <c r="X1637" s="1"/>
      <c r="Y1637" s="1"/>
      <c r="Z1637" s="1"/>
      <c r="AA1637" s="1"/>
      <c r="AB1637" s="1"/>
      <c r="AC1637" s="1"/>
    </row>
    <row r="1638" spans="1:29" ht="15" customHeight="1" x14ac:dyDescent="0.25">
      <c r="A1638" s="342"/>
      <c r="B1638" s="417"/>
      <c r="C1638" s="418"/>
      <c r="S1638" s="367"/>
      <c r="T1638" s="367"/>
      <c r="U1638" s="368"/>
      <c r="V1638" s="1"/>
      <c r="W1638" s="1"/>
      <c r="X1638" s="1"/>
      <c r="Y1638" s="1"/>
      <c r="Z1638" s="1"/>
      <c r="AA1638" s="1"/>
      <c r="AB1638" s="1"/>
      <c r="AC1638" s="1"/>
    </row>
    <row r="1639" spans="1:29" ht="15" customHeight="1" x14ac:dyDescent="0.25">
      <c r="A1639" s="342"/>
      <c r="B1639" s="417"/>
      <c r="C1639" s="418"/>
      <c r="S1639" s="367"/>
      <c r="T1639" s="367"/>
      <c r="U1639" s="368"/>
      <c r="V1639" s="1"/>
      <c r="W1639" s="1"/>
      <c r="X1639" s="1"/>
      <c r="Y1639" s="1"/>
      <c r="Z1639" s="1"/>
      <c r="AA1639" s="1"/>
      <c r="AB1639" s="1"/>
      <c r="AC1639" s="1"/>
    </row>
    <row r="1640" spans="1:29" ht="15" customHeight="1" x14ac:dyDescent="0.25">
      <c r="A1640" s="342"/>
      <c r="B1640" s="417"/>
      <c r="C1640" s="418"/>
      <c r="S1640" s="367"/>
      <c r="T1640" s="367"/>
      <c r="U1640" s="368"/>
      <c r="V1640" s="1"/>
      <c r="W1640" s="1"/>
      <c r="X1640" s="1"/>
      <c r="Y1640" s="1"/>
      <c r="Z1640" s="1"/>
      <c r="AA1640" s="1"/>
      <c r="AB1640" s="1"/>
      <c r="AC1640" s="1"/>
    </row>
    <row r="1641" spans="1:29" ht="15" customHeight="1" x14ac:dyDescent="0.25">
      <c r="A1641" s="342"/>
      <c r="B1641" s="417"/>
      <c r="C1641" s="418"/>
      <c r="S1641" s="367"/>
      <c r="T1641" s="367"/>
      <c r="U1641" s="368"/>
      <c r="V1641" s="1"/>
      <c r="W1641" s="1"/>
      <c r="X1641" s="1"/>
      <c r="Y1641" s="1"/>
      <c r="Z1641" s="1"/>
      <c r="AA1641" s="1"/>
      <c r="AB1641" s="1"/>
      <c r="AC1641" s="1"/>
    </row>
    <row r="1642" spans="1:29" ht="15" customHeight="1" x14ac:dyDescent="0.25">
      <c r="A1642" s="342"/>
      <c r="B1642" s="417"/>
      <c r="C1642" s="418"/>
      <c r="S1642" s="367"/>
      <c r="T1642" s="367"/>
      <c r="U1642" s="368"/>
      <c r="V1642" s="1"/>
      <c r="W1642" s="1"/>
      <c r="X1642" s="1"/>
      <c r="Y1642" s="1"/>
      <c r="Z1642" s="1"/>
      <c r="AA1642" s="1"/>
      <c r="AB1642" s="1"/>
      <c r="AC1642" s="1"/>
    </row>
    <row r="1643" spans="1:29" ht="15" customHeight="1" x14ac:dyDescent="0.25">
      <c r="A1643" s="342"/>
      <c r="B1643" s="417"/>
      <c r="C1643" s="418"/>
      <c r="S1643" s="367"/>
      <c r="T1643" s="367"/>
      <c r="U1643" s="368"/>
      <c r="V1643" s="1"/>
      <c r="W1643" s="1"/>
      <c r="X1643" s="1"/>
      <c r="Y1643" s="1"/>
      <c r="Z1643" s="1"/>
      <c r="AA1643" s="1"/>
      <c r="AB1643" s="1"/>
      <c r="AC1643" s="1"/>
    </row>
    <row r="1644" spans="1:29" ht="15" customHeight="1" x14ac:dyDescent="0.25">
      <c r="A1644" s="342"/>
      <c r="B1644" s="417"/>
      <c r="C1644" s="418"/>
      <c r="S1644" s="367"/>
      <c r="T1644" s="367"/>
      <c r="U1644" s="368"/>
      <c r="V1644" s="1"/>
      <c r="W1644" s="1"/>
      <c r="X1644" s="1"/>
      <c r="Y1644" s="1"/>
      <c r="Z1644" s="1"/>
      <c r="AA1644" s="1"/>
      <c r="AB1644" s="1"/>
      <c r="AC1644" s="1"/>
    </row>
    <row r="1645" spans="1:29" ht="15" customHeight="1" x14ac:dyDescent="0.25">
      <c r="A1645" s="342"/>
      <c r="B1645" s="417"/>
      <c r="C1645" s="418"/>
      <c r="S1645" s="367"/>
      <c r="T1645" s="367"/>
      <c r="U1645" s="368"/>
      <c r="V1645" s="1"/>
      <c r="W1645" s="1"/>
      <c r="X1645" s="1"/>
      <c r="Y1645" s="1"/>
      <c r="Z1645" s="1"/>
      <c r="AA1645" s="1"/>
      <c r="AB1645" s="1"/>
      <c r="AC1645" s="1"/>
    </row>
    <row r="1646" spans="1:29" ht="15" customHeight="1" x14ac:dyDescent="0.25">
      <c r="A1646" s="342"/>
      <c r="B1646" s="417"/>
      <c r="C1646" s="418"/>
      <c r="S1646" s="367"/>
      <c r="T1646" s="367"/>
      <c r="U1646" s="368"/>
      <c r="V1646" s="1"/>
      <c r="W1646" s="1"/>
      <c r="X1646" s="1"/>
      <c r="Y1646" s="1"/>
      <c r="Z1646" s="1"/>
      <c r="AA1646" s="1"/>
      <c r="AB1646" s="1"/>
      <c r="AC1646" s="1"/>
    </row>
    <row r="1647" spans="1:29" ht="15" customHeight="1" x14ac:dyDescent="0.25">
      <c r="A1647" s="342"/>
      <c r="B1647" s="417"/>
      <c r="C1647" s="418"/>
      <c r="S1647" s="367"/>
      <c r="T1647" s="367"/>
      <c r="U1647" s="368"/>
      <c r="V1647" s="1"/>
      <c r="W1647" s="1"/>
      <c r="X1647" s="1"/>
      <c r="Y1647" s="1"/>
      <c r="Z1647" s="1"/>
      <c r="AA1647" s="1"/>
      <c r="AB1647" s="1"/>
      <c r="AC1647" s="1"/>
    </row>
    <row r="1648" spans="1:29" ht="15" customHeight="1" x14ac:dyDescent="0.25">
      <c r="A1648" s="342"/>
      <c r="B1648" s="417"/>
      <c r="C1648" s="418"/>
      <c r="S1648" s="367"/>
      <c r="T1648" s="367"/>
      <c r="U1648" s="368"/>
      <c r="V1648" s="1"/>
      <c r="W1648" s="1"/>
      <c r="X1648" s="1"/>
      <c r="Y1648" s="1"/>
      <c r="Z1648" s="1"/>
      <c r="AA1648" s="1"/>
      <c r="AB1648" s="1"/>
      <c r="AC1648" s="1"/>
    </row>
    <row r="1649" spans="1:29" ht="15" customHeight="1" x14ac:dyDescent="0.25">
      <c r="A1649" s="342"/>
      <c r="B1649" s="417"/>
      <c r="C1649" s="418"/>
      <c r="S1649" s="367"/>
      <c r="T1649" s="367"/>
      <c r="U1649" s="368"/>
      <c r="V1649" s="1"/>
      <c r="W1649" s="1"/>
      <c r="X1649" s="1"/>
      <c r="Y1649" s="1"/>
      <c r="Z1649" s="1"/>
      <c r="AA1649" s="1"/>
      <c r="AB1649" s="1"/>
      <c r="AC1649" s="1"/>
    </row>
    <row r="1650" spans="1:29" ht="15" customHeight="1" x14ac:dyDescent="0.25">
      <c r="A1650" s="342"/>
      <c r="B1650" s="417"/>
      <c r="C1650" s="418"/>
      <c r="S1650" s="367"/>
      <c r="T1650" s="367"/>
      <c r="U1650" s="368"/>
      <c r="V1650" s="1"/>
      <c r="W1650" s="1"/>
      <c r="X1650" s="1"/>
      <c r="Y1650" s="1"/>
      <c r="Z1650" s="1"/>
      <c r="AA1650" s="1"/>
      <c r="AB1650" s="1"/>
      <c r="AC1650" s="1"/>
    </row>
    <row r="1651" spans="1:29" ht="15" customHeight="1" x14ac:dyDescent="0.25">
      <c r="A1651" s="342"/>
      <c r="B1651" s="417"/>
      <c r="C1651" s="418"/>
      <c r="S1651" s="367"/>
      <c r="T1651" s="367"/>
      <c r="U1651" s="368"/>
      <c r="V1651" s="1"/>
      <c r="W1651" s="1"/>
      <c r="X1651" s="1"/>
      <c r="Y1651" s="1"/>
      <c r="Z1651" s="1"/>
      <c r="AA1651" s="1"/>
      <c r="AB1651" s="1"/>
      <c r="AC1651" s="1"/>
    </row>
    <row r="1652" spans="1:29" ht="15" customHeight="1" x14ac:dyDescent="0.25">
      <c r="A1652" s="342"/>
      <c r="B1652" s="417"/>
      <c r="C1652" s="418"/>
      <c r="S1652" s="367"/>
      <c r="T1652" s="367"/>
      <c r="U1652" s="368"/>
      <c r="V1652" s="1"/>
      <c r="W1652" s="1"/>
      <c r="X1652" s="1"/>
      <c r="Y1652" s="1"/>
      <c r="Z1652" s="1"/>
      <c r="AA1652" s="1"/>
      <c r="AB1652" s="1"/>
      <c r="AC1652" s="1"/>
    </row>
    <row r="1653" spans="1:29" ht="15" customHeight="1" x14ac:dyDescent="0.25">
      <c r="A1653" s="342"/>
      <c r="B1653" s="417"/>
      <c r="C1653" s="418"/>
      <c r="S1653" s="367"/>
      <c r="T1653" s="367"/>
      <c r="U1653" s="368"/>
      <c r="V1653" s="1"/>
      <c r="W1653" s="1"/>
      <c r="X1653" s="1"/>
      <c r="Y1653" s="1"/>
      <c r="Z1653" s="1"/>
      <c r="AA1653" s="1"/>
      <c r="AB1653" s="1"/>
      <c r="AC1653" s="1"/>
    </row>
    <row r="1654" spans="1:29" ht="15" customHeight="1" x14ac:dyDescent="0.25">
      <c r="A1654" s="342"/>
      <c r="B1654" s="417"/>
      <c r="C1654" s="418"/>
      <c r="S1654" s="367"/>
      <c r="T1654" s="367"/>
      <c r="U1654" s="368"/>
      <c r="V1654" s="1"/>
      <c r="W1654" s="1"/>
      <c r="X1654" s="1"/>
      <c r="Y1654" s="1"/>
      <c r="Z1654" s="1"/>
      <c r="AA1654" s="1"/>
      <c r="AB1654" s="1"/>
      <c r="AC1654" s="1"/>
    </row>
    <row r="1655" spans="1:29" ht="15" customHeight="1" x14ac:dyDescent="0.25">
      <c r="A1655" s="342"/>
      <c r="B1655" s="417"/>
      <c r="C1655" s="418"/>
      <c r="S1655" s="367"/>
      <c r="T1655" s="367"/>
      <c r="U1655" s="368"/>
      <c r="V1655" s="1"/>
      <c r="W1655" s="1"/>
      <c r="X1655" s="1"/>
      <c r="Y1655" s="1"/>
      <c r="Z1655" s="1"/>
      <c r="AA1655" s="1"/>
      <c r="AB1655" s="1"/>
      <c r="AC1655" s="1"/>
    </row>
    <row r="1656" spans="1:29" ht="15" customHeight="1" x14ac:dyDescent="0.25">
      <c r="A1656" s="342"/>
      <c r="B1656" s="417"/>
      <c r="C1656" s="418"/>
      <c r="S1656" s="367"/>
      <c r="T1656" s="367"/>
      <c r="U1656" s="368"/>
      <c r="V1656" s="1"/>
      <c r="W1656" s="1"/>
      <c r="X1656" s="1"/>
      <c r="Y1656" s="1"/>
      <c r="Z1656" s="1"/>
      <c r="AA1656" s="1"/>
      <c r="AB1656" s="1"/>
      <c r="AC1656" s="1"/>
    </row>
    <row r="1657" spans="1:29" ht="15" customHeight="1" x14ac:dyDescent="0.25">
      <c r="A1657" s="342"/>
      <c r="B1657" s="417"/>
      <c r="C1657" s="418"/>
      <c r="S1657" s="367"/>
      <c r="T1657" s="367"/>
      <c r="U1657" s="368"/>
      <c r="V1657" s="1"/>
      <c r="W1657" s="1"/>
      <c r="X1657" s="1"/>
      <c r="Y1657" s="1"/>
      <c r="Z1657" s="1"/>
      <c r="AA1657" s="1"/>
      <c r="AB1657" s="1"/>
      <c r="AC1657" s="1"/>
    </row>
    <row r="1658" spans="1:29" ht="15" customHeight="1" x14ac:dyDescent="0.25">
      <c r="A1658" s="342"/>
      <c r="B1658" s="417"/>
      <c r="C1658" s="418"/>
      <c r="S1658" s="367"/>
      <c r="T1658" s="367"/>
      <c r="U1658" s="368"/>
      <c r="V1658" s="1"/>
      <c r="W1658" s="1"/>
      <c r="X1658" s="1"/>
      <c r="Y1658" s="1"/>
      <c r="Z1658" s="1"/>
      <c r="AA1658" s="1"/>
      <c r="AB1658" s="1"/>
      <c r="AC1658" s="1"/>
    </row>
    <row r="1659" spans="1:29" ht="15" customHeight="1" x14ac:dyDescent="0.25">
      <c r="A1659" s="342"/>
      <c r="B1659" s="417"/>
      <c r="C1659" s="418"/>
      <c r="S1659" s="367"/>
      <c r="T1659" s="367"/>
      <c r="U1659" s="368"/>
      <c r="V1659" s="1"/>
      <c r="W1659" s="1"/>
      <c r="X1659" s="1"/>
      <c r="Y1659" s="1"/>
      <c r="Z1659" s="1"/>
      <c r="AA1659" s="1"/>
      <c r="AB1659" s="1"/>
      <c r="AC1659" s="1"/>
    </row>
    <row r="1660" spans="1:29" ht="15" customHeight="1" x14ac:dyDescent="0.25">
      <c r="A1660" s="342"/>
      <c r="B1660" s="417"/>
      <c r="C1660" s="418"/>
      <c r="S1660" s="367"/>
      <c r="T1660" s="367"/>
      <c r="U1660" s="368"/>
      <c r="V1660" s="1"/>
      <c r="W1660" s="1"/>
      <c r="X1660" s="1"/>
      <c r="Y1660" s="1"/>
      <c r="Z1660" s="1"/>
      <c r="AA1660" s="1"/>
      <c r="AB1660" s="1"/>
      <c r="AC1660" s="1"/>
    </row>
    <row r="1661" spans="1:29" ht="15" customHeight="1" x14ac:dyDescent="0.25">
      <c r="A1661" s="342"/>
      <c r="B1661" s="417"/>
      <c r="C1661" s="418"/>
      <c r="S1661" s="367"/>
      <c r="T1661" s="367"/>
      <c r="U1661" s="368"/>
      <c r="V1661" s="1"/>
      <c r="W1661" s="1"/>
      <c r="X1661" s="1"/>
      <c r="Y1661" s="1"/>
      <c r="Z1661" s="1"/>
      <c r="AA1661" s="1"/>
      <c r="AB1661" s="1"/>
      <c r="AC1661" s="1"/>
    </row>
    <row r="1662" spans="1:29" ht="15" customHeight="1" x14ac:dyDescent="0.25">
      <c r="A1662" s="342"/>
      <c r="B1662" s="417"/>
      <c r="C1662" s="418"/>
      <c r="S1662" s="367"/>
      <c r="T1662" s="367"/>
      <c r="U1662" s="368"/>
      <c r="V1662" s="1"/>
      <c r="W1662" s="1"/>
      <c r="X1662" s="1"/>
      <c r="Y1662" s="1"/>
      <c r="Z1662" s="1"/>
      <c r="AA1662" s="1"/>
      <c r="AB1662" s="1"/>
      <c r="AC1662" s="1"/>
    </row>
    <row r="1663" spans="1:29" ht="15" customHeight="1" x14ac:dyDescent="0.25">
      <c r="A1663" s="342"/>
      <c r="B1663" s="417"/>
      <c r="C1663" s="418"/>
      <c r="S1663" s="367"/>
      <c r="T1663" s="367"/>
      <c r="U1663" s="368"/>
      <c r="V1663" s="1"/>
      <c r="W1663" s="1"/>
      <c r="X1663" s="1"/>
      <c r="Y1663" s="1"/>
      <c r="Z1663" s="1"/>
      <c r="AA1663" s="1"/>
      <c r="AB1663" s="1"/>
      <c r="AC1663" s="1"/>
    </row>
    <row r="1664" spans="1:29" ht="15" customHeight="1" x14ac:dyDescent="0.25">
      <c r="A1664" s="342"/>
      <c r="B1664" s="417"/>
      <c r="C1664" s="418"/>
      <c r="S1664" s="367"/>
      <c r="T1664" s="367"/>
      <c r="U1664" s="368"/>
      <c r="V1664" s="1"/>
      <c r="W1664" s="1"/>
      <c r="X1664" s="1"/>
      <c r="Y1664" s="1"/>
      <c r="Z1664" s="1"/>
      <c r="AA1664" s="1"/>
      <c r="AB1664" s="1"/>
      <c r="AC1664" s="1"/>
    </row>
    <row r="1665" spans="1:29" ht="15" customHeight="1" x14ac:dyDescent="0.25">
      <c r="A1665" s="342"/>
      <c r="B1665" s="417"/>
      <c r="C1665" s="418"/>
      <c r="S1665" s="367"/>
      <c r="T1665" s="367"/>
      <c r="U1665" s="368"/>
      <c r="V1665" s="1"/>
      <c r="W1665" s="1"/>
      <c r="X1665" s="1"/>
      <c r="Y1665" s="1"/>
      <c r="Z1665" s="1"/>
      <c r="AA1665" s="1"/>
      <c r="AB1665" s="1"/>
      <c r="AC1665" s="1"/>
    </row>
    <row r="1666" spans="1:29" ht="15" customHeight="1" x14ac:dyDescent="0.25">
      <c r="A1666" s="342"/>
      <c r="B1666" s="417"/>
      <c r="C1666" s="418"/>
      <c r="S1666" s="367"/>
      <c r="T1666" s="367"/>
      <c r="U1666" s="368"/>
      <c r="V1666" s="1"/>
      <c r="W1666" s="1"/>
      <c r="X1666" s="1"/>
      <c r="Y1666" s="1"/>
      <c r="Z1666" s="1"/>
      <c r="AA1666" s="1"/>
      <c r="AB1666" s="1"/>
      <c r="AC1666" s="1"/>
    </row>
    <row r="1667" spans="1:29" ht="15" customHeight="1" x14ac:dyDescent="0.25">
      <c r="A1667" s="342"/>
      <c r="B1667" s="417"/>
      <c r="C1667" s="418"/>
      <c r="S1667" s="367"/>
      <c r="T1667" s="367"/>
      <c r="U1667" s="368"/>
      <c r="V1667" s="1"/>
      <c r="W1667" s="1"/>
      <c r="X1667" s="1"/>
      <c r="Y1667" s="1"/>
      <c r="Z1667" s="1"/>
      <c r="AA1667" s="1"/>
      <c r="AB1667" s="1"/>
      <c r="AC1667" s="1"/>
    </row>
    <row r="1668" spans="1:29" ht="15" customHeight="1" x14ac:dyDescent="0.25">
      <c r="A1668" s="342"/>
      <c r="B1668" s="417"/>
      <c r="C1668" s="418"/>
      <c r="S1668" s="367"/>
      <c r="T1668" s="367"/>
      <c r="U1668" s="368"/>
      <c r="V1668" s="1"/>
      <c r="W1668" s="1"/>
      <c r="X1668" s="1"/>
      <c r="Y1668" s="1"/>
      <c r="Z1668" s="1"/>
      <c r="AA1668" s="1"/>
      <c r="AB1668" s="1"/>
      <c r="AC1668" s="1"/>
    </row>
    <row r="1669" spans="1:29" ht="15" customHeight="1" x14ac:dyDescent="0.25">
      <c r="A1669" s="342"/>
      <c r="B1669" s="417"/>
      <c r="C1669" s="418"/>
      <c r="S1669" s="367"/>
      <c r="T1669" s="367"/>
      <c r="U1669" s="368"/>
      <c r="V1669" s="1"/>
      <c r="W1669" s="1"/>
      <c r="X1669" s="1"/>
      <c r="Y1669" s="1"/>
      <c r="Z1669" s="1"/>
      <c r="AA1669" s="1"/>
      <c r="AB1669" s="1"/>
      <c r="AC1669" s="1"/>
    </row>
    <row r="1670" spans="1:29" ht="15" customHeight="1" x14ac:dyDescent="0.25">
      <c r="A1670" s="342"/>
      <c r="B1670" s="417"/>
      <c r="C1670" s="418"/>
      <c r="S1670" s="367"/>
      <c r="T1670" s="367"/>
      <c r="U1670" s="368"/>
      <c r="V1670" s="1"/>
      <c r="W1670" s="1"/>
      <c r="X1670" s="1"/>
      <c r="Y1670" s="1"/>
      <c r="Z1670" s="1"/>
      <c r="AA1670" s="1"/>
      <c r="AB1670" s="1"/>
      <c r="AC1670" s="1"/>
    </row>
    <row r="1671" spans="1:29" ht="15" customHeight="1" x14ac:dyDescent="0.25">
      <c r="A1671" s="342"/>
      <c r="B1671" s="417"/>
      <c r="C1671" s="418"/>
      <c r="S1671" s="367"/>
      <c r="T1671" s="367"/>
      <c r="U1671" s="368"/>
      <c r="V1671" s="1"/>
      <c r="W1671" s="1"/>
      <c r="X1671" s="1"/>
      <c r="Y1671" s="1"/>
      <c r="Z1671" s="1"/>
      <c r="AA1671" s="1"/>
      <c r="AB1671" s="1"/>
      <c r="AC1671" s="1"/>
    </row>
    <row r="1672" spans="1:29" ht="15" customHeight="1" x14ac:dyDescent="0.25">
      <c r="A1672" s="342"/>
      <c r="B1672" s="417"/>
      <c r="C1672" s="418"/>
      <c r="S1672" s="367"/>
      <c r="T1672" s="367"/>
      <c r="U1672" s="368"/>
      <c r="V1672" s="1"/>
      <c r="W1672" s="1"/>
      <c r="X1672" s="1"/>
      <c r="Y1672" s="1"/>
      <c r="Z1672" s="1"/>
      <c r="AA1672" s="1"/>
      <c r="AB1672" s="1"/>
      <c r="AC1672" s="1"/>
    </row>
    <row r="1673" spans="1:29" ht="15" customHeight="1" x14ac:dyDescent="0.25">
      <c r="A1673" s="342"/>
      <c r="B1673" s="417"/>
      <c r="C1673" s="418"/>
      <c r="S1673" s="367"/>
      <c r="T1673" s="367"/>
      <c r="U1673" s="368"/>
      <c r="V1673" s="1"/>
      <c r="W1673" s="1"/>
      <c r="X1673" s="1"/>
      <c r="Y1673" s="1"/>
      <c r="Z1673" s="1"/>
      <c r="AA1673" s="1"/>
      <c r="AB1673" s="1"/>
      <c r="AC1673" s="1"/>
    </row>
    <row r="1674" spans="1:29" ht="15" customHeight="1" x14ac:dyDescent="0.25">
      <c r="A1674" s="342"/>
      <c r="B1674" s="417"/>
      <c r="C1674" s="418"/>
      <c r="S1674" s="367"/>
      <c r="T1674" s="367"/>
      <c r="U1674" s="368"/>
      <c r="V1674" s="1"/>
      <c r="W1674" s="1"/>
      <c r="X1674" s="1"/>
      <c r="Y1674" s="1"/>
      <c r="Z1674" s="1"/>
      <c r="AA1674" s="1"/>
      <c r="AB1674" s="1"/>
      <c r="AC1674" s="1"/>
    </row>
    <row r="1675" spans="1:29" ht="15" customHeight="1" x14ac:dyDescent="0.25">
      <c r="A1675" s="342"/>
      <c r="B1675" s="417"/>
      <c r="C1675" s="418"/>
      <c r="S1675" s="367"/>
      <c r="T1675" s="367"/>
      <c r="U1675" s="368"/>
      <c r="V1675" s="1"/>
      <c r="W1675" s="1"/>
      <c r="X1675" s="1"/>
      <c r="Y1675" s="1"/>
      <c r="Z1675" s="1"/>
      <c r="AA1675" s="1"/>
      <c r="AB1675" s="1"/>
      <c r="AC1675" s="1"/>
    </row>
    <row r="1676" spans="1:29" ht="15" customHeight="1" x14ac:dyDescent="0.25">
      <c r="A1676" s="342"/>
      <c r="B1676" s="417"/>
      <c r="C1676" s="418"/>
      <c r="S1676" s="367"/>
      <c r="T1676" s="367"/>
      <c r="U1676" s="368"/>
      <c r="V1676" s="1"/>
      <c r="W1676" s="1"/>
      <c r="X1676" s="1"/>
      <c r="Y1676" s="1"/>
      <c r="Z1676" s="1"/>
      <c r="AA1676" s="1"/>
      <c r="AB1676" s="1"/>
      <c r="AC1676" s="1"/>
    </row>
    <row r="1677" spans="1:29" ht="15" customHeight="1" x14ac:dyDescent="0.25">
      <c r="A1677" s="342"/>
      <c r="B1677" s="417"/>
      <c r="C1677" s="418"/>
      <c r="S1677" s="367"/>
      <c r="T1677" s="367"/>
      <c r="U1677" s="368"/>
      <c r="V1677" s="1"/>
      <c r="W1677" s="1"/>
      <c r="X1677" s="1"/>
      <c r="Y1677" s="1"/>
      <c r="Z1677" s="1"/>
      <c r="AA1677" s="1"/>
      <c r="AB1677" s="1"/>
      <c r="AC1677" s="1"/>
    </row>
    <row r="1678" spans="1:29" ht="15" customHeight="1" x14ac:dyDescent="0.25">
      <c r="A1678" s="342"/>
      <c r="B1678" s="417"/>
      <c r="C1678" s="418"/>
      <c r="S1678" s="367"/>
      <c r="T1678" s="367"/>
      <c r="U1678" s="368"/>
      <c r="V1678" s="1"/>
      <c r="W1678" s="1"/>
      <c r="X1678" s="1"/>
      <c r="Y1678" s="1"/>
      <c r="Z1678" s="1"/>
      <c r="AA1678" s="1"/>
      <c r="AB1678" s="1"/>
      <c r="AC1678" s="1"/>
    </row>
    <row r="1679" spans="1:29" ht="15" customHeight="1" x14ac:dyDescent="0.25">
      <c r="A1679" s="342"/>
      <c r="B1679" s="417"/>
      <c r="C1679" s="418"/>
      <c r="S1679" s="367"/>
      <c r="T1679" s="367"/>
      <c r="U1679" s="368"/>
      <c r="V1679" s="1"/>
      <c r="W1679" s="1"/>
      <c r="X1679" s="1"/>
      <c r="Y1679" s="1"/>
      <c r="Z1679" s="1"/>
      <c r="AA1679" s="1"/>
      <c r="AB1679" s="1"/>
      <c r="AC1679" s="1"/>
    </row>
    <row r="1680" spans="1:29" ht="15" customHeight="1" x14ac:dyDescent="0.25">
      <c r="A1680" s="342"/>
      <c r="B1680" s="417"/>
      <c r="C1680" s="418"/>
      <c r="S1680" s="367"/>
      <c r="T1680" s="367"/>
      <c r="U1680" s="368"/>
      <c r="V1680" s="1"/>
      <c r="W1680" s="1"/>
      <c r="X1680" s="1"/>
      <c r="Y1680" s="1"/>
      <c r="Z1680" s="1"/>
      <c r="AA1680" s="1"/>
      <c r="AB1680" s="1"/>
      <c r="AC1680" s="1"/>
    </row>
    <row r="1681" spans="1:29" ht="15" customHeight="1" x14ac:dyDescent="0.25">
      <c r="A1681" s="342"/>
      <c r="B1681" s="417"/>
      <c r="C1681" s="418"/>
      <c r="S1681" s="367"/>
      <c r="T1681" s="367"/>
      <c r="U1681" s="368"/>
      <c r="V1681" s="1"/>
      <c r="W1681" s="1"/>
      <c r="X1681" s="1"/>
      <c r="Y1681" s="1"/>
      <c r="Z1681" s="1"/>
      <c r="AA1681" s="1"/>
      <c r="AB1681" s="1"/>
      <c r="AC1681" s="1"/>
    </row>
    <row r="1682" spans="1:29" ht="15" customHeight="1" x14ac:dyDescent="0.25">
      <c r="A1682" s="342"/>
      <c r="B1682" s="417"/>
      <c r="C1682" s="418"/>
      <c r="S1682" s="367"/>
      <c r="T1682" s="367"/>
      <c r="U1682" s="368"/>
      <c r="V1682" s="1"/>
      <c r="W1682" s="1"/>
      <c r="X1682" s="1"/>
      <c r="Y1682" s="1"/>
      <c r="Z1682" s="1"/>
      <c r="AA1682" s="1"/>
      <c r="AB1682" s="1"/>
      <c r="AC1682" s="1"/>
    </row>
    <row r="1683" spans="1:29" ht="15" customHeight="1" x14ac:dyDescent="0.25">
      <c r="A1683" s="342"/>
      <c r="B1683" s="417"/>
      <c r="C1683" s="418"/>
      <c r="S1683" s="367"/>
      <c r="T1683" s="367"/>
      <c r="U1683" s="368"/>
      <c r="V1683" s="1"/>
      <c r="W1683" s="1"/>
      <c r="X1683" s="1"/>
      <c r="Y1683" s="1"/>
      <c r="Z1683" s="1"/>
      <c r="AA1683" s="1"/>
      <c r="AB1683" s="1"/>
      <c r="AC1683" s="1"/>
    </row>
    <row r="1684" spans="1:29" ht="15" customHeight="1" x14ac:dyDescent="0.25">
      <c r="A1684" s="342"/>
      <c r="B1684" s="417"/>
      <c r="C1684" s="418"/>
      <c r="S1684" s="367"/>
      <c r="T1684" s="367"/>
      <c r="U1684" s="368"/>
      <c r="V1684" s="1"/>
      <c r="W1684" s="1"/>
      <c r="X1684" s="1"/>
      <c r="Y1684" s="1"/>
      <c r="Z1684" s="1"/>
      <c r="AA1684" s="1"/>
      <c r="AB1684" s="1"/>
      <c r="AC1684" s="1"/>
    </row>
    <row r="1685" spans="1:29" ht="15" customHeight="1" x14ac:dyDescent="0.25">
      <c r="A1685" s="342"/>
      <c r="B1685" s="417"/>
      <c r="C1685" s="418"/>
      <c r="S1685" s="367"/>
      <c r="T1685" s="367"/>
      <c r="U1685" s="368"/>
      <c r="V1685" s="1"/>
      <c r="W1685" s="1"/>
      <c r="X1685" s="1"/>
      <c r="Y1685" s="1"/>
      <c r="Z1685" s="1"/>
      <c r="AA1685" s="1"/>
      <c r="AB1685" s="1"/>
      <c r="AC1685" s="1"/>
    </row>
    <row r="1686" spans="1:29" ht="15" customHeight="1" x14ac:dyDescent="0.25">
      <c r="A1686" s="342"/>
      <c r="B1686" s="417"/>
      <c r="C1686" s="418"/>
      <c r="S1686" s="367"/>
      <c r="T1686" s="367"/>
      <c r="U1686" s="368"/>
      <c r="V1686" s="1"/>
      <c r="W1686" s="1"/>
      <c r="X1686" s="1"/>
      <c r="Y1686" s="1"/>
      <c r="Z1686" s="1"/>
      <c r="AA1686" s="1"/>
      <c r="AB1686" s="1"/>
      <c r="AC1686" s="1"/>
    </row>
    <row r="1687" spans="1:29" ht="15" customHeight="1" x14ac:dyDescent="0.25">
      <c r="A1687" s="342"/>
      <c r="B1687" s="417"/>
      <c r="C1687" s="418"/>
      <c r="S1687" s="367"/>
      <c r="T1687" s="367"/>
      <c r="U1687" s="368"/>
      <c r="V1687" s="1"/>
      <c r="W1687" s="1"/>
      <c r="X1687" s="1"/>
      <c r="Y1687" s="1"/>
      <c r="Z1687" s="1"/>
      <c r="AA1687" s="1"/>
      <c r="AB1687" s="1"/>
      <c r="AC1687" s="1"/>
    </row>
    <row r="1688" spans="1:29" ht="15" customHeight="1" x14ac:dyDescent="0.25">
      <c r="A1688" s="342"/>
      <c r="B1688" s="417"/>
      <c r="C1688" s="418"/>
      <c r="S1688" s="367"/>
      <c r="T1688" s="367"/>
      <c r="U1688" s="368"/>
      <c r="V1688" s="1"/>
      <c r="W1688" s="1"/>
      <c r="X1688" s="1"/>
      <c r="Y1688" s="1"/>
      <c r="Z1688" s="1"/>
      <c r="AA1688" s="1"/>
      <c r="AB1688" s="1"/>
      <c r="AC1688" s="1"/>
    </row>
    <row r="1689" spans="1:29" ht="15" customHeight="1" x14ac:dyDescent="0.25">
      <c r="A1689" s="342"/>
      <c r="B1689" s="417"/>
      <c r="C1689" s="418"/>
      <c r="S1689" s="367"/>
      <c r="T1689" s="367"/>
      <c r="U1689" s="368"/>
      <c r="V1689" s="1"/>
      <c r="W1689" s="1"/>
      <c r="X1689" s="1"/>
      <c r="Y1689" s="1"/>
      <c r="Z1689" s="1"/>
      <c r="AA1689" s="1"/>
      <c r="AB1689" s="1"/>
      <c r="AC1689" s="1"/>
    </row>
    <row r="1690" spans="1:29" ht="15" customHeight="1" x14ac:dyDescent="0.25">
      <c r="A1690" s="342"/>
      <c r="B1690" s="417"/>
      <c r="C1690" s="418"/>
      <c r="S1690" s="367"/>
      <c r="T1690" s="367"/>
      <c r="U1690" s="368"/>
      <c r="V1690" s="1"/>
      <c r="W1690" s="1"/>
      <c r="X1690" s="1"/>
      <c r="Y1690" s="1"/>
      <c r="Z1690" s="1"/>
      <c r="AA1690" s="1"/>
      <c r="AB1690" s="1"/>
      <c r="AC1690" s="1"/>
    </row>
    <row r="1691" spans="1:29" ht="15" customHeight="1" x14ac:dyDescent="0.25">
      <c r="A1691" s="342"/>
      <c r="B1691" s="417"/>
      <c r="C1691" s="418"/>
      <c r="S1691" s="367"/>
      <c r="T1691" s="367"/>
      <c r="U1691" s="368"/>
      <c r="V1691" s="1"/>
      <c r="W1691" s="1"/>
      <c r="X1691" s="1"/>
      <c r="Y1691" s="1"/>
      <c r="Z1691" s="1"/>
      <c r="AA1691" s="1"/>
      <c r="AB1691" s="1"/>
      <c r="AC1691" s="1"/>
    </row>
    <row r="1692" spans="1:29" ht="15" customHeight="1" x14ac:dyDescent="0.25">
      <c r="A1692" s="342"/>
      <c r="B1692" s="417"/>
      <c r="C1692" s="418"/>
      <c r="S1692" s="367"/>
      <c r="T1692" s="367"/>
      <c r="U1692" s="368"/>
      <c r="V1692" s="1"/>
      <c r="W1692" s="1"/>
      <c r="X1692" s="1"/>
      <c r="Y1692" s="1"/>
      <c r="Z1692" s="1"/>
      <c r="AA1692" s="1"/>
      <c r="AB1692" s="1"/>
      <c r="AC1692" s="1"/>
    </row>
    <row r="1693" spans="1:29" ht="15" customHeight="1" x14ac:dyDescent="0.25">
      <c r="A1693" s="342"/>
      <c r="B1693" s="417"/>
      <c r="C1693" s="418"/>
      <c r="S1693" s="367"/>
      <c r="T1693" s="367"/>
      <c r="U1693" s="368"/>
      <c r="V1693" s="1"/>
      <c r="W1693" s="1"/>
      <c r="X1693" s="1"/>
      <c r="Y1693" s="1"/>
      <c r="Z1693" s="1"/>
      <c r="AA1693" s="1"/>
      <c r="AB1693" s="1"/>
      <c r="AC1693" s="1"/>
    </row>
    <row r="1694" spans="1:29" ht="15" customHeight="1" x14ac:dyDescent="0.25">
      <c r="A1694" s="342"/>
      <c r="B1694" s="417"/>
      <c r="C1694" s="418"/>
      <c r="S1694" s="367"/>
      <c r="T1694" s="367"/>
      <c r="U1694" s="368"/>
      <c r="V1694" s="1"/>
      <c r="W1694" s="1"/>
      <c r="X1694" s="1"/>
      <c r="Y1694" s="1"/>
      <c r="Z1694" s="1"/>
      <c r="AA1694" s="1"/>
      <c r="AB1694" s="1"/>
      <c r="AC1694" s="1"/>
    </row>
    <row r="1695" spans="1:29" ht="15" customHeight="1" x14ac:dyDescent="0.25">
      <c r="A1695" s="342"/>
      <c r="B1695" s="417"/>
      <c r="C1695" s="418"/>
      <c r="S1695" s="367"/>
      <c r="T1695" s="367"/>
      <c r="U1695" s="368"/>
      <c r="V1695" s="1"/>
      <c r="W1695" s="1"/>
      <c r="X1695" s="1"/>
      <c r="Y1695" s="1"/>
      <c r="Z1695" s="1"/>
      <c r="AA1695" s="1"/>
      <c r="AB1695" s="1"/>
      <c r="AC1695" s="1"/>
    </row>
    <row r="1696" spans="1:29" ht="15" customHeight="1" x14ac:dyDescent="0.25">
      <c r="A1696" s="342"/>
      <c r="B1696" s="417"/>
      <c r="C1696" s="418"/>
      <c r="S1696" s="367"/>
      <c r="T1696" s="367"/>
      <c r="U1696" s="368"/>
      <c r="V1696" s="1"/>
      <c r="W1696" s="1"/>
      <c r="X1696" s="1"/>
      <c r="Y1696" s="1"/>
      <c r="Z1696" s="1"/>
      <c r="AA1696" s="1"/>
      <c r="AB1696" s="1"/>
      <c r="AC1696" s="1"/>
    </row>
    <row r="1697" spans="1:29" ht="15" customHeight="1" x14ac:dyDescent="0.25">
      <c r="A1697" s="342"/>
      <c r="B1697" s="417"/>
      <c r="C1697" s="418"/>
      <c r="S1697" s="367"/>
      <c r="T1697" s="367"/>
      <c r="U1697" s="368"/>
      <c r="V1697" s="1"/>
      <c r="W1697" s="1"/>
      <c r="X1697" s="1"/>
      <c r="Y1697" s="1"/>
      <c r="Z1697" s="1"/>
      <c r="AA1697" s="1"/>
      <c r="AB1697" s="1"/>
      <c r="AC1697" s="1"/>
    </row>
    <row r="1698" spans="1:29" ht="15" customHeight="1" x14ac:dyDescent="0.25">
      <c r="A1698" s="342"/>
      <c r="B1698" s="417"/>
      <c r="C1698" s="418"/>
      <c r="S1698" s="367"/>
      <c r="T1698" s="367"/>
      <c r="U1698" s="368"/>
      <c r="V1698" s="1"/>
      <c r="W1698" s="1"/>
      <c r="X1698" s="1"/>
      <c r="Y1698" s="1"/>
      <c r="Z1698" s="1"/>
      <c r="AA1698" s="1"/>
      <c r="AB1698" s="1"/>
      <c r="AC1698" s="1"/>
    </row>
    <row r="1699" spans="1:29" ht="15" customHeight="1" x14ac:dyDescent="0.25">
      <c r="A1699" s="342"/>
      <c r="B1699" s="417"/>
      <c r="C1699" s="418"/>
      <c r="S1699" s="367"/>
      <c r="T1699" s="367"/>
      <c r="U1699" s="368"/>
      <c r="V1699" s="1"/>
      <c r="W1699" s="1"/>
      <c r="X1699" s="1"/>
      <c r="Y1699" s="1"/>
      <c r="Z1699" s="1"/>
      <c r="AA1699" s="1"/>
      <c r="AB1699" s="1"/>
      <c r="AC1699" s="1"/>
    </row>
    <row r="1700" spans="1:29" ht="15" customHeight="1" x14ac:dyDescent="0.25">
      <c r="A1700" s="342"/>
      <c r="B1700" s="417"/>
      <c r="C1700" s="418"/>
      <c r="S1700" s="367"/>
      <c r="T1700" s="367"/>
      <c r="U1700" s="368"/>
      <c r="V1700" s="1"/>
      <c r="W1700" s="1"/>
      <c r="X1700" s="1"/>
      <c r="Y1700" s="1"/>
      <c r="Z1700" s="1"/>
      <c r="AA1700" s="1"/>
      <c r="AB1700" s="1"/>
      <c r="AC1700" s="1"/>
    </row>
    <row r="1701" spans="1:29" ht="15" customHeight="1" x14ac:dyDescent="0.25">
      <c r="A1701" s="342"/>
      <c r="B1701" s="417"/>
      <c r="C1701" s="418"/>
      <c r="S1701" s="367"/>
      <c r="T1701" s="367"/>
      <c r="U1701" s="368"/>
      <c r="V1701" s="1"/>
      <c r="W1701" s="1"/>
      <c r="X1701" s="1"/>
      <c r="Y1701" s="1"/>
      <c r="Z1701" s="1"/>
      <c r="AA1701" s="1"/>
      <c r="AB1701" s="1"/>
      <c r="AC1701" s="1"/>
    </row>
    <row r="1702" spans="1:29" ht="15" customHeight="1" x14ac:dyDescent="0.25">
      <c r="A1702" s="342"/>
      <c r="B1702" s="417"/>
      <c r="C1702" s="418"/>
      <c r="S1702" s="367"/>
      <c r="T1702" s="367"/>
      <c r="U1702" s="368"/>
      <c r="V1702" s="1"/>
      <c r="W1702" s="1"/>
      <c r="X1702" s="1"/>
      <c r="Y1702" s="1"/>
      <c r="Z1702" s="1"/>
      <c r="AA1702" s="1"/>
      <c r="AB1702" s="1"/>
      <c r="AC1702" s="1"/>
    </row>
    <row r="1703" spans="1:29" ht="15" customHeight="1" x14ac:dyDescent="0.25">
      <c r="A1703" s="342"/>
      <c r="B1703" s="417"/>
      <c r="C1703" s="418"/>
      <c r="S1703" s="367"/>
      <c r="T1703" s="367"/>
      <c r="U1703" s="368"/>
      <c r="V1703" s="1"/>
      <c r="W1703" s="1"/>
      <c r="X1703" s="1"/>
      <c r="Y1703" s="1"/>
      <c r="Z1703" s="1"/>
      <c r="AA1703" s="1"/>
      <c r="AB1703" s="1"/>
      <c r="AC1703" s="1"/>
    </row>
    <row r="1704" spans="1:29" ht="15" customHeight="1" x14ac:dyDescent="0.25">
      <c r="A1704" s="342"/>
      <c r="B1704" s="417"/>
      <c r="C1704" s="418"/>
      <c r="S1704" s="367"/>
      <c r="T1704" s="367"/>
      <c r="U1704" s="368"/>
      <c r="V1704" s="1"/>
      <c r="W1704" s="1"/>
      <c r="X1704" s="1"/>
      <c r="Y1704" s="1"/>
      <c r="Z1704" s="1"/>
      <c r="AA1704" s="1"/>
      <c r="AB1704" s="1"/>
      <c r="AC1704" s="1"/>
    </row>
    <row r="1705" spans="1:29" ht="15" customHeight="1" x14ac:dyDescent="0.25">
      <c r="A1705" s="342"/>
      <c r="B1705" s="417"/>
      <c r="C1705" s="418"/>
      <c r="S1705" s="367"/>
      <c r="T1705" s="367"/>
      <c r="U1705" s="368"/>
      <c r="V1705" s="1"/>
      <c r="W1705" s="1"/>
      <c r="X1705" s="1"/>
      <c r="Y1705" s="1"/>
      <c r="Z1705" s="1"/>
      <c r="AA1705" s="1"/>
      <c r="AB1705" s="1"/>
      <c r="AC1705" s="1"/>
    </row>
    <row r="1706" spans="1:29" ht="15" customHeight="1" x14ac:dyDescent="0.25">
      <c r="A1706" s="342"/>
      <c r="B1706" s="417"/>
      <c r="C1706" s="418"/>
      <c r="S1706" s="367"/>
      <c r="T1706" s="367"/>
      <c r="U1706" s="368"/>
      <c r="V1706" s="1"/>
      <c r="W1706" s="1"/>
      <c r="X1706" s="1"/>
      <c r="Y1706" s="1"/>
      <c r="Z1706" s="1"/>
      <c r="AA1706" s="1"/>
      <c r="AB1706" s="1"/>
      <c r="AC1706" s="1"/>
    </row>
    <row r="1707" spans="1:29" ht="15" customHeight="1" x14ac:dyDescent="0.25">
      <c r="A1707" s="342"/>
      <c r="B1707" s="417"/>
      <c r="C1707" s="418"/>
      <c r="S1707" s="367"/>
      <c r="T1707" s="367"/>
      <c r="U1707" s="368"/>
      <c r="V1707" s="1"/>
      <c r="W1707" s="1"/>
      <c r="X1707" s="1"/>
      <c r="Y1707" s="1"/>
      <c r="Z1707" s="1"/>
      <c r="AA1707" s="1"/>
      <c r="AB1707" s="1"/>
      <c r="AC1707" s="1"/>
    </row>
    <row r="1708" spans="1:29" ht="15" customHeight="1" x14ac:dyDescent="0.25">
      <c r="A1708" s="342"/>
      <c r="B1708" s="417"/>
      <c r="C1708" s="418"/>
      <c r="S1708" s="367"/>
      <c r="T1708" s="367"/>
      <c r="U1708" s="368"/>
      <c r="V1708" s="1"/>
      <c r="W1708" s="1"/>
      <c r="X1708" s="1"/>
      <c r="Y1708" s="1"/>
      <c r="Z1708" s="1"/>
      <c r="AA1708" s="1"/>
      <c r="AB1708" s="1"/>
      <c r="AC1708" s="1"/>
    </row>
    <row r="1709" spans="1:29" ht="15" customHeight="1" x14ac:dyDescent="0.25">
      <c r="A1709" s="342"/>
      <c r="B1709" s="417"/>
      <c r="C1709" s="418"/>
      <c r="S1709" s="367"/>
      <c r="T1709" s="367"/>
      <c r="U1709" s="368"/>
      <c r="V1709" s="1"/>
      <c r="W1709" s="1"/>
      <c r="X1709" s="1"/>
      <c r="Y1709" s="1"/>
      <c r="Z1709" s="1"/>
      <c r="AA1709" s="1"/>
      <c r="AB1709" s="1"/>
      <c r="AC1709" s="1"/>
    </row>
    <row r="1710" spans="1:29" ht="15" customHeight="1" x14ac:dyDescent="0.25">
      <c r="A1710" s="342"/>
      <c r="B1710" s="417"/>
      <c r="C1710" s="418"/>
      <c r="S1710" s="367"/>
      <c r="T1710" s="367"/>
      <c r="U1710" s="368"/>
      <c r="V1710" s="1"/>
      <c r="W1710" s="1"/>
      <c r="X1710" s="1"/>
      <c r="Y1710" s="1"/>
      <c r="Z1710" s="1"/>
      <c r="AA1710" s="1"/>
      <c r="AB1710" s="1"/>
      <c r="AC1710" s="1"/>
    </row>
    <row r="1711" spans="1:29" ht="15" customHeight="1" x14ac:dyDescent="0.25">
      <c r="A1711" s="342"/>
      <c r="B1711" s="417"/>
      <c r="C1711" s="418"/>
      <c r="S1711" s="367"/>
      <c r="T1711" s="367"/>
      <c r="U1711" s="368"/>
      <c r="V1711" s="1"/>
      <c r="W1711" s="1"/>
      <c r="X1711" s="1"/>
      <c r="Y1711" s="1"/>
      <c r="Z1711" s="1"/>
      <c r="AA1711" s="1"/>
      <c r="AB1711" s="1"/>
      <c r="AC1711" s="1"/>
    </row>
    <row r="1712" spans="1:29" ht="15" customHeight="1" x14ac:dyDescent="0.25">
      <c r="A1712" s="342"/>
      <c r="B1712" s="417"/>
      <c r="C1712" s="418"/>
      <c r="S1712" s="367"/>
      <c r="T1712" s="367"/>
      <c r="U1712" s="368"/>
      <c r="V1712" s="1"/>
      <c r="W1712" s="1"/>
      <c r="X1712" s="1"/>
      <c r="Y1712" s="1"/>
      <c r="Z1712" s="1"/>
      <c r="AA1712" s="1"/>
      <c r="AB1712" s="1"/>
      <c r="AC1712" s="1"/>
    </row>
    <row r="1713" spans="1:29" ht="15" customHeight="1" x14ac:dyDescent="0.25">
      <c r="A1713" s="342"/>
      <c r="B1713" s="417"/>
      <c r="C1713" s="418"/>
      <c r="S1713" s="367"/>
      <c r="T1713" s="367"/>
      <c r="U1713" s="368"/>
      <c r="V1713" s="1"/>
      <c r="W1713" s="1"/>
      <c r="X1713" s="1"/>
      <c r="Y1713" s="1"/>
      <c r="Z1713" s="1"/>
      <c r="AA1713" s="1"/>
      <c r="AB1713" s="1"/>
      <c r="AC1713" s="1"/>
    </row>
    <row r="1714" spans="1:29" ht="15" customHeight="1" x14ac:dyDescent="0.25">
      <c r="A1714" s="342"/>
      <c r="B1714" s="417"/>
      <c r="C1714" s="418"/>
      <c r="S1714" s="367"/>
      <c r="T1714" s="367"/>
      <c r="U1714" s="368"/>
      <c r="V1714" s="1"/>
      <c r="W1714" s="1"/>
      <c r="X1714" s="1"/>
      <c r="Y1714" s="1"/>
      <c r="Z1714" s="1"/>
      <c r="AA1714" s="1"/>
      <c r="AB1714" s="1"/>
      <c r="AC1714" s="1"/>
    </row>
    <row r="1715" spans="1:29" ht="15" customHeight="1" x14ac:dyDescent="0.25">
      <c r="A1715" s="342"/>
      <c r="B1715" s="417"/>
      <c r="C1715" s="418"/>
      <c r="S1715" s="367"/>
      <c r="T1715" s="367"/>
      <c r="U1715" s="368"/>
      <c r="V1715" s="1"/>
      <c r="W1715" s="1"/>
      <c r="X1715" s="1"/>
      <c r="Y1715" s="1"/>
      <c r="Z1715" s="1"/>
      <c r="AA1715" s="1"/>
      <c r="AB1715" s="1"/>
      <c r="AC1715" s="1"/>
    </row>
    <row r="1716" spans="1:29" ht="15" customHeight="1" x14ac:dyDescent="0.25">
      <c r="A1716" s="342"/>
      <c r="B1716" s="417"/>
      <c r="C1716" s="418"/>
      <c r="S1716" s="367"/>
      <c r="T1716" s="367"/>
      <c r="U1716" s="368"/>
      <c r="V1716" s="1"/>
      <c r="W1716" s="1"/>
      <c r="X1716" s="1"/>
      <c r="Y1716" s="1"/>
      <c r="Z1716" s="1"/>
      <c r="AA1716" s="1"/>
      <c r="AB1716" s="1"/>
      <c r="AC1716" s="1"/>
    </row>
    <row r="1717" spans="1:29" ht="15" customHeight="1" x14ac:dyDescent="0.25">
      <c r="A1717" s="342"/>
      <c r="B1717" s="417"/>
      <c r="C1717" s="418"/>
      <c r="S1717" s="367"/>
      <c r="T1717" s="367"/>
      <c r="U1717" s="368"/>
      <c r="V1717" s="1"/>
      <c r="W1717" s="1"/>
      <c r="X1717" s="1"/>
      <c r="Y1717" s="1"/>
      <c r="Z1717" s="1"/>
      <c r="AA1717" s="1"/>
      <c r="AB1717" s="1"/>
      <c r="AC1717" s="1"/>
    </row>
    <row r="1718" spans="1:29" ht="15" customHeight="1" x14ac:dyDescent="0.25">
      <c r="A1718" s="342"/>
      <c r="B1718" s="417"/>
      <c r="C1718" s="418"/>
      <c r="S1718" s="367"/>
      <c r="T1718" s="367"/>
      <c r="U1718" s="368"/>
      <c r="V1718" s="1"/>
      <c r="W1718" s="1"/>
      <c r="X1718" s="1"/>
      <c r="Y1718" s="1"/>
      <c r="Z1718" s="1"/>
      <c r="AA1718" s="1"/>
      <c r="AB1718" s="1"/>
      <c r="AC1718" s="1"/>
    </row>
    <row r="1719" spans="1:29" ht="15" customHeight="1" x14ac:dyDescent="0.25">
      <c r="A1719" s="342"/>
      <c r="B1719" s="417"/>
      <c r="C1719" s="418"/>
      <c r="S1719" s="367"/>
      <c r="T1719" s="367"/>
      <c r="U1719" s="368"/>
      <c r="V1719" s="1"/>
      <c r="W1719" s="1"/>
      <c r="X1719" s="1"/>
      <c r="Y1719" s="1"/>
      <c r="Z1719" s="1"/>
      <c r="AA1719" s="1"/>
      <c r="AB1719" s="1"/>
      <c r="AC1719" s="1"/>
    </row>
    <row r="1720" spans="1:29" ht="15" customHeight="1" x14ac:dyDescent="0.25">
      <c r="A1720" s="342"/>
      <c r="B1720" s="417"/>
      <c r="C1720" s="418"/>
      <c r="S1720" s="367"/>
      <c r="T1720" s="367"/>
      <c r="U1720" s="368"/>
      <c r="V1720" s="1"/>
      <c r="W1720" s="1"/>
      <c r="X1720" s="1"/>
      <c r="Y1720" s="1"/>
      <c r="Z1720" s="1"/>
      <c r="AA1720" s="1"/>
      <c r="AB1720" s="1"/>
      <c r="AC1720" s="1"/>
    </row>
    <row r="1721" spans="1:29" ht="15" customHeight="1" x14ac:dyDescent="0.25">
      <c r="A1721" s="342"/>
      <c r="B1721" s="417"/>
      <c r="C1721" s="418"/>
      <c r="S1721" s="367"/>
      <c r="T1721" s="367"/>
      <c r="U1721" s="368"/>
      <c r="V1721" s="1"/>
      <c r="W1721" s="1"/>
      <c r="X1721" s="1"/>
      <c r="Y1721" s="1"/>
      <c r="Z1721" s="1"/>
      <c r="AA1721" s="1"/>
      <c r="AB1721" s="1"/>
      <c r="AC1721" s="1"/>
    </row>
    <row r="1722" spans="1:29" ht="15" customHeight="1" x14ac:dyDescent="0.25">
      <c r="A1722" s="342"/>
      <c r="B1722" s="417"/>
      <c r="C1722" s="418"/>
      <c r="S1722" s="367"/>
      <c r="T1722" s="367"/>
      <c r="U1722" s="368"/>
      <c r="V1722" s="1"/>
      <c r="W1722" s="1"/>
      <c r="X1722" s="1"/>
      <c r="Y1722" s="1"/>
      <c r="Z1722" s="1"/>
      <c r="AA1722" s="1"/>
      <c r="AB1722" s="1"/>
      <c r="AC1722" s="1"/>
    </row>
    <row r="1723" spans="1:29" ht="15" customHeight="1" x14ac:dyDescent="0.25">
      <c r="A1723" s="342"/>
      <c r="B1723" s="417"/>
      <c r="C1723" s="418"/>
      <c r="S1723" s="367"/>
      <c r="T1723" s="367"/>
      <c r="U1723" s="368"/>
      <c r="V1723" s="1"/>
      <c r="W1723" s="1"/>
      <c r="X1723" s="1"/>
      <c r="Y1723" s="1"/>
      <c r="Z1723" s="1"/>
      <c r="AA1723" s="1"/>
      <c r="AB1723" s="1"/>
      <c r="AC1723" s="1"/>
    </row>
    <row r="1724" spans="1:29" ht="15" customHeight="1" x14ac:dyDescent="0.25">
      <c r="A1724" s="342"/>
      <c r="B1724" s="417"/>
      <c r="C1724" s="418"/>
      <c r="S1724" s="367"/>
      <c r="T1724" s="367"/>
      <c r="U1724" s="368"/>
      <c r="V1724" s="1"/>
      <c r="W1724" s="1"/>
      <c r="X1724" s="1"/>
      <c r="Y1724" s="1"/>
      <c r="Z1724" s="1"/>
      <c r="AA1724" s="1"/>
      <c r="AB1724" s="1"/>
      <c r="AC1724" s="1"/>
    </row>
    <row r="1725" spans="1:29" ht="15" customHeight="1" x14ac:dyDescent="0.25">
      <c r="A1725" s="342"/>
      <c r="B1725" s="417"/>
      <c r="C1725" s="418"/>
      <c r="S1725" s="367"/>
      <c r="T1725" s="367"/>
      <c r="U1725" s="368"/>
      <c r="V1725" s="1"/>
      <c r="W1725" s="1"/>
      <c r="X1725" s="1"/>
      <c r="Y1725" s="1"/>
      <c r="Z1725" s="1"/>
      <c r="AA1725" s="1"/>
      <c r="AB1725" s="1"/>
      <c r="AC1725" s="1"/>
    </row>
    <row r="1726" spans="1:29" ht="15" customHeight="1" x14ac:dyDescent="0.25">
      <c r="A1726" s="342"/>
      <c r="B1726" s="417"/>
      <c r="C1726" s="418"/>
      <c r="S1726" s="367"/>
      <c r="T1726" s="367"/>
      <c r="U1726" s="368"/>
      <c r="V1726" s="1"/>
      <c r="W1726" s="1"/>
      <c r="X1726" s="1"/>
      <c r="Y1726" s="1"/>
      <c r="Z1726" s="1"/>
      <c r="AA1726" s="1"/>
      <c r="AB1726" s="1"/>
      <c r="AC1726" s="1"/>
    </row>
    <row r="1727" spans="1:29" ht="15" customHeight="1" x14ac:dyDescent="0.25">
      <c r="A1727" s="342"/>
      <c r="B1727" s="417"/>
      <c r="C1727" s="418"/>
      <c r="S1727" s="367"/>
      <c r="T1727" s="367"/>
      <c r="U1727" s="368"/>
      <c r="V1727" s="1"/>
      <c r="W1727" s="1"/>
      <c r="X1727" s="1"/>
      <c r="Y1727" s="1"/>
      <c r="Z1727" s="1"/>
      <c r="AA1727" s="1"/>
      <c r="AB1727" s="1"/>
      <c r="AC1727" s="1"/>
    </row>
    <row r="1728" spans="1:29" ht="15" customHeight="1" x14ac:dyDescent="0.25">
      <c r="A1728" s="342"/>
      <c r="B1728" s="417"/>
      <c r="C1728" s="418"/>
      <c r="S1728" s="367"/>
      <c r="T1728" s="367"/>
      <c r="U1728" s="368"/>
      <c r="V1728" s="1"/>
      <c r="W1728" s="1"/>
      <c r="X1728" s="1"/>
      <c r="Y1728" s="1"/>
      <c r="Z1728" s="1"/>
      <c r="AA1728" s="1"/>
      <c r="AB1728" s="1"/>
      <c r="AC1728" s="1"/>
    </row>
    <row r="1729" spans="1:29" ht="15" customHeight="1" x14ac:dyDescent="0.25">
      <c r="A1729" s="342"/>
      <c r="B1729" s="417"/>
      <c r="C1729" s="418"/>
      <c r="S1729" s="367"/>
      <c r="T1729" s="367"/>
      <c r="U1729" s="368"/>
      <c r="V1729" s="1"/>
      <c r="W1729" s="1"/>
      <c r="X1729" s="1"/>
      <c r="Y1729" s="1"/>
      <c r="Z1729" s="1"/>
      <c r="AA1729" s="1"/>
      <c r="AB1729" s="1"/>
      <c r="AC1729" s="1"/>
    </row>
    <row r="1730" spans="1:29" ht="15" customHeight="1" x14ac:dyDescent="0.25">
      <c r="A1730" s="342"/>
      <c r="B1730" s="417"/>
      <c r="C1730" s="418"/>
      <c r="S1730" s="367"/>
      <c r="T1730" s="367"/>
      <c r="U1730" s="368"/>
      <c r="V1730" s="1"/>
      <c r="W1730" s="1"/>
      <c r="X1730" s="1"/>
      <c r="Y1730" s="1"/>
      <c r="Z1730" s="1"/>
      <c r="AA1730" s="1"/>
      <c r="AB1730" s="1"/>
      <c r="AC1730" s="1"/>
    </row>
    <row r="1731" spans="1:29" ht="15" customHeight="1" x14ac:dyDescent="0.25">
      <c r="A1731" s="342"/>
      <c r="B1731" s="417"/>
      <c r="C1731" s="418"/>
      <c r="S1731" s="367"/>
      <c r="T1731" s="367"/>
      <c r="U1731" s="368"/>
      <c r="V1731" s="1"/>
      <c r="W1731" s="1"/>
      <c r="X1731" s="1"/>
      <c r="Y1731" s="1"/>
      <c r="Z1731" s="1"/>
      <c r="AA1731" s="1"/>
      <c r="AB1731" s="1"/>
      <c r="AC1731" s="1"/>
    </row>
    <row r="1732" spans="1:29" ht="15" customHeight="1" x14ac:dyDescent="0.25">
      <c r="A1732" s="342"/>
      <c r="B1732" s="417"/>
      <c r="C1732" s="418"/>
      <c r="S1732" s="367"/>
      <c r="T1732" s="367"/>
      <c r="U1732" s="368"/>
      <c r="V1732" s="1"/>
      <c r="W1732" s="1"/>
      <c r="X1732" s="1"/>
      <c r="Y1732" s="1"/>
      <c r="Z1732" s="1"/>
      <c r="AA1732" s="1"/>
      <c r="AB1732" s="1"/>
      <c r="AC1732" s="1"/>
    </row>
    <row r="1733" spans="1:29" ht="15" customHeight="1" x14ac:dyDescent="0.25">
      <c r="A1733" s="342"/>
      <c r="B1733" s="417"/>
      <c r="C1733" s="418"/>
      <c r="S1733" s="367"/>
      <c r="T1733" s="367"/>
      <c r="U1733" s="368"/>
      <c r="V1733" s="1"/>
      <c r="W1733" s="1"/>
      <c r="X1733" s="1"/>
      <c r="Y1733" s="1"/>
      <c r="Z1733" s="1"/>
      <c r="AA1733" s="1"/>
      <c r="AB1733" s="1"/>
      <c r="AC1733" s="1"/>
    </row>
    <row r="1734" spans="1:29" ht="15" customHeight="1" x14ac:dyDescent="0.25">
      <c r="A1734" s="342"/>
      <c r="B1734" s="417"/>
      <c r="C1734" s="418"/>
      <c r="S1734" s="367"/>
      <c r="T1734" s="367"/>
      <c r="U1734" s="368"/>
      <c r="V1734" s="1"/>
      <c r="W1734" s="1"/>
      <c r="X1734" s="1"/>
      <c r="Y1734" s="1"/>
      <c r="Z1734" s="1"/>
      <c r="AA1734" s="1"/>
      <c r="AB1734" s="1"/>
      <c r="AC1734" s="1"/>
    </row>
    <row r="1735" spans="1:29" ht="15" customHeight="1" x14ac:dyDescent="0.25">
      <c r="A1735" s="342"/>
      <c r="B1735" s="417"/>
      <c r="C1735" s="418"/>
      <c r="S1735" s="367"/>
      <c r="T1735" s="367"/>
      <c r="U1735" s="368"/>
      <c r="V1735" s="1"/>
      <c r="W1735" s="1"/>
      <c r="X1735" s="1"/>
      <c r="Y1735" s="1"/>
      <c r="Z1735" s="1"/>
      <c r="AA1735" s="1"/>
      <c r="AB1735" s="1"/>
      <c r="AC1735" s="1"/>
    </row>
    <row r="1736" spans="1:29" ht="15" customHeight="1" x14ac:dyDescent="0.25">
      <c r="A1736" s="342"/>
      <c r="B1736" s="417"/>
      <c r="C1736" s="418"/>
      <c r="S1736" s="367"/>
      <c r="T1736" s="367"/>
      <c r="U1736" s="368"/>
      <c r="V1736" s="1"/>
      <c r="W1736" s="1"/>
      <c r="X1736" s="1"/>
      <c r="Y1736" s="1"/>
      <c r="Z1736" s="1"/>
      <c r="AA1736" s="1"/>
      <c r="AB1736" s="1"/>
      <c r="AC1736" s="1"/>
    </row>
    <row r="1737" spans="1:29" ht="15" customHeight="1" x14ac:dyDescent="0.25">
      <c r="A1737" s="342"/>
      <c r="B1737" s="417"/>
      <c r="C1737" s="418"/>
      <c r="S1737" s="367"/>
      <c r="T1737" s="367"/>
      <c r="U1737" s="368"/>
      <c r="V1737" s="1"/>
      <c r="W1737" s="1"/>
      <c r="X1737" s="1"/>
      <c r="Y1737" s="1"/>
      <c r="Z1737" s="1"/>
      <c r="AA1737" s="1"/>
      <c r="AB1737" s="1"/>
      <c r="AC1737" s="1"/>
    </row>
    <row r="1738" spans="1:29" ht="15" customHeight="1" x14ac:dyDescent="0.25">
      <c r="A1738" s="342"/>
      <c r="B1738" s="417"/>
      <c r="C1738" s="418"/>
      <c r="S1738" s="367"/>
      <c r="T1738" s="367"/>
      <c r="U1738" s="368"/>
      <c r="V1738" s="1"/>
      <c r="W1738" s="1"/>
      <c r="X1738" s="1"/>
      <c r="Y1738" s="1"/>
      <c r="Z1738" s="1"/>
      <c r="AA1738" s="1"/>
      <c r="AB1738" s="1"/>
      <c r="AC1738" s="1"/>
    </row>
    <row r="1739" spans="1:29" ht="15" customHeight="1" x14ac:dyDescent="0.25">
      <c r="A1739" s="342"/>
      <c r="B1739" s="417"/>
      <c r="C1739" s="418"/>
      <c r="S1739" s="367"/>
      <c r="T1739" s="367"/>
      <c r="U1739" s="368"/>
      <c r="V1739" s="1"/>
      <c r="W1739" s="1"/>
      <c r="X1739" s="1"/>
      <c r="Y1739" s="1"/>
      <c r="Z1739" s="1"/>
      <c r="AA1739" s="1"/>
      <c r="AB1739" s="1"/>
      <c r="AC1739" s="1"/>
    </row>
    <row r="1740" spans="1:29" ht="15" customHeight="1" x14ac:dyDescent="0.25">
      <c r="A1740" s="342"/>
      <c r="B1740" s="417"/>
      <c r="C1740" s="418"/>
      <c r="S1740" s="367"/>
      <c r="T1740" s="367"/>
      <c r="U1740" s="368"/>
      <c r="V1740" s="1"/>
      <c r="W1740" s="1"/>
      <c r="X1740" s="1"/>
      <c r="Y1740" s="1"/>
      <c r="Z1740" s="1"/>
      <c r="AA1740" s="1"/>
      <c r="AB1740" s="1"/>
      <c r="AC1740" s="1"/>
    </row>
    <row r="1741" spans="1:29" ht="15" customHeight="1" x14ac:dyDescent="0.25">
      <c r="A1741" s="342"/>
      <c r="B1741" s="417"/>
      <c r="C1741" s="418"/>
      <c r="S1741" s="367"/>
      <c r="T1741" s="367"/>
      <c r="U1741" s="368"/>
      <c r="V1741" s="1"/>
      <c r="W1741" s="1"/>
      <c r="X1741" s="1"/>
      <c r="Y1741" s="1"/>
      <c r="Z1741" s="1"/>
      <c r="AA1741" s="1"/>
      <c r="AB1741" s="1"/>
      <c r="AC1741" s="1"/>
    </row>
    <row r="1742" spans="1:29" ht="15" customHeight="1" x14ac:dyDescent="0.25">
      <c r="A1742" s="342"/>
      <c r="B1742" s="417"/>
      <c r="C1742" s="418"/>
      <c r="S1742" s="367"/>
      <c r="T1742" s="367"/>
      <c r="U1742" s="368"/>
      <c r="V1742" s="1"/>
      <c r="W1742" s="1"/>
      <c r="X1742" s="1"/>
      <c r="Y1742" s="1"/>
      <c r="Z1742" s="1"/>
      <c r="AA1742" s="1"/>
      <c r="AB1742" s="1"/>
      <c r="AC1742" s="1"/>
    </row>
    <row r="1743" spans="1:29" ht="15" customHeight="1" x14ac:dyDescent="0.25">
      <c r="A1743" s="342"/>
      <c r="B1743" s="417"/>
      <c r="C1743" s="418"/>
      <c r="S1743" s="367"/>
      <c r="T1743" s="367"/>
      <c r="U1743" s="368"/>
      <c r="V1743" s="1"/>
      <c r="W1743" s="1"/>
      <c r="X1743" s="1"/>
      <c r="Y1743" s="1"/>
      <c r="Z1743" s="1"/>
      <c r="AA1743" s="1"/>
      <c r="AB1743" s="1"/>
      <c r="AC1743" s="1"/>
    </row>
    <row r="1744" spans="1:29" ht="15" customHeight="1" x14ac:dyDescent="0.25">
      <c r="A1744" s="342"/>
      <c r="B1744" s="417"/>
      <c r="C1744" s="418"/>
      <c r="S1744" s="367"/>
      <c r="T1744" s="367"/>
      <c r="U1744" s="368"/>
      <c r="V1744" s="1"/>
      <c r="W1744" s="1"/>
      <c r="X1744" s="1"/>
      <c r="Y1744" s="1"/>
      <c r="Z1744" s="1"/>
      <c r="AA1744" s="1"/>
      <c r="AB1744" s="1"/>
      <c r="AC1744" s="1"/>
    </row>
    <row r="1745" spans="1:29" ht="15" customHeight="1" x14ac:dyDescent="0.25">
      <c r="A1745" s="342"/>
      <c r="B1745" s="417"/>
      <c r="C1745" s="418"/>
      <c r="S1745" s="367"/>
      <c r="T1745" s="367"/>
      <c r="U1745" s="368"/>
      <c r="V1745" s="1"/>
      <c r="W1745" s="1"/>
      <c r="X1745" s="1"/>
      <c r="Y1745" s="1"/>
      <c r="Z1745" s="1"/>
      <c r="AA1745" s="1"/>
      <c r="AB1745" s="1"/>
      <c r="AC1745" s="1"/>
    </row>
    <row r="1746" spans="1:29" ht="15" customHeight="1" x14ac:dyDescent="0.25">
      <c r="A1746" s="342"/>
      <c r="B1746" s="417"/>
      <c r="C1746" s="418"/>
      <c r="S1746" s="367"/>
      <c r="T1746" s="367"/>
      <c r="U1746" s="368"/>
      <c r="V1746" s="1"/>
      <c r="W1746" s="1"/>
      <c r="X1746" s="1"/>
      <c r="Y1746" s="1"/>
      <c r="Z1746" s="1"/>
      <c r="AA1746" s="1"/>
      <c r="AB1746" s="1"/>
      <c r="AC1746" s="1"/>
    </row>
    <row r="1747" spans="1:29" ht="15" customHeight="1" x14ac:dyDescent="0.25">
      <c r="A1747" s="342"/>
      <c r="B1747" s="417"/>
      <c r="C1747" s="418"/>
      <c r="S1747" s="367"/>
      <c r="T1747" s="367"/>
      <c r="U1747" s="368"/>
      <c r="V1747" s="1"/>
      <c r="W1747" s="1"/>
      <c r="X1747" s="1"/>
      <c r="Y1747" s="1"/>
      <c r="Z1747" s="1"/>
      <c r="AA1747" s="1"/>
      <c r="AB1747" s="1"/>
      <c r="AC1747" s="1"/>
    </row>
    <row r="1748" spans="1:29" ht="15" customHeight="1" x14ac:dyDescent="0.25">
      <c r="A1748" s="342"/>
      <c r="B1748" s="417"/>
      <c r="C1748" s="418"/>
      <c r="S1748" s="367"/>
      <c r="T1748" s="367"/>
      <c r="U1748" s="368"/>
      <c r="V1748" s="1"/>
      <c r="W1748" s="1"/>
      <c r="X1748" s="1"/>
      <c r="Y1748" s="1"/>
      <c r="Z1748" s="1"/>
      <c r="AA1748" s="1"/>
      <c r="AB1748" s="1"/>
      <c r="AC1748" s="1"/>
    </row>
    <row r="1749" spans="1:29" ht="15" customHeight="1" x14ac:dyDescent="0.25">
      <c r="A1749" s="342"/>
      <c r="B1749" s="417"/>
      <c r="C1749" s="418"/>
      <c r="S1749" s="367"/>
      <c r="T1749" s="367"/>
      <c r="U1749" s="368"/>
      <c r="V1749" s="1"/>
      <c r="W1749" s="1"/>
      <c r="X1749" s="1"/>
      <c r="Y1749" s="1"/>
      <c r="Z1749" s="1"/>
      <c r="AA1749" s="1"/>
      <c r="AB1749" s="1"/>
      <c r="AC1749" s="1"/>
    </row>
    <row r="1750" spans="1:29" ht="15" customHeight="1" x14ac:dyDescent="0.25">
      <c r="A1750" s="342"/>
      <c r="B1750" s="417"/>
      <c r="C1750" s="418"/>
      <c r="S1750" s="367"/>
      <c r="T1750" s="367"/>
      <c r="U1750" s="368"/>
      <c r="V1750" s="1"/>
      <c r="W1750" s="1"/>
      <c r="X1750" s="1"/>
      <c r="Y1750" s="1"/>
      <c r="Z1750" s="1"/>
      <c r="AA1750" s="1"/>
      <c r="AB1750" s="1"/>
      <c r="AC1750" s="1"/>
    </row>
    <row r="1751" spans="1:29" ht="15" customHeight="1" x14ac:dyDescent="0.25">
      <c r="A1751" s="342"/>
      <c r="B1751" s="417"/>
      <c r="C1751" s="418"/>
      <c r="S1751" s="367"/>
      <c r="T1751" s="367"/>
      <c r="U1751" s="368"/>
      <c r="V1751" s="1"/>
      <c r="W1751" s="1"/>
      <c r="X1751" s="1"/>
      <c r="Y1751" s="1"/>
      <c r="Z1751" s="1"/>
      <c r="AA1751" s="1"/>
      <c r="AB1751" s="1"/>
      <c r="AC1751" s="1"/>
    </row>
    <row r="1752" spans="1:29" ht="15" customHeight="1" x14ac:dyDescent="0.25">
      <c r="A1752" s="342"/>
      <c r="B1752" s="417"/>
      <c r="C1752" s="418"/>
      <c r="S1752" s="367"/>
      <c r="T1752" s="367"/>
      <c r="U1752" s="368"/>
      <c r="V1752" s="1"/>
      <c r="W1752" s="1"/>
      <c r="X1752" s="1"/>
      <c r="Y1752" s="1"/>
      <c r="Z1752" s="1"/>
      <c r="AA1752" s="1"/>
      <c r="AB1752" s="1"/>
      <c r="AC1752" s="1"/>
    </row>
    <row r="1753" spans="1:29" ht="15" customHeight="1" x14ac:dyDescent="0.25">
      <c r="A1753" s="342"/>
      <c r="B1753" s="417"/>
      <c r="C1753" s="418"/>
      <c r="S1753" s="367"/>
      <c r="T1753" s="367"/>
      <c r="U1753" s="368"/>
      <c r="V1753" s="1"/>
      <c r="W1753" s="1"/>
      <c r="X1753" s="1"/>
      <c r="Y1753" s="1"/>
      <c r="Z1753" s="1"/>
      <c r="AA1753" s="1"/>
      <c r="AB1753" s="1"/>
      <c r="AC1753" s="1"/>
    </row>
    <row r="1754" spans="1:29" ht="15" customHeight="1" x14ac:dyDescent="0.25">
      <c r="A1754" s="342"/>
      <c r="B1754" s="417"/>
      <c r="C1754" s="418"/>
      <c r="S1754" s="367"/>
      <c r="T1754" s="367"/>
      <c r="U1754" s="368"/>
      <c r="V1754" s="1"/>
      <c r="W1754" s="1"/>
      <c r="X1754" s="1"/>
      <c r="Y1754" s="1"/>
      <c r="Z1754" s="1"/>
      <c r="AA1754" s="1"/>
      <c r="AB1754" s="1"/>
      <c r="AC1754" s="1"/>
    </row>
    <row r="1755" spans="1:29" ht="15" customHeight="1" x14ac:dyDescent="0.25">
      <c r="A1755" s="342"/>
      <c r="B1755" s="417"/>
      <c r="C1755" s="418"/>
      <c r="S1755" s="367"/>
      <c r="T1755" s="367"/>
      <c r="U1755" s="368"/>
      <c r="V1755" s="1"/>
      <c r="W1755" s="1"/>
      <c r="X1755" s="1"/>
      <c r="Y1755" s="1"/>
      <c r="Z1755" s="1"/>
      <c r="AA1755" s="1"/>
      <c r="AB1755" s="1"/>
      <c r="AC1755" s="1"/>
    </row>
    <row r="1756" spans="1:29" ht="15" customHeight="1" x14ac:dyDescent="0.25">
      <c r="A1756" s="342"/>
      <c r="B1756" s="417"/>
      <c r="C1756" s="418"/>
      <c r="S1756" s="367"/>
      <c r="T1756" s="367"/>
      <c r="U1756" s="368"/>
      <c r="V1756" s="1"/>
      <c r="W1756" s="1"/>
      <c r="X1756" s="1"/>
      <c r="Y1756" s="1"/>
      <c r="Z1756" s="1"/>
      <c r="AA1756" s="1"/>
      <c r="AB1756" s="1"/>
      <c r="AC1756" s="1"/>
    </row>
    <row r="1757" spans="1:29" ht="15" customHeight="1" x14ac:dyDescent="0.25">
      <c r="A1757" s="342"/>
      <c r="B1757" s="417"/>
      <c r="C1757" s="418"/>
      <c r="S1757" s="367"/>
      <c r="T1757" s="367"/>
      <c r="U1757" s="368"/>
      <c r="V1757" s="1"/>
      <c r="W1757" s="1"/>
      <c r="X1757" s="1"/>
      <c r="Y1757" s="1"/>
      <c r="Z1757" s="1"/>
      <c r="AA1757" s="1"/>
      <c r="AB1757" s="1"/>
      <c r="AC1757" s="1"/>
    </row>
    <row r="1758" spans="1:29" ht="15" customHeight="1" x14ac:dyDescent="0.25">
      <c r="A1758" s="342"/>
      <c r="B1758" s="417"/>
      <c r="C1758" s="418"/>
      <c r="S1758" s="367"/>
      <c r="T1758" s="367"/>
      <c r="U1758" s="368"/>
      <c r="V1758" s="1"/>
      <c r="W1758" s="1"/>
      <c r="X1758" s="1"/>
      <c r="Y1758" s="1"/>
      <c r="Z1758" s="1"/>
      <c r="AA1758" s="1"/>
      <c r="AB1758" s="1"/>
      <c r="AC1758" s="1"/>
    </row>
    <row r="1759" spans="1:29" ht="15" customHeight="1" x14ac:dyDescent="0.25">
      <c r="A1759" s="342"/>
      <c r="B1759" s="417"/>
      <c r="C1759" s="418"/>
      <c r="S1759" s="367"/>
      <c r="T1759" s="367"/>
      <c r="U1759" s="368"/>
      <c r="V1759" s="1"/>
      <c r="W1759" s="1"/>
      <c r="X1759" s="1"/>
      <c r="Y1759" s="1"/>
      <c r="Z1759" s="1"/>
      <c r="AA1759" s="1"/>
      <c r="AB1759" s="1"/>
      <c r="AC1759" s="1"/>
    </row>
    <row r="1760" spans="1:29" ht="15" customHeight="1" x14ac:dyDescent="0.25">
      <c r="A1760" s="342"/>
      <c r="B1760" s="417"/>
      <c r="C1760" s="418"/>
      <c r="S1760" s="367"/>
      <c r="T1760" s="367"/>
      <c r="U1760" s="368"/>
      <c r="V1760" s="1"/>
      <c r="W1760" s="1"/>
      <c r="X1760" s="1"/>
      <c r="Y1760" s="1"/>
      <c r="Z1760" s="1"/>
      <c r="AA1760" s="1"/>
      <c r="AB1760" s="1"/>
      <c r="AC1760" s="1"/>
    </row>
    <row r="1761" spans="1:29" ht="15" customHeight="1" x14ac:dyDescent="0.25">
      <c r="A1761" s="342"/>
      <c r="B1761" s="417"/>
      <c r="C1761" s="418"/>
      <c r="S1761" s="367"/>
      <c r="T1761" s="367"/>
      <c r="U1761" s="368"/>
      <c r="V1761" s="1"/>
      <c r="W1761" s="1"/>
      <c r="X1761" s="1"/>
      <c r="Y1761" s="1"/>
      <c r="Z1761" s="1"/>
      <c r="AA1761" s="1"/>
      <c r="AB1761" s="1"/>
      <c r="AC1761" s="1"/>
    </row>
    <row r="1762" spans="1:29" ht="15" customHeight="1" x14ac:dyDescent="0.25">
      <c r="A1762" s="342"/>
      <c r="B1762" s="417"/>
      <c r="C1762" s="418"/>
      <c r="S1762" s="367"/>
      <c r="T1762" s="367"/>
      <c r="U1762" s="368"/>
      <c r="V1762" s="1"/>
      <c r="W1762" s="1"/>
      <c r="X1762" s="1"/>
      <c r="Y1762" s="1"/>
      <c r="Z1762" s="1"/>
      <c r="AA1762" s="1"/>
      <c r="AB1762" s="1"/>
      <c r="AC1762" s="1"/>
    </row>
    <row r="1763" spans="1:29" ht="15" customHeight="1" x14ac:dyDescent="0.25">
      <c r="A1763" s="342"/>
      <c r="B1763" s="417"/>
      <c r="C1763" s="418"/>
      <c r="S1763" s="367"/>
      <c r="T1763" s="367"/>
      <c r="U1763" s="368"/>
      <c r="V1763" s="1"/>
      <c r="W1763" s="1"/>
      <c r="X1763" s="1"/>
      <c r="Y1763" s="1"/>
      <c r="Z1763" s="1"/>
      <c r="AA1763" s="1"/>
      <c r="AB1763" s="1"/>
      <c r="AC1763" s="1"/>
    </row>
    <row r="1764" spans="1:29" ht="15" customHeight="1" x14ac:dyDescent="0.25">
      <c r="A1764" s="342"/>
      <c r="B1764" s="417"/>
      <c r="C1764" s="418"/>
      <c r="S1764" s="367"/>
      <c r="T1764" s="367"/>
      <c r="U1764" s="368"/>
      <c r="V1764" s="1"/>
      <c r="W1764" s="1"/>
      <c r="X1764" s="1"/>
      <c r="Y1764" s="1"/>
      <c r="Z1764" s="1"/>
      <c r="AA1764" s="1"/>
      <c r="AB1764" s="1"/>
      <c r="AC1764" s="1"/>
    </row>
    <row r="1765" spans="1:29" ht="15" customHeight="1" x14ac:dyDescent="0.25">
      <c r="A1765" s="342"/>
      <c r="B1765" s="417"/>
      <c r="C1765" s="418"/>
      <c r="S1765" s="367"/>
      <c r="T1765" s="367"/>
      <c r="U1765" s="368"/>
      <c r="V1765" s="1"/>
      <c r="W1765" s="1"/>
      <c r="X1765" s="1"/>
      <c r="Y1765" s="1"/>
      <c r="Z1765" s="1"/>
      <c r="AA1765" s="1"/>
      <c r="AB1765" s="1"/>
      <c r="AC1765" s="1"/>
    </row>
    <row r="1766" spans="1:29" ht="15" customHeight="1" x14ac:dyDescent="0.25">
      <c r="A1766" s="342"/>
      <c r="B1766" s="417"/>
      <c r="C1766" s="418"/>
      <c r="S1766" s="367"/>
      <c r="T1766" s="367"/>
      <c r="U1766" s="368"/>
      <c r="V1766" s="1"/>
      <c r="W1766" s="1"/>
      <c r="X1766" s="1"/>
      <c r="Y1766" s="1"/>
      <c r="Z1766" s="1"/>
      <c r="AA1766" s="1"/>
      <c r="AB1766" s="1"/>
      <c r="AC1766" s="1"/>
    </row>
    <row r="1767" spans="1:29" ht="15" customHeight="1" x14ac:dyDescent="0.25">
      <c r="A1767" s="342"/>
      <c r="B1767" s="417"/>
      <c r="C1767" s="418"/>
      <c r="S1767" s="367"/>
      <c r="T1767" s="367"/>
      <c r="U1767" s="368"/>
      <c r="V1767" s="1"/>
      <c r="W1767" s="1"/>
      <c r="X1767" s="1"/>
      <c r="Y1767" s="1"/>
      <c r="Z1767" s="1"/>
      <c r="AA1767" s="1"/>
      <c r="AB1767" s="1"/>
      <c r="AC1767" s="1"/>
    </row>
    <row r="1768" spans="1:29" ht="15" customHeight="1" x14ac:dyDescent="0.25">
      <c r="A1768" s="342"/>
      <c r="B1768" s="417"/>
      <c r="C1768" s="418"/>
      <c r="S1768" s="367"/>
      <c r="T1768" s="367"/>
      <c r="U1768" s="368"/>
      <c r="V1768" s="1"/>
      <c r="W1768" s="1"/>
      <c r="X1768" s="1"/>
      <c r="Y1768" s="1"/>
      <c r="Z1768" s="1"/>
      <c r="AA1768" s="1"/>
      <c r="AB1768" s="1"/>
      <c r="AC1768" s="1"/>
    </row>
    <row r="1769" spans="1:29" ht="15" customHeight="1" x14ac:dyDescent="0.25">
      <c r="A1769" s="342"/>
      <c r="B1769" s="417"/>
      <c r="C1769" s="418"/>
      <c r="S1769" s="367"/>
      <c r="T1769" s="367"/>
      <c r="U1769" s="368"/>
      <c r="V1769" s="1"/>
      <c r="W1769" s="1"/>
      <c r="X1769" s="1"/>
      <c r="Y1769" s="1"/>
      <c r="Z1769" s="1"/>
      <c r="AA1769" s="1"/>
      <c r="AB1769" s="1"/>
      <c r="AC1769" s="1"/>
    </row>
    <row r="1770" spans="1:29" ht="15" customHeight="1" x14ac:dyDescent="0.25">
      <c r="A1770" s="342"/>
      <c r="B1770" s="417"/>
      <c r="C1770" s="418"/>
      <c r="S1770" s="367"/>
      <c r="T1770" s="367"/>
      <c r="U1770" s="368"/>
      <c r="V1770" s="1"/>
      <c r="W1770" s="1"/>
      <c r="X1770" s="1"/>
      <c r="Y1770" s="1"/>
      <c r="Z1770" s="1"/>
      <c r="AA1770" s="1"/>
      <c r="AB1770" s="1"/>
      <c r="AC1770" s="1"/>
    </row>
    <row r="1771" spans="1:29" ht="15" customHeight="1" x14ac:dyDescent="0.25">
      <c r="A1771" s="342"/>
      <c r="B1771" s="417"/>
      <c r="C1771" s="418"/>
      <c r="S1771" s="367"/>
      <c r="T1771" s="367"/>
      <c r="U1771" s="368"/>
      <c r="V1771" s="1"/>
      <c r="W1771" s="1"/>
      <c r="X1771" s="1"/>
      <c r="Y1771" s="1"/>
      <c r="Z1771" s="1"/>
      <c r="AA1771" s="1"/>
      <c r="AB1771" s="1"/>
      <c r="AC1771" s="1"/>
    </row>
    <row r="1772" spans="1:29" ht="15" customHeight="1" x14ac:dyDescent="0.25">
      <c r="A1772" s="342"/>
      <c r="B1772" s="417"/>
      <c r="C1772" s="418"/>
      <c r="S1772" s="367"/>
      <c r="T1772" s="367"/>
      <c r="U1772" s="368"/>
      <c r="V1772" s="1"/>
      <c r="W1772" s="1"/>
      <c r="X1772" s="1"/>
      <c r="Y1772" s="1"/>
      <c r="Z1772" s="1"/>
      <c r="AA1772" s="1"/>
      <c r="AB1772" s="1"/>
      <c r="AC1772" s="1"/>
    </row>
    <row r="1773" spans="1:29" ht="15" customHeight="1" x14ac:dyDescent="0.25">
      <c r="A1773" s="342"/>
      <c r="B1773" s="417"/>
      <c r="C1773" s="418"/>
      <c r="S1773" s="367"/>
      <c r="T1773" s="367"/>
      <c r="U1773" s="368"/>
      <c r="V1773" s="1"/>
      <c r="W1773" s="1"/>
      <c r="X1773" s="1"/>
      <c r="Y1773" s="1"/>
      <c r="Z1773" s="1"/>
      <c r="AA1773" s="1"/>
      <c r="AB1773" s="1"/>
      <c r="AC1773" s="1"/>
    </row>
    <row r="1774" spans="1:29" ht="15" customHeight="1" x14ac:dyDescent="0.25">
      <c r="A1774" s="342"/>
      <c r="B1774" s="417"/>
      <c r="C1774" s="418"/>
      <c r="S1774" s="367"/>
      <c r="T1774" s="367"/>
      <c r="U1774" s="368"/>
      <c r="V1774" s="1"/>
      <c r="W1774" s="1"/>
      <c r="X1774" s="1"/>
      <c r="Y1774" s="1"/>
      <c r="Z1774" s="1"/>
      <c r="AA1774" s="1"/>
      <c r="AB1774" s="1"/>
      <c r="AC1774" s="1"/>
    </row>
    <row r="1775" spans="1:29" ht="15" customHeight="1" x14ac:dyDescent="0.25">
      <c r="A1775" s="342"/>
      <c r="B1775" s="417"/>
      <c r="C1775" s="418"/>
      <c r="S1775" s="367"/>
      <c r="T1775" s="367"/>
      <c r="U1775" s="368"/>
      <c r="V1775" s="1"/>
      <c r="W1775" s="1"/>
      <c r="X1775" s="1"/>
      <c r="Y1775" s="1"/>
      <c r="Z1775" s="1"/>
      <c r="AA1775" s="1"/>
      <c r="AB1775" s="1"/>
      <c r="AC1775" s="1"/>
    </row>
    <row r="1776" spans="1:29" ht="15" customHeight="1" x14ac:dyDescent="0.25">
      <c r="A1776" s="342"/>
      <c r="B1776" s="417"/>
      <c r="C1776" s="418"/>
      <c r="S1776" s="367"/>
      <c r="T1776" s="367"/>
      <c r="U1776" s="368"/>
      <c r="V1776" s="1"/>
      <c r="W1776" s="1"/>
      <c r="X1776" s="1"/>
      <c r="Y1776" s="1"/>
      <c r="Z1776" s="1"/>
      <c r="AA1776" s="1"/>
      <c r="AB1776" s="1"/>
      <c r="AC1776" s="1"/>
    </row>
    <row r="1777" spans="1:29" ht="15" customHeight="1" x14ac:dyDescent="0.25">
      <c r="A1777" s="342"/>
      <c r="B1777" s="417"/>
      <c r="C1777" s="418"/>
      <c r="S1777" s="367"/>
      <c r="T1777" s="367"/>
      <c r="U1777" s="368"/>
      <c r="V1777" s="1"/>
      <c r="W1777" s="1"/>
      <c r="X1777" s="1"/>
      <c r="Y1777" s="1"/>
      <c r="Z1777" s="1"/>
      <c r="AA1777" s="1"/>
      <c r="AB1777" s="1"/>
      <c r="AC1777" s="1"/>
    </row>
    <row r="1778" spans="1:29" ht="15" customHeight="1" x14ac:dyDescent="0.25">
      <c r="A1778" s="342"/>
      <c r="B1778" s="417"/>
      <c r="C1778" s="418"/>
      <c r="S1778" s="367"/>
      <c r="T1778" s="367"/>
      <c r="U1778" s="368"/>
      <c r="V1778" s="1"/>
      <c r="W1778" s="1"/>
      <c r="X1778" s="1"/>
      <c r="Y1778" s="1"/>
      <c r="Z1778" s="1"/>
      <c r="AA1778" s="1"/>
      <c r="AB1778" s="1"/>
      <c r="AC1778" s="1"/>
    </row>
    <row r="1779" spans="1:29" ht="15" customHeight="1" x14ac:dyDescent="0.25">
      <c r="A1779" s="342"/>
      <c r="B1779" s="417"/>
      <c r="C1779" s="418"/>
      <c r="S1779" s="367"/>
      <c r="T1779" s="367"/>
      <c r="U1779" s="368"/>
      <c r="V1779" s="1"/>
      <c r="W1779" s="1"/>
      <c r="X1779" s="1"/>
      <c r="Y1779" s="1"/>
      <c r="Z1779" s="1"/>
      <c r="AA1779" s="1"/>
      <c r="AB1779" s="1"/>
      <c r="AC1779" s="1"/>
    </row>
    <row r="1780" spans="1:29" ht="15" customHeight="1" x14ac:dyDescent="0.25">
      <c r="A1780" s="342"/>
      <c r="B1780" s="417"/>
      <c r="C1780" s="418"/>
      <c r="S1780" s="367"/>
      <c r="T1780" s="367"/>
      <c r="U1780" s="368"/>
      <c r="V1780" s="1"/>
      <c r="W1780" s="1"/>
      <c r="X1780" s="1"/>
      <c r="Y1780" s="1"/>
      <c r="Z1780" s="1"/>
      <c r="AA1780" s="1"/>
      <c r="AB1780" s="1"/>
      <c r="AC1780" s="1"/>
    </row>
    <row r="1781" spans="1:29" ht="15" customHeight="1" x14ac:dyDescent="0.25">
      <c r="A1781" s="342"/>
      <c r="B1781" s="417"/>
      <c r="C1781" s="418"/>
      <c r="S1781" s="367"/>
      <c r="T1781" s="367"/>
      <c r="U1781" s="368"/>
      <c r="V1781" s="1"/>
      <c r="W1781" s="1"/>
      <c r="X1781" s="1"/>
      <c r="Y1781" s="1"/>
      <c r="Z1781" s="1"/>
      <c r="AA1781" s="1"/>
      <c r="AB1781" s="1"/>
      <c r="AC1781" s="1"/>
    </row>
    <row r="1782" spans="1:29" ht="15" customHeight="1" x14ac:dyDescent="0.25">
      <c r="A1782" s="342"/>
      <c r="B1782" s="417"/>
      <c r="C1782" s="418"/>
      <c r="S1782" s="367"/>
      <c r="T1782" s="367"/>
      <c r="U1782" s="368"/>
      <c r="V1782" s="1"/>
      <c r="W1782" s="1"/>
      <c r="X1782" s="1"/>
      <c r="Y1782" s="1"/>
      <c r="Z1782" s="1"/>
      <c r="AA1782" s="1"/>
      <c r="AB1782" s="1"/>
      <c r="AC1782" s="1"/>
    </row>
    <row r="1783" spans="1:29" ht="15" customHeight="1" x14ac:dyDescent="0.25">
      <c r="A1783" s="342"/>
      <c r="B1783" s="417"/>
      <c r="C1783" s="418"/>
      <c r="S1783" s="367"/>
      <c r="T1783" s="367"/>
      <c r="U1783" s="368"/>
      <c r="V1783" s="1"/>
      <c r="W1783" s="1"/>
      <c r="X1783" s="1"/>
      <c r="Y1783" s="1"/>
      <c r="Z1783" s="1"/>
      <c r="AA1783" s="1"/>
      <c r="AB1783" s="1"/>
      <c r="AC1783" s="1"/>
    </row>
    <row r="1784" spans="1:29" ht="15" customHeight="1" x14ac:dyDescent="0.25">
      <c r="A1784" s="342"/>
      <c r="B1784" s="417"/>
      <c r="C1784" s="418"/>
      <c r="S1784" s="367"/>
      <c r="T1784" s="367"/>
      <c r="U1784" s="368"/>
      <c r="V1784" s="1"/>
      <c r="W1784" s="1"/>
      <c r="X1784" s="1"/>
      <c r="Y1784" s="1"/>
      <c r="Z1784" s="1"/>
      <c r="AA1784" s="1"/>
      <c r="AB1784" s="1"/>
      <c r="AC1784" s="1"/>
    </row>
    <row r="1785" spans="1:29" ht="15" customHeight="1" x14ac:dyDescent="0.25">
      <c r="A1785" s="342"/>
      <c r="B1785" s="417"/>
      <c r="C1785" s="418"/>
      <c r="S1785" s="367"/>
      <c r="T1785" s="367"/>
      <c r="U1785" s="368"/>
      <c r="V1785" s="1"/>
      <c r="W1785" s="1"/>
      <c r="X1785" s="1"/>
      <c r="Y1785" s="1"/>
      <c r="Z1785" s="1"/>
      <c r="AA1785" s="1"/>
      <c r="AB1785" s="1"/>
      <c r="AC1785" s="1"/>
    </row>
    <row r="1786" spans="1:29" ht="15" customHeight="1" x14ac:dyDescent="0.25">
      <c r="A1786" s="342"/>
      <c r="B1786" s="417"/>
      <c r="C1786" s="418"/>
      <c r="S1786" s="367"/>
      <c r="T1786" s="367"/>
      <c r="U1786" s="368"/>
      <c r="V1786" s="1"/>
      <c r="W1786" s="1"/>
      <c r="X1786" s="1"/>
      <c r="Y1786" s="1"/>
      <c r="Z1786" s="1"/>
      <c r="AA1786" s="1"/>
      <c r="AB1786" s="1"/>
      <c r="AC1786" s="1"/>
    </row>
    <row r="1787" spans="1:29" ht="15" customHeight="1" x14ac:dyDescent="0.25">
      <c r="A1787" s="342"/>
      <c r="B1787" s="417"/>
      <c r="C1787" s="418"/>
      <c r="S1787" s="367"/>
      <c r="T1787" s="367"/>
      <c r="U1787" s="368"/>
      <c r="V1787" s="1"/>
      <c r="W1787" s="1"/>
      <c r="X1787" s="1"/>
      <c r="Y1787" s="1"/>
      <c r="Z1787" s="1"/>
      <c r="AA1787" s="1"/>
      <c r="AB1787" s="1"/>
      <c r="AC1787" s="1"/>
    </row>
    <row r="1788" spans="1:29" ht="15" customHeight="1" x14ac:dyDescent="0.25">
      <c r="A1788" s="342"/>
      <c r="B1788" s="417"/>
      <c r="C1788" s="418"/>
      <c r="S1788" s="367"/>
      <c r="T1788" s="367"/>
      <c r="U1788" s="368"/>
      <c r="V1788" s="1"/>
      <c r="W1788" s="1"/>
      <c r="X1788" s="1"/>
      <c r="Y1788" s="1"/>
      <c r="Z1788" s="1"/>
      <c r="AA1788" s="1"/>
      <c r="AB1788" s="1"/>
      <c r="AC1788" s="1"/>
    </row>
    <row r="1789" spans="1:29" ht="15" customHeight="1" x14ac:dyDescent="0.25">
      <c r="A1789" s="342"/>
      <c r="B1789" s="417"/>
      <c r="C1789" s="418"/>
      <c r="S1789" s="367"/>
      <c r="T1789" s="367"/>
      <c r="U1789" s="368"/>
      <c r="V1789" s="1"/>
      <c r="W1789" s="1"/>
      <c r="X1789" s="1"/>
      <c r="Y1789" s="1"/>
      <c r="Z1789" s="1"/>
      <c r="AA1789" s="1"/>
      <c r="AB1789" s="1"/>
      <c r="AC1789" s="1"/>
    </row>
    <row r="1790" spans="1:29" ht="15" customHeight="1" x14ac:dyDescent="0.25">
      <c r="A1790" s="342"/>
      <c r="B1790" s="417"/>
      <c r="C1790" s="418"/>
      <c r="S1790" s="367"/>
      <c r="T1790" s="367"/>
      <c r="U1790" s="368"/>
      <c r="V1790" s="1"/>
      <c r="W1790" s="1"/>
      <c r="X1790" s="1"/>
      <c r="Y1790" s="1"/>
      <c r="Z1790" s="1"/>
      <c r="AA1790" s="1"/>
      <c r="AB1790" s="1"/>
      <c r="AC1790" s="1"/>
    </row>
    <row r="1791" spans="1:29" ht="15" customHeight="1" x14ac:dyDescent="0.25">
      <c r="A1791" s="342"/>
      <c r="B1791" s="417"/>
      <c r="C1791" s="418"/>
      <c r="S1791" s="367"/>
      <c r="T1791" s="367"/>
      <c r="U1791" s="368"/>
      <c r="V1791" s="1"/>
      <c r="W1791" s="1"/>
      <c r="X1791" s="1"/>
      <c r="Y1791" s="1"/>
      <c r="Z1791" s="1"/>
      <c r="AA1791" s="1"/>
      <c r="AB1791" s="1"/>
      <c r="AC1791" s="1"/>
    </row>
    <row r="1792" spans="1:29" ht="15" customHeight="1" x14ac:dyDescent="0.25">
      <c r="A1792" s="342"/>
      <c r="B1792" s="417"/>
      <c r="C1792" s="418"/>
      <c r="S1792" s="367"/>
      <c r="T1792" s="367"/>
      <c r="U1792" s="368"/>
      <c r="V1792" s="1"/>
      <c r="W1792" s="1"/>
      <c r="X1792" s="1"/>
      <c r="Y1792" s="1"/>
      <c r="Z1792" s="1"/>
      <c r="AA1792" s="1"/>
      <c r="AB1792" s="1"/>
      <c r="AC1792" s="1"/>
    </row>
    <row r="1793" spans="1:29" ht="15" customHeight="1" x14ac:dyDescent="0.25">
      <c r="A1793" s="342"/>
      <c r="B1793" s="417"/>
      <c r="C1793" s="418"/>
      <c r="S1793" s="367"/>
      <c r="T1793" s="367"/>
      <c r="U1793" s="368"/>
      <c r="V1793" s="1"/>
      <c r="W1793" s="1"/>
      <c r="X1793" s="1"/>
      <c r="Y1793" s="1"/>
      <c r="Z1793" s="1"/>
      <c r="AA1793" s="1"/>
      <c r="AB1793" s="1"/>
      <c r="AC1793" s="1"/>
    </row>
    <row r="1794" spans="1:29" ht="15" customHeight="1" x14ac:dyDescent="0.25">
      <c r="A1794" s="342"/>
      <c r="B1794" s="417"/>
      <c r="C1794" s="418"/>
      <c r="S1794" s="367"/>
      <c r="T1794" s="367"/>
      <c r="U1794" s="368"/>
      <c r="V1794" s="1"/>
      <c r="W1794" s="1"/>
      <c r="X1794" s="1"/>
      <c r="Y1794" s="1"/>
      <c r="Z1794" s="1"/>
      <c r="AA1794" s="1"/>
      <c r="AB1794" s="1"/>
      <c r="AC1794" s="1"/>
    </row>
    <row r="1795" spans="1:29" ht="15" customHeight="1" x14ac:dyDescent="0.25">
      <c r="A1795" s="342"/>
      <c r="B1795" s="417"/>
      <c r="C1795" s="418"/>
      <c r="S1795" s="367"/>
      <c r="T1795" s="367"/>
      <c r="U1795" s="368"/>
      <c r="V1795" s="1"/>
      <c r="W1795" s="1"/>
      <c r="X1795" s="1"/>
      <c r="Y1795" s="1"/>
      <c r="Z1795" s="1"/>
      <c r="AA1795" s="1"/>
      <c r="AB1795" s="1"/>
      <c r="AC1795" s="1"/>
    </row>
    <row r="1796" spans="1:29" ht="15" customHeight="1" x14ac:dyDescent="0.25">
      <c r="A1796" s="342"/>
      <c r="B1796" s="417"/>
      <c r="C1796" s="418"/>
      <c r="S1796" s="367"/>
      <c r="T1796" s="367"/>
      <c r="U1796" s="368"/>
      <c r="V1796" s="1"/>
      <c r="W1796" s="1"/>
      <c r="X1796" s="1"/>
      <c r="Y1796" s="1"/>
      <c r="Z1796" s="1"/>
      <c r="AA1796" s="1"/>
      <c r="AB1796" s="1"/>
      <c r="AC1796" s="1"/>
    </row>
    <row r="1797" spans="1:29" ht="15" customHeight="1" x14ac:dyDescent="0.25">
      <c r="A1797" s="342"/>
      <c r="B1797" s="417"/>
      <c r="C1797" s="418"/>
      <c r="S1797" s="367"/>
      <c r="T1797" s="367"/>
      <c r="U1797" s="368"/>
      <c r="V1797" s="1"/>
      <c r="W1797" s="1"/>
      <c r="X1797" s="1"/>
      <c r="Y1797" s="1"/>
      <c r="Z1797" s="1"/>
      <c r="AA1797" s="1"/>
      <c r="AB1797" s="1"/>
      <c r="AC1797" s="1"/>
    </row>
    <row r="1798" spans="1:29" ht="15" customHeight="1" x14ac:dyDescent="0.25">
      <c r="A1798" s="342"/>
      <c r="B1798" s="417"/>
      <c r="C1798" s="418"/>
      <c r="S1798" s="367"/>
      <c r="T1798" s="367"/>
      <c r="U1798" s="368"/>
      <c r="V1798" s="1"/>
      <c r="W1798" s="1"/>
      <c r="X1798" s="1"/>
      <c r="Y1798" s="1"/>
      <c r="Z1798" s="1"/>
      <c r="AA1798" s="1"/>
      <c r="AB1798" s="1"/>
      <c r="AC1798" s="1"/>
    </row>
    <row r="1799" spans="1:29" ht="15" customHeight="1" x14ac:dyDescent="0.25">
      <c r="A1799" s="342"/>
      <c r="B1799" s="417"/>
      <c r="C1799" s="418"/>
      <c r="S1799" s="367"/>
      <c r="T1799" s="367"/>
      <c r="U1799" s="368"/>
      <c r="V1799" s="1"/>
      <c r="W1799" s="1"/>
      <c r="X1799" s="1"/>
      <c r="Y1799" s="1"/>
      <c r="Z1799" s="1"/>
      <c r="AA1799" s="1"/>
      <c r="AB1799" s="1"/>
      <c r="AC1799" s="1"/>
    </row>
    <row r="1800" spans="1:29" ht="15" customHeight="1" x14ac:dyDescent="0.25">
      <c r="A1800" s="342"/>
      <c r="B1800" s="417"/>
      <c r="C1800" s="418"/>
      <c r="S1800" s="367"/>
      <c r="T1800" s="367"/>
      <c r="U1800" s="368"/>
      <c r="V1800" s="1"/>
      <c r="W1800" s="1"/>
      <c r="X1800" s="1"/>
      <c r="Y1800" s="1"/>
      <c r="Z1800" s="1"/>
      <c r="AA1800" s="1"/>
      <c r="AB1800" s="1"/>
      <c r="AC1800" s="1"/>
    </row>
    <row r="1801" spans="1:29" ht="15" customHeight="1" x14ac:dyDescent="0.25">
      <c r="A1801" s="342"/>
      <c r="B1801" s="417"/>
      <c r="C1801" s="418"/>
      <c r="S1801" s="367"/>
      <c r="T1801" s="367"/>
      <c r="U1801" s="368"/>
      <c r="V1801" s="1"/>
      <c r="W1801" s="1"/>
      <c r="X1801" s="1"/>
      <c r="Y1801" s="1"/>
      <c r="Z1801" s="1"/>
      <c r="AA1801" s="1"/>
      <c r="AB1801" s="1"/>
      <c r="AC1801" s="1"/>
    </row>
    <row r="1802" spans="1:29" ht="15" customHeight="1" x14ac:dyDescent="0.25">
      <c r="A1802" s="342"/>
      <c r="B1802" s="417"/>
      <c r="C1802" s="418"/>
      <c r="S1802" s="367"/>
      <c r="T1802" s="367"/>
      <c r="U1802" s="368"/>
      <c r="V1802" s="1"/>
      <c r="W1802" s="1"/>
      <c r="X1802" s="1"/>
      <c r="Y1802" s="1"/>
      <c r="Z1802" s="1"/>
      <c r="AA1802" s="1"/>
      <c r="AB1802" s="1"/>
      <c r="AC1802" s="1"/>
    </row>
    <row r="1803" spans="1:29" ht="15" customHeight="1" x14ac:dyDescent="0.25">
      <c r="A1803" s="342"/>
      <c r="B1803" s="417"/>
      <c r="C1803" s="418"/>
      <c r="S1803" s="367"/>
      <c r="T1803" s="367"/>
      <c r="U1803" s="368"/>
      <c r="V1803" s="1"/>
      <c r="W1803" s="1"/>
      <c r="X1803" s="1"/>
      <c r="Y1803" s="1"/>
      <c r="Z1803" s="1"/>
      <c r="AA1803" s="1"/>
      <c r="AB1803" s="1"/>
      <c r="AC1803" s="1"/>
    </row>
    <row r="1804" spans="1:29" ht="15" customHeight="1" x14ac:dyDescent="0.25">
      <c r="A1804" s="342"/>
      <c r="B1804" s="417"/>
      <c r="C1804" s="418"/>
      <c r="S1804" s="367"/>
      <c r="T1804" s="367"/>
      <c r="U1804" s="368"/>
      <c r="V1804" s="1"/>
      <c r="W1804" s="1"/>
      <c r="X1804" s="1"/>
      <c r="Y1804" s="1"/>
      <c r="Z1804" s="1"/>
      <c r="AA1804" s="1"/>
      <c r="AB1804" s="1"/>
      <c r="AC1804" s="1"/>
    </row>
    <row r="1805" spans="1:29" ht="15" customHeight="1" x14ac:dyDescent="0.25">
      <c r="A1805" s="342"/>
      <c r="B1805" s="417"/>
      <c r="C1805" s="418"/>
      <c r="S1805" s="367"/>
      <c r="T1805" s="367"/>
      <c r="U1805" s="368"/>
      <c r="V1805" s="1"/>
      <c r="W1805" s="1"/>
      <c r="X1805" s="1"/>
      <c r="Y1805" s="1"/>
      <c r="Z1805" s="1"/>
      <c r="AA1805" s="1"/>
      <c r="AB1805" s="1"/>
      <c r="AC1805" s="1"/>
    </row>
    <row r="1806" spans="1:29" ht="15" customHeight="1" x14ac:dyDescent="0.25">
      <c r="A1806" s="342"/>
      <c r="B1806" s="417"/>
      <c r="C1806" s="418"/>
      <c r="S1806" s="367"/>
      <c r="T1806" s="367"/>
      <c r="U1806" s="368"/>
      <c r="V1806" s="1"/>
      <c r="W1806" s="1"/>
      <c r="X1806" s="1"/>
      <c r="Y1806" s="1"/>
      <c r="Z1806" s="1"/>
      <c r="AA1806" s="1"/>
      <c r="AB1806" s="1"/>
      <c r="AC1806" s="1"/>
    </row>
    <row r="1807" spans="1:29" ht="15" customHeight="1" x14ac:dyDescent="0.25">
      <c r="A1807" s="342"/>
      <c r="B1807" s="417"/>
      <c r="C1807" s="418"/>
      <c r="S1807" s="367"/>
      <c r="T1807" s="367"/>
      <c r="U1807" s="368"/>
      <c r="V1807" s="1"/>
      <c r="W1807" s="1"/>
      <c r="X1807" s="1"/>
      <c r="Y1807" s="1"/>
      <c r="Z1807" s="1"/>
      <c r="AA1807" s="1"/>
      <c r="AB1807" s="1"/>
      <c r="AC1807" s="1"/>
    </row>
    <row r="1808" spans="1:29" ht="15" customHeight="1" x14ac:dyDescent="0.25">
      <c r="A1808" s="342"/>
      <c r="B1808" s="417"/>
      <c r="C1808" s="418"/>
      <c r="S1808" s="367"/>
      <c r="T1808" s="367"/>
      <c r="U1808" s="368"/>
      <c r="V1808" s="1"/>
      <c r="W1808" s="1"/>
      <c r="X1808" s="1"/>
      <c r="Y1808" s="1"/>
      <c r="Z1808" s="1"/>
      <c r="AA1808" s="1"/>
      <c r="AB1808" s="1"/>
      <c r="AC1808" s="1"/>
    </row>
    <row r="1809" spans="1:29" ht="15" customHeight="1" x14ac:dyDescent="0.25">
      <c r="A1809" s="342"/>
      <c r="B1809" s="417"/>
      <c r="C1809" s="418"/>
      <c r="S1809" s="367"/>
      <c r="T1809" s="367"/>
      <c r="U1809" s="368"/>
      <c r="V1809" s="1"/>
      <c r="W1809" s="1"/>
      <c r="X1809" s="1"/>
      <c r="Y1809" s="1"/>
      <c r="Z1809" s="1"/>
      <c r="AA1809" s="1"/>
      <c r="AB1809" s="1"/>
      <c r="AC1809" s="1"/>
    </row>
    <row r="1810" spans="1:29" ht="15" customHeight="1" x14ac:dyDescent="0.25">
      <c r="A1810" s="342"/>
      <c r="B1810" s="417"/>
      <c r="C1810" s="418"/>
      <c r="S1810" s="367"/>
      <c r="T1810" s="367"/>
      <c r="U1810" s="368"/>
      <c r="V1810" s="1"/>
      <c r="W1810" s="1"/>
      <c r="X1810" s="1"/>
      <c r="Y1810" s="1"/>
      <c r="Z1810" s="1"/>
      <c r="AA1810" s="1"/>
      <c r="AB1810" s="1"/>
      <c r="AC1810" s="1"/>
    </row>
    <row r="1811" spans="1:29" ht="15" customHeight="1" x14ac:dyDescent="0.25">
      <c r="A1811" s="342"/>
      <c r="B1811" s="417"/>
      <c r="C1811" s="418"/>
      <c r="S1811" s="367"/>
      <c r="T1811" s="367"/>
      <c r="U1811" s="368"/>
      <c r="V1811" s="1"/>
      <c r="W1811" s="1"/>
      <c r="X1811" s="1"/>
      <c r="Y1811" s="1"/>
      <c r="Z1811" s="1"/>
      <c r="AA1811" s="1"/>
      <c r="AB1811" s="1"/>
      <c r="AC1811" s="1"/>
    </row>
    <row r="1812" spans="1:29" ht="15" customHeight="1" x14ac:dyDescent="0.25">
      <c r="A1812" s="342"/>
      <c r="B1812" s="417"/>
      <c r="C1812" s="418"/>
      <c r="S1812" s="367"/>
      <c r="T1812" s="367"/>
      <c r="U1812" s="368"/>
      <c r="V1812" s="1"/>
      <c r="W1812" s="1"/>
      <c r="X1812" s="1"/>
      <c r="Y1812" s="1"/>
      <c r="Z1812" s="1"/>
      <c r="AA1812" s="1"/>
      <c r="AB1812" s="1"/>
      <c r="AC1812" s="1"/>
    </row>
    <row r="1813" spans="1:29" ht="15" customHeight="1" x14ac:dyDescent="0.25">
      <c r="A1813" s="342"/>
      <c r="B1813" s="417"/>
      <c r="C1813" s="418"/>
      <c r="S1813" s="367"/>
      <c r="T1813" s="367"/>
      <c r="U1813" s="368"/>
      <c r="V1813" s="1"/>
      <c r="W1813" s="1"/>
      <c r="X1813" s="1"/>
      <c r="Y1813" s="1"/>
      <c r="Z1813" s="1"/>
      <c r="AA1813" s="1"/>
      <c r="AB1813" s="1"/>
      <c r="AC1813" s="1"/>
    </row>
    <row r="1814" spans="1:29" ht="15" customHeight="1" x14ac:dyDescent="0.25">
      <c r="A1814" s="342"/>
      <c r="B1814" s="417"/>
      <c r="C1814" s="418"/>
      <c r="S1814" s="367"/>
      <c r="T1814" s="367"/>
      <c r="U1814" s="368"/>
      <c r="V1814" s="1"/>
      <c r="W1814" s="1"/>
      <c r="X1814" s="1"/>
      <c r="Y1814" s="1"/>
      <c r="Z1814" s="1"/>
      <c r="AA1814" s="1"/>
      <c r="AB1814" s="1"/>
      <c r="AC1814" s="1"/>
    </row>
    <row r="1815" spans="1:29" ht="15" customHeight="1" x14ac:dyDescent="0.25">
      <c r="A1815" s="342"/>
      <c r="B1815" s="417"/>
      <c r="C1815" s="418"/>
      <c r="S1815" s="367"/>
      <c r="T1815" s="367"/>
      <c r="U1815" s="368"/>
      <c r="V1815" s="1"/>
      <c r="W1815" s="1"/>
      <c r="X1815" s="1"/>
      <c r="Y1815" s="1"/>
      <c r="Z1815" s="1"/>
      <c r="AA1815" s="1"/>
      <c r="AB1815" s="1"/>
      <c r="AC1815" s="1"/>
    </row>
    <row r="1816" spans="1:29" ht="15" customHeight="1" x14ac:dyDescent="0.25">
      <c r="A1816" s="342"/>
      <c r="B1816" s="417"/>
      <c r="C1816" s="418"/>
      <c r="S1816" s="367"/>
      <c r="T1816" s="367"/>
      <c r="U1816" s="368"/>
      <c r="V1816" s="1"/>
      <c r="W1816" s="1"/>
      <c r="X1816" s="1"/>
      <c r="Y1816" s="1"/>
      <c r="Z1816" s="1"/>
      <c r="AA1816" s="1"/>
      <c r="AB1816" s="1"/>
      <c r="AC1816" s="1"/>
    </row>
    <row r="1817" spans="1:29" ht="15" customHeight="1" x14ac:dyDescent="0.25">
      <c r="A1817" s="342"/>
      <c r="B1817" s="417"/>
      <c r="C1817" s="418"/>
      <c r="S1817" s="367"/>
      <c r="T1817" s="367"/>
      <c r="U1817" s="368"/>
      <c r="V1817" s="1"/>
      <c r="W1817" s="1"/>
      <c r="X1817" s="1"/>
      <c r="Y1817" s="1"/>
      <c r="Z1817" s="1"/>
      <c r="AA1817" s="1"/>
      <c r="AB1817" s="1"/>
      <c r="AC1817" s="1"/>
    </row>
    <row r="1818" spans="1:29" ht="15" customHeight="1" x14ac:dyDescent="0.25">
      <c r="A1818" s="342"/>
      <c r="B1818" s="417"/>
      <c r="C1818" s="418"/>
      <c r="S1818" s="367"/>
      <c r="T1818" s="367"/>
      <c r="U1818" s="368"/>
      <c r="V1818" s="1"/>
      <c r="W1818" s="1"/>
      <c r="X1818" s="1"/>
      <c r="Y1818" s="1"/>
      <c r="Z1818" s="1"/>
      <c r="AA1818" s="1"/>
      <c r="AB1818" s="1"/>
      <c r="AC1818" s="1"/>
    </row>
    <row r="1819" spans="1:29" ht="15" customHeight="1" x14ac:dyDescent="0.25">
      <c r="A1819" s="342"/>
      <c r="B1819" s="417"/>
      <c r="C1819" s="418"/>
      <c r="S1819" s="367"/>
      <c r="T1819" s="367"/>
      <c r="U1819" s="368"/>
      <c r="V1819" s="1"/>
      <c r="W1819" s="1"/>
      <c r="X1819" s="1"/>
      <c r="Y1819" s="1"/>
      <c r="Z1819" s="1"/>
      <c r="AA1819" s="1"/>
      <c r="AB1819" s="1"/>
      <c r="AC1819" s="1"/>
    </row>
    <row r="1820" spans="1:29" ht="15" customHeight="1" x14ac:dyDescent="0.25">
      <c r="A1820" s="342"/>
      <c r="B1820" s="417"/>
      <c r="C1820" s="418"/>
      <c r="S1820" s="367"/>
      <c r="T1820" s="367"/>
      <c r="U1820" s="368"/>
      <c r="V1820" s="1"/>
      <c r="W1820" s="1"/>
      <c r="X1820" s="1"/>
      <c r="Y1820" s="1"/>
      <c r="Z1820" s="1"/>
      <c r="AA1820" s="1"/>
      <c r="AB1820" s="1"/>
      <c r="AC1820" s="1"/>
    </row>
    <row r="1821" spans="1:29" ht="15" customHeight="1" x14ac:dyDescent="0.25">
      <c r="A1821" s="342"/>
      <c r="B1821" s="417"/>
      <c r="C1821" s="418"/>
      <c r="S1821" s="367"/>
      <c r="T1821" s="367"/>
      <c r="U1821" s="368"/>
      <c r="V1821" s="1"/>
      <c r="W1821" s="1"/>
      <c r="X1821" s="1"/>
      <c r="Y1821" s="1"/>
      <c r="Z1821" s="1"/>
      <c r="AA1821" s="1"/>
      <c r="AB1821" s="1"/>
      <c r="AC1821" s="1"/>
    </row>
    <row r="1822" spans="1:29" ht="15" customHeight="1" x14ac:dyDescent="0.25">
      <c r="A1822" s="342"/>
      <c r="B1822" s="417"/>
      <c r="C1822" s="418"/>
      <c r="S1822" s="367"/>
      <c r="T1822" s="367"/>
      <c r="U1822" s="368"/>
      <c r="V1822" s="1"/>
      <c r="W1822" s="1"/>
      <c r="X1822" s="1"/>
      <c r="Y1822" s="1"/>
      <c r="Z1822" s="1"/>
      <c r="AA1822" s="1"/>
      <c r="AB1822" s="1"/>
      <c r="AC1822" s="1"/>
    </row>
    <row r="1823" spans="1:29" ht="15" customHeight="1" x14ac:dyDescent="0.25">
      <c r="A1823" s="342"/>
      <c r="B1823" s="417"/>
      <c r="C1823" s="418"/>
      <c r="S1823" s="367"/>
      <c r="T1823" s="367"/>
      <c r="U1823" s="368"/>
      <c r="V1823" s="1"/>
      <c r="W1823" s="1"/>
      <c r="X1823" s="1"/>
      <c r="Y1823" s="1"/>
      <c r="Z1823" s="1"/>
      <c r="AA1823" s="1"/>
      <c r="AB1823" s="1"/>
      <c r="AC1823" s="1"/>
    </row>
    <row r="1824" spans="1:29" ht="15" customHeight="1" x14ac:dyDescent="0.25">
      <c r="A1824" s="342"/>
      <c r="B1824" s="417"/>
      <c r="C1824" s="418"/>
      <c r="S1824" s="367"/>
      <c r="T1824" s="367"/>
      <c r="U1824" s="368"/>
      <c r="V1824" s="1"/>
      <c r="W1824" s="1"/>
      <c r="X1824" s="1"/>
      <c r="Y1824" s="1"/>
      <c r="Z1824" s="1"/>
      <c r="AA1824" s="1"/>
      <c r="AB1824" s="1"/>
      <c r="AC1824" s="1"/>
    </row>
    <row r="1825" spans="1:29" ht="15" customHeight="1" x14ac:dyDescent="0.25">
      <c r="A1825" s="342"/>
      <c r="B1825" s="417"/>
      <c r="C1825" s="418"/>
      <c r="S1825" s="367"/>
      <c r="T1825" s="367"/>
      <c r="U1825" s="368"/>
      <c r="V1825" s="1"/>
      <c r="W1825" s="1"/>
      <c r="X1825" s="1"/>
      <c r="Y1825" s="1"/>
      <c r="Z1825" s="1"/>
      <c r="AA1825" s="1"/>
      <c r="AB1825" s="1"/>
      <c r="AC1825" s="1"/>
    </row>
    <row r="1826" spans="1:29" ht="15" customHeight="1" x14ac:dyDescent="0.25">
      <c r="A1826" s="342"/>
      <c r="B1826" s="417"/>
      <c r="C1826" s="418"/>
      <c r="S1826" s="367"/>
      <c r="T1826" s="367"/>
      <c r="U1826" s="368"/>
      <c r="V1826" s="1"/>
      <c r="W1826" s="1"/>
      <c r="X1826" s="1"/>
      <c r="Y1826" s="1"/>
      <c r="Z1826" s="1"/>
      <c r="AA1826" s="1"/>
      <c r="AB1826" s="1"/>
      <c r="AC1826" s="1"/>
    </row>
    <row r="1827" spans="1:29" ht="15" customHeight="1" x14ac:dyDescent="0.25">
      <c r="A1827" s="342"/>
      <c r="B1827" s="417"/>
      <c r="C1827" s="418"/>
      <c r="S1827" s="367"/>
      <c r="T1827" s="367"/>
      <c r="U1827" s="368"/>
      <c r="V1827" s="1"/>
      <c r="W1827" s="1"/>
      <c r="X1827" s="1"/>
      <c r="Y1827" s="1"/>
      <c r="Z1827" s="1"/>
      <c r="AA1827" s="1"/>
      <c r="AB1827" s="1"/>
      <c r="AC1827" s="1"/>
    </row>
    <row r="1828" spans="1:29" ht="15" customHeight="1" x14ac:dyDescent="0.25">
      <c r="A1828" s="342"/>
      <c r="B1828" s="417"/>
      <c r="C1828" s="418"/>
      <c r="S1828" s="367"/>
      <c r="T1828" s="367"/>
      <c r="U1828" s="368"/>
      <c r="V1828" s="1"/>
      <c r="W1828" s="1"/>
      <c r="X1828" s="1"/>
      <c r="Y1828" s="1"/>
      <c r="Z1828" s="1"/>
      <c r="AA1828" s="1"/>
      <c r="AB1828" s="1"/>
      <c r="AC1828" s="1"/>
    </row>
    <row r="1829" spans="1:29" ht="15" customHeight="1" x14ac:dyDescent="0.25">
      <c r="A1829" s="342"/>
      <c r="B1829" s="417"/>
      <c r="C1829" s="418"/>
      <c r="S1829" s="367"/>
      <c r="T1829" s="367"/>
      <c r="U1829" s="368"/>
      <c r="V1829" s="1"/>
      <c r="W1829" s="1"/>
      <c r="X1829" s="1"/>
      <c r="Y1829" s="1"/>
      <c r="Z1829" s="1"/>
      <c r="AA1829" s="1"/>
      <c r="AB1829" s="1"/>
      <c r="AC1829" s="1"/>
    </row>
    <row r="1830" spans="1:29" ht="15" customHeight="1" x14ac:dyDescent="0.25">
      <c r="A1830" s="342"/>
      <c r="B1830" s="417"/>
      <c r="C1830" s="418"/>
      <c r="S1830" s="367"/>
      <c r="T1830" s="367"/>
      <c r="U1830" s="368"/>
      <c r="V1830" s="1"/>
      <c r="W1830" s="1"/>
      <c r="X1830" s="1"/>
      <c r="Y1830" s="1"/>
      <c r="Z1830" s="1"/>
      <c r="AA1830" s="1"/>
      <c r="AB1830" s="1"/>
      <c r="AC1830" s="1"/>
    </row>
    <row r="1831" spans="1:29" ht="15" customHeight="1" x14ac:dyDescent="0.25">
      <c r="A1831" s="342"/>
      <c r="B1831" s="417"/>
      <c r="C1831" s="418"/>
      <c r="S1831" s="367"/>
      <c r="T1831" s="367"/>
      <c r="U1831" s="368"/>
      <c r="V1831" s="1"/>
      <c r="W1831" s="1"/>
      <c r="X1831" s="1"/>
      <c r="Y1831" s="1"/>
      <c r="Z1831" s="1"/>
      <c r="AA1831" s="1"/>
      <c r="AB1831" s="1"/>
      <c r="AC1831" s="1"/>
    </row>
    <row r="1832" spans="1:29" ht="15" customHeight="1" x14ac:dyDescent="0.25">
      <c r="A1832" s="342"/>
      <c r="B1832" s="417"/>
      <c r="C1832" s="418"/>
      <c r="S1832" s="367"/>
      <c r="T1832" s="367"/>
      <c r="U1832" s="368"/>
      <c r="V1832" s="1"/>
      <c r="W1832" s="1"/>
      <c r="X1832" s="1"/>
      <c r="Y1832" s="1"/>
      <c r="Z1832" s="1"/>
      <c r="AA1832" s="1"/>
      <c r="AB1832" s="1"/>
      <c r="AC1832" s="1"/>
    </row>
    <row r="1833" spans="1:29" ht="15" customHeight="1" x14ac:dyDescent="0.25">
      <c r="A1833" s="342"/>
      <c r="B1833" s="417"/>
      <c r="C1833" s="418"/>
      <c r="S1833" s="367"/>
      <c r="T1833" s="367"/>
      <c r="U1833" s="368"/>
      <c r="V1833" s="1"/>
      <c r="W1833" s="1"/>
      <c r="X1833" s="1"/>
      <c r="Y1833" s="1"/>
      <c r="Z1833" s="1"/>
      <c r="AA1833" s="1"/>
      <c r="AB1833" s="1"/>
      <c r="AC1833" s="1"/>
    </row>
    <row r="1834" spans="1:29" ht="15" customHeight="1" x14ac:dyDescent="0.25">
      <c r="A1834" s="342"/>
      <c r="B1834" s="417"/>
      <c r="C1834" s="418"/>
      <c r="S1834" s="367"/>
      <c r="T1834" s="367"/>
      <c r="U1834" s="368"/>
      <c r="V1834" s="1"/>
      <c r="W1834" s="1"/>
      <c r="X1834" s="1"/>
      <c r="Y1834" s="1"/>
      <c r="Z1834" s="1"/>
      <c r="AA1834" s="1"/>
      <c r="AB1834" s="1"/>
      <c r="AC1834" s="1"/>
    </row>
    <row r="1835" spans="1:29" ht="15" customHeight="1" x14ac:dyDescent="0.25">
      <c r="A1835" s="342"/>
      <c r="B1835" s="417"/>
      <c r="C1835" s="418"/>
      <c r="S1835" s="367"/>
      <c r="T1835" s="367"/>
      <c r="U1835" s="368"/>
      <c r="V1835" s="1"/>
      <c r="W1835" s="1"/>
      <c r="X1835" s="1"/>
      <c r="Y1835" s="1"/>
      <c r="Z1835" s="1"/>
      <c r="AA1835" s="1"/>
      <c r="AB1835" s="1"/>
      <c r="AC1835" s="1"/>
    </row>
    <row r="1836" spans="1:29" ht="15" customHeight="1" x14ac:dyDescent="0.25">
      <c r="A1836" s="342"/>
      <c r="B1836" s="417"/>
      <c r="C1836" s="418"/>
      <c r="S1836" s="367"/>
      <c r="T1836" s="367"/>
      <c r="U1836" s="368"/>
      <c r="V1836" s="1"/>
      <c r="W1836" s="1"/>
      <c r="X1836" s="1"/>
      <c r="Y1836" s="1"/>
      <c r="Z1836" s="1"/>
      <c r="AA1836" s="1"/>
      <c r="AB1836" s="1"/>
      <c r="AC1836" s="1"/>
    </row>
    <row r="1837" spans="1:29" ht="15" customHeight="1" x14ac:dyDescent="0.25">
      <c r="A1837" s="342"/>
      <c r="B1837" s="417"/>
      <c r="C1837" s="418"/>
      <c r="S1837" s="367"/>
      <c r="T1837" s="367"/>
      <c r="U1837" s="368"/>
      <c r="V1837" s="1"/>
      <c r="W1837" s="1"/>
      <c r="X1837" s="1"/>
      <c r="Y1837" s="1"/>
      <c r="Z1837" s="1"/>
      <c r="AA1837" s="1"/>
      <c r="AB1837" s="1"/>
      <c r="AC1837" s="1"/>
    </row>
    <row r="1838" spans="1:29" ht="15" customHeight="1" x14ac:dyDescent="0.25">
      <c r="A1838" s="342"/>
      <c r="B1838" s="417"/>
      <c r="C1838" s="418"/>
      <c r="S1838" s="367"/>
      <c r="T1838" s="367"/>
      <c r="U1838" s="368"/>
      <c r="V1838" s="1"/>
      <c r="W1838" s="1"/>
      <c r="X1838" s="1"/>
      <c r="Y1838" s="1"/>
      <c r="Z1838" s="1"/>
      <c r="AA1838" s="1"/>
      <c r="AB1838" s="1"/>
      <c r="AC1838" s="1"/>
    </row>
    <row r="1839" spans="1:29" ht="15" customHeight="1" x14ac:dyDescent="0.25">
      <c r="A1839" s="342"/>
      <c r="B1839" s="417"/>
      <c r="C1839" s="418"/>
      <c r="S1839" s="367"/>
      <c r="T1839" s="367"/>
      <c r="U1839" s="368"/>
      <c r="V1839" s="1"/>
      <c r="W1839" s="1"/>
      <c r="X1839" s="1"/>
      <c r="Y1839" s="1"/>
      <c r="Z1839" s="1"/>
      <c r="AA1839" s="1"/>
      <c r="AB1839" s="1"/>
      <c r="AC1839" s="1"/>
    </row>
    <row r="1840" spans="1:29" ht="15" customHeight="1" x14ac:dyDescent="0.25">
      <c r="A1840" s="342"/>
      <c r="B1840" s="417"/>
      <c r="C1840" s="418"/>
      <c r="S1840" s="367"/>
      <c r="T1840" s="367"/>
      <c r="U1840" s="368"/>
      <c r="V1840" s="1"/>
      <c r="W1840" s="1"/>
      <c r="X1840" s="1"/>
      <c r="Y1840" s="1"/>
      <c r="Z1840" s="1"/>
      <c r="AA1840" s="1"/>
      <c r="AB1840" s="1"/>
      <c r="AC1840" s="1"/>
    </row>
    <row r="1841" spans="1:29" ht="15" customHeight="1" x14ac:dyDescent="0.25">
      <c r="A1841" s="342"/>
      <c r="B1841" s="417"/>
      <c r="C1841" s="418"/>
      <c r="S1841" s="367"/>
      <c r="T1841" s="367"/>
      <c r="U1841" s="368"/>
      <c r="V1841" s="1"/>
      <c r="W1841" s="1"/>
      <c r="X1841" s="1"/>
      <c r="Y1841" s="1"/>
      <c r="Z1841" s="1"/>
      <c r="AA1841" s="1"/>
      <c r="AB1841" s="1"/>
      <c r="AC1841" s="1"/>
    </row>
    <row r="1842" spans="1:29" ht="15" customHeight="1" x14ac:dyDescent="0.25">
      <c r="A1842" s="342"/>
      <c r="B1842" s="417"/>
      <c r="C1842" s="418"/>
      <c r="S1842" s="367"/>
      <c r="T1842" s="367"/>
      <c r="U1842" s="368"/>
      <c r="V1842" s="1"/>
      <c r="W1842" s="1"/>
      <c r="X1842" s="1"/>
      <c r="Y1842" s="1"/>
      <c r="Z1842" s="1"/>
      <c r="AA1842" s="1"/>
      <c r="AB1842" s="1"/>
      <c r="AC1842" s="1"/>
    </row>
    <row r="1843" spans="1:29" ht="15" customHeight="1" x14ac:dyDescent="0.25">
      <c r="A1843" s="342"/>
      <c r="B1843" s="417"/>
      <c r="C1843" s="418"/>
      <c r="S1843" s="367"/>
      <c r="T1843" s="367"/>
      <c r="U1843" s="368"/>
      <c r="V1843" s="1"/>
      <c r="W1843" s="1"/>
      <c r="X1843" s="1"/>
      <c r="Y1843" s="1"/>
      <c r="Z1843" s="1"/>
      <c r="AA1843" s="1"/>
      <c r="AB1843" s="1"/>
      <c r="AC1843" s="1"/>
    </row>
    <row r="1844" spans="1:29" ht="15" customHeight="1" x14ac:dyDescent="0.25">
      <c r="A1844" s="342"/>
      <c r="B1844" s="417"/>
      <c r="C1844" s="418"/>
      <c r="S1844" s="367"/>
      <c r="T1844" s="367"/>
      <c r="U1844" s="368"/>
      <c r="V1844" s="1"/>
      <c r="W1844" s="1"/>
      <c r="X1844" s="1"/>
      <c r="Y1844" s="1"/>
      <c r="Z1844" s="1"/>
      <c r="AA1844" s="1"/>
      <c r="AB1844" s="1"/>
      <c r="AC1844" s="1"/>
    </row>
    <row r="1845" spans="1:29" ht="15" customHeight="1" x14ac:dyDescent="0.25">
      <c r="A1845" s="342"/>
      <c r="B1845" s="417"/>
      <c r="C1845" s="418"/>
      <c r="S1845" s="367"/>
      <c r="T1845" s="367"/>
      <c r="U1845" s="368"/>
      <c r="V1845" s="1"/>
      <c r="W1845" s="1"/>
      <c r="X1845" s="1"/>
      <c r="Y1845" s="1"/>
      <c r="Z1845" s="1"/>
      <c r="AA1845" s="1"/>
      <c r="AB1845" s="1"/>
      <c r="AC1845" s="1"/>
    </row>
    <row r="1846" spans="1:29" ht="15" customHeight="1" x14ac:dyDescent="0.25">
      <c r="A1846" s="342"/>
      <c r="B1846" s="417"/>
      <c r="C1846" s="418"/>
      <c r="S1846" s="367"/>
      <c r="T1846" s="367"/>
      <c r="U1846" s="368"/>
      <c r="V1846" s="1"/>
      <c r="W1846" s="1"/>
      <c r="X1846" s="1"/>
      <c r="Y1846" s="1"/>
      <c r="Z1846" s="1"/>
      <c r="AA1846" s="1"/>
      <c r="AB1846" s="1"/>
      <c r="AC1846" s="1"/>
    </row>
    <row r="1847" spans="1:29" ht="15" customHeight="1" x14ac:dyDescent="0.25">
      <c r="A1847" s="342"/>
      <c r="B1847" s="417"/>
      <c r="C1847" s="418"/>
      <c r="S1847" s="367"/>
      <c r="T1847" s="367"/>
      <c r="U1847" s="368"/>
      <c r="V1847" s="1"/>
      <c r="W1847" s="1"/>
      <c r="X1847" s="1"/>
      <c r="Y1847" s="1"/>
      <c r="Z1847" s="1"/>
      <c r="AA1847" s="1"/>
      <c r="AB1847" s="1"/>
      <c r="AC1847" s="1"/>
    </row>
    <row r="1848" spans="1:29" ht="15" customHeight="1" x14ac:dyDescent="0.25">
      <c r="A1848" s="342"/>
      <c r="B1848" s="417"/>
      <c r="C1848" s="418"/>
      <c r="S1848" s="367"/>
      <c r="T1848" s="367"/>
      <c r="U1848" s="368"/>
      <c r="V1848" s="1"/>
      <c r="W1848" s="1"/>
      <c r="X1848" s="1"/>
      <c r="Y1848" s="1"/>
      <c r="Z1848" s="1"/>
      <c r="AA1848" s="1"/>
      <c r="AB1848" s="1"/>
      <c r="AC1848" s="1"/>
    </row>
    <row r="1849" spans="1:29" ht="15" customHeight="1" x14ac:dyDescent="0.25">
      <c r="A1849" s="342"/>
      <c r="B1849" s="417"/>
      <c r="C1849" s="418"/>
      <c r="S1849" s="367"/>
      <c r="T1849" s="367"/>
      <c r="U1849" s="368"/>
      <c r="V1849" s="1"/>
      <c r="W1849" s="1"/>
      <c r="X1849" s="1"/>
      <c r="Y1849" s="1"/>
      <c r="Z1849" s="1"/>
      <c r="AA1849" s="1"/>
      <c r="AB1849" s="1"/>
      <c r="AC1849" s="1"/>
    </row>
    <row r="1850" spans="1:29" ht="15" customHeight="1" x14ac:dyDescent="0.25">
      <c r="A1850" s="342"/>
      <c r="B1850" s="417"/>
      <c r="C1850" s="418"/>
      <c r="S1850" s="367"/>
      <c r="T1850" s="367"/>
      <c r="U1850" s="368"/>
      <c r="V1850" s="1"/>
      <c r="W1850" s="1"/>
      <c r="X1850" s="1"/>
      <c r="Y1850" s="1"/>
      <c r="Z1850" s="1"/>
      <c r="AA1850" s="1"/>
      <c r="AB1850" s="1"/>
      <c r="AC1850" s="1"/>
    </row>
    <row r="1851" spans="1:29" ht="15" customHeight="1" x14ac:dyDescent="0.25">
      <c r="A1851" s="342"/>
      <c r="B1851" s="417"/>
      <c r="C1851" s="418"/>
      <c r="S1851" s="367"/>
      <c r="T1851" s="367"/>
      <c r="U1851" s="368"/>
      <c r="V1851" s="1"/>
      <c r="W1851" s="1"/>
      <c r="X1851" s="1"/>
      <c r="Y1851" s="1"/>
      <c r="Z1851" s="1"/>
      <c r="AA1851" s="1"/>
      <c r="AB1851" s="1"/>
      <c r="AC1851" s="1"/>
    </row>
    <row r="1852" spans="1:29" ht="15" customHeight="1" x14ac:dyDescent="0.25">
      <c r="A1852" s="342"/>
      <c r="B1852" s="417"/>
      <c r="C1852" s="418"/>
      <c r="S1852" s="367"/>
      <c r="T1852" s="367"/>
      <c r="U1852" s="368"/>
      <c r="V1852" s="1"/>
      <c r="W1852" s="1"/>
      <c r="X1852" s="1"/>
      <c r="Y1852" s="1"/>
      <c r="Z1852" s="1"/>
      <c r="AA1852" s="1"/>
      <c r="AB1852" s="1"/>
      <c r="AC1852" s="1"/>
    </row>
    <row r="1853" spans="1:29" ht="15" customHeight="1" x14ac:dyDescent="0.25">
      <c r="A1853" s="342"/>
      <c r="B1853" s="417"/>
      <c r="C1853" s="418"/>
      <c r="S1853" s="367"/>
      <c r="T1853" s="367"/>
      <c r="U1853" s="368"/>
      <c r="V1853" s="1"/>
      <c r="W1853" s="1"/>
      <c r="X1853" s="1"/>
      <c r="Y1853" s="1"/>
      <c r="Z1853" s="1"/>
      <c r="AA1853" s="1"/>
      <c r="AB1853" s="1"/>
      <c r="AC1853" s="1"/>
    </row>
    <row r="1854" spans="1:29" ht="15" customHeight="1" x14ac:dyDescent="0.25">
      <c r="A1854" s="342"/>
      <c r="B1854" s="417"/>
      <c r="C1854" s="418"/>
      <c r="S1854" s="367"/>
      <c r="T1854" s="367"/>
      <c r="U1854" s="368"/>
      <c r="V1854" s="1"/>
      <c r="W1854" s="1"/>
      <c r="X1854" s="1"/>
      <c r="Y1854" s="1"/>
      <c r="Z1854" s="1"/>
      <c r="AA1854" s="1"/>
      <c r="AB1854" s="1"/>
      <c r="AC1854" s="1"/>
    </row>
    <row r="1855" spans="1:29" ht="15" customHeight="1" x14ac:dyDescent="0.25">
      <c r="A1855" s="342"/>
      <c r="B1855" s="417"/>
      <c r="C1855" s="418"/>
      <c r="S1855" s="367"/>
      <c r="T1855" s="367"/>
      <c r="U1855" s="368"/>
      <c r="V1855" s="1"/>
      <c r="W1855" s="1"/>
      <c r="X1855" s="1"/>
      <c r="Y1855" s="1"/>
      <c r="Z1855" s="1"/>
      <c r="AA1855" s="1"/>
      <c r="AB1855" s="1"/>
      <c r="AC1855" s="1"/>
    </row>
    <row r="1856" spans="1:29" ht="15" customHeight="1" x14ac:dyDescent="0.25">
      <c r="A1856" s="342"/>
      <c r="B1856" s="417"/>
      <c r="C1856" s="418"/>
      <c r="S1856" s="367"/>
      <c r="T1856" s="367"/>
      <c r="U1856" s="368"/>
      <c r="V1856" s="1"/>
      <c r="W1856" s="1"/>
      <c r="X1856" s="1"/>
      <c r="Y1856" s="1"/>
      <c r="Z1856" s="1"/>
      <c r="AA1856" s="1"/>
      <c r="AB1856" s="1"/>
      <c r="AC1856" s="1"/>
    </row>
    <row r="1857" spans="1:29" ht="15" customHeight="1" x14ac:dyDescent="0.25">
      <c r="A1857" s="342"/>
      <c r="B1857" s="417"/>
      <c r="C1857" s="418"/>
      <c r="S1857" s="367"/>
      <c r="T1857" s="367"/>
      <c r="U1857" s="368"/>
      <c r="V1857" s="1"/>
      <c r="W1857" s="1"/>
      <c r="X1857" s="1"/>
      <c r="Y1857" s="1"/>
      <c r="Z1857" s="1"/>
      <c r="AA1857" s="1"/>
      <c r="AB1857" s="1"/>
      <c r="AC1857" s="1"/>
    </row>
    <row r="1858" spans="1:29" ht="15" customHeight="1" x14ac:dyDescent="0.25">
      <c r="A1858" s="342"/>
      <c r="B1858" s="417"/>
      <c r="C1858" s="418"/>
      <c r="S1858" s="367"/>
      <c r="T1858" s="367"/>
      <c r="U1858" s="368"/>
      <c r="V1858" s="1"/>
      <c r="W1858" s="1"/>
      <c r="X1858" s="1"/>
      <c r="Y1858" s="1"/>
      <c r="Z1858" s="1"/>
      <c r="AA1858" s="1"/>
      <c r="AB1858" s="1"/>
      <c r="AC1858" s="1"/>
    </row>
    <row r="1859" spans="1:29" ht="15" customHeight="1" x14ac:dyDescent="0.25">
      <c r="A1859" s="342"/>
      <c r="B1859" s="417"/>
      <c r="C1859" s="418"/>
      <c r="S1859" s="367"/>
      <c r="T1859" s="367"/>
      <c r="U1859" s="368"/>
      <c r="V1859" s="1"/>
      <c r="W1859" s="1"/>
      <c r="X1859" s="1"/>
      <c r="Y1859" s="1"/>
      <c r="Z1859" s="1"/>
      <c r="AA1859" s="1"/>
      <c r="AB1859" s="1"/>
      <c r="AC1859" s="1"/>
    </row>
    <row r="1860" spans="1:29" ht="15" customHeight="1" x14ac:dyDescent="0.25">
      <c r="A1860" s="342"/>
      <c r="B1860" s="417"/>
      <c r="C1860" s="418"/>
      <c r="S1860" s="367"/>
      <c r="T1860" s="367"/>
      <c r="U1860" s="368"/>
      <c r="V1860" s="1"/>
      <c r="W1860" s="1"/>
      <c r="X1860" s="1"/>
      <c r="Y1860" s="1"/>
      <c r="Z1860" s="1"/>
      <c r="AA1860" s="1"/>
      <c r="AB1860" s="1"/>
      <c r="AC1860" s="1"/>
    </row>
    <row r="1861" spans="1:29" ht="15" customHeight="1" x14ac:dyDescent="0.25">
      <c r="A1861" s="342"/>
      <c r="B1861" s="417"/>
      <c r="C1861" s="418"/>
      <c r="S1861" s="367"/>
      <c r="T1861" s="367"/>
      <c r="U1861" s="368"/>
      <c r="V1861" s="1"/>
      <c r="W1861" s="1"/>
      <c r="X1861" s="1"/>
      <c r="Y1861" s="1"/>
      <c r="Z1861" s="1"/>
      <c r="AA1861" s="1"/>
      <c r="AB1861" s="1"/>
      <c r="AC1861" s="1"/>
    </row>
    <row r="1862" spans="1:29" ht="15" customHeight="1" x14ac:dyDescent="0.25">
      <c r="A1862" s="342"/>
      <c r="B1862" s="417"/>
      <c r="C1862" s="418"/>
      <c r="S1862" s="367"/>
      <c r="T1862" s="367"/>
      <c r="U1862" s="368"/>
      <c r="V1862" s="1"/>
      <c r="W1862" s="1"/>
      <c r="X1862" s="1"/>
      <c r="Y1862" s="1"/>
      <c r="Z1862" s="1"/>
      <c r="AA1862" s="1"/>
      <c r="AB1862" s="1"/>
      <c r="AC1862" s="1"/>
    </row>
    <row r="1863" spans="1:29" ht="15" customHeight="1" x14ac:dyDescent="0.25">
      <c r="A1863" s="342"/>
      <c r="B1863" s="417"/>
      <c r="C1863" s="418"/>
      <c r="S1863" s="367"/>
      <c r="T1863" s="367"/>
      <c r="U1863" s="368"/>
      <c r="V1863" s="1"/>
      <c r="W1863" s="1"/>
      <c r="X1863" s="1"/>
      <c r="Y1863" s="1"/>
      <c r="Z1863" s="1"/>
      <c r="AA1863" s="1"/>
      <c r="AB1863" s="1"/>
      <c r="AC1863" s="1"/>
    </row>
    <row r="1864" spans="1:29" ht="15" customHeight="1" x14ac:dyDescent="0.25">
      <c r="A1864" s="342"/>
      <c r="B1864" s="417"/>
      <c r="C1864" s="418"/>
      <c r="S1864" s="367"/>
      <c r="T1864" s="367"/>
      <c r="U1864" s="368"/>
      <c r="V1864" s="1"/>
      <c r="W1864" s="1"/>
      <c r="X1864" s="1"/>
      <c r="Y1864" s="1"/>
      <c r="Z1864" s="1"/>
      <c r="AA1864" s="1"/>
      <c r="AB1864" s="1"/>
      <c r="AC1864" s="1"/>
    </row>
    <row r="1865" spans="1:29" ht="15" customHeight="1" x14ac:dyDescent="0.25">
      <c r="A1865" s="342"/>
      <c r="B1865" s="417"/>
      <c r="C1865" s="418"/>
      <c r="S1865" s="367"/>
      <c r="T1865" s="367"/>
      <c r="U1865" s="368"/>
      <c r="V1865" s="1"/>
      <c r="W1865" s="1"/>
      <c r="X1865" s="1"/>
      <c r="Y1865" s="1"/>
      <c r="Z1865" s="1"/>
      <c r="AA1865" s="1"/>
      <c r="AB1865" s="1"/>
      <c r="AC1865" s="1"/>
    </row>
    <row r="1866" spans="1:29" ht="15" customHeight="1" x14ac:dyDescent="0.25">
      <c r="A1866" s="342"/>
      <c r="B1866" s="417"/>
      <c r="C1866" s="418"/>
      <c r="S1866" s="367"/>
      <c r="T1866" s="367"/>
      <c r="U1866" s="368"/>
      <c r="V1866" s="1"/>
      <c r="W1866" s="1"/>
      <c r="X1866" s="1"/>
      <c r="Y1866" s="1"/>
      <c r="Z1866" s="1"/>
      <c r="AA1866" s="1"/>
      <c r="AB1866" s="1"/>
      <c r="AC1866" s="1"/>
    </row>
    <row r="1867" spans="1:29" ht="15" customHeight="1" x14ac:dyDescent="0.25">
      <c r="A1867" s="342"/>
      <c r="B1867" s="417"/>
      <c r="C1867" s="418"/>
      <c r="S1867" s="367"/>
      <c r="T1867" s="367"/>
      <c r="U1867" s="368"/>
      <c r="V1867" s="1"/>
      <c r="W1867" s="1"/>
      <c r="X1867" s="1"/>
      <c r="Y1867" s="1"/>
      <c r="Z1867" s="1"/>
      <c r="AA1867" s="1"/>
      <c r="AB1867" s="1"/>
      <c r="AC1867" s="1"/>
    </row>
    <row r="1868" spans="1:29" ht="15" customHeight="1" x14ac:dyDescent="0.25">
      <c r="A1868" s="342"/>
      <c r="B1868" s="417"/>
      <c r="C1868" s="418"/>
      <c r="S1868" s="367"/>
      <c r="T1868" s="367"/>
      <c r="U1868" s="368"/>
      <c r="V1868" s="1"/>
      <c r="W1868" s="1"/>
      <c r="X1868" s="1"/>
      <c r="Y1868" s="1"/>
      <c r="Z1868" s="1"/>
      <c r="AA1868" s="1"/>
      <c r="AB1868" s="1"/>
      <c r="AC1868" s="1"/>
    </row>
    <row r="1869" spans="1:29" ht="15" customHeight="1" x14ac:dyDescent="0.25">
      <c r="A1869" s="342"/>
      <c r="B1869" s="417"/>
      <c r="C1869" s="418"/>
      <c r="S1869" s="367"/>
      <c r="T1869" s="367"/>
      <c r="U1869" s="368"/>
      <c r="V1869" s="1"/>
      <c r="W1869" s="1"/>
      <c r="X1869" s="1"/>
      <c r="Y1869" s="1"/>
      <c r="Z1869" s="1"/>
      <c r="AA1869" s="1"/>
      <c r="AB1869" s="1"/>
      <c r="AC1869" s="1"/>
    </row>
    <row r="1870" spans="1:29" ht="15" customHeight="1" x14ac:dyDescent="0.25">
      <c r="A1870" s="342"/>
      <c r="B1870" s="417"/>
      <c r="C1870" s="418"/>
      <c r="S1870" s="367"/>
      <c r="T1870" s="367"/>
      <c r="U1870" s="368"/>
      <c r="V1870" s="1"/>
      <c r="W1870" s="1"/>
      <c r="X1870" s="1"/>
      <c r="Y1870" s="1"/>
      <c r="Z1870" s="1"/>
      <c r="AA1870" s="1"/>
      <c r="AB1870" s="1"/>
      <c r="AC1870" s="1"/>
    </row>
    <row r="1871" spans="1:29" ht="15" customHeight="1" x14ac:dyDescent="0.25">
      <c r="A1871" s="342"/>
      <c r="B1871" s="417"/>
      <c r="C1871" s="418"/>
      <c r="S1871" s="367"/>
      <c r="T1871" s="367"/>
      <c r="U1871" s="368"/>
      <c r="V1871" s="1"/>
      <c r="W1871" s="1"/>
      <c r="X1871" s="1"/>
      <c r="Y1871" s="1"/>
      <c r="Z1871" s="1"/>
      <c r="AA1871" s="1"/>
      <c r="AB1871" s="1"/>
      <c r="AC1871" s="1"/>
    </row>
    <row r="1872" spans="1:29" ht="15" customHeight="1" x14ac:dyDescent="0.25">
      <c r="A1872" s="342"/>
      <c r="B1872" s="417"/>
      <c r="C1872" s="418"/>
      <c r="S1872" s="367"/>
      <c r="T1872" s="367"/>
      <c r="U1872" s="368"/>
      <c r="V1872" s="1"/>
      <c r="W1872" s="1"/>
      <c r="X1872" s="1"/>
      <c r="Y1872" s="1"/>
      <c r="Z1872" s="1"/>
      <c r="AA1872" s="1"/>
      <c r="AB1872" s="1"/>
      <c r="AC1872" s="1"/>
    </row>
    <row r="1873" spans="1:29" ht="15" customHeight="1" x14ac:dyDescent="0.25">
      <c r="A1873" s="342"/>
      <c r="B1873" s="417"/>
      <c r="C1873" s="418"/>
      <c r="S1873" s="367"/>
      <c r="T1873" s="367"/>
      <c r="U1873" s="368"/>
      <c r="V1873" s="1"/>
      <c r="W1873" s="1"/>
      <c r="X1873" s="1"/>
      <c r="Y1873" s="1"/>
      <c r="Z1873" s="1"/>
      <c r="AA1873" s="1"/>
      <c r="AB1873" s="1"/>
      <c r="AC1873" s="1"/>
    </row>
    <row r="1874" spans="1:29" ht="15" customHeight="1" x14ac:dyDescent="0.25">
      <c r="A1874" s="342"/>
      <c r="B1874" s="417"/>
      <c r="C1874" s="418"/>
      <c r="S1874" s="367"/>
      <c r="T1874" s="367"/>
      <c r="U1874" s="368"/>
      <c r="V1874" s="1"/>
      <c r="W1874" s="1"/>
      <c r="X1874" s="1"/>
      <c r="Y1874" s="1"/>
      <c r="Z1874" s="1"/>
      <c r="AA1874" s="1"/>
      <c r="AB1874" s="1"/>
      <c r="AC1874" s="1"/>
    </row>
    <row r="1875" spans="1:29" ht="15" customHeight="1" x14ac:dyDescent="0.25">
      <c r="A1875" s="342"/>
      <c r="B1875" s="417"/>
      <c r="C1875" s="418"/>
      <c r="S1875" s="367"/>
      <c r="T1875" s="367"/>
      <c r="U1875" s="368"/>
      <c r="V1875" s="1"/>
      <c r="W1875" s="1"/>
      <c r="X1875" s="1"/>
      <c r="Y1875" s="1"/>
      <c r="Z1875" s="1"/>
      <c r="AA1875" s="1"/>
      <c r="AB1875" s="1"/>
      <c r="AC1875" s="1"/>
    </row>
    <row r="1876" spans="1:29" ht="15" customHeight="1" x14ac:dyDescent="0.25">
      <c r="A1876" s="342"/>
      <c r="B1876" s="417"/>
      <c r="C1876" s="418"/>
      <c r="S1876" s="367"/>
      <c r="T1876" s="367"/>
      <c r="U1876" s="368"/>
      <c r="V1876" s="1"/>
      <c r="W1876" s="1"/>
      <c r="X1876" s="1"/>
      <c r="Y1876" s="1"/>
      <c r="Z1876" s="1"/>
      <c r="AA1876" s="1"/>
      <c r="AB1876" s="1"/>
      <c r="AC1876" s="1"/>
    </row>
    <row r="1877" spans="1:29" ht="15" customHeight="1" x14ac:dyDescent="0.25">
      <c r="A1877" s="342"/>
      <c r="B1877" s="417"/>
      <c r="C1877" s="418"/>
      <c r="S1877" s="367"/>
      <c r="T1877" s="367"/>
      <c r="U1877" s="368"/>
      <c r="V1877" s="1"/>
      <c r="W1877" s="1"/>
      <c r="X1877" s="1"/>
      <c r="Y1877" s="1"/>
      <c r="Z1877" s="1"/>
      <c r="AA1877" s="1"/>
      <c r="AB1877" s="1"/>
      <c r="AC1877" s="1"/>
    </row>
    <row r="1878" spans="1:29" ht="15" customHeight="1" x14ac:dyDescent="0.25">
      <c r="A1878" s="342"/>
      <c r="B1878" s="417"/>
      <c r="C1878" s="418"/>
      <c r="S1878" s="367"/>
      <c r="T1878" s="367"/>
      <c r="U1878" s="368"/>
      <c r="V1878" s="1"/>
      <c r="W1878" s="1"/>
      <c r="X1878" s="1"/>
      <c r="Y1878" s="1"/>
      <c r="Z1878" s="1"/>
      <c r="AA1878" s="1"/>
      <c r="AB1878" s="1"/>
      <c r="AC1878" s="1"/>
    </row>
    <row r="1879" spans="1:29" ht="15" customHeight="1" x14ac:dyDescent="0.25">
      <c r="A1879" s="342"/>
      <c r="B1879" s="417"/>
      <c r="C1879" s="418"/>
      <c r="S1879" s="367"/>
      <c r="T1879" s="367"/>
      <c r="U1879" s="368"/>
      <c r="V1879" s="1"/>
      <c r="W1879" s="1"/>
      <c r="X1879" s="1"/>
      <c r="Y1879" s="1"/>
      <c r="Z1879" s="1"/>
      <c r="AA1879" s="1"/>
      <c r="AB1879" s="1"/>
      <c r="AC1879" s="1"/>
    </row>
    <row r="1880" spans="1:29" ht="15" customHeight="1" x14ac:dyDescent="0.25">
      <c r="A1880" s="342"/>
      <c r="B1880" s="417"/>
      <c r="C1880" s="418"/>
      <c r="S1880" s="367"/>
      <c r="T1880" s="367"/>
      <c r="U1880" s="368"/>
      <c r="V1880" s="1"/>
      <c r="W1880" s="1"/>
      <c r="X1880" s="1"/>
      <c r="Y1880" s="1"/>
      <c r="Z1880" s="1"/>
      <c r="AA1880" s="1"/>
      <c r="AB1880" s="1"/>
      <c r="AC1880" s="1"/>
    </row>
    <row r="1881" spans="1:29" ht="15" customHeight="1" x14ac:dyDescent="0.25">
      <c r="A1881" s="342"/>
      <c r="B1881" s="417"/>
      <c r="C1881" s="418"/>
      <c r="S1881" s="367"/>
      <c r="T1881" s="367"/>
      <c r="U1881" s="368"/>
      <c r="V1881" s="1"/>
      <c r="W1881" s="1"/>
      <c r="X1881" s="1"/>
      <c r="Y1881" s="1"/>
      <c r="Z1881" s="1"/>
      <c r="AA1881" s="1"/>
      <c r="AB1881" s="1"/>
      <c r="AC1881" s="1"/>
    </row>
    <row r="1882" spans="1:29" ht="15" customHeight="1" x14ac:dyDescent="0.25">
      <c r="A1882" s="342"/>
      <c r="B1882" s="417"/>
      <c r="C1882" s="418"/>
      <c r="S1882" s="367"/>
      <c r="T1882" s="367"/>
      <c r="U1882" s="368"/>
      <c r="V1882" s="1"/>
      <c r="W1882" s="1"/>
      <c r="X1882" s="1"/>
      <c r="Y1882" s="1"/>
      <c r="Z1882" s="1"/>
      <c r="AA1882" s="1"/>
      <c r="AB1882" s="1"/>
      <c r="AC1882" s="1"/>
    </row>
    <row r="1883" spans="1:29" ht="15" customHeight="1" x14ac:dyDescent="0.25">
      <c r="A1883" s="342"/>
      <c r="B1883" s="417"/>
      <c r="C1883" s="418"/>
      <c r="S1883" s="367"/>
      <c r="T1883" s="367"/>
      <c r="U1883" s="368"/>
      <c r="V1883" s="1"/>
      <c r="W1883" s="1"/>
      <c r="X1883" s="1"/>
      <c r="Y1883" s="1"/>
      <c r="Z1883" s="1"/>
      <c r="AA1883" s="1"/>
      <c r="AB1883" s="1"/>
      <c r="AC1883" s="1"/>
    </row>
    <row r="1884" spans="1:29" ht="15" customHeight="1" x14ac:dyDescent="0.25">
      <c r="A1884" s="342"/>
      <c r="B1884" s="417"/>
      <c r="C1884" s="418"/>
      <c r="S1884" s="367"/>
      <c r="T1884" s="367"/>
      <c r="U1884" s="368"/>
      <c r="V1884" s="1"/>
      <c r="W1884" s="1"/>
      <c r="X1884" s="1"/>
      <c r="Y1884" s="1"/>
      <c r="Z1884" s="1"/>
      <c r="AA1884" s="1"/>
      <c r="AB1884" s="1"/>
      <c r="AC1884" s="1"/>
    </row>
    <row r="1885" spans="1:29" ht="15" customHeight="1" x14ac:dyDescent="0.25">
      <c r="A1885" s="342"/>
      <c r="B1885" s="417"/>
      <c r="C1885" s="418"/>
      <c r="S1885" s="367"/>
      <c r="T1885" s="367"/>
      <c r="U1885" s="368"/>
      <c r="V1885" s="1"/>
      <c r="W1885" s="1"/>
      <c r="X1885" s="1"/>
      <c r="Y1885" s="1"/>
      <c r="Z1885" s="1"/>
      <c r="AA1885" s="1"/>
      <c r="AB1885" s="1"/>
      <c r="AC1885" s="1"/>
    </row>
    <row r="1886" spans="1:29" ht="15" customHeight="1" x14ac:dyDescent="0.25">
      <c r="A1886" s="342"/>
      <c r="B1886" s="417"/>
      <c r="C1886" s="418"/>
      <c r="S1886" s="367"/>
      <c r="T1886" s="367"/>
      <c r="U1886" s="368"/>
      <c r="V1886" s="1"/>
      <c r="W1886" s="1"/>
      <c r="X1886" s="1"/>
      <c r="Y1886" s="1"/>
      <c r="Z1886" s="1"/>
      <c r="AA1886" s="1"/>
      <c r="AB1886" s="1"/>
      <c r="AC1886" s="1"/>
    </row>
    <row r="1887" spans="1:29" ht="15" customHeight="1" x14ac:dyDescent="0.25">
      <c r="A1887" s="342"/>
      <c r="B1887" s="417"/>
      <c r="C1887" s="418"/>
      <c r="S1887" s="367"/>
      <c r="T1887" s="367"/>
      <c r="U1887" s="368"/>
      <c r="V1887" s="1"/>
      <c r="W1887" s="1"/>
      <c r="X1887" s="1"/>
      <c r="Y1887" s="1"/>
      <c r="Z1887" s="1"/>
      <c r="AA1887" s="1"/>
      <c r="AB1887" s="1"/>
      <c r="AC1887" s="1"/>
    </row>
    <row r="1888" spans="1:29" ht="15" customHeight="1" x14ac:dyDescent="0.25">
      <c r="A1888" s="342"/>
      <c r="B1888" s="417"/>
      <c r="C1888" s="418"/>
      <c r="S1888" s="367"/>
      <c r="T1888" s="367"/>
      <c r="U1888" s="368"/>
      <c r="V1888" s="1"/>
      <c r="W1888" s="1"/>
      <c r="X1888" s="1"/>
      <c r="Y1888" s="1"/>
      <c r="Z1888" s="1"/>
      <c r="AA1888" s="1"/>
      <c r="AB1888" s="1"/>
      <c r="AC1888" s="1"/>
    </row>
    <row r="1889" spans="1:29" ht="15" customHeight="1" x14ac:dyDescent="0.25">
      <c r="A1889" s="342"/>
      <c r="B1889" s="417"/>
      <c r="C1889" s="418"/>
      <c r="S1889" s="367"/>
      <c r="T1889" s="367"/>
      <c r="U1889" s="368"/>
      <c r="V1889" s="1"/>
      <c r="W1889" s="1"/>
      <c r="X1889" s="1"/>
      <c r="Y1889" s="1"/>
      <c r="Z1889" s="1"/>
      <c r="AA1889" s="1"/>
      <c r="AB1889" s="1"/>
      <c r="AC1889" s="1"/>
    </row>
    <row r="1890" spans="1:29" ht="15" customHeight="1" x14ac:dyDescent="0.25">
      <c r="A1890" s="342"/>
      <c r="B1890" s="417"/>
      <c r="C1890" s="418"/>
      <c r="S1890" s="367"/>
      <c r="T1890" s="367"/>
      <c r="U1890" s="368"/>
      <c r="V1890" s="1"/>
      <c r="W1890" s="1"/>
      <c r="X1890" s="1"/>
      <c r="Y1890" s="1"/>
      <c r="Z1890" s="1"/>
      <c r="AA1890" s="1"/>
      <c r="AB1890" s="1"/>
      <c r="AC1890" s="1"/>
    </row>
    <row r="1891" spans="1:29" ht="15" customHeight="1" x14ac:dyDescent="0.25">
      <c r="A1891" s="342"/>
      <c r="B1891" s="417"/>
      <c r="C1891" s="418"/>
      <c r="S1891" s="367"/>
      <c r="T1891" s="367"/>
      <c r="U1891" s="368"/>
      <c r="V1891" s="1"/>
      <c r="W1891" s="1"/>
      <c r="X1891" s="1"/>
      <c r="Y1891" s="1"/>
      <c r="Z1891" s="1"/>
      <c r="AA1891" s="1"/>
      <c r="AB1891" s="1"/>
      <c r="AC1891" s="1"/>
    </row>
    <row r="1892" spans="1:29" ht="15" customHeight="1" x14ac:dyDescent="0.25">
      <c r="A1892" s="342"/>
      <c r="B1892" s="417"/>
      <c r="C1892" s="418"/>
      <c r="S1892" s="367"/>
      <c r="T1892" s="367"/>
      <c r="U1892" s="368"/>
      <c r="V1892" s="1"/>
      <c r="W1892" s="1"/>
      <c r="X1892" s="1"/>
      <c r="Y1892" s="1"/>
      <c r="Z1892" s="1"/>
      <c r="AA1892" s="1"/>
      <c r="AB1892" s="1"/>
      <c r="AC1892" s="1"/>
    </row>
    <row r="1893" spans="1:29" ht="15" customHeight="1" x14ac:dyDescent="0.25">
      <c r="A1893" s="342"/>
      <c r="B1893" s="417"/>
      <c r="C1893" s="418"/>
      <c r="S1893" s="367"/>
      <c r="T1893" s="367"/>
      <c r="U1893" s="368"/>
      <c r="V1893" s="1"/>
      <c r="W1893" s="1"/>
      <c r="X1893" s="1"/>
      <c r="Y1893" s="1"/>
      <c r="Z1893" s="1"/>
      <c r="AA1893" s="1"/>
      <c r="AB1893" s="1"/>
      <c r="AC1893" s="1"/>
    </row>
    <row r="1894" spans="1:29" ht="15" customHeight="1" x14ac:dyDescent="0.25">
      <c r="A1894" s="342"/>
      <c r="B1894" s="417"/>
      <c r="C1894" s="418"/>
      <c r="S1894" s="367"/>
      <c r="T1894" s="367"/>
      <c r="U1894" s="368"/>
      <c r="V1894" s="1"/>
      <c r="W1894" s="1"/>
      <c r="X1894" s="1"/>
      <c r="Y1894" s="1"/>
      <c r="Z1894" s="1"/>
      <c r="AA1894" s="1"/>
      <c r="AB1894" s="1"/>
      <c r="AC1894" s="1"/>
    </row>
    <row r="1895" spans="1:29" ht="15" customHeight="1" x14ac:dyDescent="0.25">
      <c r="A1895" s="342"/>
      <c r="B1895" s="417"/>
      <c r="C1895" s="418"/>
      <c r="S1895" s="367"/>
      <c r="T1895" s="367"/>
      <c r="U1895" s="368"/>
      <c r="V1895" s="1"/>
      <c r="W1895" s="1"/>
      <c r="X1895" s="1"/>
      <c r="Y1895" s="1"/>
      <c r="Z1895" s="1"/>
      <c r="AA1895" s="1"/>
      <c r="AB1895" s="1"/>
      <c r="AC1895" s="1"/>
    </row>
    <row r="1896" spans="1:29" ht="15" customHeight="1" x14ac:dyDescent="0.25">
      <c r="A1896" s="342"/>
      <c r="B1896" s="417"/>
      <c r="C1896" s="418"/>
      <c r="S1896" s="367"/>
      <c r="T1896" s="367"/>
      <c r="U1896" s="368"/>
      <c r="V1896" s="1"/>
      <c r="W1896" s="1"/>
      <c r="X1896" s="1"/>
      <c r="Y1896" s="1"/>
      <c r="Z1896" s="1"/>
      <c r="AA1896" s="1"/>
      <c r="AB1896" s="1"/>
      <c r="AC1896" s="1"/>
    </row>
    <row r="1897" spans="1:29" ht="15" customHeight="1" x14ac:dyDescent="0.25">
      <c r="A1897" s="342"/>
      <c r="B1897" s="417"/>
      <c r="C1897" s="418"/>
      <c r="S1897" s="367"/>
      <c r="T1897" s="367"/>
      <c r="U1897" s="368"/>
      <c r="V1897" s="1"/>
      <c r="W1897" s="1"/>
      <c r="X1897" s="1"/>
      <c r="Y1897" s="1"/>
      <c r="Z1897" s="1"/>
      <c r="AA1897" s="1"/>
      <c r="AB1897" s="1"/>
      <c r="AC1897" s="1"/>
    </row>
    <row r="1898" spans="1:29" ht="15" customHeight="1" x14ac:dyDescent="0.25">
      <c r="A1898" s="342"/>
      <c r="B1898" s="417"/>
      <c r="C1898" s="418"/>
      <c r="S1898" s="367"/>
      <c r="T1898" s="367"/>
      <c r="U1898" s="368"/>
      <c r="V1898" s="1"/>
      <c r="W1898" s="1"/>
      <c r="X1898" s="1"/>
      <c r="Y1898" s="1"/>
      <c r="Z1898" s="1"/>
      <c r="AA1898" s="1"/>
      <c r="AB1898" s="1"/>
      <c r="AC1898" s="1"/>
    </row>
    <row r="1899" spans="1:29" ht="15" customHeight="1" x14ac:dyDescent="0.25">
      <c r="A1899" s="342"/>
      <c r="B1899" s="417"/>
      <c r="C1899" s="418"/>
      <c r="S1899" s="367"/>
      <c r="T1899" s="367"/>
      <c r="U1899" s="368"/>
      <c r="V1899" s="1"/>
      <c r="W1899" s="1"/>
      <c r="X1899" s="1"/>
      <c r="Y1899" s="1"/>
      <c r="Z1899" s="1"/>
      <c r="AA1899" s="1"/>
      <c r="AB1899" s="1"/>
      <c r="AC1899" s="1"/>
    </row>
    <row r="1900" spans="1:29" ht="15" customHeight="1" x14ac:dyDescent="0.25">
      <c r="A1900" s="342"/>
      <c r="B1900" s="417"/>
      <c r="C1900" s="418"/>
      <c r="S1900" s="367"/>
      <c r="T1900" s="367"/>
      <c r="U1900" s="368"/>
      <c r="V1900" s="1"/>
      <c r="W1900" s="1"/>
      <c r="X1900" s="1"/>
      <c r="Y1900" s="1"/>
      <c r="Z1900" s="1"/>
      <c r="AA1900" s="1"/>
      <c r="AB1900" s="1"/>
      <c r="AC1900" s="1"/>
    </row>
    <row r="1901" spans="1:29" ht="15" customHeight="1" x14ac:dyDescent="0.25">
      <c r="A1901" s="342"/>
      <c r="B1901" s="417"/>
      <c r="C1901" s="418"/>
      <c r="S1901" s="367"/>
      <c r="T1901" s="367"/>
      <c r="U1901" s="368"/>
      <c r="V1901" s="1"/>
      <c r="W1901" s="1"/>
      <c r="X1901" s="1"/>
      <c r="Y1901" s="1"/>
      <c r="Z1901" s="1"/>
      <c r="AA1901" s="1"/>
      <c r="AB1901" s="1"/>
      <c r="AC1901" s="1"/>
    </row>
    <row r="1902" spans="1:29" ht="15" customHeight="1" x14ac:dyDescent="0.25">
      <c r="A1902" s="342"/>
      <c r="B1902" s="417"/>
      <c r="C1902" s="418"/>
      <c r="S1902" s="367"/>
      <c r="T1902" s="367"/>
      <c r="U1902" s="368"/>
      <c r="V1902" s="1"/>
      <c r="W1902" s="1"/>
      <c r="X1902" s="1"/>
      <c r="Y1902" s="1"/>
      <c r="Z1902" s="1"/>
      <c r="AA1902" s="1"/>
      <c r="AB1902" s="1"/>
      <c r="AC1902" s="1"/>
    </row>
    <row r="1903" spans="1:29" ht="15" customHeight="1" x14ac:dyDescent="0.25">
      <c r="A1903" s="342"/>
      <c r="B1903" s="417"/>
      <c r="C1903" s="418"/>
      <c r="S1903" s="367"/>
      <c r="T1903" s="367"/>
      <c r="U1903" s="368"/>
      <c r="V1903" s="1"/>
      <c r="W1903" s="1"/>
      <c r="X1903" s="1"/>
      <c r="Y1903" s="1"/>
      <c r="Z1903" s="1"/>
      <c r="AA1903" s="1"/>
      <c r="AB1903" s="1"/>
      <c r="AC1903" s="1"/>
    </row>
    <row r="1904" spans="1:29" ht="15" customHeight="1" x14ac:dyDescent="0.25">
      <c r="A1904" s="342"/>
      <c r="B1904" s="417"/>
      <c r="C1904" s="418"/>
      <c r="S1904" s="367"/>
      <c r="T1904" s="367"/>
      <c r="U1904" s="368"/>
      <c r="V1904" s="1"/>
      <c r="W1904" s="1"/>
      <c r="X1904" s="1"/>
      <c r="Y1904" s="1"/>
      <c r="Z1904" s="1"/>
      <c r="AA1904" s="1"/>
      <c r="AB1904" s="1"/>
      <c r="AC1904" s="1"/>
    </row>
    <row r="1905" spans="1:29" ht="15" customHeight="1" x14ac:dyDescent="0.25">
      <c r="A1905" s="342"/>
      <c r="B1905" s="417"/>
      <c r="C1905" s="418"/>
      <c r="S1905" s="367"/>
      <c r="T1905" s="367"/>
      <c r="U1905" s="368"/>
      <c r="V1905" s="1"/>
      <c r="W1905" s="1"/>
      <c r="X1905" s="1"/>
      <c r="Y1905" s="1"/>
      <c r="Z1905" s="1"/>
      <c r="AA1905" s="1"/>
      <c r="AB1905" s="1"/>
      <c r="AC1905" s="1"/>
    </row>
    <row r="1906" spans="1:29" ht="15" customHeight="1" x14ac:dyDescent="0.25">
      <c r="A1906" s="342"/>
      <c r="B1906" s="417"/>
      <c r="C1906" s="418"/>
      <c r="S1906" s="367"/>
      <c r="T1906" s="367"/>
      <c r="U1906" s="368"/>
      <c r="V1906" s="1"/>
      <c r="W1906" s="1"/>
      <c r="X1906" s="1"/>
      <c r="Y1906" s="1"/>
      <c r="Z1906" s="1"/>
      <c r="AA1906" s="1"/>
      <c r="AB1906" s="1"/>
      <c r="AC1906" s="1"/>
    </row>
    <row r="1907" spans="1:29" ht="15" customHeight="1" x14ac:dyDescent="0.25">
      <c r="A1907" s="342"/>
      <c r="B1907" s="417"/>
      <c r="C1907" s="418"/>
      <c r="S1907" s="367"/>
      <c r="T1907" s="367"/>
      <c r="U1907" s="368"/>
      <c r="V1907" s="1"/>
      <c r="W1907" s="1"/>
      <c r="X1907" s="1"/>
      <c r="Y1907" s="1"/>
      <c r="Z1907" s="1"/>
      <c r="AA1907" s="1"/>
      <c r="AB1907" s="1"/>
      <c r="AC1907" s="1"/>
    </row>
    <row r="1908" spans="1:29" ht="15" customHeight="1" x14ac:dyDescent="0.25">
      <c r="A1908" s="342"/>
      <c r="B1908" s="417"/>
      <c r="C1908" s="418"/>
      <c r="S1908" s="367"/>
      <c r="T1908" s="367"/>
      <c r="U1908" s="368"/>
      <c r="V1908" s="1"/>
      <c r="W1908" s="1"/>
      <c r="X1908" s="1"/>
      <c r="Y1908" s="1"/>
      <c r="Z1908" s="1"/>
      <c r="AA1908" s="1"/>
      <c r="AB1908" s="1"/>
      <c r="AC1908" s="1"/>
    </row>
    <row r="1909" spans="1:29" ht="15" customHeight="1" x14ac:dyDescent="0.25">
      <c r="A1909" s="342"/>
      <c r="B1909" s="417"/>
      <c r="C1909" s="418"/>
      <c r="S1909" s="367"/>
      <c r="T1909" s="367"/>
      <c r="U1909" s="368"/>
      <c r="V1909" s="1"/>
      <c r="W1909" s="1"/>
      <c r="X1909" s="1"/>
      <c r="Y1909" s="1"/>
      <c r="Z1909" s="1"/>
      <c r="AA1909" s="1"/>
      <c r="AB1909" s="1"/>
      <c r="AC1909" s="1"/>
    </row>
    <row r="1910" spans="1:29" ht="15" customHeight="1" x14ac:dyDescent="0.25">
      <c r="A1910" s="342"/>
      <c r="B1910" s="417"/>
      <c r="C1910" s="418"/>
      <c r="S1910" s="367"/>
      <c r="T1910" s="367"/>
      <c r="U1910" s="368"/>
      <c r="V1910" s="1"/>
      <c r="W1910" s="1"/>
      <c r="X1910" s="1"/>
      <c r="Y1910" s="1"/>
      <c r="Z1910" s="1"/>
      <c r="AA1910" s="1"/>
      <c r="AB1910" s="1"/>
      <c r="AC1910" s="1"/>
    </row>
    <row r="1911" spans="1:29" ht="15" customHeight="1" x14ac:dyDescent="0.25">
      <c r="A1911" s="342"/>
      <c r="B1911" s="417"/>
      <c r="C1911" s="418"/>
      <c r="S1911" s="367"/>
      <c r="T1911" s="367"/>
      <c r="U1911" s="368"/>
      <c r="V1911" s="1"/>
      <c r="W1911" s="1"/>
      <c r="X1911" s="1"/>
      <c r="Y1911" s="1"/>
      <c r="Z1911" s="1"/>
      <c r="AA1911" s="1"/>
      <c r="AB1911" s="1"/>
      <c r="AC1911" s="1"/>
    </row>
    <row r="1912" spans="1:29" ht="15" customHeight="1" x14ac:dyDescent="0.25">
      <c r="A1912" s="342"/>
      <c r="B1912" s="417"/>
      <c r="C1912" s="418"/>
      <c r="S1912" s="367"/>
      <c r="T1912" s="367"/>
      <c r="U1912" s="368"/>
      <c r="V1912" s="1"/>
      <c r="W1912" s="1"/>
      <c r="X1912" s="1"/>
      <c r="Y1912" s="1"/>
      <c r="Z1912" s="1"/>
      <c r="AA1912" s="1"/>
      <c r="AB1912" s="1"/>
      <c r="AC1912" s="1"/>
    </row>
    <row r="1913" spans="1:29" ht="15" customHeight="1" x14ac:dyDescent="0.25">
      <c r="A1913" s="342"/>
      <c r="B1913" s="417"/>
      <c r="C1913" s="418"/>
      <c r="S1913" s="367"/>
      <c r="T1913" s="367"/>
      <c r="U1913" s="368"/>
      <c r="V1913" s="1"/>
      <c r="W1913" s="1"/>
      <c r="X1913" s="1"/>
      <c r="Y1913" s="1"/>
      <c r="Z1913" s="1"/>
      <c r="AA1913" s="1"/>
      <c r="AB1913" s="1"/>
      <c r="AC1913" s="1"/>
    </row>
    <row r="1914" spans="1:29" ht="15" customHeight="1" x14ac:dyDescent="0.25">
      <c r="A1914" s="342"/>
      <c r="B1914" s="417"/>
      <c r="C1914" s="418"/>
      <c r="S1914" s="367"/>
      <c r="T1914" s="367"/>
      <c r="U1914" s="368"/>
      <c r="V1914" s="1"/>
      <c r="W1914" s="1"/>
      <c r="X1914" s="1"/>
      <c r="Y1914" s="1"/>
      <c r="Z1914" s="1"/>
      <c r="AA1914" s="1"/>
      <c r="AB1914" s="1"/>
      <c r="AC1914" s="1"/>
    </row>
    <row r="1915" spans="1:29" ht="15" customHeight="1" x14ac:dyDescent="0.25">
      <c r="A1915" s="342"/>
      <c r="B1915" s="417"/>
      <c r="C1915" s="418"/>
      <c r="S1915" s="367"/>
      <c r="T1915" s="367"/>
      <c r="U1915" s="368"/>
      <c r="V1915" s="1"/>
      <c r="W1915" s="1"/>
      <c r="X1915" s="1"/>
      <c r="Y1915" s="1"/>
      <c r="Z1915" s="1"/>
      <c r="AA1915" s="1"/>
      <c r="AB1915" s="1"/>
      <c r="AC1915" s="1"/>
    </row>
    <row r="1916" spans="1:29" ht="15" customHeight="1" x14ac:dyDescent="0.25">
      <c r="A1916" s="342"/>
      <c r="B1916" s="417"/>
      <c r="C1916" s="418"/>
      <c r="S1916" s="367"/>
      <c r="T1916" s="367"/>
      <c r="U1916" s="368"/>
      <c r="V1916" s="1"/>
      <c r="W1916" s="1"/>
      <c r="X1916" s="1"/>
      <c r="Y1916" s="1"/>
      <c r="Z1916" s="1"/>
      <c r="AA1916" s="1"/>
      <c r="AB1916" s="1"/>
      <c r="AC1916" s="1"/>
    </row>
    <row r="1917" spans="1:29" ht="15" customHeight="1" x14ac:dyDescent="0.25">
      <c r="A1917" s="342"/>
      <c r="B1917" s="417"/>
      <c r="C1917" s="418"/>
      <c r="S1917" s="367"/>
      <c r="T1917" s="367"/>
      <c r="U1917" s="368"/>
      <c r="V1917" s="1"/>
      <c r="W1917" s="1"/>
      <c r="X1917" s="1"/>
      <c r="Y1917" s="1"/>
      <c r="Z1917" s="1"/>
      <c r="AA1917" s="1"/>
      <c r="AB1917" s="1"/>
      <c r="AC1917" s="1"/>
    </row>
    <row r="1918" spans="1:29" ht="15" customHeight="1" x14ac:dyDescent="0.25">
      <c r="A1918" s="342"/>
      <c r="B1918" s="417"/>
      <c r="C1918" s="418"/>
      <c r="S1918" s="367"/>
      <c r="T1918" s="367"/>
      <c r="U1918" s="368"/>
      <c r="V1918" s="1"/>
      <c r="W1918" s="1"/>
      <c r="X1918" s="1"/>
      <c r="Y1918" s="1"/>
      <c r="Z1918" s="1"/>
      <c r="AA1918" s="1"/>
      <c r="AB1918" s="1"/>
      <c r="AC1918" s="1"/>
    </row>
    <row r="1919" spans="1:29" ht="15" customHeight="1" x14ac:dyDescent="0.25">
      <c r="A1919" s="342"/>
      <c r="B1919" s="417"/>
      <c r="C1919" s="418"/>
      <c r="S1919" s="367"/>
      <c r="T1919" s="367"/>
      <c r="U1919" s="368"/>
      <c r="V1919" s="1"/>
      <c r="W1919" s="1"/>
      <c r="X1919" s="1"/>
      <c r="Y1919" s="1"/>
      <c r="Z1919" s="1"/>
      <c r="AA1919" s="1"/>
      <c r="AB1919" s="1"/>
      <c r="AC1919" s="1"/>
    </row>
    <row r="1920" spans="1:29" ht="15" customHeight="1" x14ac:dyDescent="0.25">
      <c r="A1920" s="342"/>
      <c r="B1920" s="417"/>
      <c r="C1920" s="418"/>
      <c r="S1920" s="367"/>
      <c r="T1920" s="367"/>
      <c r="U1920" s="368"/>
      <c r="V1920" s="1"/>
      <c r="W1920" s="1"/>
      <c r="X1920" s="1"/>
      <c r="Y1920" s="1"/>
      <c r="Z1920" s="1"/>
      <c r="AA1920" s="1"/>
      <c r="AB1920" s="1"/>
      <c r="AC1920" s="1"/>
    </row>
    <row r="1921" spans="1:29" ht="15" customHeight="1" x14ac:dyDescent="0.25">
      <c r="A1921" s="342"/>
      <c r="B1921" s="417"/>
      <c r="C1921" s="418"/>
      <c r="S1921" s="367"/>
      <c r="T1921" s="367"/>
      <c r="U1921" s="368"/>
      <c r="V1921" s="1"/>
      <c r="W1921" s="1"/>
      <c r="X1921" s="1"/>
      <c r="Y1921" s="1"/>
      <c r="Z1921" s="1"/>
      <c r="AA1921" s="1"/>
      <c r="AB1921" s="1"/>
      <c r="AC1921" s="1"/>
    </row>
    <row r="1922" spans="1:29" ht="15" customHeight="1" x14ac:dyDescent="0.25">
      <c r="A1922" s="342"/>
      <c r="B1922" s="417"/>
      <c r="C1922" s="418"/>
      <c r="S1922" s="367"/>
      <c r="T1922" s="367"/>
      <c r="U1922" s="368"/>
      <c r="V1922" s="1"/>
      <c r="W1922" s="1"/>
      <c r="X1922" s="1"/>
      <c r="Y1922" s="1"/>
      <c r="Z1922" s="1"/>
      <c r="AA1922" s="1"/>
      <c r="AB1922" s="1"/>
      <c r="AC1922" s="1"/>
    </row>
    <row r="1923" spans="1:29" ht="15" customHeight="1" x14ac:dyDescent="0.25">
      <c r="A1923" s="342"/>
      <c r="B1923" s="417"/>
      <c r="C1923" s="418"/>
      <c r="S1923" s="367"/>
      <c r="T1923" s="367"/>
      <c r="U1923" s="368"/>
      <c r="V1923" s="1"/>
      <c r="W1923" s="1"/>
      <c r="X1923" s="1"/>
      <c r="Y1923" s="1"/>
      <c r="Z1923" s="1"/>
      <c r="AA1923" s="1"/>
      <c r="AB1923" s="1"/>
      <c r="AC1923" s="1"/>
    </row>
    <row r="1924" spans="1:29" ht="15" customHeight="1" x14ac:dyDescent="0.25">
      <c r="A1924" s="342"/>
      <c r="B1924" s="417"/>
      <c r="C1924" s="418"/>
      <c r="S1924" s="367"/>
      <c r="T1924" s="367"/>
      <c r="U1924" s="368"/>
      <c r="V1924" s="1"/>
      <c r="W1924" s="1"/>
      <c r="X1924" s="1"/>
      <c r="Y1924" s="1"/>
      <c r="Z1924" s="1"/>
      <c r="AA1924" s="1"/>
      <c r="AB1924" s="1"/>
      <c r="AC1924" s="1"/>
    </row>
    <row r="1925" spans="1:29" ht="15" customHeight="1" x14ac:dyDescent="0.25">
      <c r="A1925" s="342"/>
      <c r="B1925" s="417"/>
      <c r="C1925" s="418"/>
      <c r="S1925" s="367"/>
      <c r="T1925" s="367"/>
      <c r="U1925" s="368"/>
      <c r="V1925" s="1"/>
      <c r="W1925" s="1"/>
      <c r="X1925" s="1"/>
      <c r="Y1925" s="1"/>
      <c r="Z1925" s="1"/>
      <c r="AA1925" s="1"/>
      <c r="AB1925" s="1"/>
      <c r="AC1925" s="1"/>
    </row>
    <row r="1926" spans="1:29" ht="15" customHeight="1" x14ac:dyDescent="0.25">
      <c r="A1926" s="342"/>
      <c r="B1926" s="417"/>
      <c r="C1926" s="418"/>
      <c r="S1926" s="367"/>
      <c r="T1926" s="367"/>
      <c r="U1926" s="368"/>
      <c r="V1926" s="1"/>
      <c r="W1926" s="1"/>
      <c r="X1926" s="1"/>
      <c r="Y1926" s="1"/>
      <c r="Z1926" s="1"/>
      <c r="AA1926" s="1"/>
      <c r="AB1926" s="1"/>
      <c r="AC1926" s="1"/>
    </row>
    <row r="1927" spans="1:29" ht="15" customHeight="1" x14ac:dyDescent="0.25">
      <c r="A1927" s="342"/>
      <c r="B1927" s="417"/>
      <c r="C1927" s="418"/>
      <c r="S1927" s="367"/>
      <c r="T1927" s="367"/>
      <c r="U1927" s="368"/>
      <c r="V1927" s="1"/>
      <c r="W1927" s="1"/>
      <c r="X1927" s="1"/>
      <c r="Y1927" s="1"/>
      <c r="Z1927" s="1"/>
      <c r="AA1927" s="1"/>
      <c r="AB1927" s="1"/>
      <c r="AC1927" s="1"/>
    </row>
    <row r="1928" spans="1:29" ht="15" customHeight="1" x14ac:dyDescent="0.25">
      <c r="A1928" s="342"/>
      <c r="B1928" s="417"/>
      <c r="C1928" s="418"/>
      <c r="S1928" s="367"/>
      <c r="T1928" s="367"/>
      <c r="U1928" s="368"/>
      <c r="V1928" s="1"/>
      <c r="W1928" s="1"/>
      <c r="X1928" s="1"/>
      <c r="Y1928" s="1"/>
      <c r="Z1928" s="1"/>
      <c r="AA1928" s="1"/>
      <c r="AB1928" s="1"/>
      <c r="AC1928" s="1"/>
    </row>
    <row r="1929" spans="1:29" ht="15" customHeight="1" x14ac:dyDescent="0.25">
      <c r="A1929" s="342"/>
      <c r="B1929" s="417"/>
      <c r="C1929" s="418"/>
      <c r="S1929" s="367"/>
      <c r="T1929" s="367"/>
      <c r="U1929" s="368"/>
      <c r="V1929" s="1"/>
      <c r="W1929" s="1"/>
      <c r="X1929" s="1"/>
      <c r="Y1929" s="1"/>
      <c r="Z1929" s="1"/>
      <c r="AA1929" s="1"/>
      <c r="AB1929" s="1"/>
      <c r="AC1929" s="1"/>
    </row>
    <row r="1930" spans="1:29" ht="15" customHeight="1" x14ac:dyDescent="0.25">
      <c r="A1930" s="342"/>
      <c r="B1930" s="417"/>
      <c r="C1930" s="418"/>
      <c r="S1930" s="367"/>
      <c r="T1930" s="367"/>
      <c r="U1930" s="368"/>
      <c r="V1930" s="1"/>
      <c r="W1930" s="1"/>
      <c r="X1930" s="1"/>
      <c r="Y1930" s="1"/>
      <c r="Z1930" s="1"/>
      <c r="AA1930" s="1"/>
      <c r="AB1930" s="1"/>
      <c r="AC1930" s="1"/>
    </row>
    <row r="1931" spans="1:29" ht="15" customHeight="1" x14ac:dyDescent="0.25">
      <c r="A1931" s="342"/>
      <c r="B1931" s="417"/>
      <c r="C1931" s="418"/>
      <c r="S1931" s="367"/>
      <c r="T1931" s="367"/>
      <c r="U1931" s="368"/>
      <c r="V1931" s="1"/>
      <c r="W1931" s="1"/>
      <c r="X1931" s="1"/>
      <c r="Y1931" s="1"/>
      <c r="Z1931" s="1"/>
      <c r="AA1931" s="1"/>
      <c r="AB1931" s="1"/>
      <c r="AC1931" s="1"/>
    </row>
    <row r="1932" spans="1:29" ht="15" customHeight="1" x14ac:dyDescent="0.25">
      <c r="A1932" s="342"/>
      <c r="B1932" s="417"/>
      <c r="C1932" s="418"/>
      <c r="S1932" s="367"/>
      <c r="T1932" s="367"/>
      <c r="U1932" s="368"/>
      <c r="V1932" s="1"/>
      <c r="W1932" s="1"/>
      <c r="X1932" s="1"/>
      <c r="Y1932" s="1"/>
      <c r="Z1932" s="1"/>
      <c r="AA1932" s="1"/>
      <c r="AB1932" s="1"/>
      <c r="AC1932" s="1"/>
    </row>
    <row r="1933" spans="1:29" ht="15" customHeight="1" x14ac:dyDescent="0.25">
      <c r="A1933" s="342"/>
      <c r="B1933" s="417"/>
      <c r="C1933" s="418"/>
      <c r="S1933" s="367"/>
      <c r="T1933" s="367"/>
      <c r="U1933" s="368"/>
      <c r="V1933" s="1"/>
      <c r="W1933" s="1"/>
      <c r="X1933" s="1"/>
      <c r="Y1933" s="1"/>
      <c r="Z1933" s="1"/>
      <c r="AA1933" s="1"/>
      <c r="AB1933" s="1"/>
      <c r="AC1933" s="1"/>
    </row>
    <row r="1934" spans="1:29" ht="15" customHeight="1" x14ac:dyDescent="0.25">
      <c r="A1934" s="342"/>
      <c r="B1934" s="417"/>
      <c r="C1934" s="418"/>
      <c r="S1934" s="367"/>
      <c r="T1934" s="367"/>
      <c r="U1934" s="368"/>
      <c r="V1934" s="1"/>
      <c r="W1934" s="1"/>
      <c r="X1934" s="1"/>
      <c r="Y1934" s="1"/>
      <c r="Z1934" s="1"/>
      <c r="AA1934" s="1"/>
      <c r="AB1934" s="1"/>
      <c r="AC1934" s="1"/>
    </row>
    <row r="1935" spans="1:29" ht="15" customHeight="1" x14ac:dyDescent="0.25">
      <c r="A1935" s="342"/>
      <c r="B1935" s="417"/>
      <c r="C1935" s="418"/>
      <c r="S1935" s="367"/>
      <c r="T1935" s="367"/>
      <c r="U1935" s="368"/>
      <c r="V1935" s="1"/>
      <c r="W1935" s="1"/>
      <c r="X1935" s="1"/>
      <c r="Y1935" s="1"/>
      <c r="Z1935" s="1"/>
      <c r="AA1935" s="1"/>
      <c r="AB1935" s="1"/>
      <c r="AC1935" s="1"/>
    </row>
    <row r="1936" spans="1:29" ht="15" customHeight="1" x14ac:dyDescent="0.25">
      <c r="A1936" s="342"/>
      <c r="B1936" s="417"/>
      <c r="C1936" s="418"/>
      <c r="S1936" s="367"/>
      <c r="T1936" s="367"/>
      <c r="U1936" s="368"/>
      <c r="V1936" s="1"/>
      <c r="W1936" s="1"/>
      <c r="X1936" s="1"/>
      <c r="Y1936" s="1"/>
      <c r="Z1936" s="1"/>
      <c r="AA1936" s="1"/>
      <c r="AB1936" s="1"/>
      <c r="AC1936" s="1"/>
    </row>
    <row r="1937" spans="1:29" ht="15" customHeight="1" x14ac:dyDescent="0.25">
      <c r="A1937" s="342"/>
      <c r="B1937" s="417"/>
      <c r="C1937" s="418"/>
      <c r="S1937" s="367"/>
      <c r="T1937" s="367"/>
      <c r="U1937" s="368"/>
      <c r="V1937" s="1"/>
      <c r="W1937" s="1"/>
      <c r="X1937" s="1"/>
      <c r="Y1937" s="1"/>
      <c r="Z1937" s="1"/>
      <c r="AA1937" s="1"/>
      <c r="AB1937" s="1"/>
      <c r="AC1937" s="1"/>
    </row>
    <row r="1938" spans="1:29" ht="15" customHeight="1" x14ac:dyDescent="0.25">
      <c r="A1938" s="342"/>
      <c r="B1938" s="417"/>
      <c r="C1938" s="418"/>
      <c r="S1938" s="367"/>
      <c r="T1938" s="367"/>
      <c r="U1938" s="368"/>
      <c r="V1938" s="1"/>
      <c r="W1938" s="1"/>
      <c r="X1938" s="1"/>
      <c r="Y1938" s="1"/>
      <c r="Z1938" s="1"/>
      <c r="AA1938" s="1"/>
      <c r="AB1938" s="1"/>
      <c r="AC1938" s="1"/>
    </row>
    <row r="1939" spans="1:29" ht="15" customHeight="1" x14ac:dyDescent="0.25">
      <c r="A1939" s="342"/>
      <c r="B1939" s="417"/>
      <c r="C1939" s="418"/>
      <c r="S1939" s="367"/>
      <c r="T1939" s="367"/>
      <c r="U1939" s="368"/>
      <c r="V1939" s="1"/>
      <c r="W1939" s="1"/>
      <c r="X1939" s="1"/>
      <c r="Y1939" s="1"/>
      <c r="Z1939" s="1"/>
      <c r="AA1939" s="1"/>
      <c r="AB1939" s="1"/>
      <c r="AC1939" s="1"/>
    </row>
    <row r="1940" spans="1:29" ht="15" customHeight="1" x14ac:dyDescent="0.25">
      <c r="A1940" s="342"/>
      <c r="B1940" s="417"/>
      <c r="C1940" s="418"/>
      <c r="S1940" s="367"/>
      <c r="T1940" s="367"/>
      <c r="U1940" s="368"/>
      <c r="V1940" s="1"/>
      <c r="W1940" s="1"/>
      <c r="X1940" s="1"/>
      <c r="Y1940" s="1"/>
      <c r="Z1940" s="1"/>
      <c r="AA1940" s="1"/>
      <c r="AB1940" s="1"/>
      <c r="AC1940" s="1"/>
    </row>
    <row r="1941" spans="1:29" ht="15" customHeight="1" x14ac:dyDescent="0.25">
      <c r="A1941" s="342"/>
      <c r="B1941" s="417"/>
      <c r="C1941" s="418"/>
      <c r="S1941" s="367"/>
      <c r="T1941" s="367"/>
      <c r="U1941" s="368"/>
      <c r="V1941" s="1"/>
      <c r="W1941" s="1"/>
      <c r="X1941" s="1"/>
      <c r="Y1941" s="1"/>
      <c r="Z1941" s="1"/>
      <c r="AA1941" s="1"/>
      <c r="AB1941" s="1"/>
      <c r="AC1941" s="1"/>
    </row>
    <row r="1942" spans="1:29" ht="15" customHeight="1" x14ac:dyDescent="0.25">
      <c r="A1942" s="342"/>
      <c r="B1942" s="417"/>
      <c r="C1942" s="418"/>
      <c r="S1942" s="367"/>
      <c r="T1942" s="367"/>
      <c r="U1942" s="368"/>
      <c r="V1942" s="1"/>
      <c r="W1942" s="1"/>
      <c r="X1942" s="1"/>
      <c r="Y1942" s="1"/>
      <c r="Z1942" s="1"/>
      <c r="AA1942" s="1"/>
      <c r="AB1942" s="1"/>
      <c r="AC1942" s="1"/>
    </row>
    <row r="1943" spans="1:29" ht="15" customHeight="1" x14ac:dyDescent="0.25">
      <c r="A1943" s="342"/>
      <c r="B1943" s="417"/>
      <c r="C1943" s="418"/>
      <c r="S1943" s="367"/>
      <c r="T1943" s="367"/>
      <c r="U1943" s="368"/>
      <c r="V1943" s="1"/>
      <c r="W1943" s="1"/>
      <c r="X1943" s="1"/>
      <c r="Y1943" s="1"/>
      <c r="Z1943" s="1"/>
      <c r="AA1943" s="1"/>
      <c r="AB1943" s="1"/>
      <c r="AC1943" s="1"/>
    </row>
    <row r="1944" spans="1:29" ht="15" customHeight="1" x14ac:dyDescent="0.25">
      <c r="A1944" s="342"/>
      <c r="B1944" s="417"/>
      <c r="C1944" s="418"/>
      <c r="S1944" s="367"/>
      <c r="T1944" s="367"/>
      <c r="U1944" s="368"/>
      <c r="V1944" s="1"/>
      <c r="W1944" s="1"/>
      <c r="X1944" s="1"/>
      <c r="Y1944" s="1"/>
      <c r="Z1944" s="1"/>
      <c r="AA1944" s="1"/>
      <c r="AB1944" s="1"/>
      <c r="AC1944" s="1"/>
    </row>
    <row r="1945" spans="1:29" ht="15" customHeight="1" x14ac:dyDescent="0.25">
      <c r="A1945" s="342"/>
      <c r="B1945" s="417"/>
      <c r="C1945" s="418"/>
      <c r="S1945" s="367"/>
      <c r="T1945" s="367"/>
      <c r="U1945" s="368"/>
      <c r="V1945" s="1"/>
      <c r="W1945" s="1"/>
      <c r="X1945" s="1"/>
      <c r="Y1945" s="1"/>
      <c r="Z1945" s="1"/>
      <c r="AA1945" s="1"/>
      <c r="AB1945" s="1"/>
      <c r="AC1945" s="1"/>
    </row>
    <row r="1946" spans="1:29" ht="15" customHeight="1" x14ac:dyDescent="0.25">
      <c r="A1946" s="342"/>
      <c r="B1946" s="417"/>
      <c r="C1946" s="418"/>
      <c r="S1946" s="367"/>
      <c r="T1946" s="367"/>
      <c r="U1946" s="368"/>
      <c r="V1946" s="1"/>
      <c r="W1946" s="1"/>
      <c r="X1946" s="1"/>
      <c r="Y1946" s="1"/>
      <c r="Z1946" s="1"/>
      <c r="AA1946" s="1"/>
      <c r="AB1946" s="1"/>
      <c r="AC1946" s="1"/>
    </row>
    <row r="1947" spans="1:29" ht="15" customHeight="1" x14ac:dyDescent="0.25">
      <c r="A1947" s="342"/>
      <c r="B1947" s="417"/>
      <c r="C1947" s="418"/>
      <c r="S1947" s="367"/>
      <c r="T1947" s="367"/>
      <c r="U1947" s="368"/>
      <c r="V1947" s="1"/>
      <c r="W1947" s="1"/>
      <c r="X1947" s="1"/>
      <c r="Y1947" s="1"/>
      <c r="Z1947" s="1"/>
      <c r="AA1947" s="1"/>
      <c r="AB1947" s="1"/>
      <c r="AC1947" s="1"/>
    </row>
    <row r="1948" spans="1:29" ht="15" customHeight="1" x14ac:dyDescent="0.25">
      <c r="A1948" s="342"/>
      <c r="B1948" s="417"/>
      <c r="C1948" s="418"/>
      <c r="S1948" s="367"/>
      <c r="T1948" s="367"/>
      <c r="U1948" s="368"/>
      <c r="V1948" s="1"/>
      <c r="W1948" s="1"/>
      <c r="X1948" s="1"/>
      <c r="Y1948" s="1"/>
      <c r="Z1948" s="1"/>
      <c r="AA1948" s="1"/>
      <c r="AB1948" s="1"/>
      <c r="AC1948" s="1"/>
    </row>
    <row r="1949" spans="1:29" ht="15" customHeight="1" x14ac:dyDescent="0.25">
      <c r="A1949" s="342"/>
      <c r="B1949" s="417"/>
      <c r="C1949" s="418"/>
      <c r="S1949" s="367"/>
      <c r="T1949" s="367"/>
      <c r="U1949" s="368"/>
      <c r="V1949" s="1"/>
      <c r="W1949" s="1"/>
      <c r="X1949" s="1"/>
      <c r="Y1949" s="1"/>
      <c r="Z1949" s="1"/>
      <c r="AA1949" s="1"/>
      <c r="AB1949" s="1"/>
      <c r="AC1949" s="1"/>
    </row>
    <row r="1950" spans="1:29" ht="15" customHeight="1" x14ac:dyDescent="0.25">
      <c r="A1950" s="342"/>
      <c r="B1950" s="417"/>
      <c r="C1950" s="418"/>
      <c r="S1950" s="367"/>
      <c r="T1950" s="367"/>
      <c r="U1950" s="368"/>
      <c r="V1950" s="1"/>
      <c r="W1950" s="1"/>
      <c r="X1950" s="1"/>
      <c r="Y1950" s="1"/>
      <c r="Z1950" s="1"/>
      <c r="AA1950" s="1"/>
      <c r="AB1950" s="1"/>
      <c r="AC1950" s="1"/>
    </row>
    <row r="1951" spans="1:29" ht="15" customHeight="1" x14ac:dyDescent="0.25">
      <c r="A1951" s="342"/>
      <c r="B1951" s="417"/>
      <c r="C1951" s="418"/>
      <c r="S1951" s="367"/>
      <c r="T1951" s="367"/>
      <c r="U1951" s="368"/>
      <c r="V1951" s="1"/>
      <c r="W1951" s="1"/>
      <c r="X1951" s="1"/>
      <c r="Y1951" s="1"/>
      <c r="Z1951" s="1"/>
      <c r="AA1951" s="1"/>
      <c r="AB1951" s="1"/>
      <c r="AC1951" s="1"/>
    </row>
    <row r="1952" spans="1:29" ht="15" customHeight="1" x14ac:dyDescent="0.25">
      <c r="A1952" s="342"/>
      <c r="B1952" s="417"/>
      <c r="C1952" s="418"/>
      <c r="S1952" s="367"/>
      <c r="T1952" s="367"/>
      <c r="U1952" s="368"/>
      <c r="V1952" s="1"/>
      <c r="W1952" s="1"/>
      <c r="X1952" s="1"/>
      <c r="Y1952" s="1"/>
      <c r="Z1952" s="1"/>
      <c r="AA1952" s="1"/>
      <c r="AB1952" s="1"/>
      <c r="AC1952" s="1"/>
    </row>
    <row r="1953" spans="1:29" ht="15" customHeight="1" x14ac:dyDescent="0.25">
      <c r="A1953" s="342"/>
      <c r="B1953" s="417"/>
      <c r="C1953" s="418"/>
      <c r="S1953" s="367"/>
      <c r="T1953" s="367"/>
      <c r="U1953" s="368"/>
      <c r="V1953" s="1"/>
      <c r="W1953" s="1"/>
      <c r="X1953" s="1"/>
      <c r="Y1953" s="1"/>
      <c r="Z1953" s="1"/>
      <c r="AA1953" s="1"/>
      <c r="AB1953" s="1"/>
      <c r="AC1953" s="1"/>
    </row>
    <row r="1954" spans="1:29" ht="15" customHeight="1" x14ac:dyDescent="0.25">
      <c r="A1954" s="342"/>
      <c r="B1954" s="417"/>
      <c r="C1954" s="418"/>
      <c r="S1954" s="367"/>
      <c r="T1954" s="367"/>
      <c r="U1954" s="368"/>
      <c r="V1954" s="1"/>
      <c r="W1954" s="1"/>
      <c r="X1954" s="1"/>
      <c r="Y1954" s="1"/>
      <c r="Z1954" s="1"/>
      <c r="AA1954" s="1"/>
      <c r="AB1954" s="1"/>
      <c r="AC1954" s="1"/>
    </row>
    <row r="1955" spans="1:29" ht="15" customHeight="1" x14ac:dyDescent="0.25">
      <c r="A1955" s="342"/>
      <c r="B1955" s="417"/>
      <c r="C1955" s="418"/>
      <c r="S1955" s="367"/>
      <c r="T1955" s="367"/>
      <c r="U1955" s="368"/>
      <c r="V1955" s="1"/>
      <c r="W1955" s="1"/>
      <c r="X1955" s="1"/>
      <c r="Y1955" s="1"/>
      <c r="Z1955" s="1"/>
      <c r="AA1955" s="1"/>
      <c r="AB1955" s="1"/>
      <c r="AC1955" s="1"/>
    </row>
    <row r="1956" spans="1:29" ht="15" customHeight="1" x14ac:dyDescent="0.25">
      <c r="A1956" s="342"/>
      <c r="B1956" s="417"/>
      <c r="C1956" s="418"/>
      <c r="S1956" s="367"/>
      <c r="T1956" s="367"/>
      <c r="U1956" s="368"/>
      <c r="V1956" s="1"/>
      <c r="W1956" s="1"/>
      <c r="X1956" s="1"/>
      <c r="Y1956" s="1"/>
      <c r="Z1956" s="1"/>
      <c r="AA1956" s="1"/>
      <c r="AB1956" s="1"/>
      <c r="AC1956" s="1"/>
    </row>
    <row r="1957" spans="1:29" ht="15" customHeight="1" x14ac:dyDescent="0.25">
      <c r="A1957" s="342"/>
      <c r="B1957" s="417"/>
      <c r="C1957" s="418"/>
      <c r="S1957" s="367"/>
      <c r="T1957" s="367"/>
      <c r="U1957" s="368"/>
      <c r="V1957" s="1"/>
      <c r="W1957" s="1"/>
      <c r="X1957" s="1"/>
      <c r="Y1957" s="1"/>
      <c r="Z1957" s="1"/>
      <c r="AA1957" s="1"/>
      <c r="AB1957" s="1"/>
      <c r="AC1957" s="1"/>
    </row>
    <row r="1958" spans="1:29" ht="15" customHeight="1" x14ac:dyDescent="0.25">
      <c r="A1958" s="342"/>
      <c r="B1958" s="417"/>
      <c r="C1958" s="418"/>
      <c r="S1958" s="367"/>
      <c r="T1958" s="367"/>
      <c r="U1958" s="368"/>
      <c r="V1958" s="1"/>
      <c r="W1958" s="1"/>
      <c r="X1958" s="1"/>
      <c r="Y1958" s="1"/>
      <c r="Z1958" s="1"/>
      <c r="AA1958" s="1"/>
      <c r="AB1958" s="1"/>
      <c r="AC1958" s="1"/>
    </row>
    <row r="1959" spans="1:29" ht="15" customHeight="1" x14ac:dyDescent="0.25">
      <c r="A1959" s="342"/>
      <c r="B1959" s="417"/>
      <c r="C1959" s="418"/>
      <c r="S1959" s="367"/>
      <c r="T1959" s="367"/>
      <c r="U1959" s="368"/>
      <c r="V1959" s="1"/>
      <c r="W1959" s="1"/>
      <c r="X1959" s="1"/>
      <c r="Y1959" s="1"/>
      <c r="Z1959" s="1"/>
      <c r="AA1959" s="1"/>
      <c r="AB1959" s="1"/>
      <c r="AC1959" s="1"/>
    </row>
    <row r="1960" spans="1:29" ht="15" customHeight="1" x14ac:dyDescent="0.25">
      <c r="A1960" s="342"/>
      <c r="B1960" s="417"/>
      <c r="C1960" s="418"/>
      <c r="S1960" s="367"/>
      <c r="T1960" s="367"/>
      <c r="U1960" s="368"/>
      <c r="V1960" s="1"/>
      <c r="W1960" s="1"/>
      <c r="X1960" s="1"/>
      <c r="Y1960" s="1"/>
      <c r="Z1960" s="1"/>
      <c r="AA1960" s="1"/>
      <c r="AB1960" s="1"/>
      <c r="AC1960" s="1"/>
    </row>
    <row r="1961" spans="1:29" ht="15" customHeight="1" x14ac:dyDescent="0.25">
      <c r="A1961" s="342"/>
      <c r="B1961" s="417"/>
      <c r="C1961" s="418"/>
      <c r="S1961" s="367"/>
      <c r="T1961" s="367"/>
      <c r="U1961" s="368"/>
      <c r="V1961" s="1"/>
      <c r="W1961" s="1"/>
      <c r="X1961" s="1"/>
      <c r="Y1961" s="1"/>
      <c r="Z1961" s="1"/>
      <c r="AA1961" s="1"/>
      <c r="AB1961" s="1"/>
      <c r="AC1961" s="1"/>
    </row>
    <row r="1962" spans="1:29" ht="15" customHeight="1" x14ac:dyDescent="0.25">
      <c r="A1962" s="342"/>
      <c r="B1962" s="417"/>
      <c r="C1962" s="418"/>
      <c r="S1962" s="367"/>
      <c r="T1962" s="367"/>
      <c r="U1962" s="368"/>
      <c r="V1962" s="1"/>
      <c r="W1962" s="1"/>
      <c r="X1962" s="1"/>
      <c r="Y1962" s="1"/>
      <c r="Z1962" s="1"/>
      <c r="AA1962" s="1"/>
      <c r="AB1962" s="1"/>
      <c r="AC1962" s="1"/>
    </row>
    <row r="1963" spans="1:29" ht="15" customHeight="1" x14ac:dyDescent="0.25">
      <c r="A1963" s="342"/>
      <c r="B1963" s="417"/>
      <c r="C1963" s="418"/>
      <c r="S1963" s="367"/>
      <c r="T1963" s="367"/>
      <c r="U1963" s="368"/>
      <c r="V1963" s="1"/>
      <c r="W1963" s="1"/>
      <c r="X1963" s="1"/>
      <c r="Y1963" s="1"/>
      <c r="Z1963" s="1"/>
      <c r="AA1963" s="1"/>
      <c r="AB1963" s="1"/>
      <c r="AC1963" s="1"/>
    </row>
    <row r="1964" spans="1:29" ht="15" customHeight="1" x14ac:dyDescent="0.25">
      <c r="A1964" s="342"/>
      <c r="B1964" s="417"/>
      <c r="C1964" s="418"/>
      <c r="S1964" s="367"/>
      <c r="T1964" s="367"/>
      <c r="U1964" s="368"/>
      <c r="V1964" s="1"/>
      <c r="W1964" s="1"/>
      <c r="X1964" s="1"/>
      <c r="Y1964" s="1"/>
      <c r="Z1964" s="1"/>
      <c r="AA1964" s="1"/>
      <c r="AB1964" s="1"/>
      <c r="AC1964" s="1"/>
    </row>
    <row r="1965" spans="1:29" ht="15" customHeight="1" x14ac:dyDescent="0.25">
      <c r="A1965" s="342"/>
      <c r="B1965" s="417"/>
      <c r="C1965" s="418"/>
      <c r="S1965" s="367"/>
      <c r="T1965" s="367"/>
      <c r="U1965" s="368"/>
      <c r="V1965" s="1"/>
      <c r="W1965" s="1"/>
      <c r="X1965" s="1"/>
      <c r="Y1965" s="1"/>
      <c r="Z1965" s="1"/>
      <c r="AA1965" s="1"/>
      <c r="AB1965" s="1"/>
      <c r="AC1965" s="1"/>
    </row>
    <row r="1966" spans="1:29" ht="15" customHeight="1" x14ac:dyDescent="0.25">
      <c r="A1966" s="342"/>
      <c r="B1966" s="417"/>
      <c r="C1966" s="418"/>
      <c r="S1966" s="367"/>
      <c r="T1966" s="367"/>
      <c r="U1966" s="368"/>
      <c r="V1966" s="1"/>
      <c r="W1966" s="1"/>
      <c r="X1966" s="1"/>
      <c r="Y1966" s="1"/>
      <c r="Z1966" s="1"/>
      <c r="AA1966" s="1"/>
      <c r="AB1966" s="1"/>
      <c r="AC1966" s="1"/>
    </row>
    <row r="1967" spans="1:29" ht="15" customHeight="1" x14ac:dyDescent="0.25">
      <c r="A1967" s="342"/>
      <c r="B1967" s="417"/>
      <c r="C1967" s="418"/>
      <c r="S1967" s="367"/>
      <c r="T1967" s="367"/>
      <c r="U1967" s="368"/>
      <c r="V1967" s="1"/>
      <c r="W1967" s="1"/>
      <c r="X1967" s="1"/>
      <c r="Y1967" s="1"/>
      <c r="Z1967" s="1"/>
      <c r="AA1967" s="1"/>
      <c r="AB1967" s="1"/>
      <c r="AC1967" s="1"/>
    </row>
    <row r="1968" spans="1:29" ht="15" customHeight="1" x14ac:dyDescent="0.25">
      <c r="A1968" s="342"/>
      <c r="B1968" s="417"/>
      <c r="C1968" s="418"/>
      <c r="S1968" s="367"/>
      <c r="T1968" s="367"/>
      <c r="U1968" s="368"/>
      <c r="V1968" s="1"/>
      <c r="W1968" s="1"/>
      <c r="X1968" s="1"/>
      <c r="Y1968" s="1"/>
      <c r="Z1968" s="1"/>
      <c r="AA1968" s="1"/>
      <c r="AB1968" s="1"/>
      <c r="AC1968" s="1"/>
    </row>
    <row r="1969" spans="1:29" ht="15" customHeight="1" x14ac:dyDescent="0.25">
      <c r="A1969" s="342"/>
      <c r="B1969" s="417"/>
      <c r="C1969" s="418"/>
      <c r="S1969" s="367"/>
      <c r="T1969" s="367"/>
      <c r="U1969" s="368"/>
      <c r="V1969" s="1"/>
      <c r="W1969" s="1"/>
      <c r="X1969" s="1"/>
      <c r="Y1969" s="1"/>
      <c r="Z1969" s="1"/>
      <c r="AA1969" s="1"/>
      <c r="AB1969" s="1"/>
      <c r="AC1969" s="1"/>
    </row>
    <row r="1970" spans="1:29" ht="15" customHeight="1" x14ac:dyDescent="0.25">
      <c r="A1970" s="342"/>
      <c r="B1970" s="417"/>
      <c r="C1970" s="418"/>
      <c r="S1970" s="367"/>
      <c r="T1970" s="367"/>
      <c r="U1970" s="368"/>
      <c r="V1970" s="1"/>
      <c r="W1970" s="1"/>
      <c r="X1970" s="1"/>
      <c r="Y1970" s="1"/>
      <c r="Z1970" s="1"/>
      <c r="AA1970" s="1"/>
      <c r="AB1970" s="1"/>
      <c r="AC1970" s="1"/>
    </row>
    <row r="1971" spans="1:29" ht="15" customHeight="1" x14ac:dyDescent="0.25">
      <c r="A1971" s="342"/>
      <c r="B1971" s="417"/>
      <c r="C1971" s="418"/>
      <c r="S1971" s="367"/>
      <c r="T1971" s="367"/>
      <c r="U1971" s="368"/>
      <c r="V1971" s="1"/>
      <c r="W1971" s="1"/>
      <c r="X1971" s="1"/>
      <c r="Y1971" s="1"/>
      <c r="Z1971" s="1"/>
      <c r="AA1971" s="1"/>
      <c r="AB1971" s="1"/>
      <c r="AC1971" s="1"/>
    </row>
    <row r="1972" spans="1:29" ht="15" customHeight="1" x14ac:dyDescent="0.25">
      <c r="A1972" s="342"/>
      <c r="B1972" s="417"/>
      <c r="C1972" s="418"/>
      <c r="S1972" s="367"/>
      <c r="T1972" s="367"/>
      <c r="U1972" s="368"/>
      <c r="V1972" s="1"/>
      <c r="W1972" s="1"/>
      <c r="X1972" s="1"/>
      <c r="Y1972" s="1"/>
      <c r="Z1972" s="1"/>
      <c r="AA1972" s="1"/>
      <c r="AB1972" s="1"/>
      <c r="AC1972" s="1"/>
    </row>
    <row r="1973" spans="1:29" ht="15" customHeight="1" x14ac:dyDescent="0.25">
      <c r="A1973" s="342"/>
      <c r="B1973" s="417"/>
      <c r="C1973" s="418"/>
      <c r="S1973" s="367"/>
      <c r="T1973" s="367"/>
      <c r="U1973" s="368"/>
      <c r="V1973" s="1"/>
      <c r="W1973" s="1"/>
      <c r="X1973" s="1"/>
      <c r="Y1973" s="1"/>
      <c r="Z1973" s="1"/>
      <c r="AA1973" s="1"/>
      <c r="AB1973" s="1"/>
      <c r="AC1973" s="1"/>
    </row>
    <row r="1974" spans="1:29" ht="15" customHeight="1" x14ac:dyDescent="0.25">
      <c r="A1974" s="342"/>
      <c r="B1974" s="417"/>
      <c r="C1974" s="418"/>
      <c r="S1974" s="367"/>
      <c r="T1974" s="367"/>
      <c r="U1974" s="368"/>
      <c r="V1974" s="1"/>
      <c r="W1974" s="1"/>
      <c r="X1974" s="1"/>
      <c r="Y1974" s="1"/>
      <c r="Z1974" s="1"/>
      <c r="AA1974" s="1"/>
      <c r="AB1974" s="1"/>
      <c r="AC1974" s="1"/>
    </row>
    <row r="1975" spans="1:29" ht="15" customHeight="1" x14ac:dyDescent="0.25">
      <c r="A1975" s="342"/>
      <c r="B1975" s="417"/>
      <c r="C1975" s="418"/>
      <c r="S1975" s="367"/>
      <c r="T1975" s="367"/>
      <c r="U1975" s="368"/>
      <c r="V1975" s="1"/>
      <c r="W1975" s="1"/>
      <c r="X1975" s="1"/>
      <c r="Y1975" s="1"/>
      <c r="Z1975" s="1"/>
      <c r="AA1975" s="1"/>
      <c r="AB1975" s="1"/>
      <c r="AC1975" s="1"/>
    </row>
    <row r="1976" spans="1:29" ht="15" customHeight="1" x14ac:dyDescent="0.25">
      <c r="A1976" s="342"/>
      <c r="B1976" s="417"/>
      <c r="C1976" s="418"/>
      <c r="S1976" s="367"/>
      <c r="T1976" s="367"/>
      <c r="U1976" s="368"/>
      <c r="V1976" s="1"/>
      <c r="W1976" s="1"/>
      <c r="X1976" s="1"/>
      <c r="Y1976" s="1"/>
      <c r="Z1976" s="1"/>
      <c r="AA1976" s="1"/>
      <c r="AB1976" s="1"/>
      <c r="AC1976" s="1"/>
    </row>
    <row r="1977" spans="1:29" ht="15" customHeight="1" x14ac:dyDescent="0.25">
      <c r="A1977" s="342"/>
      <c r="B1977" s="417"/>
      <c r="C1977" s="418"/>
      <c r="S1977" s="367"/>
      <c r="T1977" s="367"/>
      <c r="U1977" s="368"/>
      <c r="V1977" s="1"/>
      <c r="W1977" s="1"/>
      <c r="X1977" s="1"/>
      <c r="Y1977" s="1"/>
      <c r="Z1977" s="1"/>
      <c r="AA1977" s="1"/>
      <c r="AB1977" s="1"/>
      <c r="AC1977" s="1"/>
    </row>
    <row r="1978" spans="1:29" ht="15" customHeight="1" x14ac:dyDescent="0.25">
      <c r="A1978" s="342"/>
      <c r="B1978" s="417"/>
      <c r="C1978" s="418"/>
      <c r="S1978" s="367"/>
      <c r="T1978" s="367"/>
      <c r="U1978" s="368"/>
      <c r="V1978" s="1"/>
      <c r="W1978" s="1"/>
      <c r="X1978" s="1"/>
      <c r="Y1978" s="1"/>
      <c r="Z1978" s="1"/>
      <c r="AA1978" s="1"/>
      <c r="AB1978" s="1"/>
      <c r="AC1978" s="1"/>
    </row>
    <row r="1979" spans="1:29" ht="15" customHeight="1" x14ac:dyDescent="0.25">
      <c r="A1979" s="342"/>
      <c r="B1979" s="417"/>
      <c r="C1979" s="418"/>
      <c r="S1979" s="367"/>
      <c r="T1979" s="367"/>
      <c r="U1979" s="368"/>
      <c r="V1979" s="1"/>
      <c r="W1979" s="1"/>
      <c r="X1979" s="1"/>
      <c r="Y1979" s="1"/>
      <c r="Z1979" s="1"/>
      <c r="AA1979" s="1"/>
      <c r="AB1979" s="1"/>
      <c r="AC1979" s="1"/>
    </row>
    <row r="1980" spans="1:29" ht="15" customHeight="1" x14ac:dyDescent="0.25">
      <c r="A1980" s="342"/>
      <c r="B1980" s="417"/>
      <c r="C1980" s="418"/>
      <c r="S1980" s="367"/>
      <c r="T1980" s="367"/>
      <c r="U1980" s="368"/>
      <c r="V1980" s="1"/>
      <c r="W1980" s="1"/>
      <c r="X1980" s="1"/>
      <c r="Y1980" s="1"/>
      <c r="Z1980" s="1"/>
      <c r="AA1980" s="1"/>
      <c r="AB1980" s="1"/>
      <c r="AC1980" s="1"/>
    </row>
    <row r="1981" spans="1:29" ht="15" customHeight="1" x14ac:dyDescent="0.25">
      <c r="A1981" s="342"/>
      <c r="B1981" s="417"/>
      <c r="C1981" s="418"/>
      <c r="S1981" s="367"/>
      <c r="T1981" s="367"/>
      <c r="U1981" s="368"/>
      <c r="V1981" s="1"/>
      <c r="W1981" s="1"/>
      <c r="X1981" s="1"/>
      <c r="Y1981" s="1"/>
      <c r="Z1981" s="1"/>
      <c r="AA1981" s="1"/>
      <c r="AB1981" s="1"/>
      <c r="AC1981" s="1"/>
    </row>
    <row r="1982" spans="1:29" ht="15" customHeight="1" x14ac:dyDescent="0.25">
      <c r="A1982" s="342"/>
      <c r="B1982" s="417"/>
      <c r="C1982" s="418"/>
      <c r="S1982" s="367"/>
      <c r="T1982" s="367"/>
      <c r="U1982" s="368"/>
      <c r="V1982" s="1"/>
      <c r="W1982" s="1"/>
      <c r="X1982" s="1"/>
      <c r="Y1982" s="1"/>
      <c r="Z1982" s="1"/>
      <c r="AA1982" s="1"/>
      <c r="AB1982" s="1"/>
      <c r="AC1982" s="1"/>
    </row>
    <row r="1983" spans="1:29" ht="15" customHeight="1" x14ac:dyDescent="0.25">
      <c r="A1983" s="342"/>
      <c r="B1983" s="417"/>
      <c r="C1983" s="418"/>
      <c r="S1983" s="367"/>
      <c r="T1983" s="367"/>
      <c r="U1983" s="368"/>
      <c r="V1983" s="1"/>
      <c r="W1983" s="1"/>
      <c r="X1983" s="1"/>
      <c r="Y1983" s="1"/>
      <c r="Z1983" s="1"/>
      <c r="AA1983" s="1"/>
      <c r="AB1983" s="1"/>
      <c r="AC1983" s="1"/>
    </row>
    <row r="1984" spans="1:29" ht="15" customHeight="1" x14ac:dyDescent="0.25">
      <c r="A1984" s="342"/>
      <c r="B1984" s="417"/>
      <c r="C1984" s="418"/>
      <c r="S1984" s="367"/>
      <c r="T1984" s="367"/>
      <c r="U1984" s="368"/>
      <c r="V1984" s="1"/>
      <c r="W1984" s="1"/>
      <c r="X1984" s="1"/>
      <c r="Y1984" s="1"/>
      <c r="Z1984" s="1"/>
      <c r="AA1984" s="1"/>
      <c r="AB1984" s="1"/>
      <c r="AC1984" s="1"/>
    </row>
    <row r="1985" spans="1:29" ht="15" customHeight="1" x14ac:dyDescent="0.25">
      <c r="A1985" s="342"/>
      <c r="B1985" s="417"/>
      <c r="C1985" s="418"/>
      <c r="S1985" s="367"/>
      <c r="T1985" s="367"/>
      <c r="U1985" s="368"/>
      <c r="V1985" s="1"/>
      <c r="W1985" s="1"/>
      <c r="X1985" s="1"/>
      <c r="Y1985" s="1"/>
      <c r="Z1985" s="1"/>
      <c r="AA1985" s="1"/>
      <c r="AB1985" s="1"/>
      <c r="AC1985" s="1"/>
    </row>
    <row r="1986" spans="1:29" ht="15" customHeight="1" x14ac:dyDescent="0.25">
      <c r="A1986" s="342"/>
      <c r="B1986" s="417"/>
      <c r="C1986" s="418"/>
      <c r="S1986" s="367"/>
      <c r="T1986" s="367"/>
      <c r="U1986" s="368"/>
      <c r="V1986" s="1"/>
      <c r="W1986" s="1"/>
      <c r="X1986" s="1"/>
      <c r="Y1986" s="1"/>
      <c r="Z1986" s="1"/>
      <c r="AA1986" s="1"/>
      <c r="AB1986" s="1"/>
      <c r="AC1986" s="1"/>
    </row>
    <row r="1987" spans="1:29" ht="15" customHeight="1" x14ac:dyDescent="0.25">
      <c r="A1987" s="342"/>
      <c r="B1987" s="417"/>
      <c r="C1987" s="418"/>
      <c r="S1987" s="367"/>
      <c r="T1987" s="367"/>
      <c r="U1987" s="368"/>
      <c r="V1987" s="1"/>
      <c r="W1987" s="1"/>
      <c r="X1987" s="1"/>
      <c r="Y1987" s="1"/>
      <c r="Z1987" s="1"/>
      <c r="AA1987" s="1"/>
      <c r="AB1987" s="1"/>
      <c r="AC1987" s="1"/>
    </row>
    <row r="1988" spans="1:29" ht="15" customHeight="1" x14ac:dyDescent="0.25">
      <c r="A1988" s="342"/>
      <c r="B1988" s="417"/>
      <c r="C1988" s="418"/>
      <c r="S1988" s="367"/>
      <c r="T1988" s="367"/>
      <c r="U1988" s="368"/>
      <c r="V1988" s="1"/>
      <c r="W1988" s="1"/>
      <c r="X1988" s="1"/>
      <c r="Y1988" s="1"/>
      <c r="Z1988" s="1"/>
      <c r="AA1988" s="1"/>
      <c r="AB1988" s="1"/>
      <c r="AC1988" s="1"/>
    </row>
    <row r="1989" spans="1:29" ht="15" customHeight="1" x14ac:dyDescent="0.25">
      <c r="A1989" s="342"/>
      <c r="B1989" s="417"/>
      <c r="C1989" s="418"/>
      <c r="S1989" s="367"/>
      <c r="T1989" s="367"/>
      <c r="U1989" s="368"/>
      <c r="V1989" s="1"/>
      <c r="W1989" s="1"/>
      <c r="X1989" s="1"/>
      <c r="Y1989" s="1"/>
      <c r="Z1989" s="1"/>
      <c r="AA1989" s="1"/>
      <c r="AB1989" s="1"/>
      <c r="AC1989" s="1"/>
    </row>
    <row r="1990" spans="1:29" ht="15" customHeight="1" x14ac:dyDescent="0.25">
      <c r="A1990" s="342"/>
      <c r="B1990" s="417"/>
      <c r="C1990" s="418"/>
      <c r="S1990" s="367"/>
      <c r="T1990" s="367"/>
      <c r="U1990" s="368"/>
      <c r="V1990" s="1"/>
      <c r="W1990" s="1"/>
      <c r="X1990" s="1"/>
      <c r="Y1990" s="1"/>
      <c r="Z1990" s="1"/>
      <c r="AA1990" s="1"/>
      <c r="AB1990" s="1"/>
      <c r="AC1990" s="1"/>
    </row>
    <row r="1991" spans="1:29" ht="15" customHeight="1" x14ac:dyDescent="0.25">
      <c r="A1991" s="342"/>
      <c r="B1991" s="417"/>
      <c r="C1991" s="418"/>
      <c r="S1991" s="367"/>
      <c r="T1991" s="367"/>
      <c r="U1991" s="368"/>
      <c r="V1991" s="1"/>
      <c r="W1991" s="1"/>
      <c r="X1991" s="1"/>
      <c r="Y1991" s="1"/>
      <c r="Z1991" s="1"/>
      <c r="AA1991" s="1"/>
      <c r="AB1991" s="1"/>
      <c r="AC1991" s="1"/>
    </row>
    <row r="1992" spans="1:29" ht="15" customHeight="1" x14ac:dyDescent="0.25">
      <c r="A1992" s="342"/>
      <c r="B1992" s="417"/>
      <c r="C1992" s="418"/>
      <c r="S1992" s="367"/>
      <c r="T1992" s="367"/>
      <c r="U1992" s="368"/>
      <c r="V1992" s="1"/>
      <c r="W1992" s="1"/>
      <c r="X1992" s="1"/>
      <c r="Y1992" s="1"/>
      <c r="Z1992" s="1"/>
      <c r="AA1992" s="1"/>
      <c r="AB1992" s="1"/>
      <c r="AC1992" s="1"/>
    </row>
    <row r="1993" spans="1:29" ht="15" customHeight="1" x14ac:dyDescent="0.25">
      <c r="A1993" s="342"/>
      <c r="B1993" s="417"/>
      <c r="C1993" s="418"/>
      <c r="S1993" s="367"/>
      <c r="T1993" s="367"/>
      <c r="U1993" s="368"/>
      <c r="V1993" s="1"/>
      <c r="W1993" s="1"/>
      <c r="X1993" s="1"/>
      <c r="Y1993" s="1"/>
      <c r="Z1993" s="1"/>
      <c r="AA1993" s="1"/>
      <c r="AB1993" s="1"/>
      <c r="AC1993" s="1"/>
    </row>
    <row r="1994" spans="1:29" ht="15" customHeight="1" x14ac:dyDescent="0.25">
      <c r="A1994" s="342"/>
      <c r="B1994" s="417"/>
      <c r="C1994" s="418"/>
      <c r="S1994" s="367"/>
      <c r="T1994" s="367"/>
      <c r="U1994" s="368"/>
      <c r="V1994" s="1"/>
      <c r="W1994" s="1"/>
      <c r="X1994" s="1"/>
      <c r="Y1994" s="1"/>
      <c r="Z1994" s="1"/>
      <c r="AA1994" s="1"/>
      <c r="AB1994" s="1"/>
      <c r="AC1994" s="1"/>
    </row>
    <row r="1995" spans="1:29" ht="15" customHeight="1" x14ac:dyDescent="0.25">
      <c r="A1995" s="342"/>
      <c r="B1995" s="417"/>
      <c r="C1995" s="418"/>
      <c r="S1995" s="367"/>
      <c r="T1995" s="367"/>
      <c r="U1995" s="368"/>
      <c r="V1995" s="1"/>
      <c r="W1995" s="1"/>
      <c r="X1995" s="1"/>
      <c r="Y1995" s="1"/>
      <c r="Z1995" s="1"/>
      <c r="AA1995" s="1"/>
      <c r="AB1995" s="1"/>
      <c r="AC1995" s="1"/>
    </row>
    <row r="1996" spans="1:29" ht="15" customHeight="1" x14ac:dyDescent="0.25">
      <c r="A1996" s="342"/>
      <c r="B1996" s="417"/>
      <c r="C1996" s="418"/>
      <c r="S1996" s="367"/>
      <c r="T1996" s="367"/>
      <c r="U1996" s="368"/>
      <c r="V1996" s="1"/>
      <c r="W1996" s="1"/>
      <c r="X1996" s="1"/>
      <c r="Y1996" s="1"/>
      <c r="Z1996" s="1"/>
      <c r="AA1996" s="1"/>
      <c r="AB1996" s="1"/>
      <c r="AC1996" s="1"/>
    </row>
    <row r="1997" spans="1:29" ht="15" customHeight="1" x14ac:dyDescent="0.25">
      <c r="A1997" s="342"/>
      <c r="B1997" s="417"/>
      <c r="C1997" s="418"/>
      <c r="S1997" s="367"/>
      <c r="T1997" s="367"/>
      <c r="U1997" s="368"/>
      <c r="V1997" s="1"/>
      <c r="W1997" s="1"/>
      <c r="X1997" s="1"/>
      <c r="Y1997" s="1"/>
      <c r="Z1997" s="1"/>
      <c r="AA1997" s="1"/>
      <c r="AB1997" s="1"/>
      <c r="AC1997" s="1"/>
    </row>
    <row r="1998" spans="1:29" ht="15" customHeight="1" x14ac:dyDescent="0.25">
      <c r="A1998" s="342"/>
      <c r="B1998" s="417"/>
      <c r="C1998" s="418"/>
      <c r="S1998" s="367"/>
      <c r="T1998" s="367"/>
      <c r="U1998" s="368"/>
      <c r="V1998" s="1"/>
      <c r="W1998" s="1"/>
      <c r="X1998" s="1"/>
      <c r="Y1998" s="1"/>
      <c r="Z1998" s="1"/>
      <c r="AA1998" s="1"/>
      <c r="AB1998" s="1"/>
      <c r="AC1998" s="1"/>
    </row>
    <row r="1999" spans="1:29" ht="15" customHeight="1" x14ac:dyDescent="0.25">
      <c r="A1999" s="342"/>
      <c r="B1999" s="417"/>
      <c r="C1999" s="418"/>
      <c r="S1999" s="367"/>
      <c r="T1999" s="367"/>
      <c r="U1999" s="368"/>
      <c r="V1999" s="1"/>
      <c r="W1999" s="1"/>
      <c r="X1999" s="1"/>
      <c r="Y1999" s="1"/>
      <c r="Z1999" s="1"/>
      <c r="AA1999" s="1"/>
      <c r="AB1999" s="1"/>
      <c r="AC1999" s="1"/>
    </row>
    <row r="2000" spans="1:29" ht="15" customHeight="1" x14ac:dyDescent="0.25">
      <c r="A2000" s="342"/>
      <c r="B2000" s="417"/>
      <c r="C2000" s="418"/>
      <c r="S2000" s="367"/>
      <c r="T2000" s="367"/>
      <c r="U2000" s="368"/>
      <c r="V2000" s="1"/>
      <c r="W2000" s="1"/>
      <c r="X2000" s="1"/>
      <c r="Y2000" s="1"/>
      <c r="Z2000" s="1"/>
      <c r="AA2000" s="1"/>
      <c r="AB2000" s="1"/>
      <c r="AC2000" s="1"/>
    </row>
    <row r="2001" spans="1:29" ht="15" customHeight="1" x14ac:dyDescent="0.25">
      <c r="A2001" s="342"/>
      <c r="B2001" s="417"/>
      <c r="C2001" s="418"/>
      <c r="S2001" s="367"/>
      <c r="T2001" s="367"/>
      <c r="U2001" s="368"/>
      <c r="V2001" s="1"/>
      <c r="W2001" s="1"/>
      <c r="X2001" s="1"/>
      <c r="Y2001" s="1"/>
      <c r="Z2001" s="1"/>
      <c r="AA2001" s="1"/>
      <c r="AB2001" s="1"/>
      <c r="AC2001" s="1"/>
    </row>
    <row r="2002" spans="1:29" ht="15" customHeight="1" x14ac:dyDescent="0.25">
      <c r="A2002" s="342"/>
      <c r="B2002" s="417"/>
      <c r="C2002" s="418"/>
      <c r="S2002" s="367"/>
      <c r="T2002" s="367"/>
      <c r="U2002" s="368"/>
      <c r="V2002" s="1"/>
      <c r="W2002" s="1"/>
      <c r="X2002" s="1"/>
      <c r="Y2002" s="1"/>
      <c r="Z2002" s="1"/>
      <c r="AA2002" s="1"/>
      <c r="AB2002" s="1"/>
      <c r="AC2002" s="1"/>
    </row>
    <row r="2003" spans="1:29" ht="15" customHeight="1" x14ac:dyDescent="0.25">
      <c r="A2003" s="342"/>
      <c r="B2003" s="417"/>
      <c r="C2003" s="418"/>
      <c r="S2003" s="367"/>
      <c r="T2003" s="367"/>
      <c r="U2003" s="368"/>
      <c r="V2003" s="1"/>
      <c r="W2003" s="1"/>
      <c r="X2003" s="1"/>
      <c r="Y2003" s="1"/>
      <c r="Z2003" s="1"/>
      <c r="AA2003" s="1"/>
      <c r="AB2003" s="1"/>
      <c r="AC2003" s="1"/>
    </row>
    <row r="2004" spans="1:29" ht="15" customHeight="1" x14ac:dyDescent="0.25">
      <c r="A2004" s="342"/>
      <c r="B2004" s="417"/>
      <c r="C2004" s="418"/>
      <c r="S2004" s="367"/>
      <c r="T2004" s="367"/>
      <c r="U2004" s="368"/>
      <c r="V2004" s="1"/>
      <c r="W2004" s="1"/>
      <c r="X2004" s="1"/>
      <c r="Y2004" s="1"/>
      <c r="Z2004" s="1"/>
      <c r="AA2004" s="1"/>
      <c r="AB2004" s="1"/>
      <c r="AC2004" s="1"/>
    </row>
    <row r="2005" spans="1:29" ht="15" customHeight="1" x14ac:dyDescent="0.25">
      <c r="A2005" s="342"/>
      <c r="B2005" s="417"/>
      <c r="C2005" s="418"/>
      <c r="S2005" s="367"/>
      <c r="T2005" s="367"/>
      <c r="U2005" s="368"/>
      <c r="V2005" s="1"/>
      <c r="W2005" s="1"/>
      <c r="X2005" s="1"/>
      <c r="Y2005" s="1"/>
      <c r="Z2005" s="1"/>
      <c r="AA2005" s="1"/>
      <c r="AB2005" s="1"/>
      <c r="AC2005" s="1"/>
    </row>
    <row r="2006" spans="1:29" ht="15" customHeight="1" x14ac:dyDescent="0.25">
      <c r="A2006" s="342"/>
      <c r="B2006" s="417"/>
      <c r="C2006" s="418"/>
      <c r="S2006" s="367"/>
      <c r="T2006" s="367"/>
      <c r="U2006" s="368"/>
      <c r="V2006" s="1"/>
      <c r="W2006" s="1"/>
      <c r="X2006" s="1"/>
      <c r="Y2006" s="1"/>
      <c r="Z2006" s="1"/>
      <c r="AA2006" s="1"/>
      <c r="AB2006" s="1"/>
      <c r="AC2006" s="1"/>
    </row>
    <row r="2007" spans="1:29" ht="15" customHeight="1" x14ac:dyDescent="0.25">
      <c r="A2007" s="342"/>
      <c r="B2007" s="417"/>
      <c r="C2007" s="418"/>
      <c r="S2007" s="367"/>
      <c r="T2007" s="367"/>
      <c r="U2007" s="368"/>
      <c r="V2007" s="1"/>
      <c r="W2007" s="1"/>
      <c r="X2007" s="1"/>
      <c r="Y2007" s="1"/>
      <c r="Z2007" s="1"/>
      <c r="AA2007" s="1"/>
      <c r="AB2007" s="1"/>
      <c r="AC2007" s="1"/>
    </row>
    <row r="2008" spans="1:29" ht="15" customHeight="1" x14ac:dyDescent="0.25">
      <c r="A2008" s="342"/>
      <c r="B2008" s="417"/>
      <c r="C2008" s="418"/>
      <c r="S2008" s="367"/>
      <c r="T2008" s="367"/>
      <c r="U2008" s="368"/>
      <c r="V2008" s="1"/>
      <c r="W2008" s="1"/>
      <c r="X2008" s="1"/>
      <c r="Y2008" s="1"/>
      <c r="Z2008" s="1"/>
      <c r="AA2008" s="1"/>
      <c r="AB2008" s="1"/>
      <c r="AC2008" s="1"/>
    </row>
    <row r="2009" spans="1:29" ht="15" customHeight="1" x14ac:dyDescent="0.25">
      <c r="A2009" s="342"/>
      <c r="B2009" s="417"/>
      <c r="C2009" s="418"/>
      <c r="S2009" s="367"/>
      <c r="T2009" s="367"/>
      <c r="U2009" s="368"/>
      <c r="V2009" s="1"/>
      <c r="W2009" s="1"/>
      <c r="X2009" s="1"/>
      <c r="Y2009" s="1"/>
      <c r="Z2009" s="1"/>
      <c r="AA2009" s="1"/>
      <c r="AB2009" s="1"/>
      <c r="AC2009" s="1"/>
    </row>
    <row r="2010" spans="1:29" ht="15" customHeight="1" x14ac:dyDescent="0.25">
      <c r="A2010" s="342"/>
      <c r="B2010" s="417"/>
      <c r="C2010" s="418"/>
      <c r="S2010" s="367"/>
      <c r="T2010" s="367"/>
      <c r="U2010" s="368"/>
      <c r="V2010" s="1"/>
      <c r="W2010" s="1"/>
      <c r="X2010" s="1"/>
      <c r="Y2010" s="1"/>
      <c r="Z2010" s="1"/>
      <c r="AA2010" s="1"/>
      <c r="AB2010" s="1"/>
      <c r="AC2010" s="1"/>
    </row>
    <row r="2011" spans="1:29" ht="15" customHeight="1" x14ac:dyDescent="0.25">
      <c r="A2011" s="342"/>
      <c r="B2011" s="417"/>
      <c r="C2011" s="418"/>
      <c r="S2011" s="367"/>
      <c r="T2011" s="367"/>
      <c r="U2011" s="368"/>
      <c r="V2011" s="1"/>
      <c r="W2011" s="1"/>
      <c r="X2011" s="1"/>
      <c r="Y2011" s="1"/>
      <c r="Z2011" s="1"/>
      <c r="AA2011" s="1"/>
      <c r="AB2011" s="1"/>
      <c r="AC2011" s="1"/>
    </row>
    <row r="2012" spans="1:29" ht="15" customHeight="1" x14ac:dyDescent="0.25">
      <c r="A2012" s="342"/>
      <c r="B2012" s="417"/>
      <c r="C2012" s="418"/>
      <c r="S2012" s="367"/>
      <c r="T2012" s="367"/>
      <c r="U2012" s="368"/>
      <c r="V2012" s="1"/>
      <c r="W2012" s="1"/>
      <c r="X2012" s="1"/>
      <c r="Y2012" s="1"/>
      <c r="Z2012" s="1"/>
      <c r="AA2012" s="1"/>
      <c r="AB2012" s="1"/>
      <c r="AC2012" s="1"/>
    </row>
    <row r="2013" spans="1:29" ht="15" customHeight="1" x14ac:dyDescent="0.25">
      <c r="A2013" s="342"/>
      <c r="B2013" s="417"/>
      <c r="C2013" s="418"/>
      <c r="S2013" s="367"/>
      <c r="T2013" s="367"/>
      <c r="U2013" s="368"/>
      <c r="V2013" s="1"/>
      <c r="W2013" s="1"/>
      <c r="X2013" s="1"/>
      <c r="Y2013" s="1"/>
      <c r="Z2013" s="1"/>
      <c r="AA2013" s="1"/>
      <c r="AB2013" s="1"/>
      <c r="AC2013" s="1"/>
    </row>
    <row r="2014" spans="1:29" ht="15" customHeight="1" x14ac:dyDescent="0.25">
      <c r="A2014" s="342"/>
      <c r="B2014" s="417"/>
      <c r="C2014" s="418"/>
      <c r="S2014" s="367"/>
      <c r="T2014" s="367"/>
      <c r="U2014" s="368"/>
      <c r="V2014" s="1"/>
      <c r="W2014" s="1"/>
      <c r="X2014" s="1"/>
      <c r="Y2014" s="1"/>
      <c r="Z2014" s="1"/>
      <c r="AA2014" s="1"/>
      <c r="AB2014" s="1"/>
      <c r="AC2014" s="1"/>
    </row>
    <row r="2015" spans="1:29" ht="15" customHeight="1" x14ac:dyDescent="0.25">
      <c r="A2015" s="342"/>
      <c r="B2015" s="417"/>
      <c r="C2015" s="418"/>
      <c r="S2015" s="367"/>
      <c r="T2015" s="367"/>
      <c r="U2015" s="368"/>
      <c r="V2015" s="1"/>
      <c r="W2015" s="1"/>
      <c r="X2015" s="1"/>
      <c r="Y2015" s="1"/>
      <c r="Z2015" s="1"/>
      <c r="AA2015" s="1"/>
      <c r="AB2015" s="1"/>
      <c r="AC2015" s="1"/>
    </row>
    <row r="2016" spans="1:29" ht="15" customHeight="1" x14ac:dyDescent="0.25">
      <c r="A2016" s="342"/>
      <c r="B2016" s="417"/>
      <c r="C2016" s="418"/>
      <c r="S2016" s="367"/>
      <c r="T2016" s="367"/>
      <c r="U2016" s="368"/>
      <c r="V2016" s="1"/>
      <c r="W2016" s="1"/>
      <c r="X2016" s="1"/>
      <c r="Y2016" s="1"/>
      <c r="Z2016" s="1"/>
      <c r="AA2016" s="1"/>
      <c r="AB2016" s="1"/>
      <c r="AC2016" s="1"/>
    </row>
    <row r="2017" spans="1:29" ht="15" customHeight="1" x14ac:dyDescent="0.25">
      <c r="A2017" s="342"/>
      <c r="B2017" s="417"/>
      <c r="C2017" s="418"/>
      <c r="S2017" s="367"/>
      <c r="T2017" s="367"/>
      <c r="U2017" s="368"/>
      <c r="V2017" s="1"/>
      <c r="W2017" s="1"/>
      <c r="X2017" s="1"/>
      <c r="Y2017" s="1"/>
      <c r="Z2017" s="1"/>
      <c r="AA2017" s="1"/>
      <c r="AB2017" s="1"/>
      <c r="AC2017" s="1"/>
    </row>
    <row r="2018" spans="1:29" ht="15" customHeight="1" x14ac:dyDescent="0.25">
      <c r="A2018" s="342"/>
      <c r="B2018" s="417"/>
      <c r="C2018" s="418"/>
      <c r="S2018" s="367"/>
      <c r="T2018" s="367"/>
      <c r="U2018" s="368"/>
      <c r="V2018" s="1"/>
      <c r="W2018" s="1"/>
      <c r="X2018" s="1"/>
      <c r="Y2018" s="1"/>
      <c r="Z2018" s="1"/>
      <c r="AA2018" s="1"/>
      <c r="AB2018" s="1"/>
      <c r="AC2018" s="1"/>
    </row>
    <row r="2019" spans="1:29" ht="15" customHeight="1" x14ac:dyDescent="0.25">
      <c r="A2019" s="342"/>
      <c r="B2019" s="417"/>
      <c r="C2019" s="418"/>
      <c r="S2019" s="367"/>
      <c r="T2019" s="367"/>
      <c r="U2019" s="368"/>
      <c r="V2019" s="1"/>
      <c r="W2019" s="1"/>
      <c r="X2019" s="1"/>
      <c r="Y2019" s="1"/>
      <c r="Z2019" s="1"/>
      <c r="AA2019" s="1"/>
      <c r="AB2019" s="1"/>
      <c r="AC2019" s="1"/>
    </row>
    <row r="2020" spans="1:29" ht="15" customHeight="1" x14ac:dyDescent="0.25">
      <c r="A2020" s="342"/>
      <c r="B2020" s="417"/>
      <c r="C2020" s="418"/>
      <c r="S2020" s="367"/>
      <c r="T2020" s="367"/>
      <c r="U2020" s="368"/>
      <c r="V2020" s="1"/>
      <c r="W2020" s="1"/>
      <c r="X2020" s="1"/>
      <c r="Y2020" s="1"/>
      <c r="Z2020" s="1"/>
      <c r="AA2020" s="1"/>
      <c r="AB2020" s="1"/>
      <c r="AC2020" s="1"/>
    </row>
    <row r="2021" spans="1:29" ht="15" customHeight="1" x14ac:dyDescent="0.25">
      <c r="A2021" s="342"/>
      <c r="B2021" s="417"/>
      <c r="C2021" s="418"/>
      <c r="S2021" s="367"/>
      <c r="T2021" s="367"/>
      <c r="U2021" s="368"/>
      <c r="V2021" s="1"/>
      <c r="W2021" s="1"/>
      <c r="X2021" s="1"/>
      <c r="Y2021" s="1"/>
      <c r="Z2021" s="1"/>
      <c r="AA2021" s="1"/>
      <c r="AB2021" s="1"/>
      <c r="AC2021" s="1"/>
    </row>
    <row r="2022" spans="1:29" ht="15" customHeight="1" x14ac:dyDescent="0.25">
      <c r="A2022" s="342"/>
      <c r="B2022" s="417"/>
      <c r="C2022" s="418"/>
      <c r="S2022" s="367"/>
      <c r="T2022" s="367"/>
      <c r="U2022" s="368"/>
      <c r="V2022" s="1"/>
      <c r="W2022" s="1"/>
      <c r="X2022" s="1"/>
      <c r="Y2022" s="1"/>
      <c r="Z2022" s="1"/>
      <c r="AA2022" s="1"/>
      <c r="AB2022" s="1"/>
      <c r="AC2022" s="1"/>
    </row>
    <row r="2023" spans="1:29" ht="15" customHeight="1" x14ac:dyDescent="0.25">
      <c r="A2023" s="342"/>
      <c r="B2023" s="417"/>
      <c r="C2023" s="418"/>
      <c r="S2023" s="367"/>
      <c r="T2023" s="367"/>
      <c r="U2023" s="368"/>
      <c r="V2023" s="1"/>
      <c r="W2023" s="1"/>
      <c r="X2023" s="1"/>
      <c r="Y2023" s="1"/>
      <c r="Z2023" s="1"/>
      <c r="AA2023" s="1"/>
      <c r="AB2023" s="1"/>
      <c r="AC2023" s="1"/>
    </row>
    <row r="2024" spans="1:29" ht="15" customHeight="1" x14ac:dyDescent="0.25">
      <c r="A2024" s="342"/>
      <c r="B2024" s="417"/>
      <c r="C2024" s="418"/>
      <c r="S2024" s="367"/>
      <c r="T2024" s="367"/>
      <c r="U2024" s="368"/>
      <c r="V2024" s="1"/>
      <c r="W2024" s="1"/>
      <c r="X2024" s="1"/>
      <c r="Y2024" s="1"/>
      <c r="Z2024" s="1"/>
      <c r="AA2024" s="1"/>
      <c r="AB2024" s="1"/>
      <c r="AC2024" s="1"/>
    </row>
    <row r="2025" spans="1:29" ht="15" customHeight="1" x14ac:dyDescent="0.25">
      <c r="A2025" s="342"/>
      <c r="B2025" s="417"/>
      <c r="C2025" s="418"/>
      <c r="S2025" s="367"/>
      <c r="T2025" s="367"/>
      <c r="U2025" s="368"/>
      <c r="V2025" s="1"/>
      <c r="W2025" s="1"/>
      <c r="X2025" s="1"/>
      <c r="Y2025" s="1"/>
      <c r="Z2025" s="1"/>
      <c r="AA2025" s="1"/>
      <c r="AB2025" s="1"/>
      <c r="AC2025" s="1"/>
    </row>
    <row r="2026" spans="1:29" ht="15" customHeight="1" x14ac:dyDescent="0.25">
      <c r="A2026" s="342"/>
      <c r="B2026" s="417"/>
      <c r="C2026" s="418"/>
      <c r="S2026" s="367"/>
      <c r="T2026" s="367"/>
      <c r="U2026" s="368"/>
      <c r="V2026" s="1"/>
      <c r="W2026" s="1"/>
      <c r="X2026" s="1"/>
      <c r="Y2026" s="1"/>
      <c r="Z2026" s="1"/>
      <c r="AA2026" s="1"/>
      <c r="AB2026" s="1"/>
      <c r="AC2026" s="1"/>
    </row>
    <row r="2027" spans="1:29" ht="15" customHeight="1" x14ac:dyDescent="0.25">
      <c r="A2027" s="342"/>
      <c r="B2027" s="417"/>
      <c r="C2027" s="418"/>
      <c r="S2027" s="367"/>
      <c r="T2027" s="367"/>
      <c r="U2027" s="368"/>
      <c r="V2027" s="1"/>
      <c r="W2027" s="1"/>
      <c r="X2027" s="1"/>
      <c r="Y2027" s="1"/>
      <c r="Z2027" s="1"/>
      <c r="AA2027" s="1"/>
      <c r="AB2027" s="1"/>
      <c r="AC2027" s="1"/>
    </row>
    <row r="2028" spans="1:29" ht="15" customHeight="1" x14ac:dyDescent="0.25">
      <c r="A2028" s="342"/>
      <c r="B2028" s="417"/>
      <c r="C2028" s="418"/>
      <c r="S2028" s="367"/>
      <c r="T2028" s="367"/>
      <c r="U2028" s="368"/>
      <c r="V2028" s="1"/>
      <c r="W2028" s="1"/>
      <c r="X2028" s="1"/>
      <c r="Y2028" s="1"/>
      <c r="Z2028" s="1"/>
      <c r="AA2028" s="1"/>
      <c r="AB2028" s="1"/>
      <c r="AC2028" s="1"/>
    </row>
    <row r="2029" spans="1:29" ht="15" customHeight="1" x14ac:dyDescent="0.25">
      <c r="A2029" s="342"/>
      <c r="B2029" s="417"/>
      <c r="C2029" s="418"/>
      <c r="S2029" s="367"/>
      <c r="T2029" s="367"/>
      <c r="U2029" s="368"/>
      <c r="V2029" s="1"/>
      <c r="W2029" s="1"/>
      <c r="X2029" s="1"/>
      <c r="Y2029" s="1"/>
      <c r="Z2029" s="1"/>
      <c r="AA2029" s="1"/>
      <c r="AB2029" s="1"/>
      <c r="AC2029" s="1"/>
    </row>
    <row r="2030" spans="1:29" ht="15" customHeight="1" x14ac:dyDescent="0.25">
      <c r="A2030" s="342"/>
      <c r="B2030" s="417"/>
      <c r="C2030" s="418"/>
      <c r="S2030" s="367"/>
      <c r="T2030" s="367"/>
      <c r="U2030" s="368"/>
      <c r="V2030" s="1"/>
      <c r="W2030" s="1"/>
      <c r="X2030" s="1"/>
      <c r="Y2030" s="1"/>
      <c r="Z2030" s="1"/>
      <c r="AA2030" s="1"/>
      <c r="AB2030" s="1"/>
      <c r="AC2030" s="1"/>
    </row>
    <row r="2031" spans="1:29" ht="15" customHeight="1" x14ac:dyDescent="0.25">
      <c r="A2031" s="342"/>
      <c r="B2031" s="417"/>
      <c r="C2031" s="418"/>
      <c r="S2031" s="367"/>
      <c r="T2031" s="367"/>
      <c r="U2031" s="368"/>
      <c r="V2031" s="1"/>
      <c r="W2031" s="1"/>
      <c r="X2031" s="1"/>
      <c r="Y2031" s="1"/>
      <c r="Z2031" s="1"/>
      <c r="AA2031" s="1"/>
      <c r="AB2031" s="1"/>
      <c r="AC2031" s="1"/>
    </row>
    <row r="2032" spans="1:29" ht="15" customHeight="1" x14ac:dyDescent="0.25">
      <c r="A2032" s="342"/>
      <c r="B2032" s="417"/>
      <c r="C2032" s="418"/>
      <c r="S2032" s="367"/>
      <c r="T2032" s="367"/>
      <c r="U2032" s="368"/>
      <c r="V2032" s="1"/>
      <c r="W2032" s="1"/>
      <c r="X2032" s="1"/>
      <c r="Y2032" s="1"/>
      <c r="Z2032" s="1"/>
      <c r="AA2032" s="1"/>
      <c r="AB2032" s="1"/>
      <c r="AC2032" s="1"/>
    </row>
    <row r="2033" spans="1:29" ht="15" customHeight="1" x14ac:dyDescent="0.25">
      <c r="A2033" s="342"/>
      <c r="B2033" s="417"/>
      <c r="C2033" s="418"/>
      <c r="S2033" s="367"/>
      <c r="T2033" s="367"/>
      <c r="U2033" s="368"/>
      <c r="V2033" s="1"/>
      <c r="W2033" s="1"/>
      <c r="X2033" s="1"/>
      <c r="Y2033" s="1"/>
      <c r="Z2033" s="1"/>
      <c r="AA2033" s="1"/>
      <c r="AB2033" s="1"/>
      <c r="AC2033" s="1"/>
    </row>
    <row r="2034" spans="1:29" ht="15" customHeight="1" x14ac:dyDescent="0.25">
      <c r="A2034" s="342"/>
      <c r="B2034" s="417"/>
      <c r="C2034" s="418"/>
      <c r="S2034" s="367"/>
      <c r="T2034" s="367"/>
      <c r="U2034" s="368"/>
      <c r="V2034" s="1"/>
      <c r="W2034" s="1"/>
      <c r="X2034" s="1"/>
      <c r="Y2034" s="1"/>
      <c r="Z2034" s="1"/>
      <c r="AA2034" s="1"/>
      <c r="AB2034" s="1"/>
      <c r="AC2034" s="1"/>
    </row>
    <row r="2035" spans="1:29" ht="15" customHeight="1" x14ac:dyDescent="0.25">
      <c r="A2035" s="342"/>
      <c r="B2035" s="417"/>
      <c r="C2035" s="418"/>
      <c r="S2035" s="367"/>
      <c r="T2035" s="367"/>
      <c r="U2035" s="368"/>
      <c r="V2035" s="1"/>
      <c r="W2035" s="1"/>
      <c r="X2035" s="1"/>
      <c r="Y2035" s="1"/>
      <c r="Z2035" s="1"/>
      <c r="AA2035" s="1"/>
      <c r="AB2035" s="1"/>
      <c r="AC2035" s="1"/>
    </row>
    <row r="2036" spans="1:29" ht="15" customHeight="1" x14ac:dyDescent="0.25">
      <c r="A2036" s="342"/>
      <c r="B2036" s="417"/>
      <c r="C2036" s="418"/>
      <c r="S2036" s="367"/>
      <c r="T2036" s="367"/>
      <c r="U2036" s="368"/>
      <c r="V2036" s="1"/>
      <c r="W2036" s="1"/>
      <c r="X2036" s="1"/>
      <c r="Y2036" s="1"/>
      <c r="Z2036" s="1"/>
      <c r="AA2036" s="1"/>
      <c r="AB2036" s="1"/>
      <c r="AC2036" s="1"/>
    </row>
    <row r="2037" spans="1:29" ht="15" customHeight="1" x14ac:dyDescent="0.25">
      <c r="A2037" s="342"/>
      <c r="B2037" s="417"/>
      <c r="C2037" s="418"/>
      <c r="S2037" s="367"/>
      <c r="T2037" s="367"/>
      <c r="U2037" s="368"/>
      <c r="V2037" s="1"/>
      <c r="W2037" s="1"/>
      <c r="X2037" s="1"/>
      <c r="Y2037" s="1"/>
      <c r="Z2037" s="1"/>
      <c r="AA2037" s="1"/>
      <c r="AB2037" s="1"/>
      <c r="AC2037" s="1"/>
    </row>
    <row r="2038" spans="1:29" ht="15" customHeight="1" x14ac:dyDescent="0.25">
      <c r="A2038" s="342"/>
      <c r="B2038" s="417"/>
      <c r="C2038" s="418"/>
      <c r="S2038" s="367"/>
      <c r="T2038" s="367"/>
      <c r="U2038" s="368"/>
      <c r="V2038" s="1"/>
      <c r="W2038" s="1"/>
      <c r="X2038" s="1"/>
      <c r="Y2038" s="1"/>
      <c r="Z2038" s="1"/>
      <c r="AA2038" s="1"/>
      <c r="AB2038" s="1"/>
      <c r="AC2038" s="1"/>
    </row>
    <row r="2039" spans="1:29" ht="15" customHeight="1" x14ac:dyDescent="0.25">
      <c r="A2039" s="342"/>
      <c r="B2039" s="417"/>
      <c r="C2039" s="418"/>
      <c r="S2039" s="367"/>
      <c r="T2039" s="367"/>
      <c r="U2039" s="368"/>
      <c r="V2039" s="1"/>
      <c r="W2039" s="1"/>
      <c r="X2039" s="1"/>
      <c r="Y2039" s="1"/>
      <c r="Z2039" s="1"/>
      <c r="AA2039" s="1"/>
      <c r="AB2039" s="1"/>
      <c r="AC2039" s="1"/>
    </row>
    <row r="2040" spans="1:29" ht="15" customHeight="1" x14ac:dyDescent="0.25">
      <c r="A2040" s="342"/>
      <c r="B2040" s="417"/>
      <c r="C2040" s="418"/>
      <c r="S2040" s="367"/>
      <c r="T2040" s="367"/>
      <c r="U2040" s="368"/>
      <c r="V2040" s="1"/>
      <c r="W2040" s="1"/>
      <c r="X2040" s="1"/>
      <c r="Y2040" s="1"/>
      <c r="Z2040" s="1"/>
      <c r="AA2040" s="1"/>
      <c r="AB2040" s="1"/>
      <c r="AC2040" s="1"/>
    </row>
    <row r="2041" spans="1:29" ht="15" customHeight="1" x14ac:dyDescent="0.25">
      <c r="A2041" s="342"/>
      <c r="B2041" s="417"/>
      <c r="C2041" s="418"/>
      <c r="S2041" s="367"/>
      <c r="T2041" s="367"/>
      <c r="U2041" s="368"/>
      <c r="V2041" s="1"/>
      <c r="W2041" s="1"/>
      <c r="X2041" s="1"/>
      <c r="Y2041" s="1"/>
      <c r="Z2041" s="1"/>
      <c r="AA2041" s="1"/>
      <c r="AB2041" s="1"/>
      <c r="AC2041" s="1"/>
    </row>
    <row r="2042" spans="1:29" ht="15" customHeight="1" x14ac:dyDescent="0.25">
      <c r="A2042" s="342"/>
      <c r="B2042" s="417"/>
      <c r="C2042" s="418"/>
      <c r="S2042" s="367"/>
      <c r="T2042" s="367"/>
      <c r="U2042" s="368"/>
      <c r="V2042" s="1"/>
      <c r="W2042" s="1"/>
      <c r="X2042" s="1"/>
      <c r="Y2042" s="1"/>
      <c r="Z2042" s="1"/>
      <c r="AA2042" s="1"/>
      <c r="AB2042" s="1"/>
      <c r="AC2042" s="1"/>
    </row>
    <row r="2043" spans="1:29" ht="15" customHeight="1" x14ac:dyDescent="0.25">
      <c r="A2043" s="342"/>
      <c r="B2043" s="417"/>
      <c r="C2043" s="418"/>
      <c r="S2043" s="367"/>
      <c r="T2043" s="367"/>
      <c r="U2043" s="368"/>
      <c r="V2043" s="1"/>
      <c r="W2043" s="1"/>
      <c r="X2043" s="1"/>
      <c r="Y2043" s="1"/>
      <c r="Z2043" s="1"/>
      <c r="AA2043" s="1"/>
      <c r="AB2043" s="1"/>
      <c r="AC2043" s="1"/>
    </row>
    <row r="2044" spans="1:29" ht="15" customHeight="1" x14ac:dyDescent="0.25">
      <c r="A2044" s="342"/>
      <c r="B2044" s="417"/>
      <c r="C2044" s="418"/>
      <c r="S2044" s="367"/>
      <c r="T2044" s="367"/>
      <c r="U2044" s="368"/>
      <c r="V2044" s="1"/>
      <c r="W2044" s="1"/>
      <c r="X2044" s="1"/>
      <c r="Y2044" s="1"/>
      <c r="Z2044" s="1"/>
      <c r="AA2044" s="1"/>
      <c r="AB2044" s="1"/>
      <c r="AC2044" s="1"/>
    </row>
    <row r="2045" spans="1:29" ht="15" customHeight="1" x14ac:dyDescent="0.25">
      <c r="A2045" s="342"/>
      <c r="B2045" s="417"/>
      <c r="C2045" s="418"/>
      <c r="S2045" s="367"/>
      <c r="T2045" s="367"/>
      <c r="U2045" s="368"/>
      <c r="V2045" s="1"/>
      <c r="W2045" s="1"/>
      <c r="X2045" s="1"/>
      <c r="Y2045" s="1"/>
      <c r="Z2045" s="1"/>
      <c r="AA2045" s="1"/>
      <c r="AB2045" s="1"/>
      <c r="AC2045" s="1"/>
    </row>
    <row r="2046" spans="1:29" ht="15" customHeight="1" x14ac:dyDescent="0.25">
      <c r="A2046" s="342"/>
      <c r="B2046" s="417"/>
      <c r="C2046" s="418"/>
      <c r="S2046" s="367"/>
      <c r="T2046" s="367"/>
      <c r="U2046" s="368"/>
      <c r="V2046" s="1"/>
      <c r="W2046" s="1"/>
      <c r="X2046" s="1"/>
      <c r="Y2046" s="1"/>
      <c r="Z2046" s="1"/>
      <c r="AA2046" s="1"/>
      <c r="AB2046" s="1"/>
      <c r="AC2046" s="1"/>
    </row>
    <row r="2047" spans="1:29" ht="15" customHeight="1" x14ac:dyDescent="0.25">
      <c r="A2047" s="342"/>
      <c r="B2047" s="417"/>
      <c r="C2047" s="418"/>
      <c r="S2047" s="367"/>
      <c r="T2047" s="367"/>
      <c r="U2047" s="368"/>
      <c r="V2047" s="1"/>
      <c r="W2047" s="1"/>
      <c r="X2047" s="1"/>
      <c r="Y2047" s="1"/>
      <c r="Z2047" s="1"/>
      <c r="AA2047" s="1"/>
      <c r="AB2047" s="1"/>
      <c r="AC2047" s="1"/>
    </row>
    <row r="2048" spans="1:29" ht="15" customHeight="1" x14ac:dyDescent="0.25">
      <c r="A2048" s="342"/>
      <c r="B2048" s="417"/>
      <c r="C2048" s="418"/>
      <c r="S2048" s="367"/>
      <c r="T2048" s="367"/>
      <c r="U2048" s="368"/>
      <c r="V2048" s="1"/>
      <c r="W2048" s="1"/>
      <c r="X2048" s="1"/>
      <c r="Y2048" s="1"/>
      <c r="Z2048" s="1"/>
      <c r="AA2048" s="1"/>
      <c r="AB2048" s="1"/>
      <c r="AC2048" s="1"/>
    </row>
    <row r="2049" spans="1:29" ht="15" customHeight="1" x14ac:dyDescent="0.25">
      <c r="A2049" s="342"/>
      <c r="B2049" s="417"/>
      <c r="C2049" s="418"/>
      <c r="S2049" s="367"/>
      <c r="T2049" s="367"/>
      <c r="U2049" s="368"/>
      <c r="V2049" s="1"/>
      <c r="W2049" s="1"/>
      <c r="X2049" s="1"/>
      <c r="Y2049" s="1"/>
      <c r="Z2049" s="1"/>
      <c r="AA2049" s="1"/>
      <c r="AB2049" s="1"/>
      <c r="AC2049" s="1"/>
    </row>
    <row r="2050" spans="1:29" ht="15" customHeight="1" x14ac:dyDescent="0.25">
      <c r="A2050" s="342"/>
      <c r="B2050" s="417"/>
      <c r="C2050" s="418"/>
      <c r="S2050" s="367"/>
      <c r="T2050" s="367"/>
      <c r="U2050" s="368"/>
      <c r="V2050" s="1"/>
      <c r="W2050" s="1"/>
      <c r="X2050" s="1"/>
      <c r="Y2050" s="1"/>
      <c r="Z2050" s="1"/>
      <c r="AA2050" s="1"/>
      <c r="AB2050" s="1"/>
      <c r="AC2050" s="1"/>
    </row>
    <row r="2051" spans="1:29" ht="15" customHeight="1" x14ac:dyDescent="0.25">
      <c r="A2051" s="342"/>
      <c r="B2051" s="417"/>
      <c r="C2051" s="418"/>
      <c r="S2051" s="367"/>
      <c r="T2051" s="367"/>
      <c r="U2051" s="368"/>
      <c r="V2051" s="1"/>
      <c r="W2051" s="1"/>
      <c r="X2051" s="1"/>
      <c r="Y2051" s="1"/>
      <c r="Z2051" s="1"/>
      <c r="AA2051" s="1"/>
      <c r="AB2051" s="1"/>
      <c r="AC2051" s="1"/>
    </row>
    <row r="2052" spans="1:29" ht="15" customHeight="1" x14ac:dyDescent="0.25">
      <c r="A2052" s="342"/>
      <c r="B2052" s="417"/>
      <c r="C2052" s="418"/>
      <c r="S2052" s="367"/>
      <c r="T2052" s="367"/>
      <c r="U2052" s="368"/>
      <c r="V2052" s="1"/>
      <c r="W2052" s="1"/>
      <c r="X2052" s="1"/>
      <c r="Y2052" s="1"/>
      <c r="Z2052" s="1"/>
      <c r="AA2052" s="1"/>
      <c r="AB2052" s="1"/>
      <c r="AC2052" s="1"/>
    </row>
    <row r="2053" spans="1:29" ht="15" customHeight="1" x14ac:dyDescent="0.25">
      <c r="A2053" s="342"/>
      <c r="B2053" s="417"/>
      <c r="C2053" s="418"/>
      <c r="S2053" s="367"/>
      <c r="T2053" s="367"/>
      <c r="U2053" s="368"/>
      <c r="V2053" s="1"/>
      <c r="W2053" s="1"/>
      <c r="X2053" s="1"/>
      <c r="Y2053" s="1"/>
      <c r="Z2053" s="1"/>
      <c r="AA2053" s="1"/>
      <c r="AB2053" s="1"/>
      <c r="AC2053" s="1"/>
    </row>
    <row r="2054" spans="1:29" ht="15" customHeight="1" x14ac:dyDescent="0.25">
      <c r="A2054" s="342"/>
      <c r="B2054" s="417"/>
      <c r="C2054" s="418"/>
      <c r="S2054" s="367"/>
      <c r="T2054" s="367"/>
      <c r="U2054" s="368"/>
      <c r="V2054" s="1"/>
      <c r="W2054" s="1"/>
      <c r="X2054" s="1"/>
      <c r="Y2054" s="1"/>
      <c r="Z2054" s="1"/>
      <c r="AA2054" s="1"/>
      <c r="AB2054" s="1"/>
      <c r="AC2054" s="1"/>
    </row>
    <row r="2055" spans="1:29" ht="15" customHeight="1" x14ac:dyDescent="0.25">
      <c r="A2055" s="342"/>
      <c r="B2055" s="417"/>
      <c r="C2055" s="418"/>
      <c r="S2055" s="367"/>
      <c r="T2055" s="367"/>
      <c r="U2055" s="368"/>
      <c r="V2055" s="1"/>
      <c r="W2055" s="1"/>
      <c r="X2055" s="1"/>
      <c r="Y2055" s="1"/>
      <c r="Z2055" s="1"/>
      <c r="AA2055" s="1"/>
      <c r="AB2055" s="1"/>
      <c r="AC2055" s="1"/>
    </row>
    <row r="2056" spans="1:29" ht="15" customHeight="1" x14ac:dyDescent="0.25">
      <c r="A2056" s="342"/>
      <c r="B2056" s="417"/>
      <c r="C2056" s="418"/>
      <c r="S2056" s="367"/>
      <c r="T2056" s="367"/>
      <c r="U2056" s="368"/>
      <c r="V2056" s="1"/>
      <c r="W2056" s="1"/>
      <c r="X2056" s="1"/>
      <c r="Y2056" s="1"/>
      <c r="Z2056" s="1"/>
      <c r="AA2056" s="1"/>
      <c r="AB2056" s="1"/>
      <c r="AC2056" s="1"/>
    </row>
    <row r="2057" spans="1:29" ht="15" customHeight="1" x14ac:dyDescent="0.25">
      <c r="A2057" s="342"/>
      <c r="B2057" s="417"/>
      <c r="C2057" s="418"/>
      <c r="S2057" s="367"/>
      <c r="T2057" s="367"/>
      <c r="U2057" s="368"/>
      <c r="V2057" s="1"/>
      <c r="W2057" s="1"/>
      <c r="X2057" s="1"/>
      <c r="Y2057" s="1"/>
      <c r="Z2057" s="1"/>
      <c r="AA2057" s="1"/>
      <c r="AB2057" s="1"/>
      <c r="AC2057" s="1"/>
    </row>
    <row r="2058" spans="1:29" ht="15" customHeight="1" x14ac:dyDescent="0.25">
      <c r="A2058" s="342"/>
      <c r="B2058" s="417"/>
      <c r="C2058" s="418"/>
      <c r="S2058" s="367"/>
      <c r="T2058" s="367"/>
      <c r="U2058" s="368"/>
      <c r="V2058" s="1"/>
      <c r="W2058" s="1"/>
      <c r="X2058" s="1"/>
      <c r="Y2058" s="1"/>
      <c r="Z2058" s="1"/>
      <c r="AA2058" s="1"/>
      <c r="AB2058" s="1"/>
      <c r="AC2058" s="1"/>
    </row>
    <row r="2059" spans="1:29" ht="15" customHeight="1" x14ac:dyDescent="0.25">
      <c r="A2059" s="342"/>
      <c r="B2059" s="417"/>
      <c r="C2059" s="418"/>
      <c r="S2059" s="367"/>
      <c r="T2059" s="367"/>
      <c r="U2059" s="368"/>
      <c r="V2059" s="1"/>
      <c r="W2059" s="1"/>
      <c r="X2059" s="1"/>
      <c r="Y2059" s="1"/>
      <c r="Z2059" s="1"/>
      <c r="AA2059" s="1"/>
      <c r="AB2059" s="1"/>
      <c r="AC2059" s="1"/>
    </row>
    <row r="2060" spans="1:29" ht="15" customHeight="1" x14ac:dyDescent="0.25">
      <c r="A2060" s="342"/>
      <c r="B2060" s="417"/>
      <c r="C2060" s="418"/>
      <c r="S2060" s="367"/>
      <c r="T2060" s="367"/>
      <c r="U2060" s="368"/>
      <c r="V2060" s="1"/>
      <c r="W2060" s="1"/>
      <c r="X2060" s="1"/>
      <c r="Y2060" s="1"/>
      <c r="Z2060" s="1"/>
      <c r="AA2060" s="1"/>
      <c r="AB2060" s="1"/>
      <c r="AC2060" s="1"/>
    </row>
    <row r="2061" spans="1:29" ht="15" customHeight="1" x14ac:dyDescent="0.25">
      <c r="A2061" s="342"/>
      <c r="B2061" s="417"/>
      <c r="C2061" s="418"/>
      <c r="S2061" s="367"/>
      <c r="T2061" s="367"/>
      <c r="U2061" s="368"/>
      <c r="V2061" s="1"/>
      <c r="W2061" s="1"/>
      <c r="X2061" s="1"/>
      <c r="Y2061" s="1"/>
      <c r="Z2061" s="1"/>
      <c r="AA2061" s="1"/>
      <c r="AB2061" s="1"/>
      <c r="AC2061" s="1"/>
    </row>
    <row r="2062" spans="1:29" ht="15" customHeight="1" x14ac:dyDescent="0.25">
      <c r="A2062" s="342"/>
      <c r="B2062" s="417"/>
      <c r="C2062" s="418"/>
      <c r="S2062" s="367"/>
      <c r="T2062" s="367"/>
      <c r="U2062" s="368"/>
      <c r="V2062" s="1"/>
      <c r="W2062" s="1"/>
      <c r="X2062" s="1"/>
      <c r="Y2062" s="1"/>
      <c r="Z2062" s="1"/>
      <c r="AA2062" s="1"/>
      <c r="AB2062" s="1"/>
      <c r="AC2062" s="1"/>
    </row>
    <row r="2063" spans="1:29" ht="15" customHeight="1" x14ac:dyDescent="0.25">
      <c r="A2063" s="342"/>
      <c r="B2063" s="417"/>
      <c r="C2063" s="418"/>
      <c r="S2063" s="367"/>
      <c r="T2063" s="367"/>
      <c r="U2063" s="368"/>
      <c r="V2063" s="1"/>
      <c r="W2063" s="1"/>
      <c r="X2063" s="1"/>
      <c r="Y2063" s="1"/>
      <c r="Z2063" s="1"/>
      <c r="AA2063" s="1"/>
      <c r="AB2063" s="1"/>
      <c r="AC2063" s="1"/>
    </row>
    <row r="2064" spans="1:29" ht="15" customHeight="1" x14ac:dyDescent="0.25">
      <c r="A2064" s="342"/>
      <c r="B2064" s="417"/>
      <c r="C2064" s="418"/>
      <c r="S2064" s="367"/>
      <c r="T2064" s="367"/>
      <c r="U2064" s="368"/>
      <c r="V2064" s="1"/>
      <c r="W2064" s="1"/>
      <c r="X2064" s="1"/>
      <c r="Y2064" s="1"/>
      <c r="Z2064" s="1"/>
      <c r="AA2064" s="1"/>
      <c r="AB2064" s="1"/>
      <c r="AC2064" s="1"/>
    </row>
    <row r="2065" spans="1:29" ht="15" customHeight="1" x14ac:dyDescent="0.25">
      <c r="A2065" s="342"/>
      <c r="B2065" s="417"/>
      <c r="C2065" s="418"/>
      <c r="S2065" s="367"/>
      <c r="T2065" s="367"/>
      <c r="U2065" s="368"/>
      <c r="V2065" s="1"/>
      <c r="W2065" s="1"/>
      <c r="X2065" s="1"/>
      <c r="Y2065" s="1"/>
      <c r="Z2065" s="1"/>
      <c r="AA2065" s="1"/>
      <c r="AB2065" s="1"/>
      <c r="AC2065" s="1"/>
    </row>
    <row r="2066" spans="1:29" ht="15" customHeight="1" x14ac:dyDescent="0.25">
      <c r="A2066" s="342"/>
      <c r="B2066" s="417"/>
      <c r="C2066" s="418"/>
      <c r="S2066" s="367"/>
      <c r="T2066" s="367"/>
      <c r="U2066" s="368"/>
      <c r="V2066" s="1"/>
      <c r="W2066" s="1"/>
      <c r="X2066" s="1"/>
      <c r="Y2066" s="1"/>
      <c r="Z2066" s="1"/>
      <c r="AA2066" s="1"/>
      <c r="AB2066" s="1"/>
      <c r="AC2066" s="1"/>
    </row>
    <row r="2067" spans="1:29" ht="15" customHeight="1" x14ac:dyDescent="0.25">
      <c r="A2067" s="342"/>
      <c r="B2067" s="417"/>
      <c r="C2067" s="418"/>
      <c r="S2067" s="367"/>
      <c r="T2067" s="367"/>
      <c r="U2067" s="368"/>
      <c r="V2067" s="1"/>
      <c r="W2067" s="1"/>
      <c r="X2067" s="1"/>
      <c r="Y2067" s="1"/>
      <c r="Z2067" s="1"/>
      <c r="AA2067" s="1"/>
      <c r="AB2067" s="1"/>
      <c r="AC2067" s="1"/>
    </row>
    <row r="2068" spans="1:29" ht="15" customHeight="1" x14ac:dyDescent="0.25">
      <c r="A2068" s="342"/>
      <c r="B2068" s="417"/>
      <c r="C2068" s="418"/>
      <c r="S2068" s="367"/>
      <c r="T2068" s="367"/>
      <c r="U2068" s="368"/>
      <c r="V2068" s="1"/>
      <c r="W2068" s="1"/>
      <c r="X2068" s="1"/>
      <c r="Y2068" s="1"/>
      <c r="Z2068" s="1"/>
      <c r="AA2068" s="1"/>
      <c r="AB2068" s="1"/>
      <c r="AC2068" s="1"/>
    </row>
    <row r="2069" spans="1:29" ht="15" customHeight="1" x14ac:dyDescent="0.25">
      <c r="A2069" s="342"/>
      <c r="B2069" s="417"/>
      <c r="C2069" s="418"/>
      <c r="S2069" s="367"/>
      <c r="T2069" s="367"/>
      <c r="U2069" s="368"/>
      <c r="V2069" s="1"/>
      <c r="W2069" s="1"/>
      <c r="X2069" s="1"/>
      <c r="Y2069" s="1"/>
      <c r="Z2069" s="1"/>
      <c r="AA2069" s="1"/>
      <c r="AB2069" s="1"/>
      <c r="AC2069" s="1"/>
    </row>
    <row r="2070" spans="1:29" ht="15" customHeight="1" x14ac:dyDescent="0.25">
      <c r="A2070" s="342"/>
      <c r="B2070" s="417"/>
      <c r="C2070" s="418"/>
      <c r="S2070" s="367"/>
      <c r="T2070" s="367"/>
      <c r="U2070" s="368"/>
      <c r="V2070" s="1"/>
      <c r="W2070" s="1"/>
      <c r="X2070" s="1"/>
      <c r="Y2070" s="1"/>
      <c r="Z2070" s="1"/>
      <c r="AA2070" s="1"/>
      <c r="AB2070" s="1"/>
      <c r="AC2070" s="1"/>
    </row>
    <row r="2071" spans="1:29" ht="15" customHeight="1" x14ac:dyDescent="0.25">
      <c r="A2071" s="342"/>
      <c r="B2071" s="417"/>
      <c r="C2071" s="418"/>
      <c r="S2071" s="367"/>
      <c r="T2071" s="367"/>
      <c r="U2071" s="368"/>
      <c r="V2071" s="1"/>
      <c r="W2071" s="1"/>
      <c r="X2071" s="1"/>
      <c r="Y2071" s="1"/>
      <c r="Z2071" s="1"/>
      <c r="AA2071" s="1"/>
      <c r="AB2071" s="1"/>
      <c r="AC2071" s="1"/>
    </row>
    <row r="2072" spans="1:29" ht="15" customHeight="1" x14ac:dyDescent="0.25">
      <c r="A2072" s="342"/>
      <c r="B2072" s="417"/>
      <c r="C2072" s="418"/>
      <c r="S2072" s="367"/>
      <c r="T2072" s="367"/>
      <c r="U2072" s="368"/>
      <c r="V2072" s="1"/>
      <c r="W2072" s="1"/>
      <c r="X2072" s="1"/>
      <c r="Y2072" s="1"/>
      <c r="Z2072" s="1"/>
      <c r="AA2072" s="1"/>
      <c r="AB2072" s="1"/>
      <c r="AC2072" s="1"/>
    </row>
    <row r="2073" spans="1:29" ht="15" customHeight="1" x14ac:dyDescent="0.25">
      <c r="A2073" s="342"/>
      <c r="B2073" s="417"/>
      <c r="C2073" s="418"/>
      <c r="S2073" s="367"/>
      <c r="T2073" s="367"/>
      <c r="U2073" s="368"/>
      <c r="V2073" s="1"/>
      <c r="W2073" s="1"/>
      <c r="X2073" s="1"/>
      <c r="Y2073" s="1"/>
      <c r="Z2073" s="1"/>
      <c r="AA2073" s="1"/>
      <c r="AB2073" s="1"/>
      <c r="AC2073" s="1"/>
    </row>
    <row r="2074" spans="1:29" ht="15" customHeight="1" x14ac:dyDescent="0.25">
      <c r="A2074" s="342"/>
      <c r="B2074" s="417"/>
      <c r="C2074" s="418"/>
      <c r="S2074" s="367"/>
      <c r="T2074" s="367"/>
      <c r="U2074" s="368"/>
      <c r="V2074" s="1"/>
      <c r="W2074" s="1"/>
      <c r="X2074" s="1"/>
      <c r="Y2074" s="1"/>
      <c r="Z2074" s="1"/>
      <c r="AA2074" s="1"/>
      <c r="AB2074" s="1"/>
      <c r="AC2074" s="1"/>
    </row>
    <row r="2075" spans="1:29" ht="15" customHeight="1" x14ac:dyDescent="0.25">
      <c r="A2075" s="342"/>
      <c r="B2075" s="417"/>
      <c r="C2075" s="418"/>
      <c r="S2075" s="367"/>
      <c r="T2075" s="367"/>
      <c r="U2075" s="368"/>
      <c r="V2075" s="1"/>
      <c r="W2075" s="1"/>
      <c r="X2075" s="1"/>
      <c r="Y2075" s="1"/>
      <c r="Z2075" s="1"/>
      <c r="AA2075" s="1"/>
      <c r="AB2075" s="1"/>
      <c r="AC2075" s="1"/>
    </row>
    <row r="2076" spans="1:29" ht="15" customHeight="1" x14ac:dyDescent="0.25">
      <c r="A2076" s="342"/>
      <c r="B2076" s="417"/>
      <c r="C2076" s="418"/>
      <c r="S2076" s="367"/>
      <c r="T2076" s="367"/>
      <c r="U2076" s="368"/>
      <c r="V2076" s="1"/>
      <c r="W2076" s="1"/>
      <c r="X2076" s="1"/>
      <c r="Y2076" s="1"/>
      <c r="Z2076" s="1"/>
      <c r="AA2076" s="1"/>
      <c r="AB2076" s="1"/>
      <c r="AC2076" s="1"/>
    </row>
    <row r="2077" spans="1:29" ht="15" customHeight="1" x14ac:dyDescent="0.25">
      <c r="A2077" s="342"/>
      <c r="B2077" s="417"/>
      <c r="C2077" s="418"/>
      <c r="S2077" s="367"/>
      <c r="T2077" s="367"/>
      <c r="U2077" s="368"/>
      <c r="V2077" s="1"/>
      <c r="W2077" s="1"/>
      <c r="X2077" s="1"/>
      <c r="Y2077" s="1"/>
      <c r="Z2077" s="1"/>
      <c r="AA2077" s="1"/>
      <c r="AB2077" s="1"/>
      <c r="AC2077" s="1"/>
    </row>
    <row r="2078" spans="1:29" ht="15" customHeight="1" x14ac:dyDescent="0.25">
      <c r="A2078" s="342"/>
      <c r="B2078" s="417"/>
      <c r="C2078" s="418"/>
      <c r="S2078" s="367"/>
      <c r="T2078" s="367"/>
      <c r="U2078" s="368"/>
      <c r="V2078" s="1"/>
      <c r="W2078" s="1"/>
      <c r="X2078" s="1"/>
      <c r="Y2078" s="1"/>
      <c r="Z2078" s="1"/>
      <c r="AA2078" s="1"/>
      <c r="AB2078" s="1"/>
      <c r="AC2078" s="1"/>
    </row>
    <row r="2079" spans="1:29" ht="15" customHeight="1" x14ac:dyDescent="0.25">
      <c r="A2079" s="342"/>
      <c r="B2079" s="417"/>
      <c r="C2079" s="418"/>
      <c r="S2079" s="367"/>
      <c r="T2079" s="367"/>
      <c r="U2079" s="368"/>
      <c r="V2079" s="1"/>
      <c r="W2079" s="1"/>
      <c r="X2079" s="1"/>
      <c r="Y2079" s="1"/>
      <c r="Z2079" s="1"/>
      <c r="AA2079" s="1"/>
      <c r="AB2079" s="1"/>
      <c r="AC2079" s="1"/>
    </row>
    <row r="2080" spans="1:29" ht="15" customHeight="1" x14ac:dyDescent="0.25">
      <c r="A2080" s="342"/>
      <c r="B2080" s="417"/>
      <c r="C2080" s="418"/>
      <c r="S2080" s="367"/>
      <c r="T2080" s="367"/>
      <c r="U2080" s="368"/>
      <c r="V2080" s="1"/>
      <c r="W2080" s="1"/>
      <c r="X2080" s="1"/>
      <c r="Y2080" s="1"/>
      <c r="Z2080" s="1"/>
      <c r="AA2080" s="1"/>
      <c r="AB2080" s="1"/>
      <c r="AC2080" s="1"/>
    </row>
    <row r="2081" spans="1:29" ht="15" customHeight="1" x14ac:dyDescent="0.25">
      <c r="A2081" s="342"/>
      <c r="B2081" s="417"/>
      <c r="C2081" s="418"/>
      <c r="S2081" s="367"/>
      <c r="T2081" s="367"/>
      <c r="U2081" s="368"/>
      <c r="V2081" s="1"/>
      <c r="W2081" s="1"/>
      <c r="X2081" s="1"/>
      <c r="Y2081" s="1"/>
      <c r="Z2081" s="1"/>
      <c r="AA2081" s="1"/>
      <c r="AB2081" s="1"/>
      <c r="AC2081" s="1"/>
    </row>
    <row r="2082" spans="1:29" ht="15" customHeight="1" x14ac:dyDescent="0.25">
      <c r="A2082" s="342"/>
      <c r="B2082" s="417"/>
      <c r="C2082" s="418"/>
      <c r="S2082" s="367"/>
      <c r="T2082" s="367"/>
      <c r="U2082" s="368"/>
      <c r="V2082" s="1"/>
      <c r="W2082" s="1"/>
      <c r="X2082" s="1"/>
      <c r="Y2082" s="1"/>
      <c r="Z2082" s="1"/>
      <c r="AA2082" s="1"/>
      <c r="AB2082" s="1"/>
      <c r="AC2082" s="1"/>
    </row>
    <row r="2083" spans="1:29" ht="15" customHeight="1" x14ac:dyDescent="0.25">
      <c r="A2083" s="342"/>
      <c r="B2083" s="417"/>
      <c r="C2083" s="418"/>
      <c r="S2083" s="367"/>
      <c r="T2083" s="367"/>
      <c r="U2083" s="368"/>
      <c r="V2083" s="1"/>
      <c r="W2083" s="1"/>
      <c r="X2083" s="1"/>
      <c r="Y2083" s="1"/>
      <c r="Z2083" s="1"/>
      <c r="AA2083" s="1"/>
      <c r="AB2083" s="1"/>
      <c r="AC2083" s="1"/>
    </row>
    <row r="2084" spans="1:29" ht="15" customHeight="1" x14ac:dyDescent="0.25">
      <c r="A2084" s="342"/>
      <c r="B2084" s="417"/>
      <c r="C2084" s="418"/>
      <c r="S2084" s="367"/>
      <c r="T2084" s="367"/>
      <c r="U2084" s="368"/>
      <c r="V2084" s="1"/>
      <c r="W2084" s="1"/>
      <c r="X2084" s="1"/>
      <c r="Y2084" s="1"/>
      <c r="Z2084" s="1"/>
      <c r="AA2084" s="1"/>
      <c r="AB2084" s="1"/>
      <c r="AC2084" s="1"/>
    </row>
    <row r="2085" spans="1:29" ht="15" customHeight="1" x14ac:dyDescent="0.25">
      <c r="A2085" s="342"/>
      <c r="B2085" s="417"/>
      <c r="C2085" s="418"/>
      <c r="S2085" s="367"/>
      <c r="T2085" s="367"/>
      <c r="U2085" s="368"/>
      <c r="V2085" s="1"/>
      <c r="W2085" s="1"/>
      <c r="X2085" s="1"/>
      <c r="Y2085" s="1"/>
      <c r="Z2085" s="1"/>
      <c r="AA2085" s="1"/>
      <c r="AB2085" s="1"/>
      <c r="AC2085" s="1"/>
    </row>
    <row r="2086" spans="1:29" ht="15" customHeight="1" x14ac:dyDescent="0.25">
      <c r="A2086" s="342"/>
      <c r="B2086" s="417"/>
      <c r="C2086" s="418"/>
      <c r="S2086" s="367"/>
      <c r="T2086" s="367"/>
      <c r="U2086" s="368"/>
      <c r="V2086" s="1"/>
      <c r="W2086" s="1"/>
      <c r="X2086" s="1"/>
      <c r="Y2086" s="1"/>
      <c r="Z2086" s="1"/>
      <c r="AA2086" s="1"/>
      <c r="AB2086" s="1"/>
      <c r="AC2086" s="1"/>
    </row>
    <row r="2087" spans="1:29" ht="15" customHeight="1" x14ac:dyDescent="0.25">
      <c r="A2087" s="342"/>
      <c r="B2087" s="417"/>
      <c r="C2087" s="418"/>
      <c r="S2087" s="367"/>
      <c r="T2087" s="367"/>
      <c r="U2087" s="368"/>
      <c r="V2087" s="1"/>
      <c r="W2087" s="1"/>
      <c r="X2087" s="1"/>
      <c r="Y2087" s="1"/>
      <c r="Z2087" s="1"/>
      <c r="AA2087" s="1"/>
      <c r="AB2087" s="1"/>
      <c r="AC2087" s="1"/>
    </row>
    <row r="2088" spans="1:29" ht="15" customHeight="1" x14ac:dyDescent="0.25">
      <c r="A2088" s="342"/>
      <c r="B2088" s="417"/>
      <c r="C2088" s="418"/>
      <c r="S2088" s="367"/>
      <c r="T2088" s="367"/>
      <c r="U2088" s="368"/>
      <c r="V2088" s="1"/>
      <c r="W2088" s="1"/>
      <c r="X2088" s="1"/>
      <c r="Y2088" s="1"/>
      <c r="Z2088" s="1"/>
      <c r="AA2088" s="1"/>
      <c r="AB2088" s="1"/>
      <c r="AC2088" s="1"/>
    </row>
    <row r="2089" spans="1:29" ht="15" customHeight="1" x14ac:dyDescent="0.25">
      <c r="A2089" s="342"/>
      <c r="B2089" s="417"/>
      <c r="C2089" s="418"/>
      <c r="S2089" s="367"/>
      <c r="T2089" s="367"/>
      <c r="U2089" s="368"/>
      <c r="V2089" s="1"/>
      <c r="W2089" s="1"/>
      <c r="X2089" s="1"/>
      <c r="Y2089" s="1"/>
      <c r="Z2089" s="1"/>
      <c r="AA2089" s="1"/>
      <c r="AB2089" s="1"/>
      <c r="AC2089" s="1"/>
    </row>
    <row r="2090" spans="1:29" ht="15" customHeight="1" x14ac:dyDescent="0.25">
      <c r="A2090" s="342"/>
      <c r="B2090" s="417"/>
      <c r="C2090" s="418"/>
      <c r="S2090" s="367"/>
      <c r="T2090" s="367"/>
      <c r="U2090" s="368"/>
      <c r="V2090" s="1"/>
      <c r="W2090" s="1"/>
      <c r="X2090" s="1"/>
      <c r="Y2090" s="1"/>
      <c r="Z2090" s="1"/>
      <c r="AA2090" s="1"/>
      <c r="AB2090" s="1"/>
      <c r="AC2090" s="1"/>
    </row>
    <row r="2091" spans="1:29" ht="15" customHeight="1" x14ac:dyDescent="0.25">
      <c r="A2091" s="342"/>
      <c r="B2091" s="417"/>
      <c r="C2091" s="418"/>
      <c r="S2091" s="367"/>
      <c r="T2091" s="367"/>
      <c r="U2091" s="368"/>
      <c r="V2091" s="1"/>
      <c r="W2091" s="1"/>
      <c r="X2091" s="1"/>
      <c r="Y2091" s="1"/>
      <c r="Z2091" s="1"/>
      <c r="AA2091" s="1"/>
      <c r="AB2091" s="1"/>
      <c r="AC2091" s="1"/>
    </row>
    <row r="2092" spans="1:29" ht="15" customHeight="1" x14ac:dyDescent="0.25">
      <c r="A2092" s="342"/>
      <c r="B2092" s="417"/>
      <c r="C2092" s="418"/>
      <c r="S2092" s="367"/>
      <c r="T2092" s="367"/>
      <c r="U2092" s="368"/>
      <c r="V2092" s="1"/>
      <c r="W2092" s="1"/>
      <c r="X2092" s="1"/>
      <c r="Y2092" s="1"/>
      <c r="Z2092" s="1"/>
      <c r="AA2092" s="1"/>
      <c r="AB2092" s="1"/>
      <c r="AC2092" s="1"/>
    </row>
    <row r="2093" spans="1:29" ht="15" customHeight="1" x14ac:dyDescent="0.25">
      <c r="A2093" s="342"/>
      <c r="B2093" s="417"/>
      <c r="C2093" s="418"/>
      <c r="S2093" s="367"/>
      <c r="T2093" s="367"/>
      <c r="U2093" s="368"/>
      <c r="V2093" s="1"/>
      <c r="W2093" s="1"/>
      <c r="X2093" s="1"/>
      <c r="Y2093" s="1"/>
      <c r="Z2093" s="1"/>
      <c r="AA2093" s="1"/>
      <c r="AB2093" s="1"/>
      <c r="AC2093" s="1"/>
    </row>
    <row r="2094" spans="1:29" ht="15" customHeight="1" x14ac:dyDescent="0.25">
      <c r="A2094" s="342"/>
      <c r="B2094" s="417"/>
      <c r="C2094" s="418"/>
      <c r="S2094" s="367"/>
      <c r="T2094" s="367"/>
      <c r="U2094" s="368"/>
      <c r="V2094" s="1"/>
      <c r="W2094" s="1"/>
      <c r="X2094" s="1"/>
      <c r="Y2094" s="1"/>
      <c r="Z2094" s="1"/>
      <c r="AA2094" s="1"/>
      <c r="AB2094" s="1"/>
      <c r="AC2094" s="1"/>
    </row>
    <row r="2095" spans="1:29" ht="15" customHeight="1" x14ac:dyDescent="0.25">
      <c r="A2095" s="342"/>
      <c r="B2095" s="417"/>
      <c r="C2095" s="418"/>
      <c r="S2095" s="367"/>
      <c r="T2095" s="367"/>
      <c r="U2095" s="368"/>
      <c r="V2095" s="1"/>
      <c r="W2095" s="1"/>
      <c r="X2095" s="1"/>
      <c r="Y2095" s="1"/>
      <c r="Z2095" s="1"/>
      <c r="AA2095" s="1"/>
      <c r="AB2095" s="1"/>
      <c r="AC2095" s="1"/>
    </row>
    <row r="2096" spans="1:29" ht="15" customHeight="1" x14ac:dyDescent="0.25">
      <c r="A2096" s="342"/>
      <c r="B2096" s="417"/>
      <c r="C2096" s="418"/>
      <c r="S2096" s="367"/>
      <c r="T2096" s="367"/>
      <c r="U2096" s="368"/>
      <c r="V2096" s="1"/>
      <c r="W2096" s="1"/>
      <c r="X2096" s="1"/>
      <c r="Y2096" s="1"/>
      <c r="Z2096" s="1"/>
      <c r="AA2096" s="1"/>
      <c r="AB2096" s="1"/>
      <c r="AC2096" s="1"/>
    </row>
    <row r="2097" spans="1:29" ht="15" customHeight="1" x14ac:dyDescent="0.25">
      <c r="A2097" s="342"/>
      <c r="B2097" s="417"/>
      <c r="C2097" s="418"/>
      <c r="S2097" s="367"/>
      <c r="T2097" s="367"/>
      <c r="U2097" s="368"/>
      <c r="V2097" s="1"/>
      <c r="W2097" s="1"/>
      <c r="X2097" s="1"/>
      <c r="Y2097" s="1"/>
      <c r="Z2097" s="1"/>
      <c r="AA2097" s="1"/>
      <c r="AB2097" s="1"/>
      <c r="AC2097" s="1"/>
    </row>
    <row r="2098" spans="1:29" ht="15" customHeight="1" x14ac:dyDescent="0.25">
      <c r="A2098" s="342"/>
      <c r="B2098" s="417"/>
      <c r="C2098" s="418"/>
      <c r="S2098" s="367"/>
      <c r="T2098" s="367"/>
      <c r="U2098" s="368"/>
      <c r="V2098" s="1"/>
      <c r="W2098" s="1"/>
      <c r="X2098" s="1"/>
      <c r="Y2098" s="1"/>
      <c r="Z2098" s="1"/>
      <c r="AA2098" s="1"/>
      <c r="AB2098" s="1"/>
      <c r="AC2098" s="1"/>
    </row>
    <row r="2099" spans="1:29" ht="15" customHeight="1" x14ac:dyDescent="0.25">
      <c r="A2099" s="342"/>
      <c r="B2099" s="417"/>
      <c r="C2099" s="418"/>
      <c r="S2099" s="367"/>
      <c r="T2099" s="367"/>
      <c r="U2099" s="368"/>
      <c r="V2099" s="1"/>
      <c r="W2099" s="1"/>
      <c r="X2099" s="1"/>
      <c r="Y2099" s="1"/>
      <c r="Z2099" s="1"/>
      <c r="AA2099" s="1"/>
      <c r="AB2099" s="1"/>
      <c r="AC2099" s="1"/>
    </row>
    <row r="2100" spans="1:29" ht="15" customHeight="1" x14ac:dyDescent="0.25">
      <c r="A2100" s="342"/>
      <c r="B2100" s="417"/>
      <c r="C2100" s="418"/>
      <c r="S2100" s="367"/>
      <c r="T2100" s="367"/>
      <c r="U2100" s="368"/>
      <c r="V2100" s="1"/>
      <c r="W2100" s="1"/>
      <c r="X2100" s="1"/>
      <c r="Y2100" s="1"/>
      <c r="Z2100" s="1"/>
      <c r="AA2100" s="1"/>
      <c r="AB2100" s="1"/>
      <c r="AC2100" s="1"/>
    </row>
    <row r="2101" spans="1:29" ht="15" customHeight="1" x14ac:dyDescent="0.25">
      <c r="A2101" s="342"/>
      <c r="B2101" s="417"/>
      <c r="C2101" s="418"/>
      <c r="S2101" s="367"/>
      <c r="T2101" s="367"/>
      <c r="U2101" s="368"/>
      <c r="V2101" s="1"/>
      <c r="W2101" s="1"/>
      <c r="X2101" s="1"/>
      <c r="Y2101" s="1"/>
      <c r="Z2101" s="1"/>
      <c r="AA2101" s="1"/>
      <c r="AB2101" s="1"/>
      <c r="AC2101" s="1"/>
    </row>
    <row r="2102" spans="1:29" ht="15" customHeight="1" x14ac:dyDescent="0.25">
      <c r="A2102" s="342"/>
      <c r="B2102" s="417"/>
      <c r="C2102" s="418"/>
      <c r="S2102" s="367"/>
      <c r="T2102" s="367"/>
      <c r="U2102" s="368"/>
      <c r="V2102" s="1"/>
      <c r="W2102" s="1"/>
      <c r="X2102" s="1"/>
      <c r="Y2102" s="1"/>
      <c r="Z2102" s="1"/>
      <c r="AA2102" s="1"/>
      <c r="AB2102" s="1"/>
      <c r="AC2102" s="1"/>
    </row>
    <row r="2103" spans="1:29" ht="15" customHeight="1" x14ac:dyDescent="0.25">
      <c r="A2103" s="342"/>
      <c r="B2103" s="417"/>
      <c r="C2103" s="418"/>
      <c r="S2103" s="367"/>
      <c r="T2103" s="367"/>
      <c r="U2103" s="368"/>
      <c r="V2103" s="1"/>
      <c r="W2103" s="1"/>
      <c r="X2103" s="1"/>
      <c r="Y2103" s="1"/>
      <c r="Z2103" s="1"/>
      <c r="AA2103" s="1"/>
      <c r="AB2103" s="1"/>
      <c r="AC2103" s="1"/>
    </row>
    <row r="2104" spans="1:29" ht="15" customHeight="1" x14ac:dyDescent="0.25">
      <c r="A2104" s="342"/>
      <c r="B2104" s="417"/>
      <c r="C2104" s="418"/>
      <c r="S2104" s="367"/>
      <c r="T2104" s="367"/>
      <c r="U2104" s="368"/>
      <c r="V2104" s="1"/>
      <c r="W2104" s="1"/>
      <c r="X2104" s="1"/>
      <c r="Y2104" s="1"/>
      <c r="Z2104" s="1"/>
      <c r="AA2104" s="1"/>
      <c r="AB2104" s="1"/>
      <c r="AC2104" s="1"/>
    </row>
    <row r="2105" spans="1:29" ht="15" customHeight="1" x14ac:dyDescent="0.25">
      <c r="A2105" s="342"/>
      <c r="B2105" s="417"/>
      <c r="C2105" s="418"/>
      <c r="S2105" s="367"/>
      <c r="T2105" s="367"/>
      <c r="U2105" s="368"/>
      <c r="V2105" s="1"/>
      <c r="W2105" s="1"/>
      <c r="X2105" s="1"/>
      <c r="Y2105" s="1"/>
      <c r="Z2105" s="1"/>
      <c r="AA2105" s="1"/>
      <c r="AB2105" s="1"/>
      <c r="AC2105" s="1"/>
    </row>
    <row r="2106" spans="1:29" ht="15" customHeight="1" x14ac:dyDescent="0.25">
      <c r="A2106" s="342"/>
      <c r="B2106" s="417"/>
      <c r="C2106" s="418"/>
      <c r="S2106" s="367"/>
      <c r="T2106" s="367"/>
      <c r="U2106" s="368"/>
      <c r="V2106" s="1"/>
      <c r="W2106" s="1"/>
      <c r="X2106" s="1"/>
      <c r="Y2106" s="1"/>
      <c r="Z2106" s="1"/>
      <c r="AA2106" s="1"/>
      <c r="AB2106" s="1"/>
      <c r="AC2106" s="1"/>
    </row>
    <row r="2107" spans="1:29" ht="15" customHeight="1" x14ac:dyDescent="0.25">
      <c r="A2107" s="342"/>
      <c r="B2107" s="417"/>
      <c r="C2107" s="418"/>
      <c r="S2107" s="367"/>
      <c r="T2107" s="367"/>
      <c r="U2107" s="368"/>
      <c r="V2107" s="1"/>
      <c r="W2107" s="1"/>
      <c r="X2107" s="1"/>
      <c r="Y2107" s="1"/>
      <c r="Z2107" s="1"/>
      <c r="AA2107" s="1"/>
      <c r="AB2107" s="1"/>
      <c r="AC2107" s="1"/>
    </row>
    <row r="2108" spans="1:29" ht="15" customHeight="1" x14ac:dyDescent="0.25">
      <c r="A2108" s="342"/>
      <c r="B2108" s="417"/>
      <c r="C2108" s="418"/>
      <c r="S2108" s="367"/>
      <c r="T2108" s="367"/>
      <c r="U2108" s="368"/>
      <c r="V2108" s="1"/>
      <c r="W2108" s="1"/>
      <c r="X2108" s="1"/>
      <c r="Y2108" s="1"/>
      <c r="Z2108" s="1"/>
      <c r="AA2108" s="1"/>
      <c r="AB2108" s="1"/>
      <c r="AC2108" s="1"/>
    </row>
    <row r="2109" spans="1:29" ht="15" customHeight="1" x14ac:dyDescent="0.25">
      <c r="A2109" s="342"/>
      <c r="B2109" s="417"/>
      <c r="C2109" s="418"/>
      <c r="S2109" s="367"/>
      <c r="T2109" s="367"/>
      <c r="U2109" s="368"/>
      <c r="V2109" s="1"/>
      <c r="W2109" s="1"/>
      <c r="X2109" s="1"/>
      <c r="Y2109" s="1"/>
      <c r="Z2109" s="1"/>
      <c r="AA2109" s="1"/>
      <c r="AB2109" s="1"/>
      <c r="AC2109" s="1"/>
    </row>
    <row r="2110" spans="1:29" ht="15" customHeight="1" x14ac:dyDescent="0.25">
      <c r="A2110" s="342"/>
      <c r="B2110" s="417"/>
      <c r="C2110" s="418"/>
      <c r="S2110" s="367"/>
      <c r="T2110" s="367"/>
      <c r="U2110" s="368"/>
      <c r="V2110" s="1"/>
      <c r="W2110" s="1"/>
      <c r="X2110" s="1"/>
      <c r="Y2110" s="1"/>
      <c r="Z2110" s="1"/>
      <c r="AA2110" s="1"/>
      <c r="AB2110" s="1"/>
      <c r="AC2110" s="1"/>
    </row>
    <row r="2111" spans="1:29" ht="15" customHeight="1" x14ac:dyDescent="0.25">
      <c r="A2111" s="342"/>
      <c r="B2111" s="417"/>
      <c r="C2111" s="418"/>
      <c r="S2111" s="367"/>
      <c r="T2111" s="367"/>
      <c r="U2111" s="368"/>
      <c r="V2111" s="1"/>
      <c r="W2111" s="1"/>
      <c r="X2111" s="1"/>
      <c r="Y2111" s="1"/>
      <c r="Z2111" s="1"/>
      <c r="AA2111" s="1"/>
      <c r="AB2111" s="1"/>
      <c r="AC2111" s="1"/>
    </row>
    <row r="2112" spans="1:29" ht="15" customHeight="1" x14ac:dyDescent="0.25">
      <c r="A2112" s="342"/>
      <c r="B2112" s="417"/>
      <c r="C2112" s="418"/>
      <c r="S2112" s="367"/>
      <c r="T2112" s="367"/>
      <c r="U2112" s="368"/>
      <c r="V2112" s="1"/>
      <c r="W2112" s="1"/>
      <c r="X2112" s="1"/>
      <c r="Y2112" s="1"/>
      <c r="Z2112" s="1"/>
      <c r="AA2112" s="1"/>
      <c r="AB2112" s="1"/>
      <c r="AC2112" s="1"/>
    </row>
    <row r="2113" spans="1:29" ht="15" customHeight="1" x14ac:dyDescent="0.25">
      <c r="A2113" s="342"/>
      <c r="B2113" s="417"/>
      <c r="C2113" s="418"/>
      <c r="S2113" s="367"/>
      <c r="T2113" s="367"/>
      <c r="U2113" s="368"/>
      <c r="V2113" s="1"/>
      <c r="W2113" s="1"/>
      <c r="X2113" s="1"/>
      <c r="Y2113" s="1"/>
      <c r="Z2113" s="1"/>
      <c r="AA2113" s="1"/>
      <c r="AB2113" s="1"/>
      <c r="AC2113" s="1"/>
    </row>
    <row r="2114" spans="1:29" ht="15" customHeight="1" x14ac:dyDescent="0.25">
      <c r="A2114" s="342"/>
      <c r="B2114" s="417"/>
      <c r="C2114" s="418"/>
      <c r="S2114" s="367"/>
      <c r="T2114" s="367"/>
      <c r="U2114" s="368"/>
      <c r="V2114" s="1"/>
      <c r="W2114" s="1"/>
      <c r="X2114" s="1"/>
      <c r="Y2114" s="1"/>
      <c r="Z2114" s="1"/>
      <c r="AA2114" s="1"/>
      <c r="AB2114" s="1"/>
      <c r="AC2114" s="1"/>
    </row>
    <row r="2115" spans="1:29" ht="15" customHeight="1" x14ac:dyDescent="0.25">
      <c r="A2115" s="342"/>
      <c r="B2115" s="417"/>
      <c r="C2115" s="418"/>
      <c r="S2115" s="367"/>
      <c r="T2115" s="367"/>
      <c r="U2115" s="368"/>
      <c r="V2115" s="1"/>
      <c r="W2115" s="1"/>
      <c r="X2115" s="1"/>
      <c r="Y2115" s="1"/>
      <c r="Z2115" s="1"/>
      <c r="AA2115" s="1"/>
      <c r="AB2115" s="1"/>
      <c r="AC2115" s="1"/>
    </row>
    <row r="2116" spans="1:29" ht="15" customHeight="1" x14ac:dyDescent="0.25">
      <c r="A2116" s="342"/>
      <c r="B2116" s="417"/>
      <c r="C2116" s="418"/>
      <c r="S2116" s="367"/>
      <c r="T2116" s="367"/>
      <c r="U2116" s="368"/>
      <c r="V2116" s="1"/>
      <c r="W2116" s="1"/>
      <c r="X2116" s="1"/>
      <c r="Y2116" s="1"/>
      <c r="Z2116" s="1"/>
      <c r="AA2116" s="1"/>
      <c r="AB2116" s="1"/>
      <c r="AC2116" s="1"/>
    </row>
    <row r="2117" spans="1:29" ht="15" customHeight="1" x14ac:dyDescent="0.25">
      <c r="A2117" s="342"/>
      <c r="B2117" s="417"/>
      <c r="C2117" s="418"/>
      <c r="S2117" s="367"/>
      <c r="T2117" s="367"/>
      <c r="U2117" s="368"/>
      <c r="V2117" s="1"/>
      <c r="W2117" s="1"/>
      <c r="X2117" s="1"/>
      <c r="Y2117" s="1"/>
      <c r="Z2117" s="1"/>
      <c r="AA2117" s="1"/>
      <c r="AB2117" s="1"/>
      <c r="AC2117" s="1"/>
    </row>
    <row r="2118" spans="1:29" ht="15" customHeight="1" x14ac:dyDescent="0.25">
      <c r="A2118" s="342"/>
      <c r="B2118" s="417"/>
      <c r="C2118" s="418"/>
      <c r="S2118" s="367"/>
      <c r="T2118" s="367"/>
      <c r="U2118" s="368"/>
      <c r="V2118" s="1"/>
      <c r="W2118" s="1"/>
      <c r="X2118" s="1"/>
      <c r="Y2118" s="1"/>
      <c r="Z2118" s="1"/>
      <c r="AA2118" s="1"/>
      <c r="AB2118" s="1"/>
      <c r="AC2118" s="1"/>
    </row>
    <row r="2119" spans="1:29" ht="15" customHeight="1" x14ac:dyDescent="0.25">
      <c r="A2119" s="342"/>
      <c r="B2119" s="417"/>
      <c r="C2119" s="418"/>
      <c r="S2119" s="367"/>
      <c r="T2119" s="367"/>
      <c r="U2119" s="368"/>
      <c r="V2119" s="1"/>
      <c r="W2119" s="1"/>
      <c r="X2119" s="1"/>
      <c r="Y2119" s="1"/>
      <c r="Z2119" s="1"/>
      <c r="AA2119" s="1"/>
      <c r="AB2119" s="1"/>
      <c r="AC2119" s="1"/>
    </row>
    <row r="2120" spans="1:29" ht="15" customHeight="1" x14ac:dyDescent="0.25">
      <c r="A2120" s="342"/>
      <c r="B2120" s="417"/>
      <c r="C2120" s="418"/>
      <c r="S2120" s="367"/>
      <c r="T2120" s="367"/>
      <c r="U2120" s="368"/>
      <c r="V2120" s="1"/>
      <c r="W2120" s="1"/>
      <c r="X2120" s="1"/>
      <c r="Y2120" s="1"/>
      <c r="Z2120" s="1"/>
      <c r="AA2120" s="1"/>
      <c r="AB2120" s="1"/>
      <c r="AC2120" s="1"/>
    </row>
    <row r="2121" spans="1:29" ht="15" customHeight="1" x14ac:dyDescent="0.25">
      <c r="A2121" s="342"/>
      <c r="B2121" s="417"/>
      <c r="C2121" s="418"/>
      <c r="S2121" s="367"/>
      <c r="T2121" s="367"/>
      <c r="U2121" s="368"/>
      <c r="V2121" s="1"/>
      <c r="W2121" s="1"/>
      <c r="X2121" s="1"/>
      <c r="Y2121" s="1"/>
      <c r="Z2121" s="1"/>
      <c r="AA2121" s="1"/>
      <c r="AB2121" s="1"/>
      <c r="AC2121" s="1"/>
    </row>
    <row r="2122" spans="1:29" ht="15" customHeight="1" x14ac:dyDescent="0.25">
      <c r="A2122" s="342"/>
      <c r="B2122" s="417"/>
      <c r="C2122" s="418"/>
      <c r="S2122" s="367"/>
      <c r="T2122" s="367"/>
      <c r="U2122" s="368"/>
      <c r="V2122" s="1"/>
      <c r="W2122" s="1"/>
      <c r="X2122" s="1"/>
      <c r="Y2122" s="1"/>
      <c r="Z2122" s="1"/>
      <c r="AA2122" s="1"/>
      <c r="AB2122" s="1"/>
      <c r="AC2122" s="1"/>
    </row>
    <row r="2123" spans="1:29" ht="15" customHeight="1" x14ac:dyDescent="0.25">
      <c r="A2123" s="342"/>
      <c r="B2123" s="417"/>
      <c r="C2123" s="418"/>
      <c r="S2123" s="367"/>
      <c r="T2123" s="367"/>
      <c r="U2123" s="368"/>
      <c r="V2123" s="1"/>
      <c r="W2123" s="1"/>
      <c r="X2123" s="1"/>
      <c r="Y2123" s="1"/>
      <c r="Z2123" s="1"/>
      <c r="AA2123" s="1"/>
      <c r="AB2123" s="1"/>
      <c r="AC2123" s="1"/>
    </row>
    <row r="2124" spans="1:29" ht="15" customHeight="1" x14ac:dyDescent="0.25">
      <c r="A2124" s="342"/>
      <c r="B2124" s="417"/>
      <c r="C2124" s="418"/>
      <c r="S2124" s="367"/>
      <c r="T2124" s="367"/>
      <c r="U2124" s="368"/>
      <c r="V2124" s="1"/>
      <c r="W2124" s="1"/>
      <c r="X2124" s="1"/>
      <c r="Y2124" s="1"/>
      <c r="Z2124" s="1"/>
      <c r="AA2124" s="1"/>
      <c r="AB2124" s="1"/>
      <c r="AC2124" s="1"/>
    </row>
    <row r="2125" spans="1:29" ht="15" customHeight="1" x14ac:dyDescent="0.25">
      <c r="A2125" s="342"/>
      <c r="B2125" s="417"/>
      <c r="C2125" s="418"/>
      <c r="S2125" s="367"/>
      <c r="T2125" s="367"/>
      <c r="U2125" s="368"/>
      <c r="V2125" s="1"/>
      <c r="W2125" s="1"/>
      <c r="X2125" s="1"/>
      <c r="Y2125" s="1"/>
      <c r="Z2125" s="1"/>
      <c r="AA2125" s="1"/>
      <c r="AB2125" s="1"/>
      <c r="AC2125" s="1"/>
    </row>
    <row r="2126" spans="1:29" ht="15" customHeight="1" x14ac:dyDescent="0.25">
      <c r="A2126" s="342"/>
      <c r="B2126" s="417"/>
      <c r="C2126" s="418"/>
      <c r="S2126" s="367"/>
      <c r="T2126" s="367"/>
      <c r="U2126" s="368"/>
      <c r="V2126" s="1"/>
      <c r="W2126" s="1"/>
      <c r="X2126" s="1"/>
      <c r="Y2126" s="1"/>
      <c r="Z2126" s="1"/>
      <c r="AA2126" s="1"/>
      <c r="AB2126" s="1"/>
      <c r="AC2126" s="1"/>
    </row>
    <row r="2127" spans="1:29" ht="15" customHeight="1" x14ac:dyDescent="0.25">
      <c r="A2127" s="342"/>
      <c r="B2127" s="417"/>
      <c r="C2127" s="418"/>
      <c r="S2127" s="367"/>
      <c r="T2127" s="367"/>
      <c r="U2127" s="368"/>
      <c r="V2127" s="1"/>
      <c r="W2127" s="1"/>
      <c r="X2127" s="1"/>
      <c r="Y2127" s="1"/>
      <c r="Z2127" s="1"/>
      <c r="AA2127" s="1"/>
      <c r="AB2127" s="1"/>
      <c r="AC2127" s="1"/>
    </row>
    <row r="2128" spans="1:29" ht="15" customHeight="1" x14ac:dyDescent="0.25">
      <c r="A2128" s="342"/>
      <c r="B2128" s="417"/>
      <c r="C2128" s="418"/>
      <c r="S2128" s="367"/>
      <c r="T2128" s="367"/>
      <c r="U2128" s="368"/>
      <c r="V2128" s="1"/>
      <c r="W2128" s="1"/>
      <c r="X2128" s="1"/>
      <c r="Y2128" s="1"/>
      <c r="Z2128" s="1"/>
      <c r="AA2128" s="1"/>
      <c r="AB2128" s="1"/>
      <c r="AC2128" s="1"/>
    </row>
    <row r="2129" spans="1:29" ht="15" customHeight="1" x14ac:dyDescent="0.25">
      <c r="A2129" s="342"/>
      <c r="B2129" s="417"/>
      <c r="C2129" s="418"/>
      <c r="S2129" s="367"/>
      <c r="T2129" s="367"/>
      <c r="U2129" s="368"/>
      <c r="V2129" s="1"/>
      <c r="W2129" s="1"/>
      <c r="X2129" s="1"/>
      <c r="Y2129" s="1"/>
      <c r="Z2129" s="1"/>
      <c r="AA2129" s="1"/>
      <c r="AB2129" s="1"/>
      <c r="AC2129" s="1"/>
    </row>
    <row r="2130" spans="1:29" ht="15" customHeight="1" x14ac:dyDescent="0.25">
      <c r="A2130" s="342"/>
      <c r="B2130" s="417"/>
      <c r="C2130" s="418"/>
      <c r="S2130" s="367"/>
      <c r="T2130" s="367"/>
      <c r="U2130" s="368"/>
      <c r="V2130" s="1"/>
      <c r="W2130" s="1"/>
      <c r="X2130" s="1"/>
      <c r="Y2130" s="1"/>
      <c r="Z2130" s="1"/>
      <c r="AA2130" s="1"/>
      <c r="AB2130" s="1"/>
      <c r="AC2130" s="1"/>
    </row>
    <row r="2131" spans="1:29" ht="15" customHeight="1" x14ac:dyDescent="0.25">
      <c r="A2131" s="342"/>
      <c r="B2131" s="417"/>
      <c r="C2131" s="418"/>
      <c r="S2131" s="367"/>
      <c r="T2131" s="367"/>
      <c r="U2131" s="368"/>
      <c r="V2131" s="1"/>
      <c r="W2131" s="1"/>
      <c r="X2131" s="1"/>
      <c r="Y2131" s="1"/>
      <c r="Z2131" s="1"/>
      <c r="AA2131" s="1"/>
      <c r="AB2131" s="1"/>
      <c r="AC2131" s="1"/>
    </row>
    <row r="2132" spans="1:29" ht="15" customHeight="1" x14ac:dyDescent="0.25">
      <c r="A2132" s="342"/>
      <c r="B2132" s="417"/>
      <c r="C2132" s="418"/>
      <c r="S2132" s="367"/>
      <c r="T2132" s="367"/>
      <c r="U2132" s="368"/>
      <c r="V2132" s="1"/>
      <c r="W2132" s="1"/>
      <c r="X2132" s="1"/>
      <c r="Y2132" s="1"/>
      <c r="Z2132" s="1"/>
      <c r="AA2132" s="1"/>
      <c r="AB2132" s="1"/>
      <c r="AC2132" s="1"/>
    </row>
    <row r="2133" spans="1:29" ht="15" customHeight="1" x14ac:dyDescent="0.25">
      <c r="A2133" s="342"/>
      <c r="B2133" s="417"/>
      <c r="C2133" s="418"/>
      <c r="S2133" s="367"/>
      <c r="T2133" s="367"/>
      <c r="U2133" s="368"/>
      <c r="V2133" s="1"/>
      <c r="W2133" s="1"/>
      <c r="X2133" s="1"/>
      <c r="Y2133" s="1"/>
      <c r="Z2133" s="1"/>
      <c r="AA2133" s="1"/>
      <c r="AB2133" s="1"/>
      <c r="AC2133" s="1"/>
    </row>
    <row r="2134" spans="1:29" ht="15" customHeight="1" x14ac:dyDescent="0.25">
      <c r="A2134" s="342"/>
      <c r="B2134" s="417"/>
      <c r="C2134" s="418"/>
      <c r="S2134" s="367"/>
      <c r="T2134" s="367"/>
      <c r="U2134" s="368"/>
      <c r="V2134" s="1"/>
      <c r="W2134" s="1"/>
      <c r="X2134" s="1"/>
      <c r="Y2134" s="1"/>
      <c r="Z2134" s="1"/>
      <c r="AA2134" s="1"/>
      <c r="AB2134" s="1"/>
      <c r="AC2134" s="1"/>
    </row>
    <row r="2135" spans="1:29" ht="15" customHeight="1" x14ac:dyDescent="0.25">
      <c r="A2135" s="342"/>
      <c r="B2135" s="417"/>
      <c r="C2135" s="418"/>
      <c r="S2135" s="367"/>
      <c r="T2135" s="367"/>
      <c r="U2135" s="368"/>
      <c r="V2135" s="1"/>
      <c r="W2135" s="1"/>
      <c r="X2135" s="1"/>
      <c r="Y2135" s="1"/>
      <c r="Z2135" s="1"/>
      <c r="AA2135" s="1"/>
      <c r="AB2135" s="1"/>
      <c r="AC2135" s="1"/>
    </row>
    <row r="2136" spans="1:29" ht="15" customHeight="1" x14ac:dyDescent="0.25">
      <c r="A2136" s="342"/>
      <c r="B2136" s="417"/>
      <c r="C2136" s="418"/>
      <c r="S2136" s="367"/>
      <c r="T2136" s="367"/>
      <c r="U2136" s="368"/>
      <c r="V2136" s="1"/>
      <c r="W2136" s="1"/>
      <c r="X2136" s="1"/>
      <c r="Y2136" s="1"/>
      <c r="Z2136" s="1"/>
      <c r="AA2136" s="1"/>
      <c r="AB2136" s="1"/>
      <c r="AC2136" s="1"/>
    </row>
    <row r="2137" spans="1:29" ht="15" customHeight="1" x14ac:dyDescent="0.25">
      <c r="A2137" s="342"/>
      <c r="B2137" s="417"/>
      <c r="C2137" s="418"/>
      <c r="S2137" s="367"/>
      <c r="T2137" s="367"/>
      <c r="U2137" s="368"/>
      <c r="V2137" s="1"/>
      <c r="W2137" s="1"/>
      <c r="X2137" s="1"/>
      <c r="Y2137" s="1"/>
      <c r="Z2137" s="1"/>
      <c r="AA2137" s="1"/>
      <c r="AB2137" s="1"/>
      <c r="AC2137" s="1"/>
    </row>
    <row r="2138" spans="1:29" ht="15" customHeight="1" x14ac:dyDescent="0.25">
      <c r="A2138" s="342"/>
      <c r="B2138" s="417"/>
      <c r="C2138" s="418"/>
      <c r="S2138" s="367"/>
      <c r="T2138" s="367"/>
      <c r="U2138" s="368"/>
      <c r="V2138" s="1"/>
      <c r="W2138" s="1"/>
      <c r="X2138" s="1"/>
      <c r="Y2138" s="1"/>
      <c r="Z2138" s="1"/>
      <c r="AA2138" s="1"/>
      <c r="AB2138" s="1"/>
      <c r="AC2138" s="1"/>
    </row>
    <row r="2139" spans="1:29" ht="15" customHeight="1" x14ac:dyDescent="0.25">
      <c r="A2139" s="342"/>
      <c r="B2139" s="417"/>
      <c r="C2139" s="418"/>
      <c r="S2139" s="367"/>
      <c r="T2139" s="367"/>
      <c r="U2139" s="368"/>
      <c r="V2139" s="1"/>
      <c r="W2139" s="1"/>
      <c r="X2139" s="1"/>
      <c r="Y2139" s="1"/>
      <c r="Z2139" s="1"/>
      <c r="AA2139" s="1"/>
      <c r="AB2139" s="1"/>
      <c r="AC2139" s="1"/>
    </row>
    <row r="2140" spans="1:29" ht="15" customHeight="1" x14ac:dyDescent="0.25">
      <c r="A2140" s="342"/>
      <c r="B2140" s="417"/>
      <c r="C2140" s="418"/>
      <c r="S2140" s="367"/>
      <c r="T2140" s="367"/>
      <c r="U2140" s="368"/>
      <c r="V2140" s="1"/>
      <c r="W2140" s="1"/>
      <c r="X2140" s="1"/>
      <c r="Y2140" s="1"/>
      <c r="Z2140" s="1"/>
      <c r="AA2140" s="1"/>
      <c r="AB2140" s="1"/>
      <c r="AC2140" s="1"/>
    </row>
    <row r="2141" spans="1:29" ht="15" customHeight="1" x14ac:dyDescent="0.25">
      <c r="A2141" s="342"/>
      <c r="B2141" s="417"/>
      <c r="C2141" s="418"/>
      <c r="S2141" s="367"/>
      <c r="T2141" s="367"/>
      <c r="U2141" s="368"/>
      <c r="V2141" s="1"/>
      <c r="W2141" s="1"/>
      <c r="X2141" s="1"/>
      <c r="Y2141" s="1"/>
      <c r="Z2141" s="1"/>
      <c r="AA2141" s="1"/>
      <c r="AB2141" s="1"/>
      <c r="AC2141" s="1"/>
    </row>
    <row r="2142" spans="1:29" ht="15" customHeight="1" x14ac:dyDescent="0.25">
      <c r="A2142" s="342"/>
      <c r="B2142" s="417"/>
      <c r="C2142" s="418"/>
      <c r="S2142" s="367"/>
      <c r="T2142" s="367"/>
      <c r="U2142" s="368"/>
      <c r="V2142" s="1"/>
      <c r="W2142" s="1"/>
      <c r="X2142" s="1"/>
      <c r="Y2142" s="1"/>
      <c r="Z2142" s="1"/>
      <c r="AA2142" s="1"/>
      <c r="AB2142" s="1"/>
      <c r="AC2142" s="1"/>
    </row>
    <row r="2143" spans="1:29" ht="15" customHeight="1" x14ac:dyDescent="0.25">
      <c r="A2143" s="342"/>
      <c r="B2143" s="417"/>
      <c r="C2143" s="418"/>
      <c r="S2143" s="367"/>
      <c r="T2143" s="367"/>
      <c r="U2143" s="368"/>
      <c r="V2143" s="1"/>
      <c r="W2143" s="1"/>
      <c r="X2143" s="1"/>
      <c r="Y2143" s="1"/>
      <c r="Z2143" s="1"/>
      <c r="AA2143" s="1"/>
      <c r="AB2143" s="1"/>
      <c r="AC2143" s="1"/>
    </row>
    <row r="2144" spans="1:29" ht="15" customHeight="1" x14ac:dyDescent="0.25">
      <c r="A2144" s="342"/>
      <c r="B2144" s="417"/>
      <c r="C2144" s="418"/>
      <c r="S2144" s="367"/>
      <c r="T2144" s="367"/>
      <c r="U2144" s="368"/>
      <c r="V2144" s="1"/>
      <c r="W2144" s="1"/>
      <c r="X2144" s="1"/>
      <c r="Y2144" s="1"/>
      <c r="Z2144" s="1"/>
      <c r="AA2144" s="1"/>
      <c r="AB2144" s="1"/>
      <c r="AC2144" s="1"/>
    </row>
    <row r="2145" spans="1:29" ht="15" customHeight="1" x14ac:dyDescent="0.25">
      <c r="A2145" s="342"/>
      <c r="B2145" s="417"/>
      <c r="C2145" s="418"/>
      <c r="S2145" s="367"/>
      <c r="T2145" s="367"/>
      <c r="U2145" s="368"/>
      <c r="V2145" s="1"/>
      <c r="W2145" s="1"/>
      <c r="X2145" s="1"/>
      <c r="Y2145" s="1"/>
      <c r="Z2145" s="1"/>
      <c r="AA2145" s="1"/>
      <c r="AB2145" s="1"/>
      <c r="AC2145" s="1"/>
    </row>
    <row r="2146" spans="1:29" ht="15" customHeight="1" x14ac:dyDescent="0.25">
      <c r="A2146" s="342"/>
      <c r="B2146" s="417"/>
      <c r="C2146" s="418"/>
      <c r="S2146" s="367"/>
      <c r="T2146" s="367"/>
      <c r="U2146" s="368"/>
      <c r="V2146" s="1"/>
      <c r="W2146" s="1"/>
      <c r="X2146" s="1"/>
      <c r="Y2146" s="1"/>
      <c r="Z2146" s="1"/>
      <c r="AA2146" s="1"/>
      <c r="AB2146" s="1"/>
      <c r="AC2146" s="1"/>
    </row>
    <row r="2147" spans="1:29" ht="15" customHeight="1" x14ac:dyDescent="0.25">
      <c r="A2147" s="342"/>
      <c r="B2147" s="417"/>
      <c r="C2147" s="418"/>
      <c r="S2147" s="367"/>
      <c r="T2147" s="367"/>
      <c r="U2147" s="368"/>
      <c r="V2147" s="1"/>
      <c r="W2147" s="1"/>
      <c r="X2147" s="1"/>
      <c r="Y2147" s="1"/>
      <c r="Z2147" s="1"/>
      <c r="AA2147" s="1"/>
      <c r="AB2147" s="1"/>
      <c r="AC2147" s="1"/>
    </row>
    <row r="2148" spans="1:29" ht="15" customHeight="1" x14ac:dyDescent="0.25">
      <c r="A2148" s="342"/>
      <c r="B2148" s="417"/>
      <c r="C2148" s="418"/>
      <c r="S2148" s="367"/>
      <c r="T2148" s="367"/>
      <c r="U2148" s="368"/>
      <c r="V2148" s="1"/>
      <c r="W2148" s="1"/>
      <c r="X2148" s="1"/>
      <c r="Y2148" s="1"/>
      <c r="Z2148" s="1"/>
      <c r="AA2148" s="1"/>
      <c r="AB2148" s="1"/>
      <c r="AC2148" s="1"/>
    </row>
    <row r="2149" spans="1:29" ht="15" customHeight="1" x14ac:dyDescent="0.25">
      <c r="A2149" s="342"/>
      <c r="B2149" s="417"/>
      <c r="C2149" s="418"/>
      <c r="S2149" s="367"/>
      <c r="T2149" s="367"/>
      <c r="U2149" s="368"/>
      <c r="V2149" s="1"/>
      <c r="W2149" s="1"/>
      <c r="X2149" s="1"/>
      <c r="Y2149" s="1"/>
      <c r="Z2149" s="1"/>
      <c r="AA2149" s="1"/>
      <c r="AB2149" s="1"/>
      <c r="AC2149" s="1"/>
    </row>
    <row r="2150" spans="1:29" ht="15" customHeight="1" x14ac:dyDescent="0.25">
      <c r="A2150" s="342"/>
      <c r="B2150" s="417"/>
      <c r="C2150" s="418"/>
      <c r="S2150" s="367"/>
      <c r="T2150" s="367"/>
      <c r="U2150" s="368"/>
      <c r="V2150" s="1"/>
      <c r="W2150" s="1"/>
      <c r="X2150" s="1"/>
      <c r="Y2150" s="1"/>
      <c r="Z2150" s="1"/>
      <c r="AA2150" s="1"/>
      <c r="AB2150" s="1"/>
      <c r="AC2150" s="1"/>
    </row>
    <row r="2151" spans="1:29" ht="15" customHeight="1" x14ac:dyDescent="0.25">
      <c r="A2151" s="342"/>
      <c r="B2151" s="417"/>
      <c r="C2151" s="418"/>
      <c r="S2151" s="367"/>
      <c r="T2151" s="367"/>
      <c r="U2151" s="368"/>
      <c r="V2151" s="1"/>
      <c r="W2151" s="1"/>
      <c r="X2151" s="1"/>
      <c r="Y2151" s="1"/>
      <c r="Z2151" s="1"/>
      <c r="AA2151" s="1"/>
      <c r="AB2151" s="1"/>
      <c r="AC2151" s="1"/>
    </row>
    <row r="2152" spans="1:29" ht="15" customHeight="1" x14ac:dyDescent="0.25">
      <c r="A2152" s="342"/>
      <c r="B2152" s="417"/>
      <c r="C2152" s="418"/>
      <c r="S2152" s="367"/>
      <c r="T2152" s="367"/>
      <c r="U2152" s="368"/>
      <c r="V2152" s="1"/>
      <c r="W2152" s="1"/>
      <c r="X2152" s="1"/>
      <c r="Y2152" s="1"/>
      <c r="Z2152" s="1"/>
      <c r="AA2152" s="1"/>
      <c r="AB2152" s="1"/>
      <c r="AC2152" s="1"/>
    </row>
    <row r="2153" spans="1:29" ht="15" customHeight="1" x14ac:dyDescent="0.25">
      <c r="A2153" s="342"/>
      <c r="B2153" s="417"/>
      <c r="C2153" s="418"/>
      <c r="S2153" s="367"/>
      <c r="T2153" s="367"/>
      <c r="U2153" s="368"/>
      <c r="V2153" s="1"/>
      <c r="W2153" s="1"/>
      <c r="X2153" s="1"/>
      <c r="Y2153" s="1"/>
      <c r="Z2153" s="1"/>
      <c r="AA2153" s="1"/>
      <c r="AB2153" s="1"/>
      <c r="AC2153" s="1"/>
    </row>
    <row r="2154" spans="1:29" ht="15" customHeight="1" x14ac:dyDescent="0.25">
      <c r="A2154" s="342"/>
      <c r="B2154" s="417"/>
      <c r="C2154" s="418"/>
      <c r="S2154" s="367"/>
      <c r="T2154" s="367"/>
      <c r="U2154" s="368"/>
      <c r="V2154" s="1"/>
      <c r="W2154" s="1"/>
      <c r="X2154" s="1"/>
      <c r="Y2154" s="1"/>
      <c r="Z2154" s="1"/>
      <c r="AA2154" s="1"/>
      <c r="AB2154" s="1"/>
      <c r="AC2154" s="1"/>
    </row>
    <row r="2155" spans="1:29" ht="15" customHeight="1" x14ac:dyDescent="0.25">
      <c r="A2155" s="342"/>
      <c r="B2155" s="417"/>
      <c r="C2155" s="418"/>
      <c r="S2155" s="367"/>
      <c r="T2155" s="367"/>
      <c r="U2155" s="368"/>
      <c r="V2155" s="1"/>
      <c r="W2155" s="1"/>
      <c r="X2155" s="1"/>
      <c r="Y2155" s="1"/>
      <c r="Z2155" s="1"/>
      <c r="AA2155" s="1"/>
      <c r="AB2155" s="1"/>
      <c r="AC2155" s="1"/>
    </row>
    <row r="2156" spans="1:29" ht="15" customHeight="1" x14ac:dyDescent="0.25">
      <c r="A2156" s="342"/>
      <c r="B2156" s="417"/>
      <c r="C2156" s="418"/>
      <c r="S2156" s="367"/>
      <c r="T2156" s="367"/>
      <c r="U2156" s="368"/>
      <c r="V2156" s="1"/>
      <c r="W2156" s="1"/>
      <c r="X2156" s="1"/>
      <c r="Y2156" s="1"/>
      <c r="Z2156" s="1"/>
      <c r="AA2156" s="1"/>
      <c r="AB2156" s="1"/>
      <c r="AC2156" s="1"/>
    </row>
    <row r="2157" spans="1:29" ht="15" customHeight="1" x14ac:dyDescent="0.25">
      <c r="A2157" s="342"/>
      <c r="B2157" s="417"/>
      <c r="C2157" s="418"/>
      <c r="S2157" s="367"/>
      <c r="T2157" s="367"/>
      <c r="U2157" s="368"/>
      <c r="V2157" s="1"/>
      <c r="W2157" s="1"/>
      <c r="X2157" s="1"/>
      <c r="Y2157" s="1"/>
      <c r="Z2157" s="1"/>
      <c r="AA2157" s="1"/>
      <c r="AB2157" s="1"/>
      <c r="AC2157" s="1"/>
    </row>
    <row r="2158" spans="1:29" ht="15" customHeight="1" x14ac:dyDescent="0.25">
      <c r="A2158" s="342"/>
      <c r="B2158" s="417"/>
      <c r="C2158" s="418"/>
      <c r="S2158" s="367"/>
      <c r="T2158" s="367"/>
      <c r="U2158" s="368"/>
      <c r="V2158" s="1"/>
      <c r="W2158" s="1"/>
      <c r="X2158" s="1"/>
      <c r="Y2158" s="1"/>
      <c r="Z2158" s="1"/>
      <c r="AA2158" s="1"/>
      <c r="AB2158" s="1"/>
      <c r="AC2158" s="1"/>
    </row>
    <row r="2159" spans="1:29" ht="15" customHeight="1" x14ac:dyDescent="0.25">
      <c r="A2159" s="342"/>
      <c r="B2159" s="417"/>
      <c r="C2159" s="418"/>
      <c r="S2159" s="367"/>
      <c r="T2159" s="367"/>
      <c r="U2159" s="368"/>
      <c r="V2159" s="1"/>
      <c r="W2159" s="1"/>
      <c r="X2159" s="1"/>
      <c r="Y2159" s="1"/>
      <c r="Z2159" s="1"/>
      <c r="AA2159" s="1"/>
      <c r="AB2159" s="1"/>
      <c r="AC2159" s="1"/>
    </row>
    <row r="2160" spans="1:29" ht="15" customHeight="1" x14ac:dyDescent="0.25">
      <c r="A2160" s="342"/>
      <c r="B2160" s="417"/>
      <c r="C2160" s="418"/>
      <c r="S2160" s="367"/>
      <c r="T2160" s="367"/>
      <c r="U2160" s="368"/>
      <c r="V2160" s="1"/>
      <c r="W2160" s="1"/>
      <c r="X2160" s="1"/>
      <c r="Y2160" s="1"/>
      <c r="Z2160" s="1"/>
      <c r="AA2160" s="1"/>
      <c r="AB2160" s="1"/>
      <c r="AC2160" s="1"/>
    </row>
    <row r="2161" spans="1:29" ht="15" customHeight="1" x14ac:dyDescent="0.25">
      <c r="A2161" s="342"/>
      <c r="B2161" s="417"/>
      <c r="C2161" s="418"/>
      <c r="S2161" s="367"/>
      <c r="T2161" s="367"/>
      <c r="U2161" s="368"/>
      <c r="V2161" s="1"/>
      <c r="W2161" s="1"/>
      <c r="X2161" s="1"/>
      <c r="Y2161" s="1"/>
      <c r="Z2161" s="1"/>
      <c r="AA2161" s="1"/>
      <c r="AB2161" s="1"/>
      <c r="AC2161" s="1"/>
    </row>
    <row r="2162" spans="1:29" ht="15" customHeight="1" x14ac:dyDescent="0.25">
      <c r="A2162" s="342"/>
      <c r="B2162" s="417"/>
      <c r="C2162" s="418"/>
      <c r="S2162" s="367"/>
      <c r="T2162" s="367"/>
      <c r="U2162" s="368"/>
      <c r="V2162" s="1"/>
      <c r="W2162" s="1"/>
      <c r="X2162" s="1"/>
      <c r="Y2162" s="1"/>
      <c r="Z2162" s="1"/>
      <c r="AA2162" s="1"/>
      <c r="AB2162" s="1"/>
      <c r="AC2162" s="1"/>
    </row>
    <row r="2163" spans="1:29" ht="15" customHeight="1" x14ac:dyDescent="0.25">
      <c r="A2163" s="342"/>
      <c r="B2163" s="417"/>
      <c r="C2163" s="418"/>
      <c r="S2163" s="367"/>
      <c r="T2163" s="367"/>
      <c r="U2163" s="368"/>
      <c r="V2163" s="1"/>
      <c r="W2163" s="1"/>
      <c r="X2163" s="1"/>
      <c r="Y2163" s="1"/>
      <c r="Z2163" s="1"/>
      <c r="AA2163" s="1"/>
      <c r="AB2163" s="1"/>
      <c r="AC2163" s="1"/>
    </row>
    <row r="2164" spans="1:29" ht="15" customHeight="1" x14ac:dyDescent="0.25">
      <c r="A2164" s="342"/>
      <c r="B2164" s="417"/>
      <c r="C2164" s="418"/>
      <c r="S2164" s="367"/>
      <c r="T2164" s="367"/>
      <c r="U2164" s="368"/>
      <c r="V2164" s="1"/>
      <c r="W2164" s="1"/>
      <c r="X2164" s="1"/>
      <c r="Y2164" s="1"/>
      <c r="Z2164" s="1"/>
      <c r="AA2164" s="1"/>
      <c r="AB2164" s="1"/>
      <c r="AC2164" s="1"/>
    </row>
    <row r="2165" spans="1:29" ht="15" customHeight="1" x14ac:dyDescent="0.25">
      <c r="A2165" s="342"/>
      <c r="B2165" s="417"/>
      <c r="C2165" s="418"/>
      <c r="S2165" s="367"/>
      <c r="T2165" s="367"/>
      <c r="U2165" s="368"/>
      <c r="V2165" s="1"/>
      <c r="W2165" s="1"/>
      <c r="X2165" s="1"/>
      <c r="Y2165" s="1"/>
      <c r="Z2165" s="1"/>
      <c r="AA2165" s="1"/>
      <c r="AB2165" s="1"/>
      <c r="AC2165" s="1"/>
    </row>
    <row r="2166" spans="1:29" ht="15" customHeight="1" x14ac:dyDescent="0.25">
      <c r="A2166" s="342"/>
      <c r="B2166" s="417"/>
      <c r="C2166" s="418"/>
      <c r="S2166" s="367"/>
      <c r="T2166" s="367"/>
      <c r="U2166" s="368"/>
      <c r="V2166" s="1"/>
      <c r="W2166" s="1"/>
      <c r="X2166" s="1"/>
      <c r="Y2166" s="1"/>
      <c r="Z2166" s="1"/>
      <c r="AA2166" s="1"/>
      <c r="AB2166" s="1"/>
      <c r="AC2166" s="1"/>
    </row>
    <row r="2167" spans="1:29" ht="15" customHeight="1" x14ac:dyDescent="0.25">
      <c r="A2167" s="342"/>
      <c r="B2167" s="417"/>
      <c r="C2167" s="418"/>
      <c r="S2167" s="367"/>
      <c r="T2167" s="367"/>
      <c r="U2167" s="368"/>
      <c r="V2167" s="1"/>
      <c r="W2167" s="1"/>
      <c r="X2167" s="1"/>
      <c r="Y2167" s="1"/>
      <c r="Z2167" s="1"/>
      <c r="AA2167" s="1"/>
      <c r="AB2167" s="1"/>
      <c r="AC2167" s="1"/>
    </row>
    <row r="2168" spans="1:29" ht="15" customHeight="1" x14ac:dyDescent="0.25">
      <c r="A2168" s="342"/>
      <c r="B2168" s="417"/>
      <c r="C2168" s="418"/>
      <c r="S2168" s="367"/>
      <c r="T2168" s="367"/>
      <c r="U2168" s="368"/>
      <c r="V2168" s="1"/>
      <c r="W2168" s="1"/>
      <c r="X2168" s="1"/>
      <c r="Y2168" s="1"/>
      <c r="Z2168" s="1"/>
      <c r="AA2168" s="1"/>
      <c r="AB2168" s="1"/>
      <c r="AC2168" s="1"/>
    </row>
    <row r="2169" spans="1:29" ht="15" customHeight="1" x14ac:dyDescent="0.25">
      <c r="A2169" s="342"/>
      <c r="B2169" s="417"/>
      <c r="C2169" s="418"/>
      <c r="S2169" s="367"/>
      <c r="T2169" s="367"/>
      <c r="U2169" s="368"/>
      <c r="V2169" s="1"/>
      <c r="W2169" s="1"/>
      <c r="X2169" s="1"/>
      <c r="Y2169" s="1"/>
      <c r="Z2169" s="1"/>
      <c r="AA2169" s="1"/>
      <c r="AB2169" s="1"/>
      <c r="AC2169" s="1"/>
    </row>
    <row r="2170" spans="1:29" ht="15" customHeight="1" x14ac:dyDescent="0.25">
      <c r="A2170" s="342"/>
      <c r="B2170" s="417"/>
      <c r="C2170" s="418"/>
      <c r="S2170" s="367"/>
      <c r="T2170" s="367"/>
      <c r="U2170" s="368"/>
      <c r="V2170" s="1"/>
      <c r="W2170" s="1"/>
      <c r="X2170" s="1"/>
      <c r="Y2170" s="1"/>
      <c r="Z2170" s="1"/>
      <c r="AA2170" s="1"/>
      <c r="AB2170" s="1"/>
      <c r="AC2170" s="1"/>
    </row>
    <row r="2171" spans="1:29" ht="15" customHeight="1" x14ac:dyDescent="0.25">
      <c r="A2171" s="342"/>
      <c r="B2171" s="417"/>
      <c r="C2171" s="418"/>
      <c r="S2171" s="367"/>
      <c r="T2171" s="367"/>
      <c r="U2171" s="368"/>
      <c r="V2171" s="1"/>
      <c r="W2171" s="1"/>
      <c r="X2171" s="1"/>
      <c r="Y2171" s="1"/>
      <c r="Z2171" s="1"/>
      <c r="AA2171" s="1"/>
      <c r="AB2171" s="1"/>
      <c r="AC2171" s="1"/>
    </row>
    <row r="2172" spans="1:29" ht="15" customHeight="1" x14ac:dyDescent="0.25">
      <c r="A2172" s="342"/>
      <c r="B2172" s="417"/>
      <c r="C2172" s="418"/>
      <c r="S2172" s="367"/>
      <c r="T2172" s="367"/>
      <c r="U2172" s="368"/>
      <c r="V2172" s="1"/>
      <c r="W2172" s="1"/>
      <c r="X2172" s="1"/>
      <c r="Y2172" s="1"/>
      <c r="Z2172" s="1"/>
      <c r="AA2172" s="1"/>
      <c r="AB2172" s="1"/>
      <c r="AC2172" s="1"/>
    </row>
    <row r="2173" spans="1:29" ht="15" customHeight="1" x14ac:dyDescent="0.25">
      <c r="A2173" s="342"/>
      <c r="B2173" s="417"/>
      <c r="C2173" s="418"/>
      <c r="S2173" s="367"/>
      <c r="T2173" s="367"/>
      <c r="U2173" s="368"/>
      <c r="V2173" s="1"/>
      <c r="W2173" s="1"/>
      <c r="X2173" s="1"/>
      <c r="Y2173" s="1"/>
      <c r="Z2173" s="1"/>
      <c r="AA2173" s="1"/>
      <c r="AB2173" s="1"/>
      <c r="AC2173" s="1"/>
    </row>
    <row r="2174" spans="1:29" ht="15" customHeight="1" x14ac:dyDescent="0.25">
      <c r="A2174" s="342"/>
      <c r="B2174" s="417"/>
      <c r="C2174" s="418"/>
      <c r="S2174" s="367"/>
      <c r="T2174" s="367"/>
      <c r="U2174" s="368"/>
      <c r="V2174" s="1"/>
      <c r="W2174" s="1"/>
      <c r="X2174" s="1"/>
      <c r="Y2174" s="1"/>
      <c r="Z2174" s="1"/>
      <c r="AA2174" s="1"/>
      <c r="AB2174" s="1"/>
      <c r="AC2174" s="1"/>
    </row>
    <row r="2175" spans="1:29" ht="15" customHeight="1" x14ac:dyDescent="0.25">
      <c r="A2175" s="342"/>
      <c r="B2175" s="417"/>
      <c r="C2175" s="418"/>
      <c r="S2175" s="367"/>
      <c r="T2175" s="367"/>
      <c r="U2175" s="368"/>
      <c r="V2175" s="1"/>
      <c r="W2175" s="1"/>
      <c r="X2175" s="1"/>
      <c r="Y2175" s="1"/>
      <c r="Z2175" s="1"/>
      <c r="AA2175" s="1"/>
      <c r="AB2175" s="1"/>
      <c r="AC2175" s="1"/>
    </row>
    <row r="2176" spans="1:29" ht="15" customHeight="1" x14ac:dyDescent="0.25">
      <c r="A2176" s="342"/>
      <c r="B2176" s="417"/>
      <c r="C2176" s="418"/>
      <c r="S2176" s="367"/>
      <c r="T2176" s="367"/>
      <c r="U2176" s="368"/>
      <c r="V2176" s="1"/>
      <c r="W2176" s="1"/>
      <c r="X2176" s="1"/>
      <c r="Y2176" s="1"/>
      <c r="Z2176" s="1"/>
      <c r="AA2176" s="1"/>
      <c r="AB2176" s="1"/>
      <c r="AC2176" s="1"/>
    </row>
    <row r="2177" spans="1:29" ht="15" customHeight="1" x14ac:dyDescent="0.25">
      <c r="A2177" s="342"/>
      <c r="B2177" s="417"/>
      <c r="C2177" s="418"/>
      <c r="S2177" s="367"/>
      <c r="T2177" s="367"/>
      <c r="U2177" s="368"/>
      <c r="V2177" s="1"/>
      <c r="W2177" s="1"/>
      <c r="X2177" s="1"/>
      <c r="Y2177" s="1"/>
      <c r="Z2177" s="1"/>
      <c r="AA2177" s="1"/>
      <c r="AB2177" s="1"/>
      <c r="AC2177" s="1"/>
    </row>
    <row r="2178" spans="1:29" ht="15" customHeight="1" x14ac:dyDescent="0.25">
      <c r="A2178" s="342"/>
      <c r="B2178" s="417"/>
      <c r="C2178" s="418"/>
      <c r="S2178" s="367"/>
      <c r="T2178" s="367"/>
      <c r="U2178" s="368"/>
      <c r="V2178" s="1"/>
      <c r="W2178" s="1"/>
      <c r="X2178" s="1"/>
      <c r="Y2178" s="1"/>
      <c r="Z2178" s="1"/>
      <c r="AA2178" s="1"/>
      <c r="AB2178" s="1"/>
      <c r="AC2178" s="1"/>
    </row>
    <row r="2179" spans="1:29" ht="15" customHeight="1" x14ac:dyDescent="0.25">
      <c r="A2179" s="342"/>
      <c r="B2179" s="417"/>
      <c r="C2179" s="418"/>
      <c r="S2179" s="367"/>
      <c r="T2179" s="367"/>
      <c r="U2179" s="368"/>
      <c r="V2179" s="1"/>
      <c r="W2179" s="1"/>
      <c r="X2179" s="1"/>
      <c r="Y2179" s="1"/>
      <c r="Z2179" s="1"/>
      <c r="AA2179" s="1"/>
      <c r="AB2179" s="1"/>
      <c r="AC2179" s="1"/>
    </row>
    <row r="2180" spans="1:29" ht="15" customHeight="1" x14ac:dyDescent="0.25">
      <c r="A2180" s="342"/>
      <c r="B2180" s="417"/>
      <c r="C2180" s="418"/>
      <c r="S2180" s="367"/>
      <c r="T2180" s="367"/>
      <c r="U2180" s="368"/>
      <c r="V2180" s="1"/>
      <c r="W2180" s="1"/>
      <c r="X2180" s="1"/>
      <c r="Y2180" s="1"/>
      <c r="Z2180" s="1"/>
      <c r="AA2180" s="1"/>
      <c r="AB2180" s="1"/>
      <c r="AC2180" s="1"/>
    </row>
    <row r="2181" spans="1:29" ht="15" customHeight="1" x14ac:dyDescent="0.25">
      <c r="A2181" s="342"/>
      <c r="B2181" s="417"/>
      <c r="C2181" s="418"/>
      <c r="S2181" s="367"/>
      <c r="T2181" s="367"/>
      <c r="U2181" s="368"/>
      <c r="V2181" s="1"/>
      <c r="W2181" s="1"/>
      <c r="X2181" s="1"/>
      <c r="Y2181" s="1"/>
      <c r="Z2181" s="1"/>
      <c r="AA2181" s="1"/>
      <c r="AB2181" s="1"/>
      <c r="AC2181" s="1"/>
    </row>
    <row r="2182" spans="1:29" ht="15" customHeight="1" x14ac:dyDescent="0.25">
      <c r="A2182" s="342"/>
      <c r="B2182" s="417"/>
      <c r="C2182" s="418"/>
      <c r="S2182" s="367"/>
      <c r="T2182" s="367"/>
      <c r="U2182" s="368"/>
      <c r="V2182" s="1"/>
      <c r="W2182" s="1"/>
      <c r="X2182" s="1"/>
      <c r="Y2182" s="1"/>
      <c r="Z2182" s="1"/>
      <c r="AA2182" s="1"/>
      <c r="AB2182" s="1"/>
      <c r="AC2182" s="1"/>
    </row>
    <row r="2183" spans="1:29" ht="15" customHeight="1" x14ac:dyDescent="0.25">
      <c r="A2183" s="342"/>
      <c r="B2183" s="417"/>
      <c r="C2183" s="418"/>
      <c r="S2183" s="367"/>
      <c r="T2183" s="367"/>
      <c r="U2183" s="368"/>
      <c r="V2183" s="1"/>
      <c r="W2183" s="1"/>
      <c r="X2183" s="1"/>
      <c r="Y2183" s="1"/>
      <c r="Z2183" s="1"/>
      <c r="AA2183" s="1"/>
      <c r="AB2183" s="1"/>
      <c r="AC2183" s="1"/>
    </row>
    <row r="2184" spans="1:29" ht="15" customHeight="1" x14ac:dyDescent="0.25">
      <c r="A2184" s="342"/>
      <c r="B2184" s="417"/>
      <c r="C2184" s="418"/>
      <c r="S2184" s="367"/>
      <c r="T2184" s="367"/>
      <c r="U2184" s="368"/>
      <c r="V2184" s="1"/>
      <c r="W2184" s="1"/>
      <c r="X2184" s="1"/>
      <c r="Y2184" s="1"/>
      <c r="Z2184" s="1"/>
      <c r="AA2184" s="1"/>
      <c r="AB2184" s="1"/>
      <c r="AC2184" s="1"/>
    </row>
    <row r="2185" spans="1:29" ht="15" customHeight="1" x14ac:dyDescent="0.25">
      <c r="A2185" s="342"/>
      <c r="B2185" s="417"/>
      <c r="C2185" s="418"/>
      <c r="S2185" s="367"/>
      <c r="T2185" s="367"/>
      <c r="U2185" s="368"/>
      <c r="V2185" s="1"/>
      <c r="W2185" s="1"/>
      <c r="X2185" s="1"/>
      <c r="Y2185" s="1"/>
      <c r="Z2185" s="1"/>
      <c r="AA2185" s="1"/>
      <c r="AB2185" s="1"/>
      <c r="AC2185" s="1"/>
    </row>
    <row r="2186" spans="1:29" ht="15" customHeight="1" x14ac:dyDescent="0.25">
      <c r="A2186" s="342"/>
      <c r="B2186" s="417"/>
      <c r="C2186" s="418"/>
      <c r="S2186" s="367"/>
      <c r="T2186" s="367"/>
      <c r="U2186" s="368"/>
      <c r="V2186" s="1"/>
      <c r="W2186" s="1"/>
      <c r="X2186" s="1"/>
      <c r="Y2186" s="1"/>
      <c r="Z2186" s="1"/>
      <c r="AA2186" s="1"/>
      <c r="AB2186" s="1"/>
      <c r="AC2186" s="1"/>
    </row>
    <row r="2187" spans="1:29" ht="15" customHeight="1" x14ac:dyDescent="0.25">
      <c r="A2187" s="342"/>
      <c r="B2187" s="417"/>
      <c r="C2187" s="418"/>
      <c r="S2187" s="367"/>
      <c r="T2187" s="367"/>
      <c r="U2187" s="368"/>
      <c r="V2187" s="1"/>
      <c r="W2187" s="1"/>
      <c r="X2187" s="1"/>
      <c r="Y2187" s="1"/>
      <c r="Z2187" s="1"/>
      <c r="AA2187" s="1"/>
      <c r="AB2187" s="1"/>
      <c r="AC2187" s="1"/>
    </row>
    <row r="2188" spans="1:29" ht="15" customHeight="1" x14ac:dyDescent="0.25">
      <c r="A2188" s="342"/>
      <c r="B2188" s="417"/>
      <c r="C2188" s="418"/>
      <c r="S2188" s="367"/>
      <c r="T2188" s="367"/>
      <c r="U2188" s="368"/>
      <c r="V2188" s="1"/>
      <c r="W2188" s="1"/>
      <c r="X2188" s="1"/>
      <c r="Y2188" s="1"/>
      <c r="Z2188" s="1"/>
      <c r="AA2188" s="1"/>
      <c r="AB2188" s="1"/>
      <c r="AC2188" s="1"/>
    </row>
    <row r="2189" spans="1:29" ht="15" customHeight="1" x14ac:dyDescent="0.25">
      <c r="A2189" s="342"/>
      <c r="B2189" s="417"/>
      <c r="C2189" s="418"/>
      <c r="S2189" s="367"/>
      <c r="T2189" s="367"/>
      <c r="U2189" s="368"/>
      <c r="V2189" s="1"/>
      <c r="W2189" s="1"/>
      <c r="X2189" s="1"/>
      <c r="Y2189" s="1"/>
      <c r="Z2189" s="1"/>
      <c r="AA2189" s="1"/>
      <c r="AB2189" s="1"/>
      <c r="AC2189" s="1"/>
    </row>
    <row r="2190" spans="1:29" ht="15" customHeight="1" x14ac:dyDescent="0.25">
      <c r="A2190" s="342"/>
      <c r="B2190" s="417"/>
      <c r="C2190" s="418"/>
      <c r="S2190" s="367"/>
      <c r="T2190" s="367"/>
      <c r="U2190" s="368"/>
      <c r="V2190" s="1"/>
      <c r="W2190" s="1"/>
      <c r="X2190" s="1"/>
      <c r="Y2190" s="1"/>
      <c r="Z2190" s="1"/>
      <c r="AA2190" s="1"/>
      <c r="AB2190" s="1"/>
      <c r="AC2190" s="1"/>
    </row>
    <row r="2191" spans="1:29" ht="15" customHeight="1" x14ac:dyDescent="0.25">
      <c r="A2191" s="342"/>
      <c r="B2191" s="417"/>
      <c r="C2191" s="418"/>
      <c r="S2191" s="367"/>
      <c r="T2191" s="367"/>
      <c r="U2191" s="368"/>
      <c r="V2191" s="1"/>
      <c r="W2191" s="1"/>
      <c r="X2191" s="1"/>
      <c r="Y2191" s="1"/>
      <c r="Z2191" s="1"/>
      <c r="AA2191" s="1"/>
      <c r="AB2191" s="1"/>
      <c r="AC2191" s="1"/>
    </row>
    <row r="2192" spans="1:29" ht="15" customHeight="1" x14ac:dyDescent="0.25">
      <c r="A2192" s="342"/>
      <c r="B2192" s="417"/>
      <c r="C2192" s="418"/>
      <c r="S2192" s="367"/>
      <c r="T2192" s="367"/>
      <c r="U2192" s="368"/>
      <c r="V2192" s="1"/>
      <c r="W2192" s="1"/>
      <c r="X2192" s="1"/>
      <c r="Y2192" s="1"/>
      <c r="Z2192" s="1"/>
      <c r="AA2192" s="1"/>
      <c r="AB2192" s="1"/>
      <c r="AC2192" s="1"/>
    </row>
    <row r="2193" spans="1:29" ht="15" customHeight="1" x14ac:dyDescent="0.25">
      <c r="A2193" s="342"/>
      <c r="B2193" s="417"/>
      <c r="C2193" s="418"/>
      <c r="S2193" s="367"/>
      <c r="T2193" s="367"/>
      <c r="U2193" s="368"/>
      <c r="V2193" s="1"/>
      <c r="W2193" s="1"/>
      <c r="X2193" s="1"/>
      <c r="Y2193" s="1"/>
      <c r="Z2193" s="1"/>
      <c r="AA2193" s="1"/>
      <c r="AB2193" s="1"/>
      <c r="AC2193" s="1"/>
    </row>
    <row r="2194" spans="1:29" ht="15" customHeight="1" x14ac:dyDescent="0.25">
      <c r="A2194" s="342"/>
      <c r="B2194" s="417"/>
      <c r="C2194" s="418"/>
      <c r="S2194" s="367"/>
      <c r="T2194" s="367"/>
      <c r="U2194" s="368"/>
      <c r="V2194" s="1"/>
      <c r="W2194" s="1"/>
      <c r="X2194" s="1"/>
      <c r="Y2194" s="1"/>
      <c r="Z2194" s="1"/>
      <c r="AA2194" s="1"/>
      <c r="AB2194" s="1"/>
      <c r="AC2194" s="1"/>
    </row>
    <row r="2195" spans="1:29" ht="15" customHeight="1" x14ac:dyDescent="0.25">
      <c r="A2195" s="342"/>
      <c r="B2195" s="417"/>
      <c r="C2195" s="418"/>
      <c r="S2195" s="367"/>
      <c r="T2195" s="367"/>
      <c r="U2195" s="368"/>
      <c r="V2195" s="1"/>
      <c r="W2195" s="1"/>
      <c r="X2195" s="1"/>
      <c r="Y2195" s="1"/>
      <c r="Z2195" s="1"/>
      <c r="AA2195" s="1"/>
      <c r="AB2195" s="1"/>
      <c r="AC2195" s="1"/>
    </row>
    <row r="2196" spans="1:29" ht="15" customHeight="1" x14ac:dyDescent="0.25">
      <c r="A2196" s="342"/>
      <c r="B2196" s="417"/>
      <c r="C2196" s="418"/>
      <c r="S2196" s="367"/>
      <c r="T2196" s="367"/>
      <c r="U2196" s="368"/>
      <c r="V2196" s="1"/>
      <c r="W2196" s="1"/>
      <c r="X2196" s="1"/>
      <c r="Y2196" s="1"/>
      <c r="Z2196" s="1"/>
      <c r="AA2196" s="1"/>
      <c r="AB2196" s="1"/>
      <c r="AC2196" s="1"/>
    </row>
    <row r="2197" spans="1:29" ht="15" customHeight="1" x14ac:dyDescent="0.25">
      <c r="A2197" s="342"/>
      <c r="B2197" s="417"/>
      <c r="C2197" s="418"/>
      <c r="S2197" s="367"/>
      <c r="T2197" s="367"/>
      <c r="U2197" s="368"/>
      <c r="V2197" s="1"/>
      <c r="W2197" s="1"/>
      <c r="X2197" s="1"/>
      <c r="Y2197" s="1"/>
      <c r="Z2197" s="1"/>
      <c r="AA2197" s="1"/>
      <c r="AB2197" s="1"/>
      <c r="AC2197" s="1"/>
    </row>
    <row r="2198" spans="1:29" ht="15" customHeight="1" x14ac:dyDescent="0.25">
      <c r="A2198" s="342"/>
      <c r="B2198" s="417"/>
      <c r="C2198" s="418"/>
      <c r="S2198" s="367"/>
      <c r="T2198" s="367"/>
      <c r="U2198" s="368"/>
      <c r="V2198" s="1"/>
      <c r="W2198" s="1"/>
      <c r="X2198" s="1"/>
      <c r="Y2198" s="1"/>
      <c r="Z2198" s="1"/>
      <c r="AA2198" s="1"/>
      <c r="AB2198" s="1"/>
      <c r="AC2198" s="1"/>
    </row>
    <row r="2199" spans="1:29" ht="15" customHeight="1" x14ac:dyDescent="0.25">
      <c r="A2199" s="342"/>
      <c r="B2199" s="417"/>
      <c r="C2199" s="418"/>
      <c r="S2199" s="367"/>
      <c r="T2199" s="367"/>
      <c r="U2199" s="368"/>
      <c r="V2199" s="1"/>
      <c r="W2199" s="1"/>
      <c r="X2199" s="1"/>
      <c r="Y2199" s="1"/>
      <c r="Z2199" s="1"/>
      <c r="AA2199" s="1"/>
      <c r="AB2199" s="1"/>
      <c r="AC2199" s="1"/>
    </row>
    <row r="2200" spans="1:29" ht="15" customHeight="1" x14ac:dyDescent="0.25">
      <c r="A2200" s="342"/>
      <c r="B2200" s="417"/>
      <c r="C2200" s="418"/>
      <c r="S2200" s="367"/>
      <c r="T2200" s="367"/>
      <c r="U2200" s="368"/>
      <c r="V2200" s="1"/>
      <c r="W2200" s="1"/>
      <c r="X2200" s="1"/>
      <c r="Y2200" s="1"/>
      <c r="Z2200" s="1"/>
      <c r="AA2200" s="1"/>
      <c r="AB2200" s="1"/>
      <c r="AC2200" s="1"/>
    </row>
    <row r="2201" spans="1:29" ht="15" customHeight="1" x14ac:dyDescent="0.25">
      <c r="A2201" s="342"/>
      <c r="B2201" s="417"/>
      <c r="C2201" s="418"/>
      <c r="S2201" s="367"/>
      <c r="T2201" s="367"/>
      <c r="U2201" s="368"/>
      <c r="V2201" s="1"/>
      <c r="W2201" s="1"/>
      <c r="X2201" s="1"/>
      <c r="Y2201" s="1"/>
      <c r="Z2201" s="1"/>
      <c r="AA2201" s="1"/>
      <c r="AB2201" s="1"/>
      <c r="AC2201" s="1"/>
    </row>
    <row r="2202" spans="1:29" ht="15" customHeight="1" x14ac:dyDescent="0.25">
      <c r="A2202" s="342"/>
      <c r="B2202" s="417"/>
      <c r="C2202" s="418"/>
      <c r="S2202" s="367"/>
      <c r="T2202" s="367"/>
      <c r="U2202" s="368"/>
      <c r="V2202" s="1"/>
      <c r="W2202" s="1"/>
      <c r="X2202" s="1"/>
      <c r="Y2202" s="1"/>
      <c r="Z2202" s="1"/>
      <c r="AA2202" s="1"/>
      <c r="AB2202" s="1"/>
      <c r="AC2202" s="1"/>
    </row>
    <row r="2203" spans="1:29" ht="15" customHeight="1" x14ac:dyDescent="0.25">
      <c r="A2203" s="342"/>
      <c r="B2203" s="417"/>
      <c r="C2203" s="418"/>
      <c r="S2203" s="367"/>
      <c r="T2203" s="367"/>
      <c r="U2203" s="368"/>
      <c r="V2203" s="1"/>
      <c r="W2203" s="1"/>
      <c r="X2203" s="1"/>
      <c r="Y2203" s="1"/>
      <c r="Z2203" s="1"/>
      <c r="AA2203" s="1"/>
      <c r="AB2203" s="1"/>
      <c r="AC2203" s="1"/>
    </row>
    <row r="2204" spans="1:29" ht="15" customHeight="1" x14ac:dyDescent="0.25">
      <c r="A2204" s="342"/>
      <c r="B2204" s="417"/>
      <c r="C2204" s="418"/>
      <c r="S2204" s="367"/>
      <c r="T2204" s="367"/>
      <c r="U2204" s="368"/>
      <c r="V2204" s="1"/>
      <c r="W2204" s="1"/>
      <c r="X2204" s="1"/>
      <c r="Y2204" s="1"/>
      <c r="Z2204" s="1"/>
      <c r="AA2204" s="1"/>
      <c r="AB2204" s="1"/>
      <c r="AC2204" s="1"/>
    </row>
    <row r="2205" spans="1:29" ht="15" customHeight="1" x14ac:dyDescent="0.25">
      <c r="A2205" s="342"/>
      <c r="B2205" s="417"/>
      <c r="C2205" s="418"/>
      <c r="S2205" s="367"/>
      <c r="T2205" s="367"/>
      <c r="U2205" s="368"/>
      <c r="V2205" s="1"/>
      <c r="W2205" s="1"/>
      <c r="X2205" s="1"/>
      <c r="Y2205" s="1"/>
      <c r="Z2205" s="1"/>
      <c r="AA2205" s="1"/>
      <c r="AB2205" s="1"/>
      <c r="AC2205" s="1"/>
    </row>
    <row r="2206" spans="1:29" ht="15" customHeight="1" x14ac:dyDescent="0.25">
      <c r="A2206" s="342"/>
      <c r="B2206" s="417"/>
      <c r="C2206" s="418"/>
      <c r="S2206" s="367"/>
      <c r="T2206" s="367"/>
      <c r="U2206" s="368"/>
      <c r="V2206" s="1"/>
      <c r="W2206" s="1"/>
      <c r="X2206" s="1"/>
      <c r="Y2206" s="1"/>
      <c r="Z2206" s="1"/>
      <c r="AA2206" s="1"/>
      <c r="AB2206" s="1"/>
      <c r="AC2206" s="1"/>
    </row>
    <row r="2207" spans="1:29" ht="15" customHeight="1" x14ac:dyDescent="0.25">
      <c r="A2207" s="342"/>
      <c r="B2207" s="417"/>
      <c r="C2207" s="418"/>
      <c r="S2207" s="367"/>
      <c r="T2207" s="367"/>
      <c r="U2207" s="368"/>
      <c r="V2207" s="1"/>
      <c r="W2207" s="1"/>
      <c r="X2207" s="1"/>
      <c r="Y2207" s="1"/>
      <c r="Z2207" s="1"/>
      <c r="AA2207" s="1"/>
      <c r="AB2207" s="1"/>
      <c r="AC2207" s="1"/>
    </row>
    <row r="2208" spans="1:29" ht="15" customHeight="1" x14ac:dyDescent="0.25">
      <c r="A2208" s="342"/>
      <c r="B2208" s="417"/>
      <c r="C2208" s="418"/>
      <c r="S2208" s="367"/>
      <c r="T2208" s="367"/>
      <c r="U2208" s="368"/>
      <c r="V2208" s="1"/>
      <c r="W2208" s="1"/>
      <c r="X2208" s="1"/>
      <c r="Y2208" s="1"/>
      <c r="Z2208" s="1"/>
      <c r="AA2208" s="1"/>
      <c r="AB2208" s="1"/>
      <c r="AC2208" s="1"/>
    </row>
    <row r="2209" spans="1:29" ht="15" customHeight="1" x14ac:dyDescent="0.25">
      <c r="A2209" s="342"/>
      <c r="B2209" s="417"/>
      <c r="C2209" s="418"/>
      <c r="S2209" s="367"/>
      <c r="T2209" s="367"/>
      <c r="U2209" s="368"/>
      <c r="V2209" s="1"/>
      <c r="W2209" s="1"/>
      <c r="X2209" s="1"/>
      <c r="Y2209" s="1"/>
      <c r="Z2209" s="1"/>
      <c r="AA2209" s="1"/>
      <c r="AB2209" s="1"/>
      <c r="AC2209" s="1"/>
    </row>
    <row r="2210" spans="1:29" ht="15" customHeight="1" x14ac:dyDescent="0.25">
      <c r="A2210" s="342"/>
      <c r="B2210" s="417"/>
      <c r="C2210" s="418"/>
      <c r="S2210" s="367"/>
      <c r="T2210" s="367"/>
      <c r="U2210" s="368"/>
      <c r="V2210" s="1"/>
      <c r="W2210" s="1"/>
      <c r="X2210" s="1"/>
      <c r="Y2210" s="1"/>
      <c r="Z2210" s="1"/>
      <c r="AA2210" s="1"/>
      <c r="AB2210" s="1"/>
      <c r="AC2210" s="1"/>
    </row>
    <row r="2211" spans="1:29" ht="15" customHeight="1" x14ac:dyDescent="0.25">
      <c r="A2211" s="342"/>
      <c r="B2211" s="417"/>
      <c r="C2211" s="418"/>
      <c r="S2211" s="367"/>
      <c r="T2211" s="367"/>
      <c r="U2211" s="368"/>
      <c r="V2211" s="1"/>
      <c r="W2211" s="1"/>
      <c r="X2211" s="1"/>
      <c r="Y2211" s="1"/>
      <c r="Z2211" s="1"/>
      <c r="AA2211" s="1"/>
      <c r="AB2211" s="1"/>
      <c r="AC2211" s="1"/>
    </row>
    <row r="2212" spans="1:29" ht="15" customHeight="1" x14ac:dyDescent="0.25">
      <c r="A2212" s="342"/>
      <c r="B2212" s="417"/>
      <c r="C2212" s="418"/>
      <c r="S2212" s="367"/>
      <c r="T2212" s="367"/>
      <c r="U2212" s="368"/>
      <c r="V2212" s="1"/>
      <c r="W2212" s="1"/>
      <c r="X2212" s="1"/>
      <c r="Y2212" s="1"/>
      <c r="Z2212" s="1"/>
      <c r="AA2212" s="1"/>
      <c r="AB2212" s="1"/>
      <c r="AC2212" s="1"/>
    </row>
    <row r="2213" spans="1:29" ht="15" customHeight="1" x14ac:dyDescent="0.25">
      <c r="A2213" s="342"/>
      <c r="B2213" s="417"/>
      <c r="C2213" s="418"/>
      <c r="S2213" s="367"/>
      <c r="T2213" s="367"/>
      <c r="U2213" s="368"/>
      <c r="V2213" s="1"/>
      <c r="W2213" s="1"/>
      <c r="X2213" s="1"/>
      <c r="Y2213" s="1"/>
      <c r="Z2213" s="1"/>
      <c r="AA2213" s="1"/>
      <c r="AB2213" s="1"/>
      <c r="AC2213" s="1"/>
    </row>
    <row r="2214" spans="1:29" ht="15" customHeight="1" x14ac:dyDescent="0.25">
      <c r="A2214" s="342"/>
      <c r="B2214" s="417"/>
      <c r="C2214" s="418"/>
      <c r="S2214" s="367"/>
      <c r="T2214" s="367"/>
      <c r="U2214" s="368"/>
      <c r="V2214" s="1"/>
      <c r="W2214" s="1"/>
      <c r="X2214" s="1"/>
      <c r="Y2214" s="1"/>
      <c r="Z2214" s="1"/>
      <c r="AA2214" s="1"/>
      <c r="AB2214" s="1"/>
      <c r="AC2214" s="1"/>
    </row>
    <row r="2215" spans="1:29" ht="15" customHeight="1" x14ac:dyDescent="0.25">
      <c r="A2215" s="342"/>
      <c r="B2215" s="417"/>
      <c r="C2215" s="418"/>
      <c r="S2215" s="367"/>
      <c r="T2215" s="367"/>
      <c r="U2215" s="368"/>
      <c r="V2215" s="1"/>
      <c r="W2215" s="1"/>
      <c r="X2215" s="1"/>
      <c r="Y2215" s="1"/>
      <c r="Z2215" s="1"/>
      <c r="AA2215" s="1"/>
      <c r="AB2215" s="1"/>
      <c r="AC2215" s="1"/>
    </row>
    <row r="2216" spans="1:29" ht="15" customHeight="1" x14ac:dyDescent="0.25">
      <c r="A2216" s="342"/>
      <c r="B2216" s="417"/>
      <c r="C2216" s="418"/>
      <c r="S2216" s="367"/>
      <c r="T2216" s="367"/>
      <c r="U2216" s="368"/>
      <c r="V2216" s="1"/>
      <c r="W2216" s="1"/>
      <c r="X2216" s="1"/>
      <c r="Y2216" s="1"/>
      <c r="Z2216" s="1"/>
      <c r="AA2216" s="1"/>
      <c r="AB2216" s="1"/>
      <c r="AC2216" s="1"/>
    </row>
    <row r="2217" spans="1:29" ht="15" customHeight="1" x14ac:dyDescent="0.25">
      <c r="A2217" s="342"/>
      <c r="B2217" s="417"/>
      <c r="C2217" s="418"/>
      <c r="S2217" s="367"/>
      <c r="T2217" s="367"/>
      <c r="U2217" s="368"/>
      <c r="V2217" s="1"/>
      <c r="W2217" s="1"/>
      <c r="X2217" s="1"/>
      <c r="Y2217" s="1"/>
      <c r="Z2217" s="1"/>
      <c r="AA2217" s="1"/>
      <c r="AB2217" s="1"/>
      <c r="AC2217" s="1"/>
    </row>
    <row r="2218" spans="1:29" ht="15" customHeight="1" x14ac:dyDescent="0.25">
      <c r="A2218" s="342"/>
      <c r="B2218" s="417"/>
      <c r="C2218" s="418"/>
      <c r="S2218" s="367"/>
      <c r="T2218" s="367"/>
      <c r="U2218" s="368"/>
      <c r="V2218" s="1"/>
      <c r="W2218" s="1"/>
      <c r="X2218" s="1"/>
      <c r="Y2218" s="1"/>
      <c r="Z2218" s="1"/>
      <c r="AA2218" s="1"/>
      <c r="AB2218" s="1"/>
      <c r="AC2218" s="1"/>
    </row>
    <row r="2219" spans="1:29" ht="15" customHeight="1" x14ac:dyDescent="0.25">
      <c r="A2219" s="342"/>
      <c r="B2219" s="417"/>
      <c r="C2219" s="418"/>
      <c r="S2219" s="367"/>
      <c r="T2219" s="367"/>
      <c r="U2219" s="368"/>
      <c r="V2219" s="1"/>
      <c r="W2219" s="1"/>
      <c r="X2219" s="1"/>
      <c r="Y2219" s="1"/>
      <c r="Z2219" s="1"/>
      <c r="AA2219" s="1"/>
      <c r="AB2219" s="1"/>
      <c r="AC2219" s="1"/>
    </row>
    <row r="2220" spans="1:29" ht="15" customHeight="1" x14ac:dyDescent="0.25">
      <c r="A2220" s="342"/>
      <c r="B2220" s="417"/>
      <c r="C2220" s="418"/>
      <c r="S2220" s="367"/>
      <c r="T2220" s="367"/>
      <c r="U2220" s="368"/>
      <c r="V2220" s="1"/>
      <c r="W2220" s="1"/>
      <c r="X2220" s="1"/>
      <c r="Y2220" s="1"/>
      <c r="Z2220" s="1"/>
      <c r="AA2220" s="1"/>
      <c r="AB2220" s="1"/>
      <c r="AC2220" s="1"/>
    </row>
    <row r="2221" spans="1:29" ht="15" customHeight="1" x14ac:dyDescent="0.25">
      <c r="A2221" s="342"/>
      <c r="B2221" s="417"/>
      <c r="C2221" s="418"/>
      <c r="S2221" s="367"/>
      <c r="T2221" s="367"/>
      <c r="U2221" s="368"/>
      <c r="V2221" s="1"/>
      <c r="W2221" s="1"/>
      <c r="X2221" s="1"/>
      <c r="Y2221" s="1"/>
      <c r="Z2221" s="1"/>
      <c r="AA2221" s="1"/>
      <c r="AB2221" s="1"/>
      <c r="AC2221" s="1"/>
    </row>
    <row r="2222" spans="1:29" ht="15" customHeight="1" x14ac:dyDescent="0.25">
      <c r="A2222" s="342"/>
      <c r="B2222" s="417"/>
      <c r="C2222" s="418"/>
      <c r="S2222" s="367"/>
      <c r="T2222" s="367"/>
      <c r="U2222" s="368"/>
      <c r="V2222" s="1"/>
      <c r="W2222" s="1"/>
      <c r="X2222" s="1"/>
      <c r="Y2222" s="1"/>
      <c r="Z2222" s="1"/>
      <c r="AA2222" s="1"/>
      <c r="AB2222" s="1"/>
      <c r="AC2222" s="1"/>
    </row>
    <row r="2223" spans="1:29" ht="15" customHeight="1" x14ac:dyDescent="0.25">
      <c r="A2223" s="342"/>
      <c r="B2223" s="417"/>
      <c r="C2223" s="418"/>
      <c r="S2223" s="367"/>
      <c r="T2223" s="367"/>
      <c r="U2223" s="368"/>
      <c r="V2223" s="1"/>
      <c r="W2223" s="1"/>
      <c r="X2223" s="1"/>
      <c r="Y2223" s="1"/>
      <c r="Z2223" s="1"/>
      <c r="AA2223" s="1"/>
      <c r="AB2223" s="1"/>
      <c r="AC2223" s="1"/>
    </row>
    <row r="2224" spans="1:29" ht="15" customHeight="1" x14ac:dyDescent="0.25">
      <c r="A2224" s="342"/>
      <c r="B2224" s="417"/>
      <c r="C2224" s="418"/>
      <c r="S2224" s="367"/>
      <c r="T2224" s="367"/>
      <c r="U2224" s="368"/>
      <c r="V2224" s="1"/>
      <c r="W2224" s="1"/>
      <c r="X2224" s="1"/>
      <c r="Y2224" s="1"/>
      <c r="Z2224" s="1"/>
      <c r="AA2224" s="1"/>
      <c r="AB2224" s="1"/>
      <c r="AC2224" s="1"/>
    </row>
    <row r="2225" spans="1:29" ht="15" customHeight="1" x14ac:dyDescent="0.25">
      <c r="A2225" s="342"/>
      <c r="B2225" s="417"/>
      <c r="C2225" s="418"/>
      <c r="S2225" s="367"/>
      <c r="T2225" s="367"/>
      <c r="U2225" s="368"/>
      <c r="V2225" s="1"/>
      <c r="W2225" s="1"/>
      <c r="X2225" s="1"/>
      <c r="Y2225" s="1"/>
      <c r="Z2225" s="1"/>
      <c r="AA2225" s="1"/>
      <c r="AB2225" s="1"/>
      <c r="AC2225" s="1"/>
    </row>
    <row r="2226" spans="1:29" ht="15" customHeight="1" x14ac:dyDescent="0.25">
      <c r="A2226" s="342"/>
      <c r="B2226" s="417"/>
      <c r="C2226" s="418"/>
      <c r="S2226" s="367"/>
      <c r="T2226" s="367"/>
      <c r="U2226" s="368"/>
      <c r="V2226" s="1"/>
      <c r="W2226" s="1"/>
      <c r="X2226" s="1"/>
      <c r="Y2226" s="1"/>
      <c r="Z2226" s="1"/>
      <c r="AA2226" s="1"/>
      <c r="AB2226" s="1"/>
      <c r="AC2226" s="1"/>
    </row>
    <row r="2227" spans="1:29" ht="15" customHeight="1" x14ac:dyDescent="0.25">
      <c r="A2227" s="342"/>
      <c r="B2227" s="417"/>
      <c r="C2227" s="418"/>
      <c r="S2227" s="367"/>
      <c r="T2227" s="367"/>
      <c r="U2227" s="368"/>
      <c r="V2227" s="1"/>
      <c r="W2227" s="1"/>
      <c r="X2227" s="1"/>
      <c r="Y2227" s="1"/>
      <c r="Z2227" s="1"/>
      <c r="AA2227" s="1"/>
      <c r="AB2227" s="1"/>
      <c r="AC2227" s="1"/>
    </row>
    <row r="2228" spans="1:29" ht="15" customHeight="1" x14ac:dyDescent="0.25">
      <c r="A2228" s="342"/>
      <c r="B2228" s="417"/>
      <c r="C2228" s="418"/>
      <c r="S2228" s="367"/>
      <c r="T2228" s="367"/>
      <c r="U2228" s="368"/>
      <c r="V2228" s="1"/>
      <c r="W2228" s="1"/>
      <c r="X2228" s="1"/>
      <c r="Y2228" s="1"/>
      <c r="Z2228" s="1"/>
      <c r="AA2228" s="1"/>
      <c r="AB2228" s="1"/>
      <c r="AC2228" s="1"/>
    </row>
    <row r="2229" spans="1:29" ht="15" customHeight="1" x14ac:dyDescent="0.25">
      <c r="A2229" s="342"/>
      <c r="B2229" s="417"/>
      <c r="C2229" s="418"/>
      <c r="S2229" s="367"/>
      <c r="T2229" s="367"/>
      <c r="U2229" s="368"/>
      <c r="V2229" s="1"/>
      <c r="W2229" s="1"/>
      <c r="X2229" s="1"/>
      <c r="Y2229" s="1"/>
      <c r="Z2229" s="1"/>
      <c r="AA2229" s="1"/>
      <c r="AB2229" s="1"/>
      <c r="AC2229" s="1"/>
    </row>
    <row r="2230" spans="1:29" ht="15" customHeight="1" x14ac:dyDescent="0.25">
      <c r="A2230" s="342"/>
      <c r="B2230" s="417"/>
      <c r="C2230" s="418"/>
      <c r="S2230" s="367"/>
      <c r="T2230" s="367"/>
      <c r="U2230" s="368"/>
      <c r="V2230" s="1"/>
      <c r="W2230" s="1"/>
      <c r="X2230" s="1"/>
      <c r="Y2230" s="1"/>
      <c r="Z2230" s="1"/>
      <c r="AA2230" s="1"/>
      <c r="AB2230" s="1"/>
      <c r="AC2230" s="1"/>
    </row>
    <row r="2231" spans="1:29" ht="15" customHeight="1" x14ac:dyDescent="0.25">
      <c r="A2231" s="342"/>
      <c r="B2231" s="417"/>
      <c r="C2231" s="418"/>
      <c r="S2231" s="367"/>
      <c r="T2231" s="367"/>
      <c r="U2231" s="368"/>
      <c r="V2231" s="1"/>
      <c r="W2231" s="1"/>
      <c r="X2231" s="1"/>
      <c r="Y2231" s="1"/>
      <c r="Z2231" s="1"/>
      <c r="AA2231" s="1"/>
      <c r="AB2231" s="1"/>
      <c r="AC2231" s="1"/>
    </row>
    <row r="2232" spans="1:29" ht="15" customHeight="1" x14ac:dyDescent="0.25">
      <c r="A2232" s="342"/>
      <c r="B2232" s="417"/>
      <c r="C2232" s="418"/>
      <c r="S2232" s="367"/>
      <c r="T2232" s="367"/>
      <c r="U2232" s="368"/>
      <c r="V2232" s="1"/>
      <c r="W2232" s="1"/>
      <c r="X2232" s="1"/>
      <c r="Y2232" s="1"/>
      <c r="Z2232" s="1"/>
      <c r="AA2232" s="1"/>
      <c r="AB2232" s="1"/>
      <c r="AC2232" s="1"/>
    </row>
    <row r="2233" spans="1:29" ht="15" customHeight="1" x14ac:dyDescent="0.25">
      <c r="A2233" s="342"/>
      <c r="B2233" s="417"/>
      <c r="C2233" s="418"/>
      <c r="S2233" s="367"/>
      <c r="T2233" s="367"/>
      <c r="U2233" s="368"/>
      <c r="V2233" s="1"/>
      <c r="W2233" s="1"/>
      <c r="X2233" s="1"/>
      <c r="Y2233" s="1"/>
      <c r="Z2233" s="1"/>
      <c r="AA2233" s="1"/>
      <c r="AB2233" s="1"/>
      <c r="AC2233" s="1"/>
    </row>
    <row r="2234" spans="1:29" ht="15" customHeight="1" x14ac:dyDescent="0.25">
      <c r="A2234" s="342"/>
      <c r="B2234" s="417"/>
      <c r="C2234" s="418"/>
      <c r="S2234" s="367"/>
      <c r="T2234" s="367"/>
      <c r="U2234" s="368"/>
      <c r="V2234" s="1"/>
      <c r="W2234" s="1"/>
      <c r="X2234" s="1"/>
      <c r="Y2234" s="1"/>
      <c r="Z2234" s="1"/>
      <c r="AA2234" s="1"/>
      <c r="AB2234" s="1"/>
      <c r="AC2234" s="1"/>
    </row>
    <row r="2235" spans="1:29" ht="15" customHeight="1" x14ac:dyDescent="0.25">
      <c r="A2235" s="342"/>
      <c r="B2235" s="417"/>
      <c r="C2235" s="418"/>
      <c r="S2235" s="367"/>
      <c r="T2235" s="367"/>
      <c r="U2235" s="368"/>
      <c r="V2235" s="1"/>
      <c r="W2235" s="1"/>
      <c r="X2235" s="1"/>
      <c r="Y2235" s="1"/>
      <c r="Z2235" s="1"/>
      <c r="AA2235" s="1"/>
      <c r="AB2235" s="1"/>
      <c r="AC2235" s="1"/>
    </row>
    <row r="2236" spans="1:29" ht="15" customHeight="1" x14ac:dyDescent="0.25">
      <c r="A2236" s="342"/>
      <c r="B2236" s="417"/>
      <c r="C2236" s="418"/>
      <c r="S2236" s="367"/>
      <c r="T2236" s="367"/>
      <c r="U2236" s="368"/>
      <c r="V2236" s="1"/>
      <c r="W2236" s="1"/>
      <c r="X2236" s="1"/>
      <c r="Y2236" s="1"/>
      <c r="Z2236" s="1"/>
      <c r="AA2236" s="1"/>
      <c r="AB2236" s="1"/>
      <c r="AC2236" s="1"/>
    </row>
    <row r="2237" spans="1:29" ht="15" customHeight="1" x14ac:dyDescent="0.25">
      <c r="A2237" s="342"/>
      <c r="B2237" s="417"/>
      <c r="C2237" s="418"/>
      <c r="S2237" s="367"/>
      <c r="T2237" s="367"/>
      <c r="U2237" s="368"/>
      <c r="V2237" s="1"/>
      <c r="W2237" s="1"/>
      <c r="X2237" s="1"/>
      <c r="Y2237" s="1"/>
      <c r="Z2237" s="1"/>
      <c r="AA2237" s="1"/>
      <c r="AB2237" s="1"/>
      <c r="AC2237" s="1"/>
    </row>
    <row r="2238" spans="1:29" ht="15" customHeight="1" x14ac:dyDescent="0.25">
      <c r="A2238" s="342"/>
      <c r="B2238" s="417"/>
      <c r="C2238" s="418"/>
      <c r="S2238" s="367"/>
      <c r="T2238" s="367"/>
      <c r="U2238" s="368"/>
      <c r="V2238" s="1"/>
      <c r="W2238" s="1"/>
      <c r="X2238" s="1"/>
      <c r="Y2238" s="1"/>
      <c r="Z2238" s="1"/>
      <c r="AA2238" s="1"/>
      <c r="AB2238" s="1"/>
      <c r="AC2238" s="1"/>
    </row>
    <row r="2239" spans="1:29" ht="15" customHeight="1" x14ac:dyDescent="0.25">
      <c r="A2239" s="342"/>
      <c r="B2239" s="417"/>
      <c r="C2239" s="418"/>
      <c r="S2239" s="367"/>
      <c r="T2239" s="367"/>
      <c r="U2239" s="368"/>
      <c r="V2239" s="1"/>
      <c r="W2239" s="1"/>
      <c r="X2239" s="1"/>
      <c r="Y2239" s="1"/>
      <c r="Z2239" s="1"/>
      <c r="AA2239" s="1"/>
      <c r="AB2239" s="1"/>
      <c r="AC2239" s="1"/>
    </row>
    <row r="2240" spans="1:29" ht="15" customHeight="1" x14ac:dyDescent="0.25">
      <c r="A2240" s="342"/>
      <c r="B2240" s="417"/>
      <c r="C2240" s="418"/>
      <c r="S2240" s="367"/>
      <c r="T2240" s="367"/>
      <c r="U2240" s="368"/>
      <c r="V2240" s="1"/>
      <c r="W2240" s="1"/>
      <c r="X2240" s="1"/>
      <c r="Y2240" s="1"/>
      <c r="Z2240" s="1"/>
      <c r="AA2240" s="1"/>
      <c r="AB2240" s="1"/>
      <c r="AC2240" s="1"/>
    </row>
    <row r="2241" spans="1:29" ht="15" customHeight="1" x14ac:dyDescent="0.25">
      <c r="A2241" s="342"/>
      <c r="B2241" s="417"/>
      <c r="C2241" s="418"/>
      <c r="S2241" s="367"/>
      <c r="T2241" s="367"/>
      <c r="U2241" s="368"/>
      <c r="V2241" s="1"/>
      <c r="W2241" s="1"/>
      <c r="X2241" s="1"/>
      <c r="Y2241" s="1"/>
      <c r="Z2241" s="1"/>
      <c r="AA2241" s="1"/>
      <c r="AB2241" s="1"/>
      <c r="AC2241" s="1"/>
    </row>
    <row r="2242" spans="1:29" ht="15" customHeight="1" x14ac:dyDescent="0.25">
      <c r="A2242" s="342"/>
      <c r="B2242" s="417"/>
      <c r="C2242" s="418"/>
      <c r="S2242" s="367"/>
      <c r="T2242" s="367"/>
      <c r="U2242" s="368"/>
      <c r="V2242" s="1"/>
      <c r="W2242" s="1"/>
      <c r="X2242" s="1"/>
      <c r="Y2242" s="1"/>
      <c r="Z2242" s="1"/>
      <c r="AA2242" s="1"/>
      <c r="AB2242" s="1"/>
      <c r="AC2242" s="1"/>
    </row>
    <row r="2243" spans="1:29" ht="15" customHeight="1" x14ac:dyDescent="0.25">
      <c r="A2243" s="342"/>
      <c r="B2243" s="417"/>
      <c r="C2243" s="418"/>
      <c r="S2243" s="367"/>
      <c r="T2243" s="367"/>
      <c r="U2243" s="368"/>
      <c r="V2243" s="1"/>
      <c r="W2243" s="1"/>
      <c r="X2243" s="1"/>
      <c r="Y2243" s="1"/>
      <c r="Z2243" s="1"/>
      <c r="AA2243" s="1"/>
      <c r="AB2243" s="1"/>
      <c r="AC2243" s="1"/>
    </row>
    <row r="2244" spans="1:29" ht="15" customHeight="1" x14ac:dyDescent="0.25">
      <c r="A2244" s="342"/>
      <c r="B2244" s="417"/>
      <c r="C2244" s="418"/>
      <c r="S2244" s="367"/>
      <c r="T2244" s="367"/>
      <c r="U2244" s="368"/>
      <c r="V2244" s="1"/>
      <c r="W2244" s="1"/>
      <c r="X2244" s="1"/>
      <c r="Y2244" s="1"/>
      <c r="Z2244" s="1"/>
      <c r="AA2244" s="1"/>
      <c r="AB2244" s="1"/>
      <c r="AC2244" s="1"/>
    </row>
    <row r="2245" spans="1:29" ht="15" customHeight="1" x14ac:dyDescent="0.25">
      <c r="A2245" s="342"/>
      <c r="B2245" s="417"/>
      <c r="C2245" s="418"/>
      <c r="S2245" s="367"/>
      <c r="T2245" s="367"/>
      <c r="U2245" s="368"/>
      <c r="V2245" s="1"/>
      <c r="W2245" s="1"/>
      <c r="X2245" s="1"/>
      <c r="Y2245" s="1"/>
      <c r="Z2245" s="1"/>
      <c r="AA2245" s="1"/>
      <c r="AB2245" s="1"/>
      <c r="AC2245" s="1"/>
    </row>
    <row r="2246" spans="1:29" ht="15" customHeight="1" x14ac:dyDescent="0.25">
      <c r="A2246" s="342"/>
      <c r="B2246" s="417"/>
      <c r="C2246" s="418"/>
      <c r="S2246" s="367"/>
      <c r="T2246" s="367"/>
      <c r="U2246" s="368"/>
      <c r="V2246" s="1"/>
      <c r="W2246" s="1"/>
      <c r="X2246" s="1"/>
      <c r="Y2246" s="1"/>
      <c r="Z2246" s="1"/>
      <c r="AA2246" s="1"/>
      <c r="AB2246" s="1"/>
      <c r="AC2246" s="1"/>
    </row>
    <row r="2247" spans="1:29" ht="15" customHeight="1" x14ac:dyDescent="0.25">
      <c r="A2247" s="342"/>
      <c r="B2247" s="417"/>
      <c r="C2247" s="418"/>
      <c r="S2247" s="367"/>
      <c r="T2247" s="367"/>
      <c r="U2247" s="368"/>
      <c r="V2247" s="1"/>
      <c r="W2247" s="1"/>
      <c r="X2247" s="1"/>
      <c r="Y2247" s="1"/>
      <c r="Z2247" s="1"/>
      <c r="AA2247" s="1"/>
      <c r="AB2247" s="1"/>
      <c r="AC2247" s="1"/>
    </row>
    <row r="2248" spans="1:29" ht="15" customHeight="1" x14ac:dyDescent="0.25">
      <c r="A2248" s="342"/>
      <c r="B2248" s="417"/>
      <c r="C2248" s="418"/>
      <c r="S2248" s="367"/>
      <c r="T2248" s="367"/>
      <c r="U2248" s="368"/>
      <c r="V2248" s="1"/>
      <c r="W2248" s="1"/>
      <c r="X2248" s="1"/>
      <c r="Y2248" s="1"/>
      <c r="Z2248" s="1"/>
      <c r="AA2248" s="1"/>
      <c r="AB2248" s="1"/>
      <c r="AC2248" s="1"/>
    </row>
    <row r="2249" spans="1:29" ht="15" customHeight="1" x14ac:dyDescent="0.25">
      <c r="A2249" s="342"/>
      <c r="B2249" s="417"/>
      <c r="C2249" s="418"/>
      <c r="S2249" s="367"/>
      <c r="T2249" s="367"/>
      <c r="U2249" s="368"/>
      <c r="V2249" s="1"/>
      <c r="W2249" s="1"/>
      <c r="X2249" s="1"/>
      <c r="Y2249" s="1"/>
      <c r="Z2249" s="1"/>
      <c r="AA2249" s="1"/>
      <c r="AB2249" s="1"/>
      <c r="AC2249" s="1"/>
    </row>
    <row r="2250" spans="1:29" ht="15" customHeight="1" x14ac:dyDescent="0.25">
      <c r="A2250" s="342"/>
      <c r="B2250" s="417"/>
      <c r="C2250" s="418"/>
      <c r="S2250" s="367"/>
      <c r="T2250" s="367"/>
      <c r="U2250" s="368"/>
      <c r="V2250" s="1"/>
      <c r="W2250" s="1"/>
      <c r="X2250" s="1"/>
      <c r="Y2250" s="1"/>
      <c r="Z2250" s="1"/>
      <c r="AA2250" s="1"/>
      <c r="AB2250" s="1"/>
      <c r="AC2250" s="1"/>
    </row>
    <row r="2251" spans="1:29" ht="15" customHeight="1" x14ac:dyDescent="0.25">
      <c r="A2251" s="342"/>
      <c r="B2251" s="417"/>
      <c r="C2251" s="418"/>
      <c r="S2251" s="367"/>
      <c r="T2251" s="367"/>
      <c r="U2251" s="368"/>
      <c r="V2251" s="1"/>
      <c r="W2251" s="1"/>
      <c r="X2251" s="1"/>
      <c r="Y2251" s="1"/>
      <c r="Z2251" s="1"/>
      <c r="AA2251" s="1"/>
      <c r="AB2251" s="1"/>
      <c r="AC2251" s="1"/>
    </row>
    <row r="2252" spans="1:29" ht="15" customHeight="1" x14ac:dyDescent="0.25">
      <c r="A2252" s="342"/>
      <c r="B2252" s="417"/>
      <c r="C2252" s="418"/>
      <c r="S2252" s="367"/>
      <c r="T2252" s="367"/>
      <c r="U2252" s="368"/>
      <c r="V2252" s="1"/>
      <c r="W2252" s="1"/>
      <c r="X2252" s="1"/>
      <c r="Y2252" s="1"/>
      <c r="Z2252" s="1"/>
      <c r="AA2252" s="1"/>
      <c r="AB2252" s="1"/>
      <c r="AC2252" s="1"/>
    </row>
    <row r="2253" spans="1:29" ht="15" customHeight="1" x14ac:dyDescent="0.25">
      <c r="A2253" s="342"/>
      <c r="B2253" s="417"/>
      <c r="C2253" s="418"/>
      <c r="S2253" s="367"/>
      <c r="T2253" s="367"/>
      <c r="U2253" s="368"/>
      <c r="V2253" s="1"/>
      <c r="W2253" s="1"/>
      <c r="X2253" s="1"/>
      <c r="Y2253" s="1"/>
      <c r="Z2253" s="1"/>
      <c r="AA2253" s="1"/>
      <c r="AB2253" s="1"/>
      <c r="AC2253" s="1"/>
    </row>
    <row r="2254" spans="1:29" ht="15" customHeight="1" x14ac:dyDescent="0.25">
      <c r="A2254" s="342"/>
      <c r="B2254" s="417"/>
      <c r="C2254" s="418"/>
      <c r="S2254" s="367"/>
      <c r="T2254" s="367"/>
      <c r="U2254" s="368"/>
      <c r="V2254" s="1"/>
      <c r="W2254" s="1"/>
      <c r="X2254" s="1"/>
      <c r="Y2254" s="1"/>
      <c r="Z2254" s="1"/>
      <c r="AA2254" s="1"/>
      <c r="AB2254" s="1"/>
      <c r="AC2254" s="1"/>
    </row>
    <row r="2255" spans="1:29" ht="15" customHeight="1" x14ac:dyDescent="0.25">
      <c r="A2255" s="342"/>
      <c r="B2255" s="417"/>
      <c r="C2255" s="418"/>
      <c r="S2255" s="367"/>
      <c r="T2255" s="367"/>
      <c r="U2255" s="368"/>
      <c r="V2255" s="1"/>
      <c r="W2255" s="1"/>
      <c r="X2255" s="1"/>
      <c r="Y2255" s="1"/>
      <c r="Z2255" s="1"/>
      <c r="AA2255" s="1"/>
      <c r="AB2255" s="1"/>
      <c r="AC2255" s="1"/>
    </row>
    <row r="2256" spans="1:29" ht="15" customHeight="1" x14ac:dyDescent="0.25">
      <c r="A2256" s="342"/>
      <c r="B2256" s="417"/>
      <c r="C2256" s="418"/>
      <c r="S2256" s="367"/>
      <c r="T2256" s="367"/>
      <c r="U2256" s="368"/>
      <c r="V2256" s="1"/>
      <c r="W2256" s="1"/>
      <c r="X2256" s="1"/>
      <c r="Y2256" s="1"/>
      <c r="Z2256" s="1"/>
      <c r="AA2256" s="1"/>
      <c r="AB2256" s="1"/>
      <c r="AC2256" s="1"/>
    </row>
    <row r="2257" spans="1:29" ht="15" customHeight="1" x14ac:dyDescent="0.25">
      <c r="A2257" s="342"/>
      <c r="B2257" s="417"/>
      <c r="C2257" s="418"/>
      <c r="S2257" s="367"/>
      <c r="T2257" s="367"/>
      <c r="U2257" s="368"/>
      <c r="V2257" s="1"/>
      <c r="W2257" s="1"/>
      <c r="X2257" s="1"/>
      <c r="Y2257" s="1"/>
      <c r="Z2257" s="1"/>
      <c r="AA2257" s="1"/>
      <c r="AB2257" s="1"/>
      <c r="AC2257" s="1"/>
    </row>
    <row r="2258" spans="1:29" ht="15" customHeight="1" x14ac:dyDescent="0.25">
      <c r="A2258" s="342"/>
      <c r="B2258" s="417"/>
      <c r="C2258" s="418"/>
      <c r="S2258" s="367"/>
      <c r="T2258" s="367"/>
      <c r="U2258" s="368"/>
      <c r="V2258" s="1"/>
      <c r="W2258" s="1"/>
      <c r="X2258" s="1"/>
      <c r="Y2258" s="1"/>
      <c r="Z2258" s="1"/>
      <c r="AA2258" s="1"/>
      <c r="AB2258" s="1"/>
      <c r="AC2258" s="1"/>
    </row>
    <row r="2259" spans="1:29" ht="15" customHeight="1" x14ac:dyDescent="0.25">
      <c r="A2259" s="342"/>
      <c r="B2259" s="417"/>
      <c r="C2259" s="418"/>
      <c r="S2259" s="367"/>
      <c r="T2259" s="367"/>
      <c r="U2259" s="368"/>
      <c r="V2259" s="1"/>
      <c r="W2259" s="1"/>
      <c r="X2259" s="1"/>
      <c r="Y2259" s="1"/>
      <c r="Z2259" s="1"/>
      <c r="AA2259" s="1"/>
      <c r="AB2259" s="1"/>
      <c r="AC2259" s="1"/>
    </row>
    <row r="2260" spans="1:29" ht="15" customHeight="1" x14ac:dyDescent="0.25">
      <c r="A2260" s="342"/>
      <c r="B2260" s="417"/>
      <c r="C2260" s="418"/>
      <c r="S2260" s="367"/>
      <c r="T2260" s="367"/>
      <c r="U2260" s="368"/>
      <c r="V2260" s="1"/>
      <c r="W2260" s="1"/>
      <c r="X2260" s="1"/>
      <c r="Y2260" s="1"/>
      <c r="Z2260" s="1"/>
      <c r="AA2260" s="1"/>
      <c r="AB2260" s="1"/>
      <c r="AC2260" s="1"/>
    </row>
    <row r="2261" spans="1:29" ht="15" customHeight="1" x14ac:dyDescent="0.25">
      <c r="A2261" s="342"/>
      <c r="B2261" s="417"/>
      <c r="C2261" s="418"/>
      <c r="S2261" s="367"/>
      <c r="T2261" s="367"/>
      <c r="U2261" s="368"/>
      <c r="V2261" s="1"/>
      <c r="W2261" s="1"/>
      <c r="X2261" s="1"/>
      <c r="Y2261" s="1"/>
      <c r="Z2261" s="1"/>
      <c r="AA2261" s="1"/>
      <c r="AB2261" s="1"/>
      <c r="AC2261" s="1"/>
    </row>
    <row r="2262" spans="1:29" ht="15" customHeight="1" x14ac:dyDescent="0.25">
      <c r="A2262" s="342"/>
      <c r="B2262" s="417"/>
      <c r="C2262" s="418"/>
      <c r="S2262" s="367"/>
      <c r="T2262" s="367"/>
      <c r="U2262" s="368"/>
      <c r="V2262" s="1"/>
      <c r="W2262" s="1"/>
      <c r="X2262" s="1"/>
      <c r="Y2262" s="1"/>
      <c r="Z2262" s="1"/>
      <c r="AA2262" s="1"/>
      <c r="AB2262" s="1"/>
      <c r="AC2262" s="1"/>
    </row>
    <row r="2263" spans="1:29" ht="15" customHeight="1" x14ac:dyDescent="0.25">
      <c r="A2263" s="342"/>
      <c r="B2263" s="417"/>
      <c r="C2263" s="418"/>
      <c r="S2263" s="367"/>
      <c r="T2263" s="367"/>
      <c r="U2263" s="368"/>
      <c r="V2263" s="1"/>
      <c r="W2263" s="1"/>
      <c r="X2263" s="1"/>
      <c r="Y2263" s="1"/>
      <c r="Z2263" s="1"/>
      <c r="AA2263" s="1"/>
      <c r="AB2263" s="1"/>
      <c r="AC2263" s="1"/>
    </row>
    <row r="2264" spans="1:29" ht="15" customHeight="1" x14ac:dyDescent="0.25">
      <c r="A2264" s="342"/>
      <c r="B2264" s="417"/>
      <c r="C2264" s="418"/>
      <c r="S2264" s="367"/>
      <c r="T2264" s="367"/>
      <c r="U2264" s="368"/>
      <c r="V2264" s="1"/>
      <c r="W2264" s="1"/>
      <c r="X2264" s="1"/>
      <c r="Y2264" s="1"/>
      <c r="Z2264" s="1"/>
      <c r="AA2264" s="1"/>
      <c r="AB2264" s="1"/>
      <c r="AC2264" s="1"/>
    </row>
    <row r="2265" spans="1:29" ht="15" customHeight="1" x14ac:dyDescent="0.25">
      <c r="A2265" s="342"/>
      <c r="B2265" s="417"/>
      <c r="C2265" s="418"/>
      <c r="S2265" s="367"/>
      <c r="T2265" s="367"/>
      <c r="U2265" s="368"/>
      <c r="V2265" s="1"/>
      <c r="W2265" s="1"/>
      <c r="X2265" s="1"/>
      <c r="Y2265" s="1"/>
      <c r="Z2265" s="1"/>
      <c r="AA2265" s="1"/>
      <c r="AB2265" s="1"/>
      <c r="AC2265" s="1"/>
    </row>
    <row r="2266" spans="1:29" ht="15" customHeight="1" x14ac:dyDescent="0.25">
      <c r="A2266" s="342"/>
      <c r="B2266" s="417"/>
      <c r="C2266" s="418"/>
      <c r="S2266" s="367"/>
      <c r="T2266" s="367"/>
      <c r="U2266" s="368"/>
      <c r="V2266" s="1"/>
      <c r="W2266" s="1"/>
      <c r="X2266" s="1"/>
      <c r="Y2266" s="1"/>
      <c r="Z2266" s="1"/>
      <c r="AA2266" s="1"/>
      <c r="AB2266" s="1"/>
      <c r="AC2266" s="1"/>
    </row>
    <row r="2267" spans="1:29" ht="15" customHeight="1" x14ac:dyDescent="0.25">
      <c r="A2267" s="342"/>
      <c r="B2267" s="417"/>
      <c r="C2267" s="418"/>
      <c r="S2267" s="367"/>
      <c r="T2267" s="367"/>
      <c r="U2267" s="368"/>
      <c r="V2267" s="1"/>
      <c r="W2267" s="1"/>
      <c r="X2267" s="1"/>
      <c r="Y2267" s="1"/>
      <c r="Z2267" s="1"/>
      <c r="AA2267" s="1"/>
      <c r="AB2267" s="1"/>
      <c r="AC2267" s="1"/>
    </row>
    <row r="2268" spans="1:29" ht="15" customHeight="1" x14ac:dyDescent="0.25">
      <c r="A2268" s="342"/>
      <c r="B2268" s="417"/>
      <c r="C2268" s="418"/>
      <c r="S2268" s="367"/>
      <c r="T2268" s="367"/>
      <c r="U2268" s="368"/>
      <c r="V2268" s="1"/>
      <c r="W2268" s="1"/>
      <c r="X2268" s="1"/>
      <c r="Y2268" s="1"/>
      <c r="Z2268" s="1"/>
      <c r="AA2268" s="1"/>
      <c r="AB2268" s="1"/>
      <c r="AC2268" s="1"/>
    </row>
    <row r="2269" spans="1:29" ht="15" customHeight="1" x14ac:dyDescent="0.25">
      <c r="A2269" s="342"/>
      <c r="B2269" s="417"/>
      <c r="C2269" s="418"/>
      <c r="S2269" s="367"/>
      <c r="T2269" s="367"/>
      <c r="U2269" s="368"/>
      <c r="V2269" s="1"/>
      <c r="W2269" s="1"/>
      <c r="X2269" s="1"/>
      <c r="Y2269" s="1"/>
      <c r="Z2269" s="1"/>
      <c r="AA2269" s="1"/>
      <c r="AB2269" s="1"/>
      <c r="AC2269" s="1"/>
    </row>
    <row r="2270" spans="1:29" ht="15" customHeight="1" x14ac:dyDescent="0.25">
      <c r="A2270" s="342"/>
      <c r="B2270" s="417"/>
      <c r="C2270" s="418"/>
      <c r="S2270" s="367"/>
      <c r="T2270" s="367"/>
      <c r="U2270" s="368"/>
      <c r="V2270" s="1"/>
      <c r="W2270" s="1"/>
      <c r="X2270" s="1"/>
      <c r="Y2270" s="1"/>
      <c r="Z2270" s="1"/>
      <c r="AA2270" s="1"/>
      <c r="AB2270" s="1"/>
      <c r="AC2270" s="1"/>
    </row>
    <row r="2271" spans="1:29" ht="15" customHeight="1" x14ac:dyDescent="0.25">
      <c r="A2271" s="342"/>
      <c r="B2271" s="417"/>
      <c r="C2271" s="418"/>
      <c r="S2271" s="367"/>
      <c r="T2271" s="367"/>
      <c r="U2271" s="368"/>
      <c r="V2271" s="1"/>
      <c r="W2271" s="1"/>
      <c r="X2271" s="1"/>
      <c r="Y2271" s="1"/>
      <c r="Z2271" s="1"/>
      <c r="AA2271" s="1"/>
      <c r="AB2271" s="1"/>
      <c r="AC2271" s="1"/>
    </row>
    <row r="2272" spans="1:29" ht="15" customHeight="1" x14ac:dyDescent="0.25">
      <c r="A2272" s="342"/>
      <c r="B2272" s="417"/>
      <c r="C2272" s="418"/>
      <c r="S2272" s="367"/>
      <c r="T2272" s="367"/>
      <c r="U2272" s="368"/>
      <c r="V2272" s="1"/>
      <c r="W2272" s="1"/>
      <c r="X2272" s="1"/>
      <c r="Y2272" s="1"/>
      <c r="Z2272" s="1"/>
      <c r="AA2272" s="1"/>
      <c r="AB2272" s="1"/>
      <c r="AC2272" s="1"/>
    </row>
    <row r="2273" spans="1:29" ht="15" customHeight="1" x14ac:dyDescent="0.25">
      <c r="A2273" s="342"/>
      <c r="B2273" s="417"/>
      <c r="C2273" s="418"/>
      <c r="S2273" s="367"/>
      <c r="T2273" s="367"/>
      <c r="U2273" s="368"/>
      <c r="V2273" s="1"/>
      <c r="W2273" s="1"/>
      <c r="X2273" s="1"/>
      <c r="Y2273" s="1"/>
      <c r="Z2273" s="1"/>
      <c r="AA2273" s="1"/>
      <c r="AB2273" s="1"/>
      <c r="AC2273" s="1"/>
    </row>
    <row r="2274" spans="1:29" ht="15" customHeight="1" x14ac:dyDescent="0.25">
      <c r="A2274" s="342"/>
      <c r="B2274" s="417"/>
      <c r="C2274" s="418"/>
      <c r="S2274" s="367"/>
      <c r="T2274" s="367"/>
      <c r="U2274" s="368"/>
      <c r="V2274" s="1"/>
      <c r="W2274" s="1"/>
      <c r="X2274" s="1"/>
      <c r="Y2274" s="1"/>
      <c r="Z2274" s="1"/>
      <c r="AA2274" s="1"/>
      <c r="AB2274" s="1"/>
      <c r="AC2274" s="1"/>
    </row>
    <row r="2275" spans="1:29" ht="15" customHeight="1" x14ac:dyDescent="0.25">
      <c r="A2275" s="342"/>
      <c r="B2275" s="417"/>
      <c r="C2275" s="418"/>
      <c r="S2275" s="367"/>
      <c r="T2275" s="367"/>
      <c r="U2275" s="368"/>
      <c r="V2275" s="1"/>
      <c r="W2275" s="1"/>
      <c r="X2275" s="1"/>
      <c r="Y2275" s="1"/>
      <c r="Z2275" s="1"/>
      <c r="AA2275" s="1"/>
      <c r="AB2275" s="1"/>
      <c r="AC2275" s="1"/>
    </row>
    <row r="2276" spans="1:29" ht="15" customHeight="1" x14ac:dyDescent="0.25">
      <c r="A2276" s="342"/>
      <c r="B2276" s="417"/>
      <c r="C2276" s="418"/>
      <c r="S2276" s="367"/>
      <c r="T2276" s="367"/>
      <c r="U2276" s="368"/>
      <c r="V2276" s="1"/>
      <c r="W2276" s="1"/>
      <c r="X2276" s="1"/>
      <c r="Y2276" s="1"/>
      <c r="Z2276" s="1"/>
      <c r="AA2276" s="1"/>
      <c r="AB2276" s="1"/>
      <c r="AC2276" s="1"/>
    </row>
    <row r="2277" spans="1:29" ht="15" customHeight="1" x14ac:dyDescent="0.25">
      <c r="A2277" s="342"/>
      <c r="B2277" s="417"/>
      <c r="C2277" s="418"/>
      <c r="S2277" s="367"/>
      <c r="T2277" s="367"/>
      <c r="U2277" s="368"/>
      <c r="V2277" s="1"/>
      <c r="W2277" s="1"/>
      <c r="X2277" s="1"/>
      <c r="Y2277" s="1"/>
      <c r="Z2277" s="1"/>
      <c r="AA2277" s="1"/>
      <c r="AB2277" s="1"/>
      <c r="AC2277" s="1"/>
    </row>
    <row r="2278" spans="1:29" ht="15" customHeight="1" x14ac:dyDescent="0.25">
      <c r="A2278" s="342"/>
      <c r="B2278" s="417"/>
      <c r="C2278" s="418"/>
      <c r="S2278" s="367"/>
      <c r="T2278" s="367"/>
      <c r="U2278" s="368"/>
      <c r="V2278" s="1"/>
      <c r="W2278" s="1"/>
      <c r="X2278" s="1"/>
      <c r="Y2278" s="1"/>
      <c r="Z2278" s="1"/>
      <c r="AA2278" s="1"/>
      <c r="AB2278" s="1"/>
      <c r="AC2278" s="1"/>
    </row>
    <row r="2279" spans="1:29" ht="15" customHeight="1" x14ac:dyDescent="0.25">
      <c r="A2279" s="342"/>
      <c r="B2279" s="417"/>
      <c r="C2279" s="418"/>
      <c r="S2279" s="367"/>
      <c r="T2279" s="367"/>
      <c r="U2279" s="368"/>
      <c r="V2279" s="1"/>
      <c r="W2279" s="1"/>
      <c r="X2279" s="1"/>
      <c r="Y2279" s="1"/>
      <c r="Z2279" s="1"/>
      <c r="AA2279" s="1"/>
      <c r="AB2279" s="1"/>
      <c r="AC2279" s="1"/>
    </row>
    <row r="2280" spans="1:29" ht="15" customHeight="1" x14ac:dyDescent="0.25">
      <c r="A2280" s="342"/>
      <c r="B2280" s="417"/>
      <c r="C2280" s="418"/>
      <c r="S2280" s="367"/>
      <c r="T2280" s="367"/>
      <c r="U2280" s="368"/>
      <c r="V2280" s="1"/>
      <c r="W2280" s="1"/>
      <c r="X2280" s="1"/>
      <c r="Y2280" s="1"/>
      <c r="Z2280" s="1"/>
      <c r="AA2280" s="1"/>
      <c r="AB2280" s="1"/>
      <c r="AC2280" s="1"/>
    </row>
    <row r="2281" spans="1:29" ht="15" customHeight="1" x14ac:dyDescent="0.25">
      <c r="A2281" s="342"/>
      <c r="B2281" s="417"/>
      <c r="C2281" s="418"/>
      <c r="S2281" s="367"/>
      <c r="T2281" s="367"/>
      <c r="U2281" s="368"/>
      <c r="V2281" s="1"/>
      <c r="W2281" s="1"/>
      <c r="X2281" s="1"/>
      <c r="Y2281" s="1"/>
      <c r="Z2281" s="1"/>
      <c r="AA2281" s="1"/>
      <c r="AB2281" s="1"/>
      <c r="AC2281" s="1"/>
    </row>
    <row r="2282" spans="1:29" ht="15" customHeight="1" x14ac:dyDescent="0.25">
      <c r="A2282" s="342"/>
      <c r="B2282" s="417"/>
      <c r="C2282" s="418"/>
      <c r="S2282" s="367"/>
      <c r="T2282" s="367"/>
      <c r="U2282" s="368"/>
      <c r="V2282" s="1"/>
      <c r="W2282" s="1"/>
      <c r="X2282" s="1"/>
      <c r="Y2282" s="1"/>
      <c r="Z2282" s="1"/>
      <c r="AA2282" s="1"/>
      <c r="AB2282" s="1"/>
      <c r="AC2282" s="1"/>
    </row>
    <row r="2283" spans="1:29" ht="15" customHeight="1" x14ac:dyDescent="0.25">
      <c r="A2283" s="342"/>
      <c r="B2283" s="417"/>
      <c r="C2283" s="418"/>
      <c r="S2283" s="367"/>
      <c r="T2283" s="367"/>
      <c r="U2283" s="368"/>
      <c r="V2283" s="1"/>
      <c r="W2283" s="1"/>
      <c r="X2283" s="1"/>
      <c r="Y2283" s="1"/>
      <c r="Z2283" s="1"/>
      <c r="AA2283" s="1"/>
      <c r="AB2283" s="1"/>
      <c r="AC2283" s="1"/>
    </row>
    <row r="2284" spans="1:29" ht="15" customHeight="1" x14ac:dyDescent="0.25">
      <c r="A2284" s="342"/>
      <c r="B2284" s="417"/>
      <c r="C2284" s="418"/>
      <c r="S2284" s="367"/>
      <c r="T2284" s="367"/>
      <c r="U2284" s="368"/>
      <c r="V2284" s="1"/>
      <c r="W2284" s="1"/>
      <c r="X2284" s="1"/>
      <c r="Y2284" s="1"/>
      <c r="Z2284" s="1"/>
      <c r="AA2284" s="1"/>
      <c r="AB2284" s="1"/>
      <c r="AC2284" s="1"/>
    </row>
    <row r="2285" spans="1:29" ht="15" customHeight="1" x14ac:dyDescent="0.25">
      <c r="A2285" s="342"/>
      <c r="B2285" s="417"/>
      <c r="C2285" s="418"/>
      <c r="S2285" s="367"/>
      <c r="T2285" s="367"/>
      <c r="U2285" s="368"/>
      <c r="V2285" s="1"/>
      <c r="W2285" s="1"/>
      <c r="X2285" s="1"/>
      <c r="Y2285" s="1"/>
      <c r="Z2285" s="1"/>
      <c r="AA2285" s="1"/>
      <c r="AB2285" s="1"/>
      <c r="AC2285" s="1"/>
    </row>
    <row r="2286" spans="1:29" ht="15" customHeight="1" x14ac:dyDescent="0.25">
      <c r="A2286" s="342"/>
      <c r="B2286" s="417"/>
      <c r="C2286" s="418"/>
      <c r="S2286" s="367"/>
      <c r="T2286" s="367"/>
      <c r="U2286" s="368"/>
      <c r="V2286" s="1"/>
      <c r="W2286" s="1"/>
      <c r="X2286" s="1"/>
      <c r="Y2286" s="1"/>
      <c r="Z2286" s="1"/>
      <c r="AA2286" s="1"/>
      <c r="AB2286" s="1"/>
      <c r="AC2286" s="1"/>
    </row>
    <row r="2287" spans="1:29" ht="15" customHeight="1" x14ac:dyDescent="0.25">
      <c r="A2287" s="342"/>
      <c r="B2287" s="417"/>
      <c r="C2287" s="418"/>
      <c r="S2287" s="367"/>
      <c r="T2287" s="367"/>
      <c r="U2287" s="368"/>
      <c r="V2287" s="1"/>
      <c r="W2287" s="1"/>
      <c r="X2287" s="1"/>
      <c r="Y2287" s="1"/>
      <c r="Z2287" s="1"/>
      <c r="AA2287" s="1"/>
      <c r="AB2287" s="1"/>
      <c r="AC2287" s="1"/>
    </row>
    <row r="2288" spans="1:29" ht="15" customHeight="1" x14ac:dyDescent="0.25">
      <c r="A2288" s="342"/>
      <c r="B2288" s="417"/>
      <c r="C2288" s="418"/>
      <c r="S2288" s="367"/>
      <c r="T2288" s="367"/>
      <c r="U2288" s="368"/>
      <c r="V2288" s="1"/>
      <c r="W2288" s="1"/>
      <c r="X2288" s="1"/>
      <c r="Y2288" s="1"/>
      <c r="Z2288" s="1"/>
      <c r="AA2288" s="1"/>
      <c r="AB2288" s="1"/>
      <c r="AC2288" s="1"/>
    </row>
    <row r="2289" spans="1:29" ht="15" customHeight="1" x14ac:dyDescent="0.25">
      <c r="A2289" s="342"/>
      <c r="B2289" s="417"/>
      <c r="C2289" s="418"/>
      <c r="S2289" s="367"/>
      <c r="T2289" s="367"/>
      <c r="U2289" s="368"/>
      <c r="V2289" s="1"/>
      <c r="W2289" s="1"/>
      <c r="X2289" s="1"/>
      <c r="Y2289" s="1"/>
      <c r="Z2289" s="1"/>
      <c r="AA2289" s="1"/>
      <c r="AB2289" s="1"/>
      <c r="AC2289" s="1"/>
    </row>
    <row r="2290" spans="1:29" ht="15" customHeight="1" x14ac:dyDescent="0.25">
      <c r="A2290" s="342"/>
      <c r="B2290" s="417"/>
      <c r="C2290" s="418"/>
      <c r="S2290" s="367"/>
      <c r="T2290" s="367"/>
      <c r="U2290" s="368"/>
      <c r="V2290" s="1"/>
      <c r="W2290" s="1"/>
      <c r="X2290" s="1"/>
      <c r="Y2290" s="1"/>
      <c r="Z2290" s="1"/>
      <c r="AA2290" s="1"/>
      <c r="AB2290" s="1"/>
      <c r="AC2290" s="1"/>
    </row>
    <row r="2291" spans="1:29" ht="15" customHeight="1" x14ac:dyDescent="0.25">
      <c r="A2291" s="342"/>
      <c r="B2291" s="417"/>
      <c r="C2291" s="418"/>
      <c r="S2291" s="367"/>
      <c r="T2291" s="367"/>
      <c r="U2291" s="368"/>
      <c r="V2291" s="1"/>
      <c r="W2291" s="1"/>
      <c r="X2291" s="1"/>
      <c r="Y2291" s="1"/>
      <c r="Z2291" s="1"/>
      <c r="AA2291" s="1"/>
      <c r="AB2291" s="1"/>
      <c r="AC2291" s="1"/>
    </row>
    <row r="2292" spans="1:29" ht="15" customHeight="1" x14ac:dyDescent="0.25">
      <c r="A2292" s="342"/>
      <c r="B2292" s="417"/>
      <c r="C2292" s="418"/>
      <c r="S2292" s="367"/>
      <c r="T2292" s="367"/>
      <c r="U2292" s="368"/>
      <c r="V2292" s="1"/>
      <c r="W2292" s="1"/>
      <c r="X2292" s="1"/>
      <c r="Y2292" s="1"/>
      <c r="Z2292" s="1"/>
      <c r="AA2292" s="1"/>
      <c r="AB2292" s="1"/>
      <c r="AC2292" s="1"/>
    </row>
    <row r="2293" spans="1:29" ht="15" customHeight="1" x14ac:dyDescent="0.25">
      <c r="A2293" s="342"/>
      <c r="B2293" s="417"/>
      <c r="C2293" s="418"/>
      <c r="S2293" s="367"/>
      <c r="T2293" s="367"/>
      <c r="U2293" s="368"/>
      <c r="V2293" s="1"/>
      <c r="W2293" s="1"/>
      <c r="X2293" s="1"/>
      <c r="Y2293" s="1"/>
      <c r="Z2293" s="1"/>
      <c r="AA2293" s="1"/>
      <c r="AB2293" s="1"/>
      <c r="AC2293" s="1"/>
    </row>
    <row r="2294" spans="1:29" ht="15" customHeight="1" x14ac:dyDescent="0.25">
      <c r="A2294" s="342"/>
      <c r="B2294" s="417"/>
      <c r="C2294" s="418"/>
      <c r="S2294" s="367"/>
      <c r="T2294" s="367"/>
      <c r="U2294" s="368"/>
      <c r="V2294" s="1"/>
      <c r="W2294" s="1"/>
      <c r="X2294" s="1"/>
      <c r="Y2294" s="1"/>
      <c r="Z2294" s="1"/>
      <c r="AA2294" s="1"/>
      <c r="AB2294" s="1"/>
      <c r="AC2294" s="1"/>
    </row>
    <row r="2295" spans="1:29" ht="15" customHeight="1" x14ac:dyDescent="0.25">
      <c r="A2295" s="342"/>
      <c r="B2295" s="417"/>
      <c r="C2295" s="418"/>
      <c r="S2295" s="367"/>
      <c r="T2295" s="367"/>
      <c r="U2295" s="368"/>
      <c r="V2295" s="1"/>
      <c r="W2295" s="1"/>
      <c r="X2295" s="1"/>
      <c r="Y2295" s="1"/>
      <c r="Z2295" s="1"/>
      <c r="AA2295" s="1"/>
      <c r="AB2295" s="1"/>
      <c r="AC2295" s="1"/>
    </row>
    <row r="2296" spans="1:29" ht="15" customHeight="1" x14ac:dyDescent="0.25">
      <c r="A2296" s="342"/>
      <c r="B2296" s="417"/>
      <c r="C2296" s="418"/>
      <c r="S2296" s="367"/>
      <c r="T2296" s="367"/>
      <c r="U2296" s="368"/>
      <c r="V2296" s="1"/>
      <c r="W2296" s="1"/>
      <c r="X2296" s="1"/>
      <c r="Y2296" s="1"/>
      <c r="Z2296" s="1"/>
      <c r="AA2296" s="1"/>
      <c r="AB2296" s="1"/>
      <c r="AC2296" s="1"/>
    </row>
    <row r="2297" spans="1:29" ht="15" customHeight="1" x14ac:dyDescent="0.25">
      <c r="A2297" s="342"/>
      <c r="B2297" s="417"/>
      <c r="C2297" s="418"/>
      <c r="S2297" s="367"/>
      <c r="T2297" s="367"/>
      <c r="U2297" s="368"/>
      <c r="V2297" s="1"/>
      <c r="W2297" s="1"/>
      <c r="X2297" s="1"/>
      <c r="Y2297" s="1"/>
      <c r="Z2297" s="1"/>
      <c r="AA2297" s="1"/>
      <c r="AB2297" s="1"/>
      <c r="AC2297" s="1"/>
    </row>
    <row r="2298" spans="1:29" ht="15" customHeight="1" x14ac:dyDescent="0.25">
      <c r="A2298" s="342"/>
      <c r="B2298" s="417"/>
      <c r="C2298" s="418"/>
      <c r="S2298" s="367"/>
      <c r="T2298" s="367"/>
      <c r="U2298" s="368"/>
      <c r="V2298" s="1"/>
      <c r="W2298" s="1"/>
      <c r="X2298" s="1"/>
      <c r="Y2298" s="1"/>
      <c r="Z2298" s="1"/>
      <c r="AA2298" s="1"/>
      <c r="AB2298" s="1"/>
      <c r="AC2298" s="1"/>
    </row>
    <row r="2299" spans="1:29" ht="15" customHeight="1" x14ac:dyDescent="0.25">
      <c r="A2299" s="342"/>
      <c r="B2299" s="417"/>
      <c r="C2299" s="418"/>
      <c r="S2299" s="367"/>
      <c r="T2299" s="367"/>
      <c r="U2299" s="368"/>
      <c r="V2299" s="1"/>
      <c r="W2299" s="1"/>
      <c r="X2299" s="1"/>
      <c r="Y2299" s="1"/>
      <c r="Z2299" s="1"/>
      <c r="AA2299" s="1"/>
      <c r="AB2299" s="1"/>
      <c r="AC2299" s="1"/>
    </row>
    <row r="2300" spans="1:29" ht="15" customHeight="1" x14ac:dyDescent="0.25">
      <c r="A2300" s="342"/>
      <c r="B2300" s="417"/>
      <c r="C2300" s="418"/>
      <c r="S2300" s="367"/>
      <c r="T2300" s="367"/>
      <c r="U2300" s="368"/>
      <c r="V2300" s="1"/>
      <c r="W2300" s="1"/>
      <c r="X2300" s="1"/>
      <c r="Y2300" s="1"/>
      <c r="Z2300" s="1"/>
      <c r="AA2300" s="1"/>
      <c r="AB2300" s="1"/>
      <c r="AC2300" s="1"/>
    </row>
    <row r="2301" spans="1:29" ht="15" customHeight="1" x14ac:dyDescent="0.25">
      <c r="A2301" s="342"/>
      <c r="B2301" s="417"/>
      <c r="C2301" s="418"/>
      <c r="S2301" s="367"/>
      <c r="T2301" s="367"/>
      <c r="U2301" s="368"/>
      <c r="V2301" s="1"/>
      <c r="W2301" s="1"/>
      <c r="X2301" s="1"/>
      <c r="Y2301" s="1"/>
      <c r="Z2301" s="1"/>
      <c r="AA2301" s="1"/>
      <c r="AB2301" s="1"/>
      <c r="AC2301" s="1"/>
    </row>
    <row r="2302" spans="1:29" ht="15" customHeight="1" x14ac:dyDescent="0.25">
      <c r="A2302" s="342"/>
      <c r="B2302" s="417"/>
      <c r="C2302" s="418"/>
      <c r="S2302" s="367"/>
      <c r="T2302" s="367"/>
      <c r="U2302" s="368"/>
      <c r="V2302" s="1"/>
      <c r="W2302" s="1"/>
      <c r="X2302" s="1"/>
      <c r="Y2302" s="1"/>
      <c r="Z2302" s="1"/>
      <c r="AA2302" s="1"/>
      <c r="AB2302" s="1"/>
      <c r="AC2302" s="1"/>
    </row>
    <row r="2303" spans="1:29" ht="15" customHeight="1" x14ac:dyDescent="0.25">
      <c r="A2303" s="342"/>
      <c r="B2303" s="417"/>
      <c r="C2303" s="418"/>
      <c r="S2303" s="367"/>
      <c r="T2303" s="367"/>
      <c r="U2303" s="368"/>
      <c r="V2303" s="1"/>
      <c r="W2303" s="1"/>
      <c r="X2303" s="1"/>
      <c r="Y2303" s="1"/>
      <c r="Z2303" s="1"/>
      <c r="AA2303" s="1"/>
      <c r="AB2303" s="1"/>
      <c r="AC2303" s="1"/>
    </row>
    <row r="2304" spans="1:29" ht="15" customHeight="1" x14ac:dyDescent="0.25">
      <c r="A2304" s="342"/>
      <c r="B2304" s="417"/>
      <c r="C2304" s="418"/>
      <c r="S2304" s="367"/>
      <c r="T2304" s="367"/>
      <c r="U2304" s="368"/>
      <c r="V2304" s="1"/>
      <c r="W2304" s="1"/>
      <c r="X2304" s="1"/>
      <c r="Y2304" s="1"/>
      <c r="Z2304" s="1"/>
      <c r="AA2304" s="1"/>
      <c r="AB2304" s="1"/>
      <c r="AC2304" s="1"/>
    </row>
    <row r="2305" spans="1:29" ht="15" customHeight="1" x14ac:dyDescent="0.25">
      <c r="A2305" s="342"/>
      <c r="B2305" s="417"/>
      <c r="C2305" s="418"/>
      <c r="S2305" s="367"/>
      <c r="T2305" s="367"/>
      <c r="U2305" s="368"/>
      <c r="V2305" s="1"/>
      <c r="W2305" s="1"/>
      <c r="X2305" s="1"/>
      <c r="Y2305" s="1"/>
      <c r="Z2305" s="1"/>
      <c r="AA2305" s="1"/>
      <c r="AB2305" s="1"/>
      <c r="AC2305" s="1"/>
    </row>
    <row r="2306" spans="1:29" ht="15" customHeight="1" x14ac:dyDescent="0.25">
      <c r="A2306" s="342"/>
      <c r="B2306" s="417"/>
      <c r="C2306" s="418"/>
      <c r="S2306" s="367"/>
      <c r="T2306" s="367"/>
      <c r="U2306" s="368"/>
      <c r="V2306" s="1"/>
      <c r="W2306" s="1"/>
      <c r="X2306" s="1"/>
      <c r="Y2306" s="1"/>
      <c r="Z2306" s="1"/>
      <c r="AA2306" s="1"/>
      <c r="AB2306" s="1"/>
      <c r="AC2306" s="1"/>
    </row>
    <row r="2307" spans="1:29" ht="15" customHeight="1" x14ac:dyDescent="0.25">
      <c r="A2307" s="342"/>
      <c r="B2307" s="417"/>
      <c r="C2307" s="418"/>
      <c r="S2307" s="367"/>
      <c r="T2307" s="367"/>
      <c r="U2307" s="368"/>
      <c r="V2307" s="1"/>
      <c r="W2307" s="1"/>
      <c r="X2307" s="1"/>
      <c r="Y2307" s="1"/>
      <c r="Z2307" s="1"/>
      <c r="AA2307" s="1"/>
      <c r="AB2307" s="1"/>
      <c r="AC2307" s="1"/>
    </row>
    <row r="2308" spans="1:29" ht="15" customHeight="1" x14ac:dyDescent="0.25">
      <c r="A2308" s="342"/>
      <c r="B2308" s="417"/>
      <c r="C2308" s="418"/>
      <c r="S2308" s="367"/>
      <c r="T2308" s="367"/>
      <c r="U2308" s="368"/>
      <c r="V2308" s="1"/>
      <c r="W2308" s="1"/>
      <c r="X2308" s="1"/>
      <c r="Y2308" s="1"/>
      <c r="Z2308" s="1"/>
      <c r="AA2308" s="1"/>
      <c r="AB2308" s="1"/>
      <c r="AC2308" s="1"/>
    </row>
    <row r="2309" spans="1:29" ht="15" customHeight="1" x14ac:dyDescent="0.25">
      <c r="A2309" s="342"/>
      <c r="B2309" s="417"/>
      <c r="C2309" s="418"/>
      <c r="S2309" s="367"/>
      <c r="T2309" s="367"/>
      <c r="U2309" s="368"/>
      <c r="V2309" s="1"/>
      <c r="W2309" s="1"/>
      <c r="X2309" s="1"/>
      <c r="Y2309" s="1"/>
      <c r="Z2309" s="1"/>
      <c r="AA2309" s="1"/>
      <c r="AB2309" s="1"/>
      <c r="AC2309" s="1"/>
    </row>
    <row r="2310" spans="1:29" ht="15" customHeight="1" x14ac:dyDescent="0.25">
      <c r="A2310" s="342"/>
      <c r="B2310" s="417"/>
      <c r="C2310" s="418"/>
      <c r="S2310" s="367"/>
      <c r="T2310" s="367"/>
      <c r="U2310" s="368"/>
      <c r="V2310" s="1"/>
      <c r="W2310" s="1"/>
      <c r="X2310" s="1"/>
      <c r="Y2310" s="1"/>
      <c r="Z2310" s="1"/>
      <c r="AA2310" s="1"/>
      <c r="AB2310" s="1"/>
      <c r="AC2310" s="1"/>
    </row>
    <row r="2311" spans="1:29" ht="15" customHeight="1" x14ac:dyDescent="0.25">
      <c r="A2311" s="342"/>
      <c r="B2311" s="417"/>
      <c r="C2311" s="418"/>
      <c r="S2311" s="367"/>
      <c r="T2311" s="367"/>
      <c r="U2311" s="368"/>
      <c r="V2311" s="1"/>
      <c r="W2311" s="1"/>
      <c r="X2311" s="1"/>
      <c r="Y2311" s="1"/>
      <c r="Z2311" s="1"/>
      <c r="AA2311" s="1"/>
      <c r="AB2311" s="1"/>
      <c r="AC2311" s="1"/>
    </row>
    <row r="2312" spans="1:29" ht="15" customHeight="1" x14ac:dyDescent="0.25">
      <c r="A2312" s="342"/>
      <c r="B2312" s="417"/>
      <c r="C2312" s="418"/>
      <c r="S2312" s="367"/>
      <c r="T2312" s="367"/>
      <c r="U2312" s="368"/>
      <c r="V2312" s="1"/>
      <c r="W2312" s="1"/>
      <c r="X2312" s="1"/>
      <c r="Y2312" s="1"/>
      <c r="Z2312" s="1"/>
      <c r="AA2312" s="1"/>
      <c r="AB2312" s="1"/>
      <c r="AC2312" s="1"/>
    </row>
    <row r="2313" spans="1:29" ht="15" customHeight="1" x14ac:dyDescent="0.25">
      <c r="A2313" s="342"/>
      <c r="B2313" s="417"/>
      <c r="C2313" s="418"/>
      <c r="S2313" s="367"/>
      <c r="T2313" s="367"/>
      <c r="U2313" s="368"/>
      <c r="V2313" s="1"/>
      <c r="W2313" s="1"/>
      <c r="X2313" s="1"/>
      <c r="Y2313" s="1"/>
      <c r="Z2313" s="1"/>
      <c r="AA2313" s="1"/>
      <c r="AB2313" s="1"/>
      <c r="AC2313" s="1"/>
    </row>
    <row r="2314" spans="1:29" ht="15" customHeight="1" x14ac:dyDescent="0.25">
      <c r="A2314" s="342"/>
      <c r="B2314" s="417"/>
      <c r="C2314" s="418"/>
      <c r="S2314" s="367"/>
      <c r="T2314" s="367"/>
      <c r="U2314" s="368"/>
      <c r="V2314" s="1"/>
      <c r="W2314" s="1"/>
      <c r="X2314" s="1"/>
      <c r="Y2314" s="1"/>
      <c r="Z2314" s="1"/>
      <c r="AA2314" s="1"/>
      <c r="AB2314" s="1"/>
      <c r="AC2314" s="1"/>
    </row>
    <row r="2315" spans="1:29" ht="15" customHeight="1" x14ac:dyDescent="0.25">
      <c r="A2315" s="342"/>
      <c r="B2315" s="417"/>
      <c r="C2315" s="418"/>
      <c r="S2315" s="367"/>
      <c r="T2315" s="367"/>
      <c r="U2315" s="368"/>
      <c r="V2315" s="1"/>
      <c r="W2315" s="1"/>
      <c r="X2315" s="1"/>
      <c r="Y2315" s="1"/>
      <c r="Z2315" s="1"/>
      <c r="AA2315" s="1"/>
      <c r="AB2315" s="1"/>
      <c r="AC2315" s="1"/>
    </row>
    <row r="2316" spans="1:29" ht="15" customHeight="1" x14ac:dyDescent="0.25">
      <c r="A2316" s="342"/>
      <c r="B2316" s="417"/>
      <c r="C2316" s="418"/>
      <c r="S2316" s="367"/>
      <c r="T2316" s="367"/>
      <c r="U2316" s="368"/>
      <c r="V2316" s="1"/>
      <c r="W2316" s="1"/>
      <c r="X2316" s="1"/>
      <c r="Y2316" s="1"/>
      <c r="Z2316" s="1"/>
      <c r="AA2316" s="1"/>
      <c r="AB2316" s="1"/>
      <c r="AC2316" s="1"/>
    </row>
    <row r="2317" spans="1:29" ht="15" customHeight="1" x14ac:dyDescent="0.25">
      <c r="A2317" s="342"/>
      <c r="B2317" s="417"/>
      <c r="C2317" s="418"/>
      <c r="S2317" s="367"/>
      <c r="T2317" s="367"/>
      <c r="U2317" s="368"/>
      <c r="V2317" s="1"/>
      <c r="W2317" s="1"/>
      <c r="X2317" s="1"/>
      <c r="Y2317" s="1"/>
      <c r="Z2317" s="1"/>
      <c r="AA2317" s="1"/>
      <c r="AB2317" s="1"/>
      <c r="AC2317" s="1"/>
    </row>
    <row r="2318" spans="1:29" ht="15" customHeight="1" x14ac:dyDescent="0.25">
      <c r="A2318" s="342"/>
      <c r="B2318" s="417"/>
      <c r="C2318" s="418"/>
      <c r="S2318" s="367"/>
      <c r="T2318" s="367"/>
      <c r="U2318" s="368"/>
      <c r="V2318" s="1"/>
      <c r="W2318" s="1"/>
      <c r="X2318" s="1"/>
      <c r="Y2318" s="1"/>
      <c r="Z2318" s="1"/>
      <c r="AA2318" s="1"/>
      <c r="AB2318" s="1"/>
      <c r="AC2318" s="1"/>
    </row>
    <row r="2319" spans="1:29" ht="15" customHeight="1" x14ac:dyDescent="0.25">
      <c r="A2319" s="342"/>
      <c r="B2319" s="417"/>
      <c r="C2319" s="418"/>
      <c r="S2319" s="367"/>
      <c r="T2319" s="367"/>
      <c r="U2319" s="368"/>
      <c r="V2319" s="1"/>
      <c r="W2319" s="1"/>
      <c r="X2319" s="1"/>
      <c r="Y2319" s="1"/>
      <c r="Z2319" s="1"/>
      <c r="AA2319" s="1"/>
      <c r="AB2319" s="1"/>
      <c r="AC2319" s="1"/>
    </row>
    <row r="2320" spans="1:29" ht="15" customHeight="1" x14ac:dyDescent="0.25">
      <c r="A2320" s="342"/>
      <c r="B2320" s="417"/>
      <c r="C2320" s="418"/>
      <c r="S2320" s="367"/>
      <c r="T2320" s="367"/>
      <c r="U2320" s="368"/>
      <c r="V2320" s="1"/>
      <c r="W2320" s="1"/>
      <c r="X2320" s="1"/>
      <c r="Y2320" s="1"/>
      <c r="Z2320" s="1"/>
      <c r="AA2320" s="1"/>
      <c r="AB2320" s="1"/>
      <c r="AC2320" s="1"/>
    </row>
    <row r="2321" spans="1:29" ht="15" customHeight="1" x14ac:dyDescent="0.25">
      <c r="A2321" s="342"/>
      <c r="B2321" s="417"/>
      <c r="C2321" s="418"/>
      <c r="S2321" s="367"/>
      <c r="T2321" s="367"/>
      <c r="U2321" s="368"/>
      <c r="V2321" s="1"/>
      <c r="W2321" s="1"/>
      <c r="X2321" s="1"/>
      <c r="Y2321" s="1"/>
      <c r="Z2321" s="1"/>
      <c r="AA2321" s="1"/>
      <c r="AB2321" s="1"/>
      <c r="AC2321" s="1"/>
    </row>
    <row r="2322" spans="1:29" ht="15" customHeight="1" x14ac:dyDescent="0.25">
      <c r="A2322" s="342"/>
      <c r="B2322" s="417"/>
      <c r="C2322" s="418"/>
      <c r="S2322" s="367"/>
      <c r="T2322" s="367"/>
      <c r="U2322" s="368"/>
      <c r="V2322" s="1"/>
      <c r="W2322" s="1"/>
      <c r="X2322" s="1"/>
      <c r="Y2322" s="1"/>
      <c r="Z2322" s="1"/>
      <c r="AA2322" s="1"/>
      <c r="AB2322" s="1"/>
      <c r="AC2322" s="1"/>
    </row>
    <row r="2323" spans="1:29" ht="15" customHeight="1" x14ac:dyDescent="0.25">
      <c r="A2323" s="342"/>
      <c r="B2323" s="417"/>
      <c r="C2323" s="418"/>
      <c r="S2323" s="367"/>
      <c r="T2323" s="367"/>
      <c r="U2323" s="368"/>
      <c r="V2323" s="1"/>
      <c r="W2323" s="1"/>
      <c r="X2323" s="1"/>
      <c r="Y2323" s="1"/>
      <c r="Z2323" s="1"/>
      <c r="AA2323" s="1"/>
      <c r="AB2323" s="1"/>
      <c r="AC2323" s="1"/>
    </row>
    <row r="2324" spans="1:29" ht="15" customHeight="1" x14ac:dyDescent="0.25">
      <c r="A2324" s="342"/>
      <c r="B2324" s="417"/>
      <c r="C2324" s="418"/>
      <c r="S2324" s="367"/>
      <c r="T2324" s="367"/>
      <c r="U2324" s="368"/>
      <c r="V2324" s="1"/>
      <c r="W2324" s="1"/>
      <c r="X2324" s="1"/>
      <c r="Y2324" s="1"/>
      <c r="Z2324" s="1"/>
      <c r="AA2324" s="1"/>
      <c r="AB2324" s="1"/>
      <c r="AC2324" s="1"/>
    </row>
    <row r="2325" spans="1:29" ht="15" customHeight="1" x14ac:dyDescent="0.25">
      <c r="A2325" s="342"/>
      <c r="B2325" s="417"/>
      <c r="C2325" s="418"/>
      <c r="S2325" s="367"/>
      <c r="T2325" s="367"/>
      <c r="U2325" s="368"/>
      <c r="V2325" s="1"/>
      <c r="W2325" s="1"/>
      <c r="X2325" s="1"/>
      <c r="Y2325" s="1"/>
      <c r="Z2325" s="1"/>
      <c r="AA2325" s="1"/>
      <c r="AB2325" s="1"/>
      <c r="AC2325" s="1"/>
    </row>
    <row r="2326" spans="1:29" ht="15" customHeight="1" x14ac:dyDescent="0.25">
      <c r="A2326" s="342"/>
      <c r="B2326" s="417"/>
      <c r="C2326" s="418"/>
      <c r="S2326" s="367"/>
      <c r="T2326" s="367"/>
      <c r="U2326" s="368"/>
      <c r="V2326" s="1"/>
      <c r="W2326" s="1"/>
      <c r="X2326" s="1"/>
      <c r="Y2326" s="1"/>
      <c r="Z2326" s="1"/>
      <c r="AA2326" s="1"/>
      <c r="AB2326" s="1"/>
      <c r="AC2326" s="1"/>
    </row>
    <row r="2327" spans="1:29" ht="15" customHeight="1" x14ac:dyDescent="0.25">
      <c r="A2327" s="342"/>
      <c r="B2327" s="417"/>
      <c r="C2327" s="418"/>
      <c r="S2327" s="367"/>
      <c r="T2327" s="367"/>
      <c r="U2327" s="368"/>
      <c r="V2327" s="1"/>
      <c r="W2327" s="1"/>
      <c r="X2327" s="1"/>
      <c r="Y2327" s="1"/>
      <c r="Z2327" s="1"/>
      <c r="AA2327" s="1"/>
      <c r="AB2327" s="1"/>
      <c r="AC2327" s="1"/>
    </row>
    <row r="2328" spans="1:29" ht="15" customHeight="1" x14ac:dyDescent="0.25">
      <c r="A2328" s="342"/>
      <c r="B2328" s="417"/>
      <c r="C2328" s="418"/>
      <c r="S2328" s="367"/>
      <c r="T2328" s="367"/>
      <c r="U2328" s="368"/>
      <c r="V2328" s="1"/>
      <c r="W2328" s="1"/>
      <c r="X2328" s="1"/>
      <c r="Y2328" s="1"/>
      <c r="Z2328" s="1"/>
      <c r="AA2328" s="1"/>
      <c r="AB2328" s="1"/>
      <c r="AC2328" s="1"/>
    </row>
    <row r="2329" spans="1:29" ht="15" customHeight="1" x14ac:dyDescent="0.25">
      <c r="A2329" s="342"/>
      <c r="B2329" s="417"/>
      <c r="C2329" s="418"/>
      <c r="S2329" s="367"/>
      <c r="T2329" s="367"/>
      <c r="U2329" s="368"/>
      <c r="V2329" s="1"/>
      <c r="W2329" s="1"/>
      <c r="X2329" s="1"/>
      <c r="Y2329" s="1"/>
      <c r="Z2329" s="1"/>
      <c r="AA2329" s="1"/>
      <c r="AB2329" s="1"/>
      <c r="AC2329" s="1"/>
    </row>
    <row r="2330" spans="1:29" ht="15" customHeight="1" x14ac:dyDescent="0.25">
      <c r="A2330" s="342"/>
      <c r="B2330" s="417"/>
      <c r="C2330" s="418"/>
      <c r="S2330" s="367"/>
      <c r="T2330" s="367"/>
      <c r="U2330" s="368"/>
      <c r="V2330" s="1"/>
      <c r="W2330" s="1"/>
      <c r="X2330" s="1"/>
      <c r="Y2330" s="1"/>
      <c r="Z2330" s="1"/>
      <c r="AA2330" s="1"/>
      <c r="AB2330" s="1"/>
      <c r="AC2330" s="1"/>
    </row>
    <row r="2331" spans="1:29" ht="15" customHeight="1" x14ac:dyDescent="0.25">
      <c r="A2331" s="342"/>
      <c r="B2331" s="417"/>
      <c r="C2331" s="418"/>
      <c r="S2331" s="367"/>
      <c r="T2331" s="367"/>
      <c r="U2331" s="368"/>
      <c r="V2331" s="1"/>
      <c r="W2331" s="1"/>
      <c r="X2331" s="1"/>
      <c r="Y2331" s="1"/>
      <c r="Z2331" s="1"/>
      <c r="AA2331" s="1"/>
      <c r="AB2331" s="1"/>
      <c r="AC2331" s="1"/>
    </row>
    <row r="2332" spans="1:29" ht="15" customHeight="1" x14ac:dyDescent="0.25">
      <c r="A2332" s="342"/>
      <c r="B2332" s="417"/>
      <c r="C2332" s="418"/>
      <c r="S2332" s="367"/>
      <c r="T2332" s="367"/>
      <c r="U2332" s="368"/>
      <c r="V2332" s="1"/>
      <c r="W2332" s="1"/>
      <c r="X2332" s="1"/>
      <c r="Y2332" s="1"/>
      <c r="Z2332" s="1"/>
      <c r="AA2332" s="1"/>
      <c r="AB2332" s="1"/>
      <c r="AC2332" s="1"/>
    </row>
    <row r="2333" spans="1:29" ht="15" customHeight="1" x14ac:dyDescent="0.25">
      <c r="A2333" s="342"/>
      <c r="B2333" s="417"/>
      <c r="C2333" s="418"/>
      <c r="S2333" s="367"/>
      <c r="T2333" s="367"/>
      <c r="U2333" s="368"/>
      <c r="V2333" s="1"/>
      <c r="W2333" s="1"/>
      <c r="X2333" s="1"/>
      <c r="Y2333" s="1"/>
      <c r="Z2333" s="1"/>
      <c r="AA2333" s="1"/>
      <c r="AB2333" s="1"/>
      <c r="AC2333" s="1"/>
    </row>
    <row r="2334" spans="1:29" ht="15" customHeight="1" x14ac:dyDescent="0.25">
      <c r="A2334" s="342"/>
      <c r="B2334" s="417"/>
      <c r="C2334" s="418"/>
      <c r="S2334" s="367"/>
      <c r="T2334" s="367"/>
      <c r="U2334" s="368"/>
      <c r="V2334" s="1"/>
      <c r="W2334" s="1"/>
      <c r="X2334" s="1"/>
      <c r="Y2334" s="1"/>
      <c r="Z2334" s="1"/>
      <c r="AA2334" s="1"/>
      <c r="AB2334" s="1"/>
      <c r="AC2334" s="1"/>
    </row>
    <row r="2335" spans="1:29" ht="15" customHeight="1" x14ac:dyDescent="0.25">
      <c r="A2335" s="342"/>
      <c r="B2335" s="417"/>
      <c r="C2335" s="418"/>
      <c r="S2335" s="367"/>
      <c r="T2335" s="367"/>
      <c r="U2335" s="368"/>
      <c r="V2335" s="1"/>
      <c r="W2335" s="1"/>
      <c r="X2335" s="1"/>
      <c r="Y2335" s="1"/>
      <c r="Z2335" s="1"/>
      <c r="AA2335" s="1"/>
      <c r="AB2335" s="1"/>
      <c r="AC2335" s="1"/>
    </row>
    <row r="2336" spans="1:29" ht="15" customHeight="1" x14ac:dyDescent="0.25">
      <c r="A2336" s="342"/>
      <c r="B2336" s="417"/>
      <c r="C2336" s="418"/>
      <c r="S2336" s="367"/>
      <c r="T2336" s="367"/>
      <c r="U2336" s="368"/>
      <c r="V2336" s="1"/>
      <c r="W2336" s="1"/>
      <c r="X2336" s="1"/>
      <c r="Y2336" s="1"/>
      <c r="Z2336" s="1"/>
      <c r="AA2336" s="1"/>
      <c r="AB2336" s="1"/>
      <c r="AC2336" s="1"/>
    </row>
    <row r="2337" spans="1:29" ht="15" customHeight="1" x14ac:dyDescent="0.25">
      <c r="A2337" s="342"/>
      <c r="B2337" s="417"/>
      <c r="C2337" s="418"/>
      <c r="S2337" s="367"/>
      <c r="T2337" s="367"/>
      <c r="U2337" s="368"/>
      <c r="V2337" s="1"/>
      <c r="W2337" s="1"/>
      <c r="X2337" s="1"/>
      <c r="Y2337" s="1"/>
      <c r="Z2337" s="1"/>
      <c r="AA2337" s="1"/>
      <c r="AB2337" s="1"/>
      <c r="AC2337" s="1"/>
    </row>
    <row r="2338" spans="1:29" ht="15" customHeight="1" x14ac:dyDescent="0.25">
      <c r="A2338" s="342"/>
      <c r="B2338" s="417"/>
      <c r="C2338" s="418"/>
      <c r="S2338" s="367"/>
      <c r="T2338" s="367"/>
      <c r="U2338" s="368"/>
      <c r="V2338" s="1"/>
      <c r="W2338" s="1"/>
      <c r="X2338" s="1"/>
      <c r="Y2338" s="1"/>
      <c r="Z2338" s="1"/>
      <c r="AA2338" s="1"/>
      <c r="AB2338" s="1"/>
      <c r="AC2338" s="1"/>
    </row>
    <row r="2339" spans="1:29" ht="15" customHeight="1" x14ac:dyDescent="0.25">
      <c r="A2339" s="342"/>
      <c r="B2339" s="417"/>
      <c r="C2339" s="418"/>
      <c r="S2339" s="367"/>
      <c r="T2339" s="367"/>
      <c r="U2339" s="368"/>
      <c r="V2339" s="1"/>
      <c r="W2339" s="1"/>
      <c r="X2339" s="1"/>
      <c r="Y2339" s="1"/>
      <c r="Z2339" s="1"/>
      <c r="AA2339" s="1"/>
      <c r="AB2339" s="1"/>
      <c r="AC2339" s="1"/>
    </row>
    <row r="2340" spans="1:29" ht="15" customHeight="1" x14ac:dyDescent="0.25">
      <c r="A2340" s="342"/>
      <c r="B2340" s="417"/>
      <c r="C2340" s="418"/>
      <c r="S2340" s="367"/>
      <c r="T2340" s="367"/>
      <c r="U2340" s="368"/>
      <c r="V2340" s="1"/>
      <c r="W2340" s="1"/>
      <c r="X2340" s="1"/>
      <c r="Y2340" s="1"/>
      <c r="Z2340" s="1"/>
      <c r="AA2340" s="1"/>
      <c r="AB2340" s="1"/>
      <c r="AC2340" s="1"/>
    </row>
    <row r="2341" spans="1:29" ht="15" customHeight="1" x14ac:dyDescent="0.25">
      <c r="A2341" s="342"/>
      <c r="B2341" s="417"/>
      <c r="C2341" s="418"/>
      <c r="S2341" s="367"/>
      <c r="T2341" s="367"/>
      <c r="U2341" s="368"/>
      <c r="V2341" s="1"/>
      <c r="W2341" s="1"/>
      <c r="X2341" s="1"/>
      <c r="Y2341" s="1"/>
      <c r="Z2341" s="1"/>
      <c r="AA2341" s="1"/>
      <c r="AB2341" s="1"/>
      <c r="AC2341" s="1"/>
    </row>
    <row r="2342" spans="1:29" ht="15" customHeight="1" x14ac:dyDescent="0.25">
      <c r="A2342" s="342"/>
      <c r="B2342" s="417"/>
      <c r="C2342" s="418"/>
      <c r="S2342" s="367"/>
      <c r="T2342" s="367"/>
      <c r="U2342" s="368"/>
      <c r="V2342" s="1"/>
      <c r="W2342" s="1"/>
      <c r="X2342" s="1"/>
      <c r="Y2342" s="1"/>
      <c r="Z2342" s="1"/>
      <c r="AA2342" s="1"/>
      <c r="AB2342" s="1"/>
      <c r="AC2342" s="1"/>
    </row>
    <row r="2343" spans="1:29" ht="15" customHeight="1" x14ac:dyDescent="0.25">
      <c r="A2343" s="342"/>
      <c r="B2343" s="417"/>
      <c r="C2343" s="418"/>
      <c r="S2343" s="367"/>
      <c r="T2343" s="367"/>
      <c r="U2343" s="368"/>
      <c r="V2343" s="1"/>
      <c r="W2343" s="1"/>
      <c r="X2343" s="1"/>
      <c r="Y2343" s="1"/>
      <c r="Z2343" s="1"/>
      <c r="AA2343" s="1"/>
      <c r="AB2343" s="1"/>
      <c r="AC2343" s="1"/>
    </row>
    <row r="2344" spans="1:29" ht="15" customHeight="1" x14ac:dyDescent="0.25">
      <c r="A2344" s="342"/>
      <c r="B2344" s="417"/>
      <c r="C2344" s="418"/>
      <c r="S2344" s="367"/>
      <c r="T2344" s="367"/>
      <c r="U2344" s="368"/>
      <c r="V2344" s="1"/>
      <c r="W2344" s="1"/>
      <c r="X2344" s="1"/>
      <c r="Y2344" s="1"/>
      <c r="Z2344" s="1"/>
      <c r="AA2344" s="1"/>
      <c r="AB2344" s="1"/>
      <c r="AC2344" s="1"/>
    </row>
    <row r="2345" spans="1:29" ht="15" customHeight="1" x14ac:dyDescent="0.25">
      <c r="A2345" s="342"/>
      <c r="B2345" s="417"/>
      <c r="C2345" s="418"/>
      <c r="S2345" s="367"/>
      <c r="T2345" s="367"/>
      <c r="U2345" s="368"/>
      <c r="V2345" s="1"/>
      <c r="W2345" s="1"/>
      <c r="X2345" s="1"/>
      <c r="Y2345" s="1"/>
      <c r="Z2345" s="1"/>
      <c r="AA2345" s="1"/>
      <c r="AB2345" s="1"/>
      <c r="AC2345" s="1"/>
    </row>
    <row r="2346" spans="1:29" ht="15" customHeight="1" x14ac:dyDescent="0.25">
      <c r="A2346" s="342"/>
      <c r="B2346" s="417"/>
      <c r="C2346" s="418"/>
      <c r="S2346" s="367"/>
      <c r="T2346" s="367"/>
      <c r="U2346" s="368"/>
      <c r="V2346" s="1"/>
      <c r="W2346" s="1"/>
      <c r="X2346" s="1"/>
      <c r="Y2346" s="1"/>
      <c r="Z2346" s="1"/>
      <c r="AA2346" s="1"/>
      <c r="AB2346" s="1"/>
      <c r="AC2346" s="1"/>
    </row>
    <row r="2347" spans="1:29" ht="15" customHeight="1" x14ac:dyDescent="0.25">
      <c r="A2347" s="342"/>
      <c r="B2347" s="417"/>
      <c r="C2347" s="418"/>
      <c r="S2347" s="367"/>
      <c r="T2347" s="367"/>
      <c r="U2347" s="368"/>
      <c r="V2347" s="1"/>
      <c r="W2347" s="1"/>
      <c r="X2347" s="1"/>
      <c r="Y2347" s="1"/>
      <c r="Z2347" s="1"/>
      <c r="AA2347" s="1"/>
      <c r="AB2347" s="1"/>
      <c r="AC2347" s="1"/>
    </row>
    <row r="2348" spans="1:29" ht="15" customHeight="1" x14ac:dyDescent="0.25">
      <c r="A2348" s="342"/>
      <c r="B2348" s="417"/>
      <c r="C2348" s="418"/>
      <c r="S2348" s="367"/>
      <c r="T2348" s="367"/>
      <c r="U2348" s="368"/>
      <c r="V2348" s="1"/>
      <c r="W2348" s="1"/>
      <c r="X2348" s="1"/>
      <c r="Y2348" s="1"/>
      <c r="Z2348" s="1"/>
      <c r="AA2348" s="1"/>
      <c r="AB2348" s="1"/>
      <c r="AC2348" s="1"/>
    </row>
    <row r="2349" spans="1:29" ht="15" customHeight="1" x14ac:dyDescent="0.25">
      <c r="A2349" s="342"/>
      <c r="B2349" s="417"/>
      <c r="C2349" s="418"/>
      <c r="S2349" s="367"/>
      <c r="T2349" s="367"/>
      <c r="U2349" s="368"/>
      <c r="V2349" s="1"/>
      <c r="W2349" s="1"/>
      <c r="X2349" s="1"/>
      <c r="Y2349" s="1"/>
      <c r="Z2349" s="1"/>
      <c r="AA2349" s="1"/>
      <c r="AB2349" s="1"/>
      <c r="AC2349" s="1"/>
    </row>
    <row r="2350" spans="1:29" ht="15" customHeight="1" x14ac:dyDescent="0.25">
      <c r="A2350" s="342"/>
      <c r="B2350" s="417"/>
      <c r="C2350" s="418"/>
      <c r="S2350" s="367"/>
      <c r="T2350" s="367"/>
      <c r="U2350" s="368"/>
      <c r="V2350" s="1"/>
      <c r="W2350" s="1"/>
      <c r="X2350" s="1"/>
      <c r="Y2350" s="1"/>
      <c r="Z2350" s="1"/>
      <c r="AA2350" s="1"/>
      <c r="AB2350" s="1"/>
      <c r="AC2350" s="1"/>
    </row>
    <row r="2351" spans="1:29" ht="15" customHeight="1" x14ac:dyDescent="0.25">
      <c r="A2351" s="342"/>
      <c r="B2351" s="417"/>
      <c r="C2351" s="418"/>
      <c r="S2351" s="367"/>
      <c r="T2351" s="367"/>
      <c r="U2351" s="368"/>
      <c r="V2351" s="1"/>
      <c r="W2351" s="1"/>
      <c r="X2351" s="1"/>
      <c r="Y2351" s="1"/>
      <c r="Z2351" s="1"/>
      <c r="AA2351" s="1"/>
      <c r="AB2351" s="1"/>
      <c r="AC2351" s="1"/>
    </row>
    <row r="2352" spans="1:29" ht="15" customHeight="1" x14ac:dyDescent="0.25">
      <c r="A2352" s="342"/>
      <c r="B2352" s="417"/>
      <c r="C2352" s="418"/>
      <c r="S2352" s="367"/>
      <c r="T2352" s="367"/>
      <c r="U2352" s="368"/>
      <c r="V2352" s="1"/>
      <c r="W2352" s="1"/>
      <c r="X2352" s="1"/>
      <c r="Y2352" s="1"/>
      <c r="Z2352" s="1"/>
      <c r="AA2352" s="1"/>
      <c r="AB2352" s="1"/>
      <c r="AC2352" s="1"/>
    </row>
    <row r="2353" spans="1:29" ht="15" customHeight="1" x14ac:dyDescent="0.25">
      <c r="A2353" s="342"/>
      <c r="B2353" s="417"/>
      <c r="C2353" s="418"/>
      <c r="S2353" s="367"/>
      <c r="T2353" s="367"/>
      <c r="U2353" s="368"/>
      <c r="V2353" s="1"/>
      <c r="W2353" s="1"/>
      <c r="X2353" s="1"/>
      <c r="Y2353" s="1"/>
      <c r="Z2353" s="1"/>
      <c r="AA2353" s="1"/>
      <c r="AB2353" s="1"/>
      <c r="AC2353" s="1"/>
    </row>
    <row r="2354" spans="1:29" ht="15" customHeight="1" x14ac:dyDescent="0.25">
      <c r="A2354" s="342"/>
      <c r="B2354" s="417"/>
      <c r="C2354" s="418"/>
      <c r="S2354" s="367"/>
      <c r="T2354" s="367"/>
      <c r="U2354" s="368"/>
      <c r="V2354" s="1"/>
      <c r="W2354" s="1"/>
      <c r="X2354" s="1"/>
      <c r="Y2354" s="1"/>
      <c r="Z2354" s="1"/>
      <c r="AA2354" s="1"/>
      <c r="AB2354" s="1"/>
      <c r="AC2354" s="1"/>
    </row>
    <row r="2355" spans="1:29" ht="15" customHeight="1" x14ac:dyDescent="0.25">
      <c r="A2355" s="342"/>
      <c r="B2355" s="417"/>
      <c r="C2355" s="418"/>
      <c r="S2355" s="367"/>
      <c r="T2355" s="367"/>
      <c r="U2355" s="368"/>
      <c r="V2355" s="1"/>
      <c r="W2355" s="1"/>
      <c r="X2355" s="1"/>
      <c r="Y2355" s="1"/>
      <c r="Z2355" s="1"/>
      <c r="AA2355" s="1"/>
      <c r="AB2355" s="1"/>
      <c r="AC2355" s="1"/>
    </row>
    <row r="2356" spans="1:29" ht="15" customHeight="1" x14ac:dyDescent="0.25">
      <c r="A2356" s="342"/>
      <c r="B2356" s="417"/>
      <c r="C2356" s="418"/>
      <c r="S2356" s="367"/>
      <c r="T2356" s="367"/>
      <c r="U2356" s="368"/>
      <c r="V2356" s="1"/>
      <c r="W2356" s="1"/>
      <c r="X2356" s="1"/>
      <c r="Y2356" s="1"/>
      <c r="Z2356" s="1"/>
      <c r="AA2356" s="1"/>
      <c r="AB2356" s="1"/>
      <c r="AC2356" s="1"/>
    </row>
    <row r="2357" spans="1:29" ht="15" customHeight="1" x14ac:dyDescent="0.25">
      <c r="A2357" s="342"/>
      <c r="B2357" s="417"/>
      <c r="C2357" s="418"/>
      <c r="S2357" s="367"/>
      <c r="T2357" s="367"/>
      <c r="U2357" s="368"/>
      <c r="V2357" s="1"/>
      <c r="W2357" s="1"/>
      <c r="X2357" s="1"/>
      <c r="Y2357" s="1"/>
      <c r="Z2357" s="1"/>
      <c r="AA2357" s="1"/>
      <c r="AB2357" s="1"/>
      <c r="AC2357" s="1"/>
    </row>
    <row r="2358" spans="1:29" ht="15" customHeight="1" x14ac:dyDescent="0.25">
      <c r="A2358" s="342"/>
      <c r="B2358" s="417"/>
      <c r="C2358" s="418"/>
      <c r="S2358" s="367"/>
      <c r="T2358" s="367"/>
      <c r="U2358" s="368"/>
      <c r="V2358" s="1"/>
      <c r="W2358" s="1"/>
      <c r="X2358" s="1"/>
      <c r="Y2358" s="1"/>
      <c r="Z2358" s="1"/>
      <c r="AA2358" s="1"/>
      <c r="AB2358" s="1"/>
      <c r="AC2358" s="1"/>
    </row>
    <row r="2359" spans="1:29" ht="15" customHeight="1" x14ac:dyDescent="0.25">
      <c r="A2359" s="342"/>
      <c r="B2359" s="417"/>
      <c r="C2359" s="418"/>
      <c r="S2359" s="367"/>
      <c r="T2359" s="367"/>
      <c r="U2359" s="368"/>
      <c r="V2359" s="1"/>
      <c r="W2359" s="1"/>
      <c r="X2359" s="1"/>
      <c r="Y2359" s="1"/>
      <c r="Z2359" s="1"/>
      <c r="AA2359" s="1"/>
      <c r="AB2359" s="1"/>
      <c r="AC2359" s="1"/>
    </row>
    <row r="2360" spans="1:29" ht="15" customHeight="1" x14ac:dyDescent="0.25">
      <c r="A2360" s="342"/>
      <c r="B2360" s="417"/>
      <c r="C2360" s="418"/>
      <c r="S2360" s="367"/>
      <c r="T2360" s="367"/>
      <c r="U2360" s="368"/>
      <c r="V2360" s="1"/>
      <c r="W2360" s="1"/>
      <c r="X2360" s="1"/>
      <c r="Y2360" s="1"/>
      <c r="Z2360" s="1"/>
      <c r="AA2360" s="1"/>
      <c r="AB2360" s="1"/>
      <c r="AC2360" s="1"/>
    </row>
    <row r="2361" spans="1:29" ht="15" customHeight="1" x14ac:dyDescent="0.25">
      <c r="A2361" s="342"/>
      <c r="B2361" s="417"/>
      <c r="C2361" s="418"/>
      <c r="S2361" s="367"/>
      <c r="T2361" s="367"/>
      <c r="U2361" s="368"/>
      <c r="V2361" s="1"/>
      <c r="W2361" s="1"/>
      <c r="X2361" s="1"/>
      <c r="Y2361" s="1"/>
      <c r="Z2361" s="1"/>
      <c r="AA2361" s="1"/>
      <c r="AB2361" s="1"/>
      <c r="AC2361" s="1"/>
    </row>
    <row r="2362" spans="1:29" ht="15" customHeight="1" x14ac:dyDescent="0.25">
      <c r="A2362" s="342"/>
      <c r="B2362" s="417"/>
      <c r="C2362" s="418"/>
      <c r="S2362" s="367"/>
      <c r="T2362" s="367"/>
      <c r="U2362" s="368"/>
      <c r="V2362" s="1"/>
      <c r="W2362" s="1"/>
      <c r="X2362" s="1"/>
      <c r="Y2362" s="1"/>
      <c r="Z2362" s="1"/>
      <c r="AA2362" s="1"/>
      <c r="AB2362" s="1"/>
      <c r="AC2362" s="1"/>
    </row>
    <row r="2363" spans="1:29" ht="15" customHeight="1" x14ac:dyDescent="0.25">
      <c r="A2363" s="342"/>
      <c r="B2363" s="417"/>
      <c r="C2363" s="418"/>
      <c r="S2363" s="367"/>
      <c r="T2363" s="367"/>
      <c r="U2363" s="368"/>
      <c r="V2363" s="1"/>
      <c r="W2363" s="1"/>
      <c r="X2363" s="1"/>
      <c r="Y2363" s="1"/>
      <c r="Z2363" s="1"/>
      <c r="AA2363" s="1"/>
      <c r="AB2363" s="1"/>
      <c r="AC2363" s="1"/>
    </row>
    <row r="2364" spans="1:29" ht="15" customHeight="1" x14ac:dyDescent="0.25">
      <c r="A2364" s="342"/>
      <c r="B2364" s="417"/>
      <c r="C2364" s="418"/>
      <c r="S2364" s="367"/>
      <c r="T2364" s="367"/>
      <c r="U2364" s="368"/>
      <c r="V2364" s="1"/>
      <c r="W2364" s="1"/>
      <c r="X2364" s="1"/>
      <c r="Y2364" s="1"/>
      <c r="Z2364" s="1"/>
      <c r="AA2364" s="1"/>
      <c r="AB2364" s="1"/>
      <c r="AC2364" s="1"/>
    </row>
    <row r="2365" spans="1:29" ht="15" customHeight="1" x14ac:dyDescent="0.25">
      <c r="A2365" s="342"/>
      <c r="B2365" s="417"/>
      <c r="C2365" s="418"/>
      <c r="S2365" s="367"/>
      <c r="T2365" s="367"/>
      <c r="U2365" s="368"/>
      <c r="V2365" s="1"/>
      <c r="W2365" s="1"/>
      <c r="X2365" s="1"/>
      <c r="Y2365" s="1"/>
      <c r="Z2365" s="1"/>
      <c r="AA2365" s="1"/>
      <c r="AB2365" s="1"/>
      <c r="AC2365" s="1"/>
    </row>
    <row r="2366" spans="1:29" ht="15" customHeight="1" x14ac:dyDescent="0.25">
      <c r="A2366" s="342"/>
      <c r="B2366" s="417"/>
      <c r="C2366" s="418"/>
      <c r="S2366" s="367"/>
      <c r="T2366" s="367"/>
      <c r="U2366" s="368"/>
      <c r="V2366" s="1"/>
      <c r="W2366" s="1"/>
      <c r="X2366" s="1"/>
      <c r="Y2366" s="1"/>
      <c r="Z2366" s="1"/>
      <c r="AA2366" s="1"/>
      <c r="AB2366" s="1"/>
      <c r="AC2366" s="1"/>
    </row>
    <row r="2367" spans="1:29" ht="15" customHeight="1" x14ac:dyDescent="0.25">
      <c r="A2367" s="342"/>
      <c r="B2367" s="417"/>
      <c r="C2367" s="418"/>
      <c r="S2367" s="367"/>
      <c r="T2367" s="367"/>
      <c r="U2367" s="368"/>
      <c r="V2367" s="1"/>
      <c r="W2367" s="1"/>
      <c r="X2367" s="1"/>
      <c r="Y2367" s="1"/>
      <c r="Z2367" s="1"/>
      <c r="AA2367" s="1"/>
      <c r="AB2367" s="1"/>
      <c r="AC2367" s="1"/>
    </row>
    <row r="2368" spans="1:29" ht="15" customHeight="1" x14ac:dyDescent="0.25">
      <c r="A2368" s="342"/>
      <c r="B2368" s="417"/>
      <c r="C2368" s="418"/>
      <c r="S2368" s="367"/>
      <c r="T2368" s="367"/>
      <c r="U2368" s="368"/>
      <c r="V2368" s="1"/>
      <c r="W2368" s="1"/>
      <c r="X2368" s="1"/>
      <c r="Y2368" s="1"/>
      <c r="Z2368" s="1"/>
      <c r="AA2368" s="1"/>
      <c r="AB2368" s="1"/>
      <c r="AC2368" s="1"/>
    </row>
    <row r="2369" spans="1:29" ht="15" customHeight="1" x14ac:dyDescent="0.25">
      <c r="A2369" s="342"/>
      <c r="B2369" s="417"/>
      <c r="C2369" s="418"/>
      <c r="S2369" s="367"/>
      <c r="T2369" s="367"/>
      <c r="U2369" s="368"/>
      <c r="V2369" s="1"/>
      <c r="W2369" s="1"/>
      <c r="X2369" s="1"/>
      <c r="Y2369" s="1"/>
      <c r="Z2369" s="1"/>
      <c r="AA2369" s="1"/>
      <c r="AB2369" s="1"/>
      <c r="AC2369" s="1"/>
    </row>
    <row r="2370" spans="1:29" ht="15" customHeight="1" x14ac:dyDescent="0.25">
      <c r="A2370" s="342"/>
      <c r="B2370" s="417"/>
      <c r="C2370" s="418"/>
      <c r="S2370" s="367"/>
      <c r="T2370" s="367"/>
      <c r="U2370" s="368"/>
      <c r="V2370" s="1"/>
      <c r="W2370" s="1"/>
      <c r="X2370" s="1"/>
      <c r="Y2370" s="1"/>
      <c r="Z2370" s="1"/>
      <c r="AA2370" s="1"/>
      <c r="AB2370" s="1"/>
      <c r="AC2370" s="1"/>
    </row>
    <row r="2371" spans="1:29" ht="15" customHeight="1" x14ac:dyDescent="0.25">
      <c r="A2371" s="342"/>
      <c r="B2371" s="417"/>
      <c r="C2371" s="418"/>
      <c r="S2371" s="367"/>
      <c r="T2371" s="367"/>
      <c r="U2371" s="368"/>
      <c r="V2371" s="1"/>
      <c r="W2371" s="1"/>
      <c r="X2371" s="1"/>
      <c r="Y2371" s="1"/>
      <c r="Z2371" s="1"/>
      <c r="AA2371" s="1"/>
      <c r="AB2371" s="1"/>
      <c r="AC2371" s="1"/>
    </row>
    <row r="2372" spans="1:29" ht="15" customHeight="1" x14ac:dyDescent="0.25">
      <c r="A2372" s="342"/>
      <c r="B2372" s="417"/>
      <c r="C2372" s="418"/>
      <c r="S2372" s="367"/>
      <c r="T2372" s="367"/>
      <c r="U2372" s="368"/>
      <c r="V2372" s="1"/>
      <c r="W2372" s="1"/>
      <c r="X2372" s="1"/>
      <c r="Y2372" s="1"/>
      <c r="Z2372" s="1"/>
      <c r="AA2372" s="1"/>
      <c r="AB2372" s="1"/>
      <c r="AC2372" s="1"/>
    </row>
    <row r="2373" spans="1:29" ht="15" customHeight="1" x14ac:dyDescent="0.25">
      <c r="A2373" s="342"/>
      <c r="B2373" s="417"/>
      <c r="C2373" s="418"/>
      <c r="S2373" s="367"/>
      <c r="T2373" s="367"/>
      <c r="U2373" s="368"/>
      <c r="V2373" s="1"/>
      <c r="W2373" s="1"/>
      <c r="X2373" s="1"/>
      <c r="Y2373" s="1"/>
      <c r="Z2373" s="1"/>
      <c r="AA2373" s="1"/>
      <c r="AB2373" s="1"/>
      <c r="AC2373" s="1"/>
    </row>
    <row r="2374" spans="1:29" ht="15" customHeight="1" x14ac:dyDescent="0.25">
      <c r="A2374" s="342"/>
      <c r="B2374" s="417"/>
      <c r="C2374" s="418"/>
      <c r="S2374" s="367"/>
      <c r="T2374" s="367"/>
      <c r="U2374" s="368"/>
      <c r="V2374" s="1"/>
      <c r="W2374" s="1"/>
      <c r="X2374" s="1"/>
      <c r="Y2374" s="1"/>
      <c r="Z2374" s="1"/>
      <c r="AA2374" s="1"/>
      <c r="AB2374" s="1"/>
      <c r="AC2374" s="1"/>
    </row>
    <row r="2375" spans="1:29" ht="15" customHeight="1" x14ac:dyDescent="0.25">
      <c r="A2375" s="342"/>
      <c r="B2375" s="417"/>
      <c r="C2375" s="418"/>
      <c r="S2375" s="367"/>
      <c r="T2375" s="367"/>
      <c r="U2375" s="368"/>
      <c r="V2375" s="1"/>
      <c r="W2375" s="1"/>
      <c r="X2375" s="1"/>
      <c r="Y2375" s="1"/>
      <c r="Z2375" s="1"/>
      <c r="AA2375" s="1"/>
      <c r="AB2375" s="1"/>
      <c r="AC2375" s="1"/>
    </row>
    <row r="2376" spans="1:29" ht="15" customHeight="1" x14ac:dyDescent="0.25">
      <c r="A2376" s="342"/>
      <c r="B2376" s="417"/>
      <c r="C2376" s="418"/>
      <c r="S2376" s="367"/>
      <c r="T2376" s="367"/>
      <c r="U2376" s="368"/>
      <c r="V2376" s="1"/>
      <c r="W2376" s="1"/>
      <c r="X2376" s="1"/>
      <c r="Y2376" s="1"/>
      <c r="Z2376" s="1"/>
      <c r="AA2376" s="1"/>
      <c r="AB2376" s="1"/>
      <c r="AC2376" s="1"/>
    </row>
    <row r="2377" spans="1:29" ht="15" customHeight="1" x14ac:dyDescent="0.25">
      <c r="A2377" s="342"/>
      <c r="B2377" s="417"/>
      <c r="C2377" s="418"/>
      <c r="S2377" s="367"/>
      <c r="T2377" s="367"/>
      <c r="U2377" s="368"/>
      <c r="V2377" s="1"/>
      <c r="W2377" s="1"/>
      <c r="X2377" s="1"/>
      <c r="Y2377" s="1"/>
      <c r="Z2377" s="1"/>
      <c r="AA2377" s="1"/>
      <c r="AB2377" s="1"/>
      <c r="AC2377" s="1"/>
    </row>
    <row r="2378" spans="1:29" ht="15" customHeight="1" x14ac:dyDescent="0.25">
      <c r="A2378" s="342"/>
      <c r="B2378" s="417"/>
      <c r="C2378" s="418"/>
      <c r="S2378" s="367"/>
      <c r="T2378" s="367"/>
      <c r="U2378" s="368"/>
      <c r="V2378" s="1"/>
      <c r="W2378" s="1"/>
      <c r="X2378" s="1"/>
      <c r="Y2378" s="1"/>
      <c r="Z2378" s="1"/>
      <c r="AA2378" s="1"/>
      <c r="AB2378" s="1"/>
      <c r="AC2378" s="1"/>
    </row>
    <row r="2379" spans="1:29" ht="15" customHeight="1" x14ac:dyDescent="0.25">
      <c r="A2379" s="342"/>
      <c r="B2379" s="417"/>
      <c r="C2379" s="418"/>
      <c r="S2379" s="367"/>
      <c r="T2379" s="367"/>
      <c r="U2379" s="368"/>
      <c r="V2379" s="1"/>
      <c r="W2379" s="1"/>
      <c r="X2379" s="1"/>
      <c r="Y2379" s="1"/>
      <c r="Z2379" s="1"/>
      <c r="AA2379" s="1"/>
      <c r="AB2379" s="1"/>
      <c r="AC2379" s="1"/>
    </row>
    <row r="2380" spans="1:29" ht="15" customHeight="1" x14ac:dyDescent="0.25">
      <c r="A2380" s="342"/>
      <c r="B2380" s="417"/>
      <c r="C2380" s="418"/>
      <c r="S2380" s="367"/>
      <c r="T2380" s="367"/>
      <c r="U2380" s="368"/>
      <c r="V2380" s="1"/>
      <c r="W2380" s="1"/>
      <c r="X2380" s="1"/>
      <c r="Y2380" s="1"/>
      <c r="Z2380" s="1"/>
      <c r="AA2380" s="1"/>
      <c r="AB2380" s="1"/>
      <c r="AC2380" s="1"/>
    </row>
    <row r="2381" spans="1:29" ht="15" customHeight="1" x14ac:dyDescent="0.25">
      <c r="A2381" s="342"/>
      <c r="B2381" s="417"/>
      <c r="C2381" s="418"/>
      <c r="S2381" s="367"/>
      <c r="T2381" s="367"/>
      <c r="U2381" s="368"/>
      <c r="V2381" s="1"/>
      <c r="W2381" s="1"/>
      <c r="X2381" s="1"/>
      <c r="Y2381" s="1"/>
      <c r="Z2381" s="1"/>
      <c r="AA2381" s="1"/>
      <c r="AB2381" s="1"/>
      <c r="AC2381" s="1"/>
    </row>
    <row r="2382" spans="1:29" ht="15" customHeight="1" x14ac:dyDescent="0.25">
      <c r="A2382" s="342"/>
      <c r="B2382" s="417"/>
      <c r="C2382" s="418"/>
      <c r="S2382" s="367"/>
      <c r="T2382" s="367"/>
      <c r="U2382" s="368"/>
      <c r="V2382" s="1"/>
      <c r="W2382" s="1"/>
      <c r="X2382" s="1"/>
      <c r="Y2382" s="1"/>
      <c r="Z2382" s="1"/>
      <c r="AA2382" s="1"/>
      <c r="AB2382" s="1"/>
      <c r="AC2382" s="1"/>
    </row>
    <row r="2383" spans="1:29" ht="15" customHeight="1" x14ac:dyDescent="0.25">
      <c r="A2383" s="342"/>
      <c r="B2383" s="417"/>
      <c r="C2383" s="418"/>
      <c r="S2383" s="367"/>
      <c r="T2383" s="367"/>
      <c r="U2383" s="368"/>
      <c r="V2383" s="1"/>
      <c r="W2383" s="1"/>
      <c r="X2383" s="1"/>
      <c r="Y2383" s="1"/>
      <c r="Z2383" s="1"/>
      <c r="AA2383" s="1"/>
      <c r="AB2383" s="1"/>
      <c r="AC2383" s="1"/>
    </row>
    <row r="2384" spans="1:29" ht="15" customHeight="1" x14ac:dyDescent="0.25">
      <c r="A2384" s="342"/>
      <c r="B2384" s="417"/>
      <c r="C2384" s="418"/>
      <c r="S2384" s="367"/>
      <c r="T2384" s="367"/>
      <c r="U2384" s="368"/>
      <c r="V2384" s="1"/>
      <c r="W2384" s="1"/>
      <c r="X2384" s="1"/>
      <c r="Y2384" s="1"/>
      <c r="Z2384" s="1"/>
      <c r="AA2384" s="1"/>
      <c r="AB2384" s="1"/>
      <c r="AC2384" s="1"/>
    </row>
    <row r="2385" spans="1:29" ht="15" customHeight="1" x14ac:dyDescent="0.25">
      <c r="A2385" s="342"/>
      <c r="B2385" s="417"/>
      <c r="C2385" s="418"/>
      <c r="S2385" s="367"/>
      <c r="T2385" s="367"/>
      <c r="U2385" s="368"/>
      <c r="V2385" s="1"/>
      <c r="W2385" s="1"/>
      <c r="X2385" s="1"/>
      <c r="Y2385" s="1"/>
      <c r="Z2385" s="1"/>
      <c r="AA2385" s="1"/>
      <c r="AB2385" s="1"/>
      <c r="AC2385" s="1"/>
    </row>
    <row r="2386" spans="1:29" ht="15" customHeight="1" x14ac:dyDescent="0.25">
      <c r="A2386" s="342"/>
      <c r="B2386" s="417"/>
      <c r="C2386" s="418"/>
      <c r="S2386" s="367"/>
      <c r="T2386" s="367"/>
      <c r="U2386" s="368"/>
      <c r="V2386" s="1"/>
      <c r="W2386" s="1"/>
      <c r="X2386" s="1"/>
      <c r="Y2386" s="1"/>
      <c r="Z2386" s="1"/>
      <c r="AA2386" s="1"/>
      <c r="AB2386" s="1"/>
      <c r="AC2386" s="1"/>
    </row>
    <row r="2387" spans="1:29" ht="15" customHeight="1" x14ac:dyDescent="0.25">
      <c r="A2387" s="342"/>
      <c r="B2387" s="417"/>
      <c r="C2387" s="418"/>
      <c r="S2387" s="367"/>
      <c r="T2387" s="367"/>
      <c r="U2387" s="368"/>
      <c r="V2387" s="1"/>
      <c r="W2387" s="1"/>
      <c r="X2387" s="1"/>
      <c r="Y2387" s="1"/>
      <c r="Z2387" s="1"/>
      <c r="AA2387" s="1"/>
      <c r="AB2387" s="1"/>
      <c r="AC2387" s="1"/>
    </row>
    <row r="2388" spans="1:29" ht="15" customHeight="1" x14ac:dyDescent="0.25">
      <c r="A2388" s="342"/>
      <c r="B2388" s="417"/>
      <c r="C2388" s="418"/>
      <c r="S2388" s="367"/>
      <c r="T2388" s="367"/>
      <c r="U2388" s="368"/>
      <c r="V2388" s="1"/>
      <c r="W2388" s="1"/>
      <c r="X2388" s="1"/>
      <c r="Y2388" s="1"/>
      <c r="Z2388" s="1"/>
      <c r="AA2388" s="1"/>
      <c r="AB2388" s="1"/>
      <c r="AC2388" s="1"/>
    </row>
    <row r="2389" spans="1:29" ht="15" customHeight="1" x14ac:dyDescent="0.25">
      <c r="A2389" s="342"/>
      <c r="B2389" s="417"/>
      <c r="C2389" s="418"/>
      <c r="S2389" s="367"/>
      <c r="T2389" s="367"/>
      <c r="U2389" s="368"/>
      <c r="V2389" s="1"/>
      <c r="W2389" s="1"/>
      <c r="X2389" s="1"/>
      <c r="Y2389" s="1"/>
      <c r="Z2389" s="1"/>
      <c r="AA2389" s="1"/>
      <c r="AB2389" s="1"/>
      <c r="AC2389" s="1"/>
    </row>
    <row r="2390" spans="1:29" ht="15" customHeight="1" x14ac:dyDescent="0.25">
      <c r="A2390" s="342"/>
      <c r="B2390" s="417"/>
      <c r="C2390" s="418"/>
      <c r="S2390" s="367"/>
      <c r="T2390" s="367"/>
      <c r="U2390" s="368"/>
      <c r="V2390" s="1"/>
      <c r="W2390" s="1"/>
      <c r="X2390" s="1"/>
      <c r="Y2390" s="1"/>
      <c r="Z2390" s="1"/>
      <c r="AA2390" s="1"/>
      <c r="AB2390" s="1"/>
      <c r="AC2390" s="1"/>
    </row>
    <row r="2391" spans="1:29" ht="15" customHeight="1" x14ac:dyDescent="0.25">
      <c r="A2391" s="342"/>
      <c r="B2391" s="417"/>
      <c r="C2391" s="418"/>
      <c r="S2391" s="367"/>
      <c r="T2391" s="367"/>
      <c r="U2391" s="368"/>
      <c r="V2391" s="1"/>
      <c r="W2391" s="1"/>
      <c r="X2391" s="1"/>
      <c r="Y2391" s="1"/>
      <c r="Z2391" s="1"/>
      <c r="AA2391" s="1"/>
      <c r="AB2391" s="1"/>
      <c r="AC2391" s="1"/>
    </row>
    <row r="2392" spans="1:29" ht="15" customHeight="1" x14ac:dyDescent="0.25">
      <c r="A2392" s="342"/>
      <c r="B2392" s="417"/>
      <c r="C2392" s="418"/>
      <c r="S2392" s="367"/>
      <c r="T2392" s="367"/>
      <c r="U2392" s="368"/>
      <c r="V2392" s="1"/>
      <c r="W2392" s="1"/>
      <c r="X2392" s="1"/>
      <c r="Y2392" s="1"/>
      <c r="Z2392" s="1"/>
      <c r="AA2392" s="1"/>
      <c r="AB2392" s="1"/>
      <c r="AC2392" s="1"/>
    </row>
    <row r="2393" spans="1:29" ht="15" customHeight="1" x14ac:dyDescent="0.25">
      <c r="A2393" s="342"/>
      <c r="B2393" s="417"/>
      <c r="C2393" s="418"/>
      <c r="S2393" s="367"/>
      <c r="T2393" s="367"/>
      <c r="U2393" s="368"/>
      <c r="V2393" s="1"/>
      <c r="W2393" s="1"/>
      <c r="X2393" s="1"/>
      <c r="Y2393" s="1"/>
      <c r="Z2393" s="1"/>
      <c r="AA2393" s="1"/>
      <c r="AB2393" s="1"/>
      <c r="AC2393" s="1"/>
    </row>
    <row r="2394" spans="1:29" ht="15" customHeight="1" x14ac:dyDescent="0.25">
      <c r="A2394" s="342"/>
      <c r="B2394" s="417"/>
      <c r="C2394" s="418"/>
      <c r="S2394" s="367"/>
      <c r="T2394" s="367"/>
      <c r="U2394" s="368"/>
      <c r="V2394" s="1"/>
      <c r="W2394" s="1"/>
      <c r="X2394" s="1"/>
      <c r="Y2394" s="1"/>
      <c r="Z2394" s="1"/>
      <c r="AA2394" s="1"/>
      <c r="AB2394" s="1"/>
      <c r="AC2394" s="1"/>
    </row>
    <row r="2395" spans="1:29" ht="15" customHeight="1" x14ac:dyDescent="0.25">
      <c r="A2395" s="342"/>
      <c r="B2395" s="417"/>
      <c r="C2395" s="418"/>
      <c r="S2395" s="367"/>
      <c r="T2395" s="367"/>
      <c r="U2395" s="368"/>
      <c r="V2395" s="1"/>
      <c r="W2395" s="1"/>
      <c r="X2395" s="1"/>
      <c r="Y2395" s="1"/>
      <c r="Z2395" s="1"/>
      <c r="AA2395" s="1"/>
      <c r="AB2395" s="1"/>
      <c r="AC2395" s="1"/>
    </row>
    <row r="2396" spans="1:29" ht="15" customHeight="1" x14ac:dyDescent="0.25">
      <c r="A2396" s="342"/>
      <c r="B2396" s="417"/>
      <c r="C2396" s="418"/>
      <c r="S2396" s="367"/>
      <c r="T2396" s="367"/>
      <c r="U2396" s="368"/>
      <c r="V2396" s="1"/>
      <c r="W2396" s="1"/>
      <c r="X2396" s="1"/>
      <c r="Y2396" s="1"/>
      <c r="Z2396" s="1"/>
      <c r="AA2396" s="1"/>
      <c r="AB2396" s="1"/>
      <c r="AC2396" s="1"/>
    </row>
    <row r="2397" spans="1:29" ht="15" customHeight="1" x14ac:dyDescent="0.25">
      <c r="A2397" s="342"/>
      <c r="B2397" s="417"/>
      <c r="C2397" s="418"/>
      <c r="S2397" s="367"/>
      <c r="T2397" s="367"/>
      <c r="U2397" s="368"/>
      <c r="V2397" s="1"/>
      <c r="W2397" s="1"/>
      <c r="X2397" s="1"/>
      <c r="Y2397" s="1"/>
      <c r="Z2397" s="1"/>
      <c r="AA2397" s="1"/>
      <c r="AB2397" s="1"/>
      <c r="AC2397" s="1"/>
    </row>
    <row r="2398" spans="1:29" ht="15" customHeight="1" x14ac:dyDescent="0.25">
      <c r="A2398" s="342"/>
      <c r="B2398" s="417"/>
      <c r="C2398" s="418"/>
      <c r="S2398" s="367"/>
      <c r="T2398" s="367"/>
      <c r="U2398" s="368"/>
      <c r="V2398" s="1"/>
      <c r="W2398" s="1"/>
      <c r="X2398" s="1"/>
      <c r="Y2398" s="1"/>
      <c r="Z2398" s="1"/>
      <c r="AA2398" s="1"/>
      <c r="AB2398" s="1"/>
      <c r="AC2398" s="1"/>
    </row>
    <row r="2399" spans="1:29" ht="15" customHeight="1" x14ac:dyDescent="0.25">
      <c r="A2399" s="342"/>
      <c r="B2399" s="417"/>
      <c r="C2399" s="418"/>
      <c r="S2399" s="367"/>
      <c r="T2399" s="367"/>
      <c r="U2399" s="368"/>
      <c r="V2399" s="1"/>
      <c r="W2399" s="1"/>
      <c r="X2399" s="1"/>
      <c r="Y2399" s="1"/>
      <c r="Z2399" s="1"/>
      <c r="AA2399" s="1"/>
      <c r="AB2399" s="1"/>
      <c r="AC2399" s="1"/>
    </row>
    <row r="2400" spans="1:29" ht="15" customHeight="1" x14ac:dyDescent="0.25">
      <c r="A2400" s="342"/>
      <c r="B2400" s="417"/>
      <c r="C2400" s="418"/>
      <c r="S2400" s="367"/>
      <c r="T2400" s="367"/>
      <c r="U2400" s="368"/>
      <c r="V2400" s="1"/>
      <c r="W2400" s="1"/>
      <c r="X2400" s="1"/>
      <c r="Y2400" s="1"/>
      <c r="Z2400" s="1"/>
      <c r="AA2400" s="1"/>
      <c r="AB2400" s="1"/>
      <c r="AC2400" s="1"/>
    </row>
    <row r="2401" spans="1:29" ht="15" customHeight="1" x14ac:dyDescent="0.25">
      <c r="A2401" s="342"/>
      <c r="B2401" s="417"/>
      <c r="C2401" s="418"/>
      <c r="S2401" s="367"/>
      <c r="T2401" s="367"/>
      <c r="U2401" s="368"/>
      <c r="V2401" s="1"/>
      <c r="W2401" s="1"/>
      <c r="X2401" s="1"/>
      <c r="Y2401" s="1"/>
      <c r="Z2401" s="1"/>
      <c r="AA2401" s="1"/>
      <c r="AB2401" s="1"/>
      <c r="AC2401" s="1"/>
    </row>
    <row r="2402" spans="1:29" ht="15" customHeight="1" x14ac:dyDescent="0.25">
      <c r="A2402" s="342"/>
      <c r="B2402" s="417"/>
      <c r="C2402" s="418"/>
      <c r="S2402" s="367"/>
      <c r="T2402" s="367"/>
      <c r="U2402" s="368"/>
      <c r="V2402" s="1"/>
      <c r="W2402" s="1"/>
      <c r="X2402" s="1"/>
      <c r="Y2402" s="1"/>
      <c r="Z2402" s="1"/>
      <c r="AA2402" s="1"/>
      <c r="AB2402" s="1"/>
      <c r="AC2402" s="1"/>
    </row>
    <row r="2403" spans="1:29" ht="15" customHeight="1" x14ac:dyDescent="0.25">
      <c r="A2403" s="342"/>
      <c r="B2403" s="417"/>
      <c r="C2403" s="418"/>
      <c r="S2403" s="367"/>
      <c r="T2403" s="367"/>
      <c r="U2403" s="368"/>
      <c r="V2403" s="1"/>
      <c r="W2403" s="1"/>
      <c r="X2403" s="1"/>
      <c r="Y2403" s="1"/>
      <c r="Z2403" s="1"/>
      <c r="AA2403" s="1"/>
      <c r="AB2403" s="1"/>
      <c r="AC2403" s="1"/>
    </row>
    <row r="2404" spans="1:29" ht="15" customHeight="1" x14ac:dyDescent="0.25">
      <c r="A2404" s="342"/>
      <c r="B2404" s="417"/>
      <c r="C2404" s="418"/>
      <c r="S2404" s="367"/>
      <c r="T2404" s="367"/>
      <c r="U2404" s="368"/>
      <c r="V2404" s="1"/>
      <c r="W2404" s="1"/>
      <c r="X2404" s="1"/>
      <c r="Y2404" s="1"/>
      <c r="Z2404" s="1"/>
      <c r="AA2404" s="1"/>
      <c r="AB2404" s="1"/>
      <c r="AC2404" s="1"/>
    </row>
    <row r="2405" spans="1:29" ht="15" customHeight="1" x14ac:dyDescent="0.25">
      <c r="A2405" s="342"/>
      <c r="B2405" s="417"/>
      <c r="C2405" s="418"/>
      <c r="S2405" s="367"/>
      <c r="T2405" s="367"/>
      <c r="U2405" s="368"/>
      <c r="V2405" s="1"/>
      <c r="W2405" s="1"/>
      <c r="X2405" s="1"/>
      <c r="Y2405" s="1"/>
      <c r="Z2405" s="1"/>
      <c r="AA2405" s="1"/>
      <c r="AB2405" s="1"/>
      <c r="AC2405" s="1"/>
    </row>
    <row r="2406" spans="1:29" ht="15" customHeight="1" x14ac:dyDescent="0.25">
      <c r="A2406" s="342"/>
      <c r="B2406" s="417"/>
      <c r="C2406" s="418"/>
      <c r="S2406" s="367"/>
      <c r="T2406" s="367"/>
      <c r="U2406" s="368"/>
      <c r="V2406" s="1"/>
      <c r="W2406" s="1"/>
      <c r="X2406" s="1"/>
      <c r="Y2406" s="1"/>
      <c r="Z2406" s="1"/>
      <c r="AA2406" s="1"/>
      <c r="AB2406" s="1"/>
      <c r="AC2406" s="1"/>
    </row>
    <row r="2407" spans="1:29" ht="15" customHeight="1" x14ac:dyDescent="0.25">
      <c r="A2407" s="342"/>
      <c r="B2407" s="417"/>
      <c r="C2407" s="418"/>
      <c r="S2407" s="367"/>
      <c r="T2407" s="367"/>
      <c r="U2407" s="368"/>
      <c r="V2407" s="1"/>
      <c r="W2407" s="1"/>
      <c r="X2407" s="1"/>
      <c r="Y2407" s="1"/>
      <c r="Z2407" s="1"/>
      <c r="AA2407" s="1"/>
      <c r="AB2407" s="1"/>
      <c r="AC2407" s="1"/>
    </row>
    <row r="2408" spans="1:29" ht="15" customHeight="1" x14ac:dyDescent="0.25">
      <c r="A2408" s="342"/>
      <c r="B2408" s="417"/>
      <c r="C2408" s="418"/>
      <c r="S2408" s="367"/>
      <c r="T2408" s="367"/>
      <c r="U2408" s="368"/>
      <c r="V2408" s="1"/>
      <c r="W2408" s="1"/>
      <c r="X2408" s="1"/>
      <c r="Y2408" s="1"/>
      <c r="Z2408" s="1"/>
      <c r="AA2408" s="1"/>
      <c r="AB2408" s="1"/>
      <c r="AC2408" s="1"/>
    </row>
    <row r="2409" spans="1:29" ht="15" customHeight="1" x14ac:dyDescent="0.25">
      <c r="A2409" s="342"/>
      <c r="B2409" s="417"/>
      <c r="C2409" s="418"/>
      <c r="S2409" s="367"/>
      <c r="T2409" s="367"/>
      <c r="U2409" s="368"/>
      <c r="V2409" s="1"/>
      <c r="W2409" s="1"/>
      <c r="X2409" s="1"/>
      <c r="Y2409" s="1"/>
      <c r="Z2409" s="1"/>
      <c r="AA2409" s="1"/>
      <c r="AB2409" s="1"/>
      <c r="AC2409" s="1"/>
    </row>
    <row r="2410" spans="1:29" ht="15" customHeight="1" x14ac:dyDescent="0.25">
      <c r="A2410" s="342"/>
      <c r="B2410" s="417"/>
      <c r="C2410" s="418"/>
      <c r="S2410" s="367"/>
      <c r="T2410" s="367"/>
      <c r="U2410" s="368"/>
      <c r="V2410" s="1"/>
      <c r="W2410" s="1"/>
      <c r="X2410" s="1"/>
      <c r="Y2410" s="1"/>
      <c r="Z2410" s="1"/>
      <c r="AA2410" s="1"/>
      <c r="AB2410" s="1"/>
      <c r="AC2410" s="1"/>
    </row>
    <row r="2411" spans="1:29" ht="15" customHeight="1" x14ac:dyDescent="0.25">
      <c r="A2411" s="342"/>
      <c r="B2411" s="417"/>
      <c r="C2411" s="418"/>
      <c r="S2411" s="367"/>
      <c r="T2411" s="367"/>
      <c r="U2411" s="368"/>
      <c r="V2411" s="1"/>
      <c r="W2411" s="1"/>
      <c r="X2411" s="1"/>
      <c r="Y2411" s="1"/>
      <c r="Z2411" s="1"/>
      <c r="AA2411" s="1"/>
      <c r="AB2411" s="1"/>
      <c r="AC2411" s="1"/>
    </row>
    <row r="2412" spans="1:29" ht="15" customHeight="1" x14ac:dyDescent="0.25">
      <c r="A2412" s="342"/>
      <c r="B2412" s="417"/>
      <c r="C2412" s="418"/>
      <c r="S2412" s="367"/>
      <c r="T2412" s="367"/>
      <c r="U2412" s="368"/>
      <c r="V2412" s="1"/>
      <c r="W2412" s="1"/>
      <c r="X2412" s="1"/>
      <c r="Y2412" s="1"/>
      <c r="Z2412" s="1"/>
      <c r="AA2412" s="1"/>
      <c r="AB2412" s="1"/>
      <c r="AC2412" s="1"/>
    </row>
    <row r="2413" spans="1:29" ht="15" customHeight="1" x14ac:dyDescent="0.25">
      <c r="A2413" s="342"/>
      <c r="B2413" s="417"/>
      <c r="C2413" s="418"/>
      <c r="S2413" s="367"/>
      <c r="T2413" s="367"/>
      <c r="U2413" s="368"/>
      <c r="V2413" s="1"/>
      <c r="W2413" s="1"/>
      <c r="X2413" s="1"/>
      <c r="Y2413" s="1"/>
      <c r="Z2413" s="1"/>
      <c r="AA2413" s="1"/>
      <c r="AB2413" s="1"/>
      <c r="AC2413" s="1"/>
    </row>
    <row r="2414" spans="1:29" ht="15" customHeight="1" x14ac:dyDescent="0.25">
      <c r="A2414" s="342"/>
      <c r="B2414" s="417"/>
      <c r="C2414" s="418"/>
      <c r="S2414" s="367"/>
      <c r="T2414" s="367"/>
      <c r="U2414" s="368"/>
      <c r="V2414" s="1"/>
      <c r="W2414" s="1"/>
      <c r="X2414" s="1"/>
      <c r="Y2414" s="1"/>
      <c r="Z2414" s="1"/>
      <c r="AA2414" s="1"/>
      <c r="AB2414" s="1"/>
      <c r="AC2414" s="1"/>
    </row>
    <row r="2415" spans="1:29" ht="15" customHeight="1" x14ac:dyDescent="0.25">
      <c r="A2415" s="342"/>
      <c r="B2415" s="417"/>
      <c r="C2415" s="418"/>
      <c r="S2415" s="367"/>
      <c r="T2415" s="367"/>
      <c r="U2415" s="368"/>
      <c r="V2415" s="1"/>
      <c r="W2415" s="1"/>
      <c r="X2415" s="1"/>
      <c r="Y2415" s="1"/>
      <c r="Z2415" s="1"/>
      <c r="AA2415" s="1"/>
      <c r="AB2415" s="1"/>
      <c r="AC2415" s="1"/>
    </row>
    <row r="2416" spans="1:29" ht="15" customHeight="1" x14ac:dyDescent="0.25">
      <c r="A2416" s="342"/>
      <c r="B2416" s="417"/>
      <c r="C2416" s="418"/>
      <c r="S2416" s="367"/>
      <c r="T2416" s="367"/>
      <c r="U2416" s="368"/>
      <c r="V2416" s="1"/>
      <c r="W2416" s="1"/>
      <c r="X2416" s="1"/>
      <c r="Y2416" s="1"/>
      <c r="Z2416" s="1"/>
      <c r="AA2416" s="1"/>
      <c r="AB2416" s="1"/>
      <c r="AC2416" s="1"/>
    </row>
    <row r="2417" spans="1:29" ht="15" customHeight="1" x14ac:dyDescent="0.25">
      <c r="A2417" s="342"/>
      <c r="B2417" s="417"/>
      <c r="C2417" s="418"/>
      <c r="S2417" s="367"/>
      <c r="T2417" s="367"/>
      <c r="U2417" s="368"/>
      <c r="V2417" s="1"/>
      <c r="W2417" s="1"/>
      <c r="X2417" s="1"/>
      <c r="Y2417" s="1"/>
      <c r="Z2417" s="1"/>
      <c r="AA2417" s="1"/>
      <c r="AB2417" s="1"/>
      <c r="AC2417" s="1"/>
    </row>
    <row r="2418" spans="1:29" ht="15" customHeight="1" x14ac:dyDescent="0.25">
      <c r="A2418" s="342"/>
      <c r="B2418" s="417"/>
      <c r="C2418" s="418"/>
      <c r="S2418" s="367"/>
      <c r="T2418" s="367"/>
      <c r="U2418" s="368"/>
      <c r="V2418" s="1"/>
      <c r="W2418" s="1"/>
      <c r="X2418" s="1"/>
      <c r="Y2418" s="1"/>
      <c r="Z2418" s="1"/>
      <c r="AA2418" s="1"/>
      <c r="AB2418" s="1"/>
      <c r="AC2418" s="1"/>
    </row>
    <row r="2419" spans="1:29" ht="15" customHeight="1" x14ac:dyDescent="0.25">
      <c r="A2419" s="342"/>
      <c r="B2419" s="417"/>
      <c r="C2419" s="418"/>
      <c r="S2419" s="367"/>
      <c r="T2419" s="367"/>
      <c r="U2419" s="368"/>
      <c r="V2419" s="1"/>
      <c r="W2419" s="1"/>
      <c r="X2419" s="1"/>
      <c r="Y2419" s="1"/>
      <c r="Z2419" s="1"/>
      <c r="AA2419" s="1"/>
      <c r="AB2419" s="1"/>
      <c r="AC2419" s="1"/>
    </row>
    <row r="2420" spans="1:29" ht="15" customHeight="1" x14ac:dyDescent="0.25">
      <c r="A2420" s="342"/>
      <c r="B2420" s="417"/>
      <c r="C2420" s="418"/>
      <c r="S2420" s="367"/>
      <c r="T2420" s="367"/>
      <c r="U2420" s="368"/>
      <c r="V2420" s="1"/>
      <c r="W2420" s="1"/>
      <c r="X2420" s="1"/>
      <c r="Y2420" s="1"/>
      <c r="Z2420" s="1"/>
      <c r="AA2420" s="1"/>
      <c r="AB2420" s="1"/>
      <c r="AC2420" s="1"/>
    </row>
    <row r="2421" spans="1:29" ht="15" customHeight="1" x14ac:dyDescent="0.25">
      <c r="A2421" s="342"/>
      <c r="B2421" s="417"/>
      <c r="C2421" s="418"/>
      <c r="S2421" s="367"/>
      <c r="T2421" s="367"/>
      <c r="U2421" s="368"/>
      <c r="V2421" s="1"/>
      <c r="W2421" s="1"/>
      <c r="X2421" s="1"/>
      <c r="Y2421" s="1"/>
      <c r="Z2421" s="1"/>
      <c r="AA2421" s="1"/>
      <c r="AB2421" s="1"/>
      <c r="AC2421" s="1"/>
    </row>
    <row r="2422" spans="1:29" ht="15" customHeight="1" x14ac:dyDescent="0.25">
      <c r="A2422" s="342"/>
      <c r="B2422" s="417"/>
      <c r="C2422" s="418"/>
      <c r="S2422" s="367"/>
      <c r="T2422" s="367"/>
      <c r="U2422" s="368"/>
      <c r="V2422" s="1"/>
      <c r="W2422" s="1"/>
      <c r="X2422" s="1"/>
      <c r="Y2422" s="1"/>
      <c r="Z2422" s="1"/>
      <c r="AA2422" s="1"/>
      <c r="AB2422" s="1"/>
      <c r="AC2422" s="1"/>
    </row>
    <row r="2423" spans="1:29" ht="15" customHeight="1" x14ac:dyDescent="0.25">
      <c r="A2423" s="342"/>
      <c r="B2423" s="417"/>
      <c r="C2423" s="418"/>
      <c r="S2423" s="367"/>
      <c r="T2423" s="367"/>
      <c r="U2423" s="368"/>
      <c r="V2423" s="1"/>
      <c r="W2423" s="1"/>
      <c r="X2423" s="1"/>
      <c r="Y2423" s="1"/>
      <c r="Z2423" s="1"/>
      <c r="AA2423" s="1"/>
      <c r="AB2423" s="1"/>
      <c r="AC2423" s="1"/>
    </row>
    <row r="2424" spans="1:29" ht="15" customHeight="1" x14ac:dyDescent="0.25">
      <c r="A2424" s="342"/>
      <c r="B2424" s="417"/>
      <c r="C2424" s="418"/>
      <c r="S2424" s="367"/>
      <c r="T2424" s="367"/>
      <c r="U2424" s="368"/>
      <c r="V2424" s="1"/>
      <c r="W2424" s="1"/>
      <c r="X2424" s="1"/>
      <c r="Y2424" s="1"/>
      <c r="Z2424" s="1"/>
      <c r="AA2424" s="1"/>
      <c r="AB2424" s="1"/>
      <c r="AC2424" s="1"/>
    </row>
    <row r="2425" spans="1:29" ht="15" customHeight="1" x14ac:dyDescent="0.25">
      <c r="A2425" s="342"/>
      <c r="B2425" s="417"/>
      <c r="C2425" s="418"/>
      <c r="S2425" s="367"/>
      <c r="T2425" s="367"/>
      <c r="U2425" s="368"/>
      <c r="V2425" s="1"/>
      <c r="W2425" s="1"/>
      <c r="X2425" s="1"/>
      <c r="Y2425" s="1"/>
      <c r="Z2425" s="1"/>
      <c r="AA2425" s="1"/>
      <c r="AB2425" s="1"/>
      <c r="AC2425" s="1"/>
    </row>
    <row r="2426" spans="1:29" ht="15" customHeight="1" x14ac:dyDescent="0.25">
      <c r="A2426" s="342"/>
      <c r="B2426" s="417"/>
      <c r="C2426" s="418"/>
      <c r="S2426" s="367"/>
      <c r="T2426" s="367"/>
      <c r="U2426" s="368"/>
      <c r="V2426" s="1"/>
      <c r="W2426" s="1"/>
      <c r="X2426" s="1"/>
      <c r="Y2426" s="1"/>
      <c r="Z2426" s="1"/>
      <c r="AA2426" s="1"/>
      <c r="AB2426" s="1"/>
      <c r="AC2426" s="1"/>
    </row>
    <row r="2427" spans="1:29" ht="15" customHeight="1" x14ac:dyDescent="0.25">
      <c r="A2427" s="342"/>
      <c r="B2427" s="417"/>
      <c r="C2427" s="418"/>
      <c r="S2427" s="367"/>
      <c r="T2427" s="367"/>
      <c r="U2427" s="368"/>
      <c r="V2427" s="1"/>
      <c r="W2427" s="1"/>
      <c r="X2427" s="1"/>
      <c r="Y2427" s="1"/>
      <c r="Z2427" s="1"/>
      <c r="AA2427" s="1"/>
      <c r="AB2427" s="1"/>
      <c r="AC2427" s="1"/>
    </row>
    <row r="2428" spans="1:29" ht="15" customHeight="1" x14ac:dyDescent="0.25">
      <c r="A2428" s="342"/>
      <c r="B2428" s="417"/>
      <c r="C2428" s="418"/>
      <c r="S2428" s="367"/>
      <c r="T2428" s="367"/>
      <c r="U2428" s="368"/>
      <c r="V2428" s="1"/>
      <c r="W2428" s="1"/>
      <c r="X2428" s="1"/>
      <c r="Y2428" s="1"/>
      <c r="Z2428" s="1"/>
      <c r="AA2428" s="1"/>
      <c r="AB2428" s="1"/>
      <c r="AC2428" s="1"/>
    </row>
    <row r="2429" spans="1:29" ht="15" customHeight="1" x14ac:dyDescent="0.25">
      <c r="A2429" s="342"/>
      <c r="B2429" s="417"/>
      <c r="C2429" s="418"/>
      <c r="S2429" s="367"/>
      <c r="T2429" s="367"/>
      <c r="U2429" s="368"/>
      <c r="V2429" s="1"/>
      <c r="W2429" s="1"/>
      <c r="X2429" s="1"/>
      <c r="Y2429" s="1"/>
      <c r="Z2429" s="1"/>
      <c r="AA2429" s="1"/>
      <c r="AB2429" s="1"/>
      <c r="AC2429" s="1"/>
    </row>
    <row r="2430" spans="1:29" ht="15" customHeight="1" x14ac:dyDescent="0.25">
      <c r="A2430" s="342"/>
      <c r="B2430" s="417"/>
      <c r="C2430" s="418"/>
      <c r="S2430" s="367"/>
      <c r="T2430" s="367"/>
      <c r="U2430" s="368"/>
      <c r="V2430" s="1"/>
      <c r="W2430" s="1"/>
      <c r="X2430" s="1"/>
      <c r="Y2430" s="1"/>
      <c r="Z2430" s="1"/>
      <c r="AA2430" s="1"/>
      <c r="AB2430" s="1"/>
      <c r="AC2430" s="1"/>
    </row>
    <row r="2431" spans="1:29" ht="15" customHeight="1" x14ac:dyDescent="0.25">
      <c r="A2431" s="342"/>
      <c r="B2431" s="417"/>
      <c r="C2431" s="418"/>
      <c r="S2431" s="367"/>
      <c r="T2431" s="367"/>
      <c r="U2431" s="368"/>
      <c r="V2431" s="1"/>
      <c r="W2431" s="1"/>
      <c r="X2431" s="1"/>
      <c r="Y2431" s="1"/>
      <c r="Z2431" s="1"/>
      <c r="AA2431" s="1"/>
      <c r="AB2431" s="1"/>
      <c r="AC2431" s="1"/>
    </row>
    <row r="2432" spans="1:29" ht="15" customHeight="1" x14ac:dyDescent="0.25">
      <c r="A2432" s="342"/>
      <c r="B2432" s="417"/>
      <c r="C2432" s="418"/>
      <c r="S2432" s="367"/>
      <c r="T2432" s="367"/>
      <c r="U2432" s="368"/>
      <c r="V2432" s="1"/>
      <c r="W2432" s="1"/>
      <c r="X2432" s="1"/>
      <c r="Y2432" s="1"/>
      <c r="Z2432" s="1"/>
      <c r="AA2432" s="1"/>
      <c r="AB2432" s="1"/>
      <c r="AC2432" s="1"/>
    </row>
    <row r="2433" spans="1:29" ht="15" customHeight="1" x14ac:dyDescent="0.25">
      <c r="A2433" s="342"/>
      <c r="B2433" s="417"/>
      <c r="C2433" s="418"/>
      <c r="S2433" s="367"/>
      <c r="T2433" s="367"/>
      <c r="U2433" s="368"/>
      <c r="V2433" s="1"/>
      <c r="W2433" s="1"/>
      <c r="X2433" s="1"/>
      <c r="Y2433" s="1"/>
      <c r="Z2433" s="1"/>
      <c r="AA2433" s="1"/>
      <c r="AB2433" s="1"/>
      <c r="AC2433" s="1"/>
    </row>
    <row r="2434" spans="1:29" ht="15" customHeight="1" x14ac:dyDescent="0.25">
      <c r="A2434" s="342"/>
      <c r="B2434" s="417"/>
      <c r="C2434" s="418"/>
      <c r="S2434" s="367"/>
      <c r="T2434" s="367"/>
      <c r="U2434" s="368"/>
      <c r="V2434" s="1"/>
      <c r="W2434" s="1"/>
      <c r="X2434" s="1"/>
      <c r="Y2434" s="1"/>
      <c r="Z2434" s="1"/>
      <c r="AA2434" s="1"/>
      <c r="AB2434" s="1"/>
      <c r="AC2434" s="1"/>
    </row>
    <row r="2435" spans="1:29" ht="15" customHeight="1" x14ac:dyDescent="0.25">
      <c r="A2435" s="342"/>
      <c r="B2435" s="417"/>
      <c r="C2435" s="418"/>
      <c r="S2435" s="367"/>
      <c r="T2435" s="367"/>
      <c r="U2435" s="368"/>
      <c r="V2435" s="1"/>
      <c r="W2435" s="1"/>
      <c r="X2435" s="1"/>
      <c r="Y2435" s="1"/>
      <c r="Z2435" s="1"/>
      <c r="AA2435" s="1"/>
      <c r="AB2435" s="1"/>
      <c r="AC2435" s="1"/>
    </row>
    <row r="2436" spans="1:29" ht="15" customHeight="1" x14ac:dyDescent="0.25">
      <c r="A2436" s="342"/>
      <c r="B2436" s="417"/>
      <c r="C2436" s="418"/>
      <c r="S2436" s="367"/>
      <c r="T2436" s="367"/>
      <c r="U2436" s="368"/>
      <c r="V2436" s="1"/>
      <c r="W2436" s="1"/>
      <c r="X2436" s="1"/>
      <c r="Y2436" s="1"/>
      <c r="Z2436" s="1"/>
      <c r="AA2436" s="1"/>
      <c r="AB2436" s="1"/>
      <c r="AC2436" s="1"/>
    </row>
    <row r="2437" spans="1:29" ht="15" customHeight="1" x14ac:dyDescent="0.25">
      <c r="A2437" s="342"/>
      <c r="B2437" s="417"/>
      <c r="C2437" s="418"/>
      <c r="S2437" s="367"/>
      <c r="T2437" s="367"/>
      <c r="U2437" s="368"/>
      <c r="V2437" s="1"/>
      <c r="W2437" s="1"/>
      <c r="X2437" s="1"/>
      <c r="Y2437" s="1"/>
      <c r="Z2437" s="1"/>
      <c r="AA2437" s="1"/>
      <c r="AB2437" s="1"/>
      <c r="AC2437" s="1"/>
    </row>
    <row r="2438" spans="1:29" ht="15" customHeight="1" x14ac:dyDescent="0.25">
      <c r="A2438" s="342"/>
      <c r="B2438" s="417"/>
      <c r="C2438" s="418"/>
      <c r="S2438" s="367"/>
      <c r="T2438" s="367"/>
      <c r="U2438" s="368"/>
      <c r="V2438" s="1"/>
      <c r="W2438" s="1"/>
      <c r="X2438" s="1"/>
      <c r="Y2438" s="1"/>
      <c r="Z2438" s="1"/>
      <c r="AA2438" s="1"/>
      <c r="AB2438" s="1"/>
      <c r="AC2438" s="1"/>
    </row>
    <row r="2439" spans="1:29" ht="15" customHeight="1" x14ac:dyDescent="0.25">
      <c r="A2439" s="342"/>
      <c r="B2439" s="417"/>
      <c r="C2439" s="418"/>
      <c r="S2439" s="367"/>
      <c r="T2439" s="367"/>
      <c r="U2439" s="368"/>
      <c r="V2439" s="1"/>
      <c r="W2439" s="1"/>
      <c r="X2439" s="1"/>
      <c r="Y2439" s="1"/>
      <c r="Z2439" s="1"/>
      <c r="AA2439" s="1"/>
      <c r="AB2439" s="1"/>
      <c r="AC2439" s="1"/>
    </row>
    <row r="2440" spans="1:29" ht="15" customHeight="1" x14ac:dyDescent="0.25">
      <c r="A2440" s="342"/>
      <c r="B2440" s="417"/>
      <c r="C2440" s="418"/>
      <c r="S2440" s="367"/>
      <c r="T2440" s="367"/>
      <c r="U2440" s="368"/>
      <c r="V2440" s="1"/>
      <c r="W2440" s="1"/>
      <c r="X2440" s="1"/>
      <c r="Y2440" s="1"/>
      <c r="Z2440" s="1"/>
      <c r="AA2440" s="1"/>
      <c r="AB2440" s="1"/>
      <c r="AC2440" s="1"/>
    </row>
    <row r="2441" spans="1:29" ht="15" customHeight="1" x14ac:dyDescent="0.25">
      <c r="A2441" s="342"/>
      <c r="B2441" s="417"/>
      <c r="C2441" s="418"/>
      <c r="S2441" s="367"/>
      <c r="T2441" s="367"/>
      <c r="U2441" s="368"/>
      <c r="V2441" s="1"/>
      <c r="W2441" s="1"/>
      <c r="X2441" s="1"/>
      <c r="Y2441" s="1"/>
      <c r="Z2441" s="1"/>
      <c r="AA2441" s="1"/>
      <c r="AB2441" s="1"/>
      <c r="AC2441" s="1"/>
    </row>
    <row r="2442" spans="1:29" ht="15" customHeight="1" x14ac:dyDescent="0.25">
      <c r="A2442" s="342"/>
      <c r="B2442" s="417"/>
      <c r="C2442" s="418"/>
      <c r="S2442" s="367"/>
      <c r="T2442" s="367"/>
      <c r="U2442" s="368"/>
      <c r="V2442" s="1"/>
      <c r="W2442" s="1"/>
      <c r="X2442" s="1"/>
      <c r="Y2442" s="1"/>
      <c r="Z2442" s="1"/>
      <c r="AA2442" s="1"/>
      <c r="AB2442" s="1"/>
      <c r="AC2442" s="1"/>
    </row>
    <row r="2443" spans="1:29" ht="15" customHeight="1" x14ac:dyDescent="0.25">
      <c r="A2443" s="342"/>
      <c r="B2443" s="417"/>
      <c r="C2443" s="418"/>
      <c r="S2443" s="367"/>
      <c r="T2443" s="367"/>
      <c r="U2443" s="368"/>
      <c r="V2443" s="1"/>
      <c r="W2443" s="1"/>
      <c r="X2443" s="1"/>
      <c r="Y2443" s="1"/>
      <c r="Z2443" s="1"/>
      <c r="AA2443" s="1"/>
      <c r="AB2443" s="1"/>
      <c r="AC2443" s="1"/>
    </row>
    <row r="2444" spans="1:29" ht="15" customHeight="1" x14ac:dyDescent="0.25">
      <c r="A2444" s="342"/>
      <c r="B2444" s="417"/>
      <c r="C2444" s="418"/>
      <c r="S2444" s="367"/>
      <c r="T2444" s="367"/>
      <c r="U2444" s="368"/>
      <c r="V2444" s="1"/>
      <c r="W2444" s="1"/>
      <c r="X2444" s="1"/>
      <c r="Y2444" s="1"/>
      <c r="Z2444" s="1"/>
      <c r="AA2444" s="1"/>
      <c r="AB2444" s="1"/>
      <c r="AC2444" s="1"/>
    </row>
    <row r="2445" spans="1:29" ht="15" customHeight="1" x14ac:dyDescent="0.25">
      <c r="A2445" s="342"/>
      <c r="B2445" s="417"/>
      <c r="C2445" s="418"/>
      <c r="S2445" s="367"/>
      <c r="T2445" s="367"/>
      <c r="U2445" s="368"/>
      <c r="V2445" s="1"/>
      <c r="W2445" s="1"/>
      <c r="X2445" s="1"/>
      <c r="Y2445" s="1"/>
      <c r="Z2445" s="1"/>
      <c r="AA2445" s="1"/>
      <c r="AB2445" s="1"/>
      <c r="AC2445" s="1"/>
    </row>
    <row r="2446" spans="1:29" ht="15" customHeight="1" x14ac:dyDescent="0.25">
      <c r="A2446" s="342"/>
      <c r="B2446" s="417"/>
      <c r="C2446" s="418"/>
      <c r="S2446" s="367"/>
      <c r="T2446" s="367"/>
      <c r="U2446" s="368"/>
      <c r="V2446" s="1"/>
      <c r="W2446" s="1"/>
      <c r="X2446" s="1"/>
      <c r="Y2446" s="1"/>
      <c r="Z2446" s="1"/>
      <c r="AA2446" s="1"/>
      <c r="AB2446" s="1"/>
      <c r="AC2446" s="1"/>
    </row>
    <row r="2447" spans="1:29" ht="15" customHeight="1" x14ac:dyDescent="0.25">
      <c r="A2447" s="342"/>
      <c r="B2447" s="417"/>
      <c r="C2447" s="418"/>
      <c r="S2447" s="367"/>
      <c r="T2447" s="367"/>
      <c r="U2447" s="368"/>
      <c r="V2447" s="1"/>
      <c r="W2447" s="1"/>
      <c r="X2447" s="1"/>
      <c r="Y2447" s="1"/>
      <c r="Z2447" s="1"/>
      <c r="AA2447" s="1"/>
      <c r="AB2447" s="1"/>
      <c r="AC2447" s="1"/>
    </row>
    <row r="2448" spans="1:29" ht="15" customHeight="1" x14ac:dyDescent="0.25">
      <c r="A2448" s="342"/>
      <c r="B2448" s="417"/>
      <c r="C2448" s="418"/>
      <c r="S2448" s="367"/>
      <c r="T2448" s="367"/>
      <c r="U2448" s="368"/>
      <c r="V2448" s="1"/>
      <c r="W2448" s="1"/>
      <c r="X2448" s="1"/>
      <c r="Y2448" s="1"/>
      <c r="Z2448" s="1"/>
      <c r="AA2448" s="1"/>
      <c r="AB2448" s="1"/>
      <c r="AC2448" s="1"/>
    </row>
    <row r="2449" spans="1:29" ht="15" customHeight="1" x14ac:dyDescent="0.25">
      <c r="A2449" s="342"/>
      <c r="B2449" s="417"/>
      <c r="C2449" s="418"/>
      <c r="S2449" s="367"/>
      <c r="T2449" s="367"/>
      <c r="U2449" s="368"/>
      <c r="V2449" s="1"/>
      <c r="W2449" s="1"/>
      <c r="X2449" s="1"/>
      <c r="Y2449" s="1"/>
      <c r="Z2449" s="1"/>
      <c r="AA2449" s="1"/>
      <c r="AB2449" s="1"/>
      <c r="AC2449" s="1"/>
    </row>
    <row r="2450" spans="1:29" ht="15" customHeight="1" x14ac:dyDescent="0.25">
      <c r="A2450" s="342"/>
      <c r="B2450" s="417"/>
      <c r="C2450" s="418"/>
      <c r="S2450" s="367"/>
      <c r="T2450" s="367"/>
      <c r="U2450" s="368"/>
      <c r="V2450" s="1"/>
      <c r="W2450" s="1"/>
      <c r="X2450" s="1"/>
      <c r="Y2450" s="1"/>
      <c r="Z2450" s="1"/>
      <c r="AA2450" s="1"/>
      <c r="AB2450" s="1"/>
      <c r="AC2450" s="1"/>
    </row>
    <row r="2451" spans="1:29" ht="15" customHeight="1" x14ac:dyDescent="0.25">
      <c r="A2451" s="342"/>
      <c r="B2451" s="417"/>
      <c r="C2451" s="418"/>
      <c r="S2451" s="367"/>
      <c r="T2451" s="367"/>
      <c r="U2451" s="368"/>
      <c r="V2451" s="1"/>
      <c r="W2451" s="1"/>
      <c r="X2451" s="1"/>
      <c r="Y2451" s="1"/>
      <c r="Z2451" s="1"/>
      <c r="AA2451" s="1"/>
      <c r="AB2451" s="1"/>
      <c r="AC2451" s="1"/>
    </row>
    <row r="2452" spans="1:29" ht="15" customHeight="1" x14ac:dyDescent="0.25">
      <c r="A2452" s="342"/>
      <c r="B2452" s="417"/>
      <c r="C2452" s="418"/>
      <c r="S2452" s="367"/>
      <c r="T2452" s="367"/>
      <c r="U2452" s="368"/>
      <c r="V2452" s="1"/>
      <c r="W2452" s="1"/>
      <c r="X2452" s="1"/>
      <c r="Y2452" s="1"/>
      <c r="Z2452" s="1"/>
      <c r="AA2452" s="1"/>
      <c r="AB2452" s="1"/>
      <c r="AC2452" s="1"/>
    </row>
    <row r="2453" spans="1:29" ht="15" customHeight="1" x14ac:dyDescent="0.25">
      <c r="A2453" s="342"/>
      <c r="B2453" s="417"/>
      <c r="C2453" s="418"/>
      <c r="S2453" s="367"/>
      <c r="T2453" s="367"/>
      <c r="U2453" s="368"/>
      <c r="V2453" s="1"/>
      <c r="W2453" s="1"/>
      <c r="X2453" s="1"/>
      <c r="Y2453" s="1"/>
      <c r="Z2453" s="1"/>
      <c r="AA2453" s="1"/>
      <c r="AB2453" s="1"/>
      <c r="AC2453" s="1"/>
    </row>
    <row r="2454" spans="1:29" ht="15" customHeight="1" x14ac:dyDescent="0.25">
      <c r="A2454" s="342"/>
      <c r="B2454" s="417"/>
      <c r="C2454" s="418"/>
      <c r="S2454" s="367"/>
      <c r="T2454" s="367"/>
      <c r="U2454" s="368"/>
      <c r="V2454" s="1"/>
      <c r="W2454" s="1"/>
      <c r="X2454" s="1"/>
      <c r="Y2454" s="1"/>
      <c r="Z2454" s="1"/>
      <c r="AA2454" s="1"/>
      <c r="AB2454" s="1"/>
      <c r="AC2454" s="1"/>
    </row>
    <row r="2455" spans="1:29" ht="15" customHeight="1" x14ac:dyDescent="0.25">
      <c r="A2455" s="342"/>
      <c r="B2455" s="417"/>
      <c r="C2455" s="418"/>
      <c r="S2455" s="367"/>
      <c r="T2455" s="367"/>
      <c r="U2455" s="368"/>
      <c r="V2455" s="1"/>
      <c r="W2455" s="1"/>
      <c r="X2455" s="1"/>
      <c r="Y2455" s="1"/>
      <c r="Z2455" s="1"/>
      <c r="AA2455" s="1"/>
      <c r="AB2455" s="1"/>
      <c r="AC2455" s="1"/>
    </row>
    <row r="2456" spans="1:29" ht="15" customHeight="1" x14ac:dyDescent="0.25">
      <c r="A2456" s="342"/>
      <c r="B2456" s="417"/>
      <c r="C2456" s="418"/>
      <c r="S2456" s="367"/>
      <c r="T2456" s="367"/>
      <c r="U2456" s="368"/>
      <c r="V2456" s="1"/>
      <c r="W2456" s="1"/>
      <c r="X2456" s="1"/>
      <c r="Y2456" s="1"/>
      <c r="Z2456" s="1"/>
      <c r="AA2456" s="1"/>
      <c r="AB2456" s="1"/>
      <c r="AC2456" s="1"/>
    </row>
    <row r="2457" spans="1:29" ht="15" customHeight="1" x14ac:dyDescent="0.25">
      <c r="A2457" s="342"/>
      <c r="B2457" s="417"/>
      <c r="C2457" s="418"/>
      <c r="S2457" s="367"/>
      <c r="T2457" s="367"/>
      <c r="U2457" s="368"/>
      <c r="V2457" s="1"/>
      <c r="W2457" s="1"/>
      <c r="X2457" s="1"/>
      <c r="Y2457" s="1"/>
      <c r="Z2457" s="1"/>
      <c r="AA2457" s="1"/>
      <c r="AB2457" s="1"/>
      <c r="AC2457" s="1"/>
    </row>
    <row r="2458" spans="1:29" ht="15" customHeight="1" x14ac:dyDescent="0.25">
      <c r="A2458" s="342"/>
      <c r="B2458" s="417"/>
      <c r="C2458" s="418"/>
      <c r="S2458" s="367"/>
      <c r="T2458" s="367"/>
      <c r="U2458" s="368"/>
      <c r="V2458" s="1"/>
      <c r="W2458" s="1"/>
      <c r="X2458" s="1"/>
      <c r="Y2458" s="1"/>
      <c r="Z2458" s="1"/>
      <c r="AA2458" s="1"/>
      <c r="AB2458" s="1"/>
      <c r="AC2458" s="1"/>
    </row>
    <row r="2459" spans="1:29" ht="15" customHeight="1" x14ac:dyDescent="0.25">
      <c r="A2459" s="342"/>
      <c r="B2459" s="417"/>
      <c r="C2459" s="418"/>
      <c r="S2459" s="367"/>
      <c r="T2459" s="367"/>
      <c r="U2459" s="368"/>
      <c r="V2459" s="1"/>
      <c r="W2459" s="1"/>
      <c r="X2459" s="1"/>
      <c r="Y2459" s="1"/>
      <c r="Z2459" s="1"/>
      <c r="AA2459" s="1"/>
      <c r="AB2459" s="1"/>
      <c r="AC2459" s="1"/>
    </row>
    <row r="2460" spans="1:29" ht="15" customHeight="1" x14ac:dyDescent="0.25">
      <c r="A2460" s="342"/>
      <c r="B2460" s="417"/>
      <c r="C2460" s="418"/>
      <c r="S2460" s="367"/>
      <c r="T2460" s="367"/>
      <c r="U2460" s="368"/>
      <c r="V2460" s="1"/>
      <c r="W2460" s="1"/>
      <c r="X2460" s="1"/>
      <c r="Y2460" s="1"/>
      <c r="Z2460" s="1"/>
      <c r="AA2460" s="1"/>
      <c r="AB2460" s="1"/>
      <c r="AC2460" s="1"/>
    </row>
    <row r="2461" spans="1:29" ht="15" customHeight="1" x14ac:dyDescent="0.25">
      <c r="A2461" s="342"/>
      <c r="B2461" s="417"/>
      <c r="C2461" s="418"/>
      <c r="S2461" s="367"/>
      <c r="T2461" s="367"/>
      <c r="U2461" s="368"/>
      <c r="V2461" s="1"/>
      <c r="W2461" s="1"/>
      <c r="X2461" s="1"/>
      <c r="Y2461" s="1"/>
      <c r="Z2461" s="1"/>
      <c r="AA2461" s="1"/>
      <c r="AB2461" s="1"/>
      <c r="AC2461" s="1"/>
    </row>
    <row r="2462" spans="1:29" ht="15" customHeight="1" x14ac:dyDescent="0.25">
      <c r="A2462" s="342"/>
      <c r="B2462" s="417"/>
      <c r="C2462" s="418"/>
      <c r="S2462" s="367"/>
      <c r="T2462" s="367"/>
      <c r="U2462" s="368"/>
      <c r="V2462" s="1"/>
      <c r="W2462" s="1"/>
      <c r="X2462" s="1"/>
      <c r="Y2462" s="1"/>
      <c r="Z2462" s="1"/>
      <c r="AA2462" s="1"/>
      <c r="AB2462" s="1"/>
      <c r="AC2462" s="1"/>
    </row>
    <row r="2463" spans="1:29" ht="15" customHeight="1" x14ac:dyDescent="0.25">
      <c r="A2463" s="342"/>
      <c r="B2463" s="417"/>
      <c r="C2463" s="418"/>
      <c r="S2463" s="367"/>
      <c r="T2463" s="367"/>
      <c r="U2463" s="368"/>
      <c r="V2463" s="1"/>
      <c r="W2463" s="1"/>
      <c r="X2463" s="1"/>
      <c r="Y2463" s="1"/>
      <c r="Z2463" s="1"/>
      <c r="AA2463" s="1"/>
      <c r="AB2463" s="1"/>
      <c r="AC2463" s="1"/>
    </row>
    <row r="2464" spans="1:29" ht="15" customHeight="1" x14ac:dyDescent="0.25">
      <c r="A2464" s="342"/>
      <c r="B2464" s="417"/>
      <c r="C2464" s="418"/>
      <c r="S2464" s="367"/>
      <c r="T2464" s="367"/>
      <c r="U2464" s="368"/>
      <c r="V2464" s="1"/>
      <c r="W2464" s="1"/>
      <c r="X2464" s="1"/>
      <c r="Y2464" s="1"/>
      <c r="Z2464" s="1"/>
      <c r="AA2464" s="1"/>
      <c r="AB2464" s="1"/>
      <c r="AC2464" s="1"/>
    </row>
    <row r="2465" spans="1:29" ht="15" customHeight="1" x14ac:dyDescent="0.25">
      <c r="A2465" s="342"/>
      <c r="B2465" s="417"/>
      <c r="C2465" s="418"/>
      <c r="S2465" s="367"/>
      <c r="T2465" s="367"/>
      <c r="U2465" s="368"/>
      <c r="V2465" s="1"/>
      <c r="W2465" s="1"/>
      <c r="X2465" s="1"/>
      <c r="Y2465" s="1"/>
      <c r="Z2465" s="1"/>
      <c r="AA2465" s="1"/>
      <c r="AB2465" s="1"/>
      <c r="AC2465" s="1"/>
    </row>
    <row r="2466" spans="1:29" ht="15" customHeight="1" x14ac:dyDescent="0.25">
      <c r="A2466" s="342"/>
      <c r="B2466" s="417"/>
      <c r="C2466" s="418"/>
      <c r="S2466" s="367"/>
      <c r="T2466" s="367"/>
      <c r="U2466" s="368"/>
      <c r="V2466" s="1"/>
      <c r="W2466" s="1"/>
      <c r="X2466" s="1"/>
      <c r="Y2466" s="1"/>
      <c r="Z2466" s="1"/>
      <c r="AA2466" s="1"/>
      <c r="AB2466" s="1"/>
      <c r="AC2466" s="1"/>
    </row>
    <row r="2467" spans="1:29" ht="15" customHeight="1" x14ac:dyDescent="0.25">
      <c r="A2467" s="342"/>
      <c r="B2467" s="417"/>
      <c r="C2467" s="418"/>
      <c r="S2467" s="367"/>
      <c r="T2467" s="367"/>
      <c r="U2467" s="368"/>
      <c r="V2467" s="1"/>
      <c r="W2467" s="1"/>
      <c r="X2467" s="1"/>
      <c r="Y2467" s="1"/>
      <c r="Z2467" s="1"/>
      <c r="AA2467" s="1"/>
      <c r="AB2467" s="1"/>
      <c r="AC2467" s="1"/>
    </row>
    <row r="2468" spans="1:29" ht="15" customHeight="1" x14ac:dyDescent="0.25">
      <c r="A2468" s="342"/>
      <c r="B2468" s="417"/>
      <c r="C2468" s="418"/>
      <c r="S2468" s="367"/>
      <c r="T2468" s="367"/>
      <c r="U2468" s="368"/>
      <c r="V2468" s="1"/>
      <c r="W2468" s="1"/>
      <c r="X2468" s="1"/>
      <c r="Y2468" s="1"/>
      <c r="Z2468" s="1"/>
      <c r="AA2468" s="1"/>
      <c r="AB2468" s="1"/>
      <c r="AC2468" s="1"/>
    </row>
    <row r="2469" spans="1:29" ht="15" customHeight="1" x14ac:dyDescent="0.25">
      <c r="A2469" s="342"/>
      <c r="B2469" s="417"/>
      <c r="C2469" s="418"/>
      <c r="S2469" s="367"/>
      <c r="T2469" s="367"/>
      <c r="U2469" s="368"/>
      <c r="V2469" s="1"/>
      <c r="W2469" s="1"/>
      <c r="X2469" s="1"/>
      <c r="Y2469" s="1"/>
      <c r="Z2469" s="1"/>
      <c r="AA2469" s="1"/>
      <c r="AB2469" s="1"/>
      <c r="AC2469" s="1"/>
    </row>
    <row r="2470" spans="1:29" ht="15" customHeight="1" x14ac:dyDescent="0.25">
      <c r="A2470" s="342"/>
      <c r="B2470" s="417"/>
      <c r="C2470" s="418"/>
      <c r="S2470" s="367"/>
      <c r="T2470" s="367"/>
      <c r="U2470" s="368"/>
      <c r="V2470" s="1"/>
      <c r="W2470" s="1"/>
      <c r="X2470" s="1"/>
      <c r="Y2470" s="1"/>
      <c r="Z2470" s="1"/>
      <c r="AA2470" s="1"/>
      <c r="AB2470" s="1"/>
      <c r="AC2470" s="1"/>
    </row>
    <row r="2471" spans="1:29" ht="15" customHeight="1" x14ac:dyDescent="0.25">
      <c r="A2471" s="342"/>
      <c r="B2471" s="417"/>
      <c r="C2471" s="418"/>
      <c r="S2471" s="367"/>
      <c r="T2471" s="367"/>
      <c r="U2471" s="368"/>
      <c r="V2471" s="1"/>
      <c r="W2471" s="1"/>
      <c r="X2471" s="1"/>
      <c r="Y2471" s="1"/>
      <c r="Z2471" s="1"/>
      <c r="AA2471" s="1"/>
      <c r="AB2471" s="1"/>
      <c r="AC2471" s="1"/>
    </row>
    <row r="2472" spans="1:29" ht="15" customHeight="1" x14ac:dyDescent="0.25">
      <c r="A2472" s="342"/>
      <c r="B2472" s="417"/>
      <c r="C2472" s="418"/>
      <c r="S2472" s="367"/>
      <c r="T2472" s="367"/>
      <c r="U2472" s="368"/>
      <c r="V2472" s="1"/>
      <c r="W2472" s="1"/>
      <c r="X2472" s="1"/>
      <c r="Y2472" s="1"/>
      <c r="Z2472" s="1"/>
      <c r="AA2472" s="1"/>
      <c r="AB2472" s="1"/>
      <c r="AC2472" s="1"/>
    </row>
    <row r="2473" spans="1:29" ht="15" customHeight="1" x14ac:dyDescent="0.25">
      <c r="A2473" s="342"/>
      <c r="B2473" s="417"/>
      <c r="C2473" s="418"/>
      <c r="S2473" s="367"/>
      <c r="T2473" s="367"/>
      <c r="U2473" s="368"/>
      <c r="V2473" s="1"/>
      <c r="W2473" s="1"/>
      <c r="X2473" s="1"/>
      <c r="Y2473" s="1"/>
      <c r="Z2473" s="1"/>
      <c r="AA2473" s="1"/>
      <c r="AB2473" s="1"/>
      <c r="AC2473" s="1"/>
    </row>
    <row r="2474" spans="1:29" ht="15" customHeight="1" x14ac:dyDescent="0.25">
      <c r="A2474" s="342"/>
      <c r="B2474" s="417"/>
      <c r="C2474" s="418"/>
      <c r="S2474" s="367"/>
      <c r="T2474" s="367"/>
      <c r="U2474" s="368"/>
      <c r="V2474" s="1"/>
      <c r="W2474" s="1"/>
      <c r="X2474" s="1"/>
      <c r="Y2474" s="1"/>
      <c r="Z2474" s="1"/>
      <c r="AA2474" s="1"/>
      <c r="AB2474" s="1"/>
      <c r="AC2474" s="1"/>
    </row>
    <row r="2475" spans="1:29" ht="15" customHeight="1" x14ac:dyDescent="0.25">
      <c r="A2475" s="342"/>
      <c r="B2475" s="417"/>
      <c r="C2475" s="418"/>
      <c r="S2475" s="367"/>
      <c r="T2475" s="367"/>
      <c r="U2475" s="368"/>
      <c r="V2475" s="1"/>
      <c r="W2475" s="1"/>
      <c r="X2475" s="1"/>
      <c r="Y2475" s="1"/>
      <c r="Z2475" s="1"/>
      <c r="AA2475" s="1"/>
      <c r="AB2475" s="1"/>
      <c r="AC2475" s="1"/>
    </row>
    <row r="2476" spans="1:29" ht="15" customHeight="1" x14ac:dyDescent="0.25">
      <c r="A2476" s="342"/>
      <c r="B2476" s="417"/>
      <c r="C2476" s="418"/>
      <c r="S2476" s="367"/>
      <c r="T2476" s="367"/>
      <c r="U2476" s="368"/>
      <c r="V2476" s="1"/>
      <c r="W2476" s="1"/>
      <c r="X2476" s="1"/>
      <c r="Y2476" s="1"/>
      <c r="Z2476" s="1"/>
      <c r="AA2476" s="1"/>
      <c r="AB2476" s="1"/>
      <c r="AC2476" s="1"/>
    </row>
    <row r="2477" spans="1:29" ht="15" customHeight="1" x14ac:dyDescent="0.25">
      <c r="A2477" s="342"/>
      <c r="B2477" s="417"/>
      <c r="C2477" s="418"/>
      <c r="S2477" s="367"/>
      <c r="T2477" s="367"/>
      <c r="U2477" s="368"/>
      <c r="V2477" s="1"/>
      <c r="W2477" s="1"/>
      <c r="X2477" s="1"/>
      <c r="Y2477" s="1"/>
      <c r="Z2477" s="1"/>
      <c r="AA2477" s="1"/>
      <c r="AB2477" s="1"/>
      <c r="AC2477" s="1"/>
    </row>
    <row r="2478" spans="1:29" ht="15" customHeight="1" x14ac:dyDescent="0.25">
      <c r="A2478" s="342"/>
      <c r="B2478" s="417"/>
      <c r="C2478" s="418"/>
      <c r="S2478" s="367"/>
      <c r="T2478" s="367"/>
      <c r="U2478" s="368"/>
      <c r="V2478" s="1"/>
      <c r="W2478" s="1"/>
      <c r="X2478" s="1"/>
      <c r="Y2478" s="1"/>
      <c r="Z2478" s="1"/>
      <c r="AA2478" s="1"/>
      <c r="AB2478" s="1"/>
      <c r="AC2478" s="1"/>
    </row>
    <row r="2479" spans="1:29" ht="15" customHeight="1" x14ac:dyDescent="0.25">
      <c r="A2479" s="342"/>
      <c r="B2479" s="417"/>
      <c r="C2479" s="418"/>
      <c r="S2479" s="367"/>
      <c r="T2479" s="367"/>
      <c r="U2479" s="368"/>
      <c r="V2479" s="1"/>
      <c r="W2479" s="1"/>
      <c r="X2479" s="1"/>
      <c r="Y2479" s="1"/>
      <c r="Z2479" s="1"/>
      <c r="AA2479" s="1"/>
      <c r="AB2479" s="1"/>
      <c r="AC2479" s="1"/>
    </row>
    <row r="2480" spans="1:29" ht="15" customHeight="1" x14ac:dyDescent="0.25">
      <c r="A2480" s="342"/>
      <c r="B2480" s="417"/>
      <c r="C2480" s="418"/>
      <c r="S2480" s="367"/>
      <c r="T2480" s="367"/>
      <c r="U2480" s="368"/>
      <c r="V2480" s="1"/>
      <c r="W2480" s="1"/>
      <c r="X2480" s="1"/>
      <c r="Y2480" s="1"/>
      <c r="Z2480" s="1"/>
      <c r="AA2480" s="1"/>
      <c r="AB2480" s="1"/>
      <c r="AC2480" s="1"/>
    </row>
    <row r="2481" spans="1:29" ht="15" customHeight="1" x14ac:dyDescent="0.25">
      <c r="A2481" s="342"/>
      <c r="B2481" s="417"/>
      <c r="C2481" s="418"/>
      <c r="S2481" s="367"/>
      <c r="T2481" s="367"/>
      <c r="U2481" s="368"/>
      <c r="V2481" s="1"/>
      <c r="W2481" s="1"/>
      <c r="X2481" s="1"/>
      <c r="Y2481" s="1"/>
      <c r="Z2481" s="1"/>
      <c r="AA2481" s="1"/>
      <c r="AB2481" s="1"/>
      <c r="AC2481" s="1"/>
    </row>
    <row r="2482" spans="1:29" ht="15" customHeight="1" x14ac:dyDescent="0.25">
      <c r="A2482" s="342"/>
      <c r="B2482" s="417"/>
      <c r="C2482" s="418"/>
      <c r="S2482" s="367"/>
      <c r="T2482" s="367"/>
      <c r="U2482" s="368"/>
      <c r="V2482" s="1"/>
      <c r="W2482" s="1"/>
      <c r="X2482" s="1"/>
      <c r="Y2482" s="1"/>
      <c r="Z2482" s="1"/>
      <c r="AA2482" s="1"/>
      <c r="AB2482" s="1"/>
      <c r="AC2482" s="1"/>
    </row>
    <row r="2483" spans="1:29" ht="15" customHeight="1" x14ac:dyDescent="0.25">
      <c r="A2483" s="342"/>
      <c r="B2483" s="417"/>
      <c r="C2483" s="418"/>
      <c r="S2483" s="367"/>
      <c r="T2483" s="367"/>
      <c r="U2483" s="368"/>
      <c r="V2483" s="1"/>
      <c r="W2483" s="1"/>
      <c r="X2483" s="1"/>
      <c r="Y2483" s="1"/>
      <c r="Z2483" s="1"/>
      <c r="AA2483" s="1"/>
      <c r="AB2483" s="1"/>
      <c r="AC2483" s="1"/>
    </row>
    <row r="2484" spans="1:29" ht="15" customHeight="1" x14ac:dyDescent="0.25">
      <c r="A2484" s="342"/>
      <c r="B2484" s="417"/>
      <c r="C2484" s="418"/>
      <c r="S2484" s="367"/>
      <c r="T2484" s="367"/>
      <c r="U2484" s="368"/>
      <c r="V2484" s="1"/>
      <c r="W2484" s="1"/>
      <c r="X2484" s="1"/>
      <c r="Y2484" s="1"/>
      <c r="Z2484" s="1"/>
      <c r="AA2484" s="1"/>
      <c r="AB2484" s="1"/>
      <c r="AC2484" s="1"/>
    </row>
    <row r="2485" spans="1:29" ht="15" customHeight="1" x14ac:dyDescent="0.25">
      <c r="A2485" s="342"/>
      <c r="B2485" s="417"/>
      <c r="C2485" s="418"/>
      <c r="S2485" s="367"/>
      <c r="T2485" s="367"/>
      <c r="U2485" s="368"/>
      <c r="V2485" s="1"/>
      <c r="W2485" s="1"/>
      <c r="X2485" s="1"/>
      <c r="Y2485" s="1"/>
      <c r="Z2485" s="1"/>
      <c r="AA2485" s="1"/>
      <c r="AB2485" s="1"/>
      <c r="AC2485" s="1"/>
    </row>
    <row r="2486" spans="1:29" ht="15" customHeight="1" x14ac:dyDescent="0.25">
      <c r="A2486" s="342"/>
      <c r="B2486" s="417"/>
      <c r="C2486" s="418"/>
      <c r="S2486" s="367"/>
      <c r="T2486" s="367"/>
      <c r="U2486" s="368"/>
      <c r="V2486" s="1"/>
      <c r="W2486" s="1"/>
      <c r="X2486" s="1"/>
      <c r="Y2486" s="1"/>
      <c r="Z2486" s="1"/>
      <c r="AA2486" s="1"/>
      <c r="AB2486" s="1"/>
      <c r="AC2486" s="1"/>
    </row>
    <row r="2487" spans="1:29" ht="15" customHeight="1" x14ac:dyDescent="0.25">
      <c r="A2487" s="342"/>
      <c r="B2487" s="417"/>
      <c r="C2487" s="418"/>
      <c r="S2487" s="367"/>
      <c r="T2487" s="367"/>
      <c r="U2487" s="368"/>
      <c r="V2487" s="1"/>
      <c r="W2487" s="1"/>
      <c r="X2487" s="1"/>
      <c r="Y2487" s="1"/>
      <c r="Z2487" s="1"/>
      <c r="AA2487" s="1"/>
      <c r="AB2487" s="1"/>
      <c r="AC2487" s="1"/>
    </row>
    <row r="2488" spans="1:29" ht="15" customHeight="1" x14ac:dyDescent="0.25">
      <c r="A2488" s="342"/>
      <c r="B2488" s="417"/>
      <c r="C2488" s="418"/>
      <c r="S2488" s="367"/>
      <c r="T2488" s="367"/>
      <c r="U2488" s="368"/>
      <c r="V2488" s="1"/>
      <c r="W2488" s="1"/>
      <c r="X2488" s="1"/>
      <c r="Y2488" s="1"/>
      <c r="Z2488" s="1"/>
      <c r="AA2488" s="1"/>
      <c r="AB2488" s="1"/>
      <c r="AC2488" s="1"/>
    </row>
    <row r="2489" spans="1:29" ht="15" customHeight="1" x14ac:dyDescent="0.25">
      <c r="A2489" s="342"/>
      <c r="B2489" s="417"/>
      <c r="C2489" s="418"/>
      <c r="S2489" s="367"/>
      <c r="T2489" s="367"/>
      <c r="U2489" s="368"/>
      <c r="V2489" s="1"/>
      <c r="W2489" s="1"/>
      <c r="X2489" s="1"/>
      <c r="Y2489" s="1"/>
      <c r="Z2489" s="1"/>
      <c r="AA2489" s="1"/>
      <c r="AB2489" s="1"/>
      <c r="AC2489" s="1"/>
    </row>
    <row r="2490" spans="1:29" ht="15" customHeight="1" x14ac:dyDescent="0.25">
      <c r="A2490" s="342"/>
      <c r="B2490" s="417"/>
      <c r="C2490" s="418"/>
      <c r="S2490" s="367"/>
      <c r="T2490" s="367"/>
      <c r="U2490" s="368"/>
      <c r="V2490" s="1"/>
      <c r="W2490" s="1"/>
      <c r="X2490" s="1"/>
      <c r="Y2490" s="1"/>
      <c r="Z2490" s="1"/>
      <c r="AA2490" s="1"/>
      <c r="AB2490" s="1"/>
      <c r="AC2490" s="1"/>
    </row>
    <row r="2491" spans="1:29" ht="15" customHeight="1" x14ac:dyDescent="0.25">
      <c r="A2491" s="342"/>
      <c r="B2491" s="417"/>
      <c r="C2491" s="418"/>
      <c r="S2491" s="367"/>
      <c r="T2491" s="367"/>
      <c r="U2491" s="368"/>
      <c r="V2491" s="1"/>
      <c r="W2491" s="1"/>
      <c r="X2491" s="1"/>
      <c r="Y2491" s="1"/>
      <c r="Z2491" s="1"/>
      <c r="AA2491" s="1"/>
      <c r="AB2491" s="1"/>
      <c r="AC2491" s="1"/>
    </row>
    <row r="2492" spans="1:29" ht="15" customHeight="1" x14ac:dyDescent="0.25">
      <c r="A2492" s="342"/>
      <c r="B2492" s="417"/>
      <c r="C2492" s="418"/>
      <c r="S2492" s="367"/>
      <c r="T2492" s="367"/>
      <c r="U2492" s="368"/>
      <c r="V2492" s="1"/>
      <c r="W2492" s="1"/>
      <c r="X2492" s="1"/>
      <c r="Y2492" s="1"/>
      <c r="Z2492" s="1"/>
      <c r="AA2492" s="1"/>
      <c r="AB2492" s="1"/>
      <c r="AC2492" s="1"/>
    </row>
    <row r="2493" spans="1:29" ht="15" customHeight="1" x14ac:dyDescent="0.25">
      <c r="A2493" s="342"/>
      <c r="B2493" s="417"/>
      <c r="C2493" s="418"/>
      <c r="S2493" s="367"/>
      <c r="T2493" s="367"/>
      <c r="U2493" s="368"/>
      <c r="V2493" s="1"/>
      <c r="W2493" s="1"/>
      <c r="X2493" s="1"/>
      <c r="Y2493" s="1"/>
      <c r="Z2493" s="1"/>
      <c r="AA2493" s="1"/>
      <c r="AB2493" s="1"/>
      <c r="AC2493" s="1"/>
    </row>
    <row r="2494" spans="1:29" ht="15" customHeight="1" x14ac:dyDescent="0.25">
      <c r="A2494" s="342"/>
      <c r="B2494" s="417"/>
      <c r="C2494" s="418"/>
      <c r="S2494" s="367"/>
      <c r="T2494" s="367"/>
      <c r="U2494" s="368"/>
      <c r="V2494" s="1"/>
      <c r="W2494" s="1"/>
      <c r="X2494" s="1"/>
      <c r="Y2494" s="1"/>
      <c r="Z2494" s="1"/>
      <c r="AA2494" s="1"/>
      <c r="AB2494" s="1"/>
      <c r="AC2494" s="1"/>
    </row>
    <row r="2495" spans="1:29" ht="15" customHeight="1" x14ac:dyDescent="0.25">
      <c r="A2495" s="342"/>
      <c r="B2495" s="417"/>
      <c r="C2495" s="418"/>
      <c r="S2495" s="367"/>
      <c r="T2495" s="367"/>
      <c r="U2495" s="368"/>
      <c r="V2495" s="1"/>
      <c r="W2495" s="1"/>
      <c r="X2495" s="1"/>
      <c r="Y2495" s="1"/>
      <c r="Z2495" s="1"/>
      <c r="AA2495" s="1"/>
      <c r="AB2495" s="1"/>
      <c r="AC2495" s="1"/>
    </row>
    <row r="2496" spans="1:29" ht="15" customHeight="1" x14ac:dyDescent="0.25">
      <c r="A2496" s="342"/>
      <c r="B2496" s="417"/>
      <c r="C2496" s="418"/>
      <c r="S2496" s="367"/>
      <c r="T2496" s="367"/>
      <c r="U2496" s="368"/>
      <c r="V2496" s="1"/>
      <c r="W2496" s="1"/>
      <c r="X2496" s="1"/>
      <c r="Y2496" s="1"/>
      <c r="Z2496" s="1"/>
      <c r="AA2496" s="1"/>
      <c r="AB2496" s="1"/>
      <c r="AC2496" s="1"/>
    </row>
    <row r="2497" spans="1:29" ht="15" customHeight="1" x14ac:dyDescent="0.25">
      <c r="A2497" s="342"/>
      <c r="B2497" s="417"/>
      <c r="C2497" s="418"/>
      <c r="S2497" s="367"/>
      <c r="T2497" s="367"/>
      <c r="U2497" s="368"/>
      <c r="V2497" s="1"/>
      <c r="W2497" s="1"/>
      <c r="X2497" s="1"/>
      <c r="Y2497" s="1"/>
      <c r="Z2497" s="1"/>
      <c r="AA2497" s="1"/>
      <c r="AB2497" s="1"/>
      <c r="AC2497" s="1"/>
    </row>
    <row r="2498" spans="1:29" ht="15" customHeight="1" x14ac:dyDescent="0.25">
      <c r="A2498" s="342"/>
      <c r="B2498" s="417"/>
      <c r="C2498" s="418"/>
      <c r="S2498" s="367"/>
      <c r="T2498" s="367"/>
      <c r="U2498" s="368"/>
      <c r="V2498" s="1"/>
      <c r="W2498" s="1"/>
      <c r="X2498" s="1"/>
      <c r="Y2498" s="1"/>
      <c r="Z2498" s="1"/>
      <c r="AA2498" s="1"/>
      <c r="AB2498" s="1"/>
      <c r="AC2498" s="1"/>
    </row>
    <row r="2499" spans="1:29" ht="15" customHeight="1" x14ac:dyDescent="0.25">
      <c r="A2499" s="342"/>
      <c r="B2499" s="417"/>
      <c r="C2499" s="418"/>
      <c r="S2499" s="367"/>
      <c r="T2499" s="367"/>
      <c r="U2499" s="368"/>
      <c r="V2499" s="1"/>
      <c r="W2499" s="1"/>
      <c r="X2499" s="1"/>
      <c r="Y2499" s="1"/>
      <c r="Z2499" s="1"/>
      <c r="AA2499" s="1"/>
      <c r="AB2499" s="1"/>
      <c r="AC2499" s="1"/>
    </row>
    <row r="2500" spans="1:29" ht="15" customHeight="1" x14ac:dyDescent="0.25">
      <c r="A2500" s="342"/>
      <c r="B2500" s="417"/>
      <c r="C2500" s="418"/>
      <c r="S2500" s="367"/>
      <c r="T2500" s="367"/>
      <c r="U2500" s="368"/>
      <c r="V2500" s="1"/>
      <c r="W2500" s="1"/>
      <c r="X2500" s="1"/>
      <c r="Y2500" s="1"/>
      <c r="Z2500" s="1"/>
      <c r="AA2500" s="1"/>
      <c r="AB2500" s="1"/>
      <c r="AC2500" s="1"/>
    </row>
    <row r="2501" spans="1:29" ht="15" customHeight="1" x14ac:dyDescent="0.25">
      <c r="A2501" s="342"/>
      <c r="B2501" s="417"/>
      <c r="C2501" s="418"/>
      <c r="S2501" s="367"/>
      <c r="T2501" s="367"/>
      <c r="U2501" s="368"/>
      <c r="V2501" s="1"/>
      <c r="W2501" s="1"/>
      <c r="X2501" s="1"/>
      <c r="Y2501" s="1"/>
      <c r="Z2501" s="1"/>
      <c r="AA2501" s="1"/>
      <c r="AB2501" s="1"/>
      <c r="AC2501" s="1"/>
    </row>
    <row r="2502" spans="1:29" ht="15" customHeight="1" x14ac:dyDescent="0.25">
      <c r="A2502" s="342"/>
      <c r="B2502" s="417"/>
      <c r="C2502" s="418"/>
      <c r="S2502" s="367"/>
      <c r="T2502" s="367"/>
      <c r="U2502" s="368"/>
      <c r="V2502" s="1"/>
      <c r="W2502" s="1"/>
      <c r="X2502" s="1"/>
      <c r="Y2502" s="1"/>
      <c r="Z2502" s="1"/>
      <c r="AA2502" s="1"/>
      <c r="AB2502" s="1"/>
      <c r="AC2502" s="1"/>
    </row>
    <row r="2503" spans="1:29" ht="15" customHeight="1" x14ac:dyDescent="0.25">
      <c r="A2503" s="342"/>
      <c r="B2503" s="417"/>
      <c r="C2503" s="418"/>
      <c r="S2503" s="367"/>
      <c r="T2503" s="367"/>
      <c r="U2503" s="368"/>
      <c r="V2503" s="1"/>
      <c r="W2503" s="1"/>
      <c r="X2503" s="1"/>
      <c r="Y2503" s="1"/>
      <c r="Z2503" s="1"/>
      <c r="AA2503" s="1"/>
      <c r="AB2503" s="1"/>
      <c r="AC2503" s="1"/>
    </row>
    <row r="2504" spans="1:29" ht="15" customHeight="1" x14ac:dyDescent="0.25">
      <c r="A2504" s="342"/>
      <c r="B2504" s="417"/>
      <c r="C2504" s="418"/>
      <c r="S2504" s="367"/>
      <c r="T2504" s="367"/>
      <c r="U2504" s="368"/>
      <c r="V2504" s="1"/>
      <c r="W2504" s="1"/>
      <c r="X2504" s="1"/>
      <c r="Y2504" s="1"/>
      <c r="Z2504" s="1"/>
      <c r="AA2504" s="1"/>
      <c r="AB2504" s="1"/>
      <c r="AC2504" s="1"/>
    </row>
    <row r="2505" spans="1:29" ht="15" customHeight="1" x14ac:dyDescent="0.25">
      <c r="A2505" s="342"/>
      <c r="B2505" s="417"/>
      <c r="C2505" s="418"/>
      <c r="S2505" s="367"/>
      <c r="T2505" s="367"/>
      <c r="U2505" s="368"/>
      <c r="V2505" s="1"/>
      <c r="W2505" s="1"/>
      <c r="X2505" s="1"/>
      <c r="Y2505" s="1"/>
      <c r="Z2505" s="1"/>
      <c r="AA2505" s="1"/>
      <c r="AB2505" s="1"/>
      <c r="AC2505" s="1"/>
    </row>
    <row r="2506" spans="1:29" ht="15" customHeight="1" x14ac:dyDescent="0.25">
      <c r="A2506" s="342"/>
      <c r="B2506" s="417"/>
      <c r="C2506" s="418"/>
      <c r="S2506" s="367"/>
      <c r="T2506" s="367"/>
      <c r="U2506" s="368"/>
      <c r="V2506" s="1"/>
      <c r="W2506" s="1"/>
      <c r="X2506" s="1"/>
      <c r="Y2506" s="1"/>
      <c r="Z2506" s="1"/>
      <c r="AA2506" s="1"/>
      <c r="AB2506" s="1"/>
      <c r="AC2506" s="1"/>
    </row>
    <row r="2507" spans="1:29" ht="15" customHeight="1" x14ac:dyDescent="0.25">
      <c r="A2507" s="342"/>
      <c r="B2507" s="417"/>
      <c r="C2507" s="418"/>
      <c r="S2507" s="367"/>
      <c r="T2507" s="367"/>
      <c r="U2507" s="368"/>
      <c r="V2507" s="1"/>
      <c r="W2507" s="1"/>
      <c r="X2507" s="1"/>
      <c r="Y2507" s="1"/>
      <c r="Z2507" s="1"/>
      <c r="AA2507" s="1"/>
      <c r="AB2507" s="1"/>
      <c r="AC2507" s="1"/>
    </row>
    <row r="2508" spans="1:29" ht="15" customHeight="1" x14ac:dyDescent="0.25">
      <c r="A2508" s="342"/>
      <c r="B2508" s="417"/>
      <c r="C2508" s="418"/>
      <c r="S2508" s="367"/>
      <c r="T2508" s="367"/>
      <c r="U2508" s="368"/>
      <c r="V2508" s="1"/>
      <c r="W2508" s="1"/>
      <c r="X2508" s="1"/>
      <c r="Y2508" s="1"/>
      <c r="Z2508" s="1"/>
      <c r="AA2508" s="1"/>
      <c r="AB2508" s="1"/>
      <c r="AC2508" s="1"/>
    </row>
    <row r="2509" spans="1:29" ht="15" customHeight="1" x14ac:dyDescent="0.25">
      <c r="A2509" s="342"/>
      <c r="B2509" s="417"/>
      <c r="C2509" s="418"/>
      <c r="S2509" s="367"/>
      <c r="T2509" s="367"/>
      <c r="U2509" s="368"/>
      <c r="V2509" s="1"/>
      <c r="W2509" s="1"/>
      <c r="X2509" s="1"/>
      <c r="Y2509" s="1"/>
      <c r="Z2509" s="1"/>
      <c r="AA2509" s="1"/>
      <c r="AB2509" s="1"/>
      <c r="AC2509" s="1"/>
    </row>
    <row r="2510" spans="1:29" ht="15" customHeight="1" x14ac:dyDescent="0.25">
      <c r="A2510" s="342"/>
      <c r="B2510" s="417"/>
      <c r="C2510" s="418"/>
      <c r="S2510" s="367"/>
      <c r="T2510" s="367"/>
      <c r="U2510" s="368"/>
      <c r="V2510" s="1"/>
      <c r="W2510" s="1"/>
      <c r="X2510" s="1"/>
      <c r="Y2510" s="1"/>
      <c r="Z2510" s="1"/>
      <c r="AA2510" s="1"/>
      <c r="AB2510" s="1"/>
      <c r="AC2510" s="1"/>
    </row>
    <row r="2511" spans="1:29" ht="15" customHeight="1" x14ac:dyDescent="0.25">
      <c r="A2511" s="342"/>
      <c r="B2511" s="417"/>
      <c r="C2511" s="418"/>
      <c r="S2511" s="367"/>
      <c r="T2511" s="367"/>
      <c r="U2511" s="368"/>
      <c r="V2511" s="1"/>
      <c r="W2511" s="1"/>
      <c r="X2511" s="1"/>
      <c r="Y2511" s="1"/>
      <c r="Z2511" s="1"/>
      <c r="AA2511" s="1"/>
      <c r="AB2511" s="1"/>
      <c r="AC2511" s="1"/>
    </row>
    <row r="2512" spans="1:29" ht="15" customHeight="1" x14ac:dyDescent="0.25">
      <c r="A2512" s="342"/>
      <c r="B2512" s="417"/>
      <c r="C2512" s="418"/>
      <c r="S2512" s="367"/>
      <c r="T2512" s="367"/>
      <c r="U2512" s="368"/>
      <c r="V2512" s="1"/>
      <c r="W2512" s="1"/>
      <c r="X2512" s="1"/>
      <c r="Y2512" s="1"/>
      <c r="Z2512" s="1"/>
      <c r="AA2512" s="1"/>
      <c r="AB2512" s="1"/>
      <c r="AC2512" s="1"/>
    </row>
    <row r="2513" spans="1:29" ht="15" customHeight="1" x14ac:dyDescent="0.25">
      <c r="A2513" s="342"/>
      <c r="B2513" s="417"/>
      <c r="C2513" s="418"/>
      <c r="S2513" s="367"/>
      <c r="T2513" s="367"/>
      <c r="U2513" s="368"/>
      <c r="V2513" s="1"/>
      <c r="W2513" s="1"/>
      <c r="X2513" s="1"/>
      <c r="Y2513" s="1"/>
      <c r="Z2513" s="1"/>
      <c r="AA2513" s="1"/>
      <c r="AB2513" s="1"/>
      <c r="AC2513" s="1"/>
    </row>
    <row r="2514" spans="1:29" ht="15" customHeight="1" x14ac:dyDescent="0.25">
      <c r="A2514" s="342"/>
      <c r="B2514" s="417"/>
      <c r="C2514" s="418"/>
      <c r="S2514" s="367"/>
      <c r="T2514" s="367"/>
      <c r="U2514" s="368"/>
      <c r="V2514" s="1"/>
      <c r="W2514" s="1"/>
      <c r="X2514" s="1"/>
      <c r="Y2514" s="1"/>
      <c r="Z2514" s="1"/>
      <c r="AA2514" s="1"/>
      <c r="AB2514" s="1"/>
      <c r="AC2514" s="1"/>
    </row>
    <row r="2515" spans="1:29" ht="15" customHeight="1" x14ac:dyDescent="0.25">
      <c r="A2515" s="342"/>
      <c r="B2515" s="417"/>
      <c r="C2515" s="418"/>
      <c r="S2515" s="367"/>
      <c r="T2515" s="367"/>
      <c r="U2515" s="368"/>
      <c r="V2515" s="1"/>
      <c r="W2515" s="1"/>
      <c r="X2515" s="1"/>
      <c r="Y2515" s="1"/>
      <c r="Z2515" s="1"/>
      <c r="AA2515" s="1"/>
      <c r="AB2515" s="1"/>
      <c r="AC2515" s="1"/>
    </row>
    <row r="2516" spans="1:29" ht="15" customHeight="1" x14ac:dyDescent="0.25">
      <c r="A2516" s="342"/>
      <c r="B2516" s="417"/>
      <c r="C2516" s="418"/>
      <c r="S2516" s="367"/>
      <c r="T2516" s="367"/>
      <c r="U2516" s="368"/>
      <c r="V2516" s="1"/>
      <c r="W2516" s="1"/>
      <c r="X2516" s="1"/>
      <c r="Y2516" s="1"/>
      <c r="Z2516" s="1"/>
      <c r="AA2516" s="1"/>
      <c r="AB2516" s="1"/>
      <c r="AC2516" s="1"/>
    </row>
    <row r="2517" spans="1:29" ht="15" customHeight="1" x14ac:dyDescent="0.25">
      <c r="A2517" s="342"/>
      <c r="B2517" s="417"/>
      <c r="C2517" s="418"/>
      <c r="S2517" s="367"/>
      <c r="T2517" s="367"/>
      <c r="U2517" s="368"/>
      <c r="V2517" s="1"/>
      <c r="W2517" s="1"/>
      <c r="X2517" s="1"/>
      <c r="Y2517" s="1"/>
      <c r="Z2517" s="1"/>
      <c r="AA2517" s="1"/>
      <c r="AB2517" s="1"/>
      <c r="AC2517" s="1"/>
    </row>
    <row r="2518" spans="1:29" ht="15" customHeight="1" x14ac:dyDescent="0.25">
      <c r="A2518" s="342"/>
      <c r="B2518" s="417"/>
      <c r="C2518" s="418"/>
      <c r="S2518" s="367"/>
      <c r="T2518" s="367"/>
      <c r="U2518" s="368"/>
      <c r="V2518" s="1"/>
      <c r="W2518" s="1"/>
      <c r="X2518" s="1"/>
      <c r="Y2518" s="1"/>
      <c r="Z2518" s="1"/>
      <c r="AA2518" s="1"/>
      <c r="AB2518" s="1"/>
      <c r="AC2518" s="1"/>
    </row>
    <row r="2519" spans="1:29" ht="15" customHeight="1" x14ac:dyDescent="0.25">
      <c r="A2519" s="342"/>
      <c r="B2519" s="417"/>
      <c r="C2519" s="418"/>
      <c r="S2519" s="367"/>
      <c r="T2519" s="367"/>
      <c r="U2519" s="368"/>
      <c r="V2519" s="1"/>
      <c r="W2519" s="1"/>
      <c r="X2519" s="1"/>
      <c r="Y2519" s="1"/>
      <c r="Z2519" s="1"/>
      <c r="AA2519" s="1"/>
      <c r="AB2519" s="1"/>
      <c r="AC2519" s="1"/>
    </row>
    <row r="2520" spans="1:29" ht="15" customHeight="1" x14ac:dyDescent="0.25">
      <c r="A2520" s="342"/>
      <c r="B2520" s="417"/>
      <c r="C2520" s="418"/>
      <c r="S2520" s="367"/>
      <c r="T2520" s="367"/>
      <c r="U2520" s="368"/>
      <c r="V2520" s="1"/>
      <c r="W2520" s="1"/>
      <c r="X2520" s="1"/>
      <c r="Y2520" s="1"/>
      <c r="Z2520" s="1"/>
      <c r="AA2520" s="1"/>
      <c r="AB2520" s="1"/>
      <c r="AC2520" s="1"/>
    </row>
    <row r="2521" spans="1:29" ht="15" customHeight="1" x14ac:dyDescent="0.25">
      <c r="A2521" s="342"/>
      <c r="B2521" s="417"/>
      <c r="C2521" s="418"/>
      <c r="S2521" s="367"/>
      <c r="T2521" s="367"/>
      <c r="U2521" s="368"/>
      <c r="V2521" s="1"/>
      <c r="W2521" s="1"/>
      <c r="X2521" s="1"/>
      <c r="Y2521" s="1"/>
      <c r="Z2521" s="1"/>
      <c r="AA2521" s="1"/>
      <c r="AB2521" s="1"/>
      <c r="AC2521" s="1"/>
    </row>
    <row r="2522" spans="1:29" ht="15" customHeight="1" x14ac:dyDescent="0.25">
      <c r="A2522" s="342"/>
      <c r="B2522" s="417"/>
      <c r="C2522" s="418"/>
      <c r="S2522" s="367"/>
      <c r="T2522" s="367"/>
      <c r="U2522" s="368"/>
      <c r="V2522" s="1"/>
      <c r="W2522" s="1"/>
      <c r="X2522" s="1"/>
      <c r="Y2522" s="1"/>
      <c r="Z2522" s="1"/>
      <c r="AA2522" s="1"/>
      <c r="AB2522" s="1"/>
      <c r="AC2522" s="1"/>
    </row>
    <row r="2523" spans="1:29" ht="15" customHeight="1" x14ac:dyDescent="0.25">
      <c r="A2523" s="342"/>
      <c r="B2523" s="417"/>
      <c r="C2523" s="418"/>
      <c r="S2523" s="367"/>
      <c r="T2523" s="367"/>
      <c r="U2523" s="368"/>
      <c r="V2523" s="1"/>
      <c r="W2523" s="1"/>
      <c r="X2523" s="1"/>
      <c r="Y2523" s="1"/>
      <c r="Z2523" s="1"/>
      <c r="AA2523" s="1"/>
      <c r="AB2523" s="1"/>
      <c r="AC2523" s="1"/>
    </row>
    <row r="2524" spans="1:29" ht="15" customHeight="1" x14ac:dyDescent="0.25">
      <c r="A2524" s="342"/>
      <c r="B2524" s="417"/>
      <c r="C2524" s="418"/>
      <c r="S2524" s="367"/>
      <c r="T2524" s="367"/>
      <c r="U2524" s="368"/>
      <c r="V2524" s="1"/>
      <c r="W2524" s="1"/>
      <c r="X2524" s="1"/>
      <c r="Y2524" s="1"/>
      <c r="Z2524" s="1"/>
      <c r="AA2524" s="1"/>
      <c r="AB2524" s="1"/>
      <c r="AC2524" s="1"/>
    </row>
    <row r="2525" spans="1:29" ht="15" customHeight="1" x14ac:dyDescent="0.25">
      <c r="A2525" s="342"/>
      <c r="B2525" s="417"/>
      <c r="C2525" s="418"/>
      <c r="S2525" s="367"/>
      <c r="T2525" s="367"/>
      <c r="U2525" s="368"/>
      <c r="V2525" s="1"/>
      <c r="W2525" s="1"/>
      <c r="X2525" s="1"/>
      <c r="Y2525" s="1"/>
      <c r="Z2525" s="1"/>
      <c r="AA2525" s="1"/>
      <c r="AB2525" s="1"/>
      <c r="AC2525" s="1"/>
    </row>
    <row r="2526" spans="1:29" ht="15" customHeight="1" x14ac:dyDescent="0.25">
      <c r="A2526" s="342"/>
      <c r="B2526" s="417"/>
      <c r="C2526" s="418"/>
      <c r="S2526" s="367"/>
      <c r="T2526" s="367"/>
      <c r="U2526" s="368"/>
      <c r="V2526" s="1"/>
      <c r="W2526" s="1"/>
      <c r="X2526" s="1"/>
      <c r="Y2526" s="1"/>
      <c r="Z2526" s="1"/>
      <c r="AA2526" s="1"/>
      <c r="AB2526" s="1"/>
      <c r="AC2526" s="1"/>
    </row>
    <row r="2527" spans="1:29" ht="15" customHeight="1" x14ac:dyDescent="0.25">
      <c r="A2527" s="342"/>
      <c r="B2527" s="417"/>
      <c r="C2527" s="418"/>
      <c r="S2527" s="367"/>
      <c r="T2527" s="367"/>
      <c r="U2527" s="368"/>
      <c r="V2527" s="1"/>
      <c r="W2527" s="1"/>
      <c r="X2527" s="1"/>
      <c r="Y2527" s="1"/>
      <c r="Z2527" s="1"/>
      <c r="AA2527" s="1"/>
      <c r="AB2527" s="1"/>
      <c r="AC2527" s="1"/>
    </row>
    <row r="2528" spans="1:29" ht="15" customHeight="1" x14ac:dyDescent="0.25">
      <c r="A2528" s="342"/>
      <c r="B2528" s="417"/>
      <c r="C2528" s="418"/>
      <c r="S2528" s="367"/>
      <c r="T2528" s="367"/>
      <c r="U2528" s="368"/>
      <c r="V2528" s="1"/>
      <c r="W2528" s="1"/>
      <c r="X2528" s="1"/>
      <c r="Y2528" s="1"/>
      <c r="Z2528" s="1"/>
      <c r="AA2528" s="1"/>
      <c r="AB2528" s="1"/>
      <c r="AC2528" s="1"/>
    </row>
    <row r="2529" spans="1:29" ht="15" customHeight="1" x14ac:dyDescent="0.25">
      <c r="A2529" s="342"/>
      <c r="B2529" s="417"/>
      <c r="C2529" s="418"/>
      <c r="S2529" s="367"/>
      <c r="T2529" s="367"/>
      <c r="U2529" s="368"/>
      <c r="V2529" s="1"/>
      <c r="W2529" s="1"/>
      <c r="X2529" s="1"/>
      <c r="Y2529" s="1"/>
      <c r="Z2529" s="1"/>
      <c r="AA2529" s="1"/>
      <c r="AB2529" s="1"/>
      <c r="AC2529" s="1"/>
    </row>
    <row r="2530" spans="1:29" ht="15" customHeight="1" x14ac:dyDescent="0.25">
      <c r="A2530" s="342"/>
      <c r="B2530" s="417"/>
      <c r="C2530" s="418"/>
      <c r="S2530" s="367"/>
      <c r="T2530" s="367"/>
      <c r="U2530" s="368"/>
      <c r="V2530" s="1"/>
      <c r="W2530" s="1"/>
      <c r="X2530" s="1"/>
      <c r="Y2530" s="1"/>
      <c r="Z2530" s="1"/>
      <c r="AA2530" s="1"/>
      <c r="AB2530" s="1"/>
      <c r="AC2530" s="1"/>
    </row>
    <row r="2531" spans="1:29" ht="15" customHeight="1" x14ac:dyDescent="0.25">
      <c r="A2531" s="342"/>
      <c r="B2531" s="417"/>
      <c r="C2531" s="418"/>
      <c r="S2531" s="367"/>
      <c r="T2531" s="367"/>
      <c r="U2531" s="368"/>
      <c r="V2531" s="1"/>
      <c r="W2531" s="1"/>
      <c r="X2531" s="1"/>
      <c r="Y2531" s="1"/>
      <c r="Z2531" s="1"/>
      <c r="AA2531" s="1"/>
      <c r="AB2531" s="1"/>
      <c r="AC2531" s="1"/>
    </row>
    <row r="2532" spans="1:29" ht="15" customHeight="1" x14ac:dyDescent="0.25">
      <c r="A2532" s="342"/>
      <c r="B2532" s="417"/>
      <c r="C2532" s="418"/>
      <c r="S2532" s="367"/>
      <c r="T2532" s="367"/>
      <c r="U2532" s="368"/>
      <c r="V2532" s="1"/>
      <c r="W2532" s="1"/>
      <c r="X2532" s="1"/>
      <c r="Y2532" s="1"/>
      <c r="Z2532" s="1"/>
      <c r="AA2532" s="1"/>
      <c r="AB2532" s="1"/>
      <c r="AC2532" s="1"/>
    </row>
    <row r="2533" spans="1:29" ht="15" customHeight="1" x14ac:dyDescent="0.25">
      <c r="A2533" s="342"/>
      <c r="B2533" s="417"/>
      <c r="C2533" s="418"/>
      <c r="S2533" s="367"/>
      <c r="T2533" s="367"/>
      <c r="U2533" s="368"/>
      <c r="V2533" s="1"/>
      <c r="W2533" s="1"/>
      <c r="X2533" s="1"/>
      <c r="Y2533" s="1"/>
      <c r="Z2533" s="1"/>
      <c r="AA2533" s="1"/>
      <c r="AB2533" s="1"/>
      <c r="AC2533" s="1"/>
    </row>
    <row r="2534" spans="1:29" ht="15" customHeight="1" x14ac:dyDescent="0.25">
      <c r="A2534" s="342"/>
      <c r="B2534" s="417"/>
      <c r="C2534" s="418"/>
      <c r="S2534" s="367"/>
      <c r="T2534" s="367"/>
      <c r="U2534" s="368"/>
      <c r="V2534" s="1"/>
      <c r="W2534" s="1"/>
      <c r="X2534" s="1"/>
      <c r="Y2534" s="1"/>
      <c r="Z2534" s="1"/>
      <c r="AA2534" s="1"/>
      <c r="AB2534" s="1"/>
      <c r="AC2534" s="1"/>
    </row>
    <row r="2535" spans="1:29" ht="15" customHeight="1" x14ac:dyDescent="0.25">
      <c r="A2535" s="342"/>
      <c r="B2535" s="417"/>
      <c r="C2535" s="418"/>
      <c r="S2535" s="367"/>
      <c r="T2535" s="367"/>
      <c r="U2535" s="368"/>
      <c r="V2535" s="1"/>
      <c r="W2535" s="1"/>
      <c r="X2535" s="1"/>
      <c r="Y2535" s="1"/>
      <c r="Z2535" s="1"/>
      <c r="AA2535" s="1"/>
      <c r="AB2535" s="1"/>
      <c r="AC2535" s="1"/>
    </row>
    <row r="2536" spans="1:29" ht="15" customHeight="1" x14ac:dyDescent="0.25">
      <c r="A2536" s="342"/>
      <c r="B2536" s="417"/>
      <c r="C2536" s="418"/>
      <c r="S2536" s="367"/>
      <c r="T2536" s="367"/>
      <c r="U2536" s="368"/>
      <c r="V2536" s="1"/>
      <c r="W2536" s="1"/>
      <c r="X2536" s="1"/>
      <c r="Y2536" s="1"/>
      <c r="Z2536" s="1"/>
      <c r="AA2536" s="1"/>
      <c r="AB2536" s="1"/>
      <c r="AC2536" s="1"/>
    </row>
    <row r="2537" spans="1:29" ht="15" customHeight="1" x14ac:dyDescent="0.25">
      <c r="A2537" s="342"/>
      <c r="B2537" s="417"/>
      <c r="C2537" s="418"/>
      <c r="S2537" s="367"/>
      <c r="T2537" s="367"/>
      <c r="U2537" s="368"/>
      <c r="V2537" s="1"/>
      <c r="W2537" s="1"/>
      <c r="X2537" s="1"/>
      <c r="Y2537" s="1"/>
      <c r="Z2537" s="1"/>
      <c r="AA2537" s="1"/>
      <c r="AB2537" s="1"/>
      <c r="AC2537" s="1"/>
    </row>
    <row r="2538" spans="1:29" ht="15" customHeight="1" x14ac:dyDescent="0.25">
      <c r="A2538" s="342"/>
      <c r="B2538" s="417"/>
      <c r="C2538" s="418"/>
      <c r="S2538" s="367"/>
      <c r="T2538" s="367"/>
      <c r="U2538" s="368"/>
      <c r="V2538" s="1"/>
      <c r="W2538" s="1"/>
      <c r="X2538" s="1"/>
      <c r="Y2538" s="1"/>
      <c r="Z2538" s="1"/>
      <c r="AA2538" s="1"/>
      <c r="AB2538" s="1"/>
      <c r="AC2538" s="1"/>
    </row>
    <row r="2539" spans="1:29" ht="15" customHeight="1" x14ac:dyDescent="0.25">
      <c r="A2539" s="342"/>
      <c r="B2539" s="417"/>
      <c r="C2539" s="418"/>
      <c r="S2539" s="367"/>
      <c r="T2539" s="367"/>
      <c r="U2539" s="368"/>
      <c r="V2539" s="1"/>
      <c r="W2539" s="1"/>
      <c r="X2539" s="1"/>
      <c r="Y2539" s="1"/>
      <c r="Z2539" s="1"/>
      <c r="AA2539" s="1"/>
      <c r="AB2539" s="1"/>
      <c r="AC2539" s="1"/>
    </row>
    <row r="2540" spans="1:29" ht="15" customHeight="1" x14ac:dyDescent="0.25">
      <c r="A2540" s="342"/>
      <c r="B2540" s="417"/>
      <c r="C2540" s="418"/>
      <c r="S2540" s="367"/>
      <c r="T2540" s="367"/>
      <c r="U2540" s="368"/>
      <c r="V2540" s="1"/>
      <c r="W2540" s="1"/>
      <c r="X2540" s="1"/>
      <c r="Y2540" s="1"/>
      <c r="Z2540" s="1"/>
      <c r="AA2540" s="1"/>
      <c r="AB2540" s="1"/>
      <c r="AC2540" s="1"/>
    </row>
    <row r="2541" spans="1:29" ht="15" customHeight="1" x14ac:dyDescent="0.25">
      <c r="A2541" s="342"/>
      <c r="B2541" s="417"/>
      <c r="C2541" s="418"/>
      <c r="S2541" s="367"/>
      <c r="T2541" s="367"/>
      <c r="U2541" s="368"/>
      <c r="V2541" s="1"/>
      <c r="W2541" s="1"/>
      <c r="X2541" s="1"/>
      <c r="Y2541" s="1"/>
      <c r="Z2541" s="1"/>
      <c r="AA2541" s="1"/>
      <c r="AB2541" s="1"/>
      <c r="AC2541" s="1"/>
    </row>
    <row r="2542" spans="1:29" ht="15" customHeight="1" x14ac:dyDescent="0.25">
      <c r="A2542" s="342"/>
      <c r="B2542" s="417"/>
      <c r="C2542" s="418"/>
      <c r="S2542" s="367"/>
      <c r="T2542" s="367"/>
      <c r="U2542" s="368"/>
      <c r="V2542" s="1"/>
      <c r="W2542" s="1"/>
      <c r="X2542" s="1"/>
      <c r="Y2542" s="1"/>
      <c r="Z2542" s="1"/>
      <c r="AA2542" s="1"/>
      <c r="AB2542" s="1"/>
      <c r="AC2542" s="1"/>
    </row>
    <row r="2543" spans="1:29" ht="15" customHeight="1" x14ac:dyDescent="0.25">
      <c r="A2543" s="342"/>
      <c r="B2543" s="417"/>
      <c r="C2543" s="418"/>
      <c r="S2543" s="367"/>
      <c r="T2543" s="367"/>
      <c r="U2543" s="368"/>
      <c r="V2543" s="1"/>
      <c r="W2543" s="1"/>
      <c r="X2543" s="1"/>
      <c r="Y2543" s="1"/>
      <c r="Z2543" s="1"/>
      <c r="AA2543" s="1"/>
      <c r="AB2543" s="1"/>
      <c r="AC2543" s="1"/>
    </row>
    <row r="2544" spans="1:29" ht="15" customHeight="1" x14ac:dyDescent="0.25">
      <c r="A2544" s="342"/>
      <c r="B2544" s="417"/>
      <c r="C2544" s="418"/>
      <c r="S2544" s="367"/>
      <c r="T2544" s="367"/>
      <c r="U2544" s="368"/>
      <c r="V2544" s="1"/>
      <c r="W2544" s="1"/>
      <c r="X2544" s="1"/>
      <c r="Y2544" s="1"/>
      <c r="Z2544" s="1"/>
      <c r="AA2544" s="1"/>
      <c r="AB2544" s="1"/>
      <c r="AC2544" s="1"/>
    </row>
    <row r="2545" spans="1:29" ht="15" customHeight="1" x14ac:dyDescent="0.25">
      <c r="A2545" s="342"/>
      <c r="B2545" s="417"/>
      <c r="C2545" s="418"/>
      <c r="S2545" s="367"/>
      <c r="T2545" s="367"/>
      <c r="U2545" s="368"/>
      <c r="V2545" s="1"/>
      <c r="W2545" s="1"/>
      <c r="X2545" s="1"/>
      <c r="Y2545" s="1"/>
      <c r="Z2545" s="1"/>
      <c r="AA2545" s="1"/>
      <c r="AB2545" s="1"/>
      <c r="AC2545" s="1"/>
    </row>
    <row r="2546" spans="1:29" ht="15" customHeight="1" x14ac:dyDescent="0.25">
      <c r="A2546" s="342"/>
      <c r="B2546" s="417"/>
      <c r="C2546" s="418"/>
      <c r="S2546" s="367"/>
      <c r="T2546" s="367"/>
      <c r="U2546" s="368"/>
      <c r="V2546" s="1"/>
      <c r="W2546" s="1"/>
      <c r="X2546" s="1"/>
      <c r="Y2546" s="1"/>
      <c r="Z2546" s="1"/>
      <c r="AA2546" s="1"/>
      <c r="AB2546" s="1"/>
      <c r="AC2546" s="1"/>
    </row>
    <row r="2547" spans="1:29" ht="15" customHeight="1" x14ac:dyDescent="0.25">
      <c r="A2547" s="342"/>
      <c r="B2547" s="417"/>
      <c r="C2547" s="418"/>
      <c r="S2547" s="367"/>
      <c r="T2547" s="367"/>
      <c r="U2547" s="368"/>
      <c r="V2547" s="1"/>
      <c r="W2547" s="1"/>
      <c r="X2547" s="1"/>
      <c r="Y2547" s="1"/>
      <c r="Z2547" s="1"/>
      <c r="AA2547" s="1"/>
      <c r="AB2547" s="1"/>
      <c r="AC2547" s="1"/>
    </row>
    <row r="2548" spans="1:29" ht="15" customHeight="1" x14ac:dyDescent="0.25">
      <c r="A2548" s="342"/>
      <c r="B2548" s="417"/>
      <c r="C2548" s="418"/>
      <c r="S2548" s="367"/>
      <c r="T2548" s="367"/>
      <c r="U2548" s="368"/>
      <c r="V2548" s="1"/>
      <c r="W2548" s="1"/>
      <c r="X2548" s="1"/>
      <c r="Y2548" s="1"/>
      <c r="Z2548" s="1"/>
      <c r="AA2548" s="1"/>
      <c r="AB2548" s="1"/>
      <c r="AC2548" s="1"/>
    </row>
    <row r="2549" spans="1:29" ht="15" customHeight="1" x14ac:dyDescent="0.25">
      <c r="A2549" s="342"/>
      <c r="B2549" s="417"/>
      <c r="C2549" s="418"/>
      <c r="S2549" s="367"/>
      <c r="T2549" s="367"/>
      <c r="U2549" s="368"/>
      <c r="V2549" s="1"/>
      <c r="W2549" s="1"/>
      <c r="X2549" s="1"/>
      <c r="Y2549" s="1"/>
      <c r="Z2549" s="1"/>
      <c r="AA2549" s="1"/>
      <c r="AB2549" s="1"/>
      <c r="AC2549" s="1"/>
    </row>
    <row r="2550" spans="1:29" ht="15" customHeight="1" x14ac:dyDescent="0.25">
      <c r="A2550" s="342"/>
      <c r="B2550" s="417"/>
      <c r="C2550" s="418"/>
      <c r="S2550" s="367"/>
      <c r="T2550" s="367"/>
      <c r="U2550" s="368"/>
      <c r="V2550" s="1"/>
      <c r="W2550" s="1"/>
      <c r="X2550" s="1"/>
      <c r="Y2550" s="1"/>
      <c r="Z2550" s="1"/>
      <c r="AA2550" s="1"/>
      <c r="AB2550" s="1"/>
      <c r="AC2550" s="1"/>
    </row>
    <row r="2551" spans="1:29" ht="15" customHeight="1" x14ac:dyDescent="0.25">
      <c r="A2551" s="342"/>
      <c r="B2551" s="417"/>
      <c r="C2551" s="418"/>
      <c r="S2551" s="367"/>
      <c r="T2551" s="367"/>
      <c r="U2551" s="368"/>
      <c r="V2551" s="1"/>
      <c r="W2551" s="1"/>
      <c r="X2551" s="1"/>
      <c r="Y2551" s="1"/>
      <c r="Z2551" s="1"/>
      <c r="AA2551" s="1"/>
      <c r="AB2551" s="1"/>
      <c r="AC2551" s="1"/>
    </row>
    <row r="2552" spans="1:29" ht="15" customHeight="1" x14ac:dyDescent="0.25">
      <c r="A2552" s="342"/>
      <c r="B2552" s="417"/>
      <c r="C2552" s="418"/>
      <c r="S2552" s="367"/>
      <c r="T2552" s="367"/>
      <c r="U2552" s="368"/>
      <c r="V2552" s="1"/>
      <c r="W2552" s="1"/>
      <c r="X2552" s="1"/>
      <c r="Y2552" s="1"/>
      <c r="Z2552" s="1"/>
      <c r="AA2552" s="1"/>
      <c r="AB2552" s="1"/>
      <c r="AC2552" s="1"/>
    </row>
    <row r="2553" spans="1:29" ht="15" customHeight="1" x14ac:dyDescent="0.25">
      <c r="A2553" s="342"/>
      <c r="B2553" s="417"/>
      <c r="C2553" s="418"/>
      <c r="S2553" s="367"/>
      <c r="T2553" s="367"/>
      <c r="U2553" s="368"/>
      <c r="V2553" s="1"/>
      <c r="W2553" s="1"/>
      <c r="X2553" s="1"/>
      <c r="Y2553" s="1"/>
      <c r="Z2553" s="1"/>
      <c r="AA2553" s="1"/>
      <c r="AB2553" s="1"/>
      <c r="AC2553" s="1"/>
    </row>
    <row r="2554" spans="1:29" ht="15" customHeight="1" x14ac:dyDescent="0.25">
      <c r="A2554" s="342"/>
      <c r="B2554" s="417"/>
      <c r="C2554" s="418"/>
      <c r="S2554" s="367"/>
      <c r="T2554" s="367"/>
      <c r="U2554" s="368"/>
      <c r="V2554" s="1"/>
      <c r="W2554" s="1"/>
      <c r="X2554" s="1"/>
      <c r="Y2554" s="1"/>
      <c r="Z2554" s="1"/>
      <c r="AA2554" s="1"/>
      <c r="AB2554" s="1"/>
      <c r="AC2554" s="1"/>
    </row>
    <row r="2555" spans="1:29" ht="15" customHeight="1" x14ac:dyDescent="0.25">
      <c r="A2555" s="342"/>
      <c r="B2555" s="417"/>
      <c r="C2555" s="418"/>
      <c r="S2555" s="367"/>
      <c r="T2555" s="367"/>
      <c r="U2555" s="368"/>
      <c r="V2555" s="1"/>
      <c r="W2555" s="1"/>
      <c r="X2555" s="1"/>
      <c r="Y2555" s="1"/>
      <c r="Z2555" s="1"/>
      <c r="AA2555" s="1"/>
      <c r="AB2555" s="1"/>
      <c r="AC2555" s="1"/>
    </row>
    <row r="2556" spans="1:29" ht="15" customHeight="1" x14ac:dyDescent="0.25">
      <c r="A2556" s="342"/>
      <c r="B2556" s="417"/>
      <c r="C2556" s="418"/>
      <c r="S2556" s="367"/>
      <c r="T2556" s="367"/>
      <c r="U2556" s="368"/>
      <c r="V2556" s="1"/>
      <c r="W2556" s="1"/>
      <c r="X2556" s="1"/>
      <c r="Y2556" s="1"/>
      <c r="Z2556" s="1"/>
      <c r="AA2556" s="1"/>
      <c r="AB2556" s="1"/>
      <c r="AC2556" s="1"/>
    </row>
    <row r="2557" spans="1:29" ht="15" customHeight="1" x14ac:dyDescent="0.25">
      <c r="A2557" s="342"/>
      <c r="B2557" s="417"/>
      <c r="C2557" s="418"/>
      <c r="S2557" s="367"/>
      <c r="T2557" s="367"/>
      <c r="U2557" s="368"/>
      <c r="V2557" s="1"/>
      <c r="W2557" s="1"/>
      <c r="X2557" s="1"/>
      <c r="Y2557" s="1"/>
      <c r="Z2557" s="1"/>
      <c r="AA2557" s="1"/>
      <c r="AB2557" s="1"/>
      <c r="AC2557" s="1"/>
    </row>
    <row r="2558" spans="1:29" ht="15" customHeight="1" x14ac:dyDescent="0.25">
      <c r="A2558" s="342"/>
      <c r="B2558" s="417"/>
      <c r="C2558" s="418"/>
      <c r="S2558" s="367"/>
      <c r="T2558" s="367"/>
      <c r="U2558" s="368"/>
      <c r="V2558" s="1"/>
      <c r="W2558" s="1"/>
      <c r="X2558" s="1"/>
      <c r="Y2558" s="1"/>
      <c r="Z2558" s="1"/>
      <c r="AA2558" s="1"/>
      <c r="AB2558" s="1"/>
      <c r="AC2558" s="1"/>
    </row>
    <row r="2559" spans="1:29" ht="15" customHeight="1" x14ac:dyDescent="0.25">
      <c r="A2559" s="342"/>
      <c r="B2559" s="417"/>
      <c r="C2559" s="418"/>
      <c r="S2559" s="367"/>
      <c r="T2559" s="367"/>
      <c r="U2559" s="368"/>
      <c r="V2559" s="1"/>
      <c r="W2559" s="1"/>
      <c r="X2559" s="1"/>
      <c r="Y2559" s="1"/>
      <c r="Z2559" s="1"/>
      <c r="AA2559" s="1"/>
      <c r="AB2559" s="1"/>
      <c r="AC2559" s="1"/>
    </row>
    <row r="2560" spans="1:29" ht="15" customHeight="1" x14ac:dyDescent="0.25">
      <c r="A2560" s="342"/>
      <c r="B2560" s="417"/>
      <c r="C2560" s="418"/>
      <c r="S2560" s="367"/>
      <c r="T2560" s="367"/>
      <c r="U2560" s="368"/>
      <c r="V2560" s="1"/>
      <c r="W2560" s="1"/>
      <c r="X2560" s="1"/>
      <c r="Y2560" s="1"/>
      <c r="Z2560" s="1"/>
      <c r="AA2560" s="1"/>
      <c r="AB2560" s="1"/>
      <c r="AC2560" s="1"/>
    </row>
    <row r="2561" spans="1:29" ht="15" customHeight="1" x14ac:dyDescent="0.25">
      <c r="A2561" s="342"/>
      <c r="B2561" s="417"/>
      <c r="C2561" s="418"/>
      <c r="S2561" s="367"/>
      <c r="T2561" s="367"/>
      <c r="U2561" s="368"/>
      <c r="V2561" s="1"/>
      <c r="W2561" s="1"/>
      <c r="X2561" s="1"/>
      <c r="Y2561" s="1"/>
      <c r="Z2561" s="1"/>
      <c r="AA2561" s="1"/>
      <c r="AB2561" s="1"/>
      <c r="AC2561" s="1"/>
    </row>
    <row r="2562" spans="1:29" ht="15" customHeight="1" x14ac:dyDescent="0.25">
      <c r="A2562" s="342"/>
      <c r="B2562" s="417"/>
      <c r="C2562" s="418"/>
      <c r="S2562" s="367"/>
      <c r="T2562" s="367"/>
      <c r="U2562" s="368"/>
      <c r="V2562" s="1"/>
      <c r="W2562" s="1"/>
      <c r="X2562" s="1"/>
      <c r="Y2562" s="1"/>
      <c r="Z2562" s="1"/>
      <c r="AA2562" s="1"/>
      <c r="AB2562" s="1"/>
      <c r="AC2562" s="1"/>
    </row>
    <row r="2563" spans="1:29" ht="15" customHeight="1" x14ac:dyDescent="0.25">
      <c r="A2563" s="342"/>
      <c r="B2563" s="417"/>
      <c r="C2563" s="418"/>
      <c r="S2563" s="367"/>
      <c r="T2563" s="367"/>
      <c r="U2563" s="368"/>
      <c r="V2563" s="1"/>
      <c r="W2563" s="1"/>
      <c r="X2563" s="1"/>
      <c r="Y2563" s="1"/>
      <c r="Z2563" s="1"/>
      <c r="AA2563" s="1"/>
      <c r="AB2563" s="1"/>
      <c r="AC2563" s="1"/>
    </row>
    <row r="2564" spans="1:29" ht="15" customHeight="1" x14ac:dyDescent="0.25">
      <c r="A2564" s="342"/>
      <c r="B2564" s="417"/>
      <c r="C2564" s="418"/>
      <c r="S2564" s="367"/>
      <c r="T2564" s="367"/>
      <c r="U2564" s="368"/>
      <c r="V2564" s="1"/>
      <c r="W2564" s="1"/>
      <c r="X2564" s="1"/>
      <c r="Y2564" s="1"/>
      <c r="Z2564" s="1"/>
      <c r="AA2564" s="1"/>
      <c r="AB2564" s="1"/>
      <c r="AC2564" s="1"/>
    </row>
    <row r="2565" spans="1:29" ht="15" customHeight="1" x14ac:dyDescent="0.25">
      <c r="A2565" s="342"/>
      <c r="B2565" s="417"/>
      <c r="C2565" s="418"/>
      <c r="S2565" s="367"/>
      <c r="T2565" s="367"/>
      <c r="U2565" s="368"/>
      <c r="V2565" s="1"/>
      <c r="W2565" s="1"/>
      <c r="X2565" s="1"/>
      <c r="Y2565" s="1"/>
      <c r="Z2565" s="1"/>
      <c r="AA2565" s="1"/>
      <c r="AB2565" s="1"/>
      <c r="AC2565" s="1"/>
    </row>
    <row r="2566" spans="1:29" ht="15" customHeight="1" x14ac:dyDescent="0.25">
      <c r="A2566" s="342"/>
      <c r="B2566" s="417"/>
      <c r="C2566" s="418"/>
      <c r="S2566" s="367"/>
      <c r="T2566" s="367"/>
      <c r="U2566" s="368"/>
      <c r="V2566" s="1"/>
      <c r="W2566" s="1"/>
      <c r="X2566" s="1"/>
      <c r="Y2566" s="1"/>
      <c r="Z2566" s="1"/>
      <c r="AA2566" s="1"/>
      <c r="AB2566" s="1"/>
      <c r="AC2566" s="1"/>
    </row>
    <row r="2567" spans="1:29" ht="15" customHeight="1" x14ac:dyDescent="0.25">
      <c r="A2567" s="342"/>
      <c r="B2567" s="417"/>
      <c r="C2567" s="418"/>
      <c r="S2567" s="367"/>
      <c r="T2567" s="367"/>
      <c r="U2567" s="368"/>
      <c r="V2567" s="1"/>
      <c r="W2567" s="1"/>
      <c r="X2567" s="1"/>
      <c r="Y2567" s="1"/>
      <c r="Z2567" s="1"/>
      <c r="AA2567" s="1"/>
      <c r="AB2567" s="1"/>
      <c r="AC2567" s="1"/>
    </row>
    <row r="2568" spans="1:29" ht="15" customHeight="1" x14ac:dyDescent="0.25">
      <c r="A2568" s="342"/>
      <c r="B2568" s="417"/>
      <c r="C2568" s="418"/>
      <c r="S2568" s="367"/>
      <c r="T2568" s="367"/>
      <c r="U2568" s="368"/>
      <c r="V2568" s="1"/>
      <c r="W2568" s="1"/>
      <c r="X2568" s="1"/>
      <c r="Y2568" s="1"/>
      <c r="Z2568" s="1"/>
      <c r="AA2568" s="1"/>
      <c r="AB2568" s="1"/>
      <c r="AC2568" s="1"/>
    </row>
    <row r="2569" spans="1:29" ht="15" customHeight="1" x14ac:dyDescent="0.25">
      <c r="A2569" s="342"/>
      <c r="B2569" s="417"/>
      <c r="C2569" s="418"/>
      <c r="S2569" s="367"/>
      <c r="T2569" s="367"/>
      <c r="U2569" s="368"/>
      <c r="V2569" s="1"/>
      <c r="W2569" s="1"/>
      <c r="X2569" s="1"/>
      <c r="Y2569" s="1"/>
      <c r="Z2569" s="1"/>
      <c r="AA2569" s="1"/>
      <c r="AB2569" s="1"/>
      <c r="AC2569" s="1"/>
    </row>
    <row r="2570" spans="1:29" ht="15" customHeight="1" x14ac:dyDescent="0.25">
      <c r="A2570" s="342"/>
      <c r="B2570" s="417"/>
      <c r="C2570" s="418"/>
      <c r="S2570" s="367"/>
      <c r="T2570" s="367"/>
      <c r="U2570" s="368"/>
      <c r="V2570" s="1"/>
      <c r="W2570" s="1"/>
      <c r="X2570" s="1"/>
      <c r="Y2570" s="1"/>
      <c r="Z2570" s="1"/>
      <c r="AA2570" s="1"/>
      <c r="AB2570" s="1"/>
      <c r="AC2570" s="1"/>
    </row>
    <row r="2571" spans="1:29" ht="15" customHeight="1" x14ac:dyDescent="0.25">
      <c r="A2571" s="342"/>
      <c r="B2571" s="417"/>
      <c r="C2571" s="418"/>
      <c r="S2571" s="367"/>
      <c r="T2571" s="367"/>
      <c r="U2571" s="368"/>
      <c r="V2571" s="1"/>
      <c r="W2571" s="1"/>
      <c r="X2571" s="1"/>
      <c r="Y2571" s="1"/>
      <c r="Z2571" s="1"/>
      <c r="AA2571" s="1"/>
      <c r="AB2571" s="1"/>
      <c r="AC2571" s="1"/>
    </row>
    <row r="2572" spans="1:29" ht="15" customHeight="1" x14ac:dyDescent="0.25">
      <c r="A2572" s="342"/>
      <c r="B2572" s="417"/>
      <c r="C2572" s="418"/>
      <c r="S2572" s="367"/>
      <c r="T2572" s="367"/>
      <c r="U2572" s="368"/>
      <c r="V2572" s="1"/>
      <c r="W2572" s="1"/>
      <c r="X2572" s="1"/>
      <c r="Y2572" s="1"/>
      <c r="Z2572" s="1"/>
      <c r="AA2572" s="1"/>
      <c r="AB2572" s="1"/>
      <c r="AC2572" s="1"/>
    </row>
    <row r="2573" spans="1:29" ht="15" customHeight="1" x14ac:dyDescent="0.25">
      <c r="A2573" s="342"/>
      <c r="B2573" s="417"/>
      <c r="C2573" s="418"/>
      <c r="S2573" s="367"/>
      <c r="T2573" s="367"/>
      <c r="U2573" s="368"/>
      <c r="V2573" s="1"/>
      <c r="W2573" s="1"/>
      <c r="X2573" s="1"/>
      <c r="Y2573" s="1"/>
      <c r="Z2573" s="1"/>
      <c r="AA2573" s="1"/>
      <c r="AB2573" s="1"/>
      <c r="AC2573" s="1"/>
    </row>
    <row r="2574" spans="1:29" ht="15" customHeight="1" x14ac:dyDescent="0.25">
      <c r="A2574" s="342"/>
      <c r="B2574" s="417"/>
      <c r="C2574" s="418"/>
      <c r="S2574" s="367"/>
      <c r="T2574" s="367"/>
      <c r="U2574" s="368"/>
      <c r="V2574" s="1"/>
      <c r="W2574" s="1"/>
      <c r="X2574" s="1"/>
      <c r="Y2574" s="1"/>
      <c r="Z2574" s="1"/>
      <c r="AA2574" s="1"/>
      <c r="AB2574" s="1"/>
      <c r="AC2574" s="1"/>
    </row>
    <row r="2575" spans="1:29" ht="15" customHeight="1" x14ac:dyDescent="0.25">
      <c r="A2575" s="342"/>
      <c r="B2575" s="417"/>
      <c r="C2575" s="418"/>
      <c r="S2575" s="367"/>
      <c r="T2575" s="367"/>
      <c r="U2575" s="368"/>
      <c r="V2575" s="1"/>
      <c r="W2575" s="1"/>
      <c r="X2575" s="1"/>
      <c r="Y2575" s="1"/>
      <c r="Z2575" s="1"/>
      <c r="AA2575" s="1"/>
      <c r="AB2575" s="1"/>
      <c r="AC2575" s="1"/>
    </row>
    <row r="2576" spans="1:29" ht="15" customHeight="1" x14ac:dyDescent="0.25">
      <c r="A2576" s="342"/>
      <c r="B2576" s="417"/>
      <c r="C2576" s="418"/>
      <c r="S2576" s="367"/>
      <c r="T2576" s="367"/>
      <c r="U2576" s="368"/>
      <c r="V2576" s="1"/>
      <c r="W2576" s="1"/>
      <c r="X2576" s="1"/>
      <c r="Y2576" s="1"/>
      <c r="Z2576" s="1"/>
      <c r="AA2576" s="1"/>
      <c r="AB2576" s="1"/>
      <c r="AC2576" s="1"/>
    </row>
    <row r="2577" spans="1:29" ht="15" customHeight="1" x14ac:dyDescent="0.25">
      <c r="A2577" s="342"/>
      <c r="B2577" s="417"/>
      <c r="C2577" s="418"/>
      <c r="S2577" s="367"/>
      <c r="T2577" s="367"/>
      <c r="U2577" s="368"/>
      <c r="V2577" s="1"/>
      <c r="W2577" s="1"/>
      <c r="X2577" s="1"/>
      <c r="Y2577" s="1"/>
      <c r="Z2577" s="1"/>
      <c r="AA2577" s="1"/>
      <c r="AB2577" s="1"/>
      <c r="AC2577" s="1"/>
    </row>
    <row r="2578" spans="1:29" ht="15" customHeight="1" x14ac:dyDescent="0.25">
      <c r="A2578" s="342"/>
      <c r="B2578" s="417"/>
      <c r="C2578" s="418"/>
      <c r="S2578" s="367"/>
      <c r="T2578" s="367"/>
      <c r="U2578" s="368"/>
      <c r="V2578" s="1"/>
      <c r="W2578" s="1"/>
      <c r="X2578" s="1"/>
      <c r="Y2578" s="1"/>
      <c r="Z2578" s="1"/>
      <c r="AA2578" s="1"/>
      <c r="AB2578" s="1"/>
      <c r="AC2578" s="1"/>
    </row>
    <row r="2579" spans="1:29" ht="15" customHeight="1" x14ac:dyDescent="0.25">
      <c r="A2579" s="342"/>
      <c r="B2579" s="417"/>
      <c r="C2579" s="418"/>
      <c r="S2579" s="367"/>
      <c r="T2579" s="367"/>
      <c r="U2579" s="368"/>
      <c r="V2579" s="1"/>
      <c r="W2579" s="1"/>
      <c r="X2579" s="1"/>
      <c r="Y2579" s="1"/>
      <c r="Z2579" s="1"/>
      <c r="AA2579" s="1"/>
      <c r="AB2579" s="1"/>
      <c r="AC2579" s="1"/>
    </row>
    <row r="2580" spans="1:29" ht="15" customHeight="1" x14ac:dyDescent="0.25">
      <c r="A2580" s="342"/>
      <c r="B2580" s="417"/>
      <c r="C2580" s="418"/>
      <c r="S2580" s="367"/>
      <c r="T2580" s="367"/>
      <c r="U2580" s="368"/>
      <c r="V2580" s="1"/>
      <c r="W2580" s="1"/>
      <c r="X2580" s="1"/>
      <c r="Y2580" s="1"/>
      <c r="Z2580" s="1"/>
      <c r="AA2580" s="1"/>
      <c r="AB2580" s="1"/>
      <c r="AC2580" s="1"/>
    </row>
    <row r="2581" spans="1:29" ht="15" customHeight="1" x14ac:dyDescent="0.25">
      <c r="A2581" s="342"/>
      <c r="B2581" s="417"/>
      <c r="C2581" s="418"/>
      <c r="S2581" s="367"/>
      <c r="T2581" s="367"/>
      <c r="U2581" s="368"/>
      <c r="V2581" s="1"/>
      <c r="W2581" s="1"/>
      <c r="X2581" s="1"/>
      <c r="Y2581" s="1"/>
      <c r="Z2581" s="1"/>
      <c r="AA2581" s="1"/>
      <c r="AB2581" s="1"/>
      <c r="AC2581" s="1"/>
    </row>
    <row r="2582" spans="1:29" ht="15" customHeight="1" x14ac:dyDescent="0.25">
      <c r="A2582" s="342"/>
      <c r="B2582" s="417"/>
      <c r="C2582" s="418"/>
      <c r="S2582" s="367"/>
      <c r="T2582" s="367"/>
      <c r="U2582" s="368"/>
      <c r="V2582" s="1"/>
      <c r="W2582" s="1"/>
      <c r="X2582" s="1"/>
      <c r="Y2582" s="1"/>
      <c r="Z2582" s="1"/>
      <c r="AA2582" s="1"/>
      <c r="AB2582" s="1"/>
      <c r="AC2582" s="1"/>
    </row>
    <row r="2583" spans="1:29" ht="15" customHeight="1" x14ac:dyDescent="0.25">
      <c r="A2583" s="342"/>
      <c r="B2583" s="417"/>
      <c r="C2583" s="418"/>
      <c r="S2583" s="367"/>
      <c r="T2583" s="367"/>
      <c r="U2583" s="368"/>
      <c r="V2583" s="1"/>
      <c r="W2583" s="1"/>
      <c r="X2583" s="1"/>
      <c r="Y2583" s="1"/>
      <c r="Z2583" s="1"/>
      <c r="AA2583" s="1"/>
      <c r="AB2583" s="1"/>
      <c r="AC2583" s="1"/>
    </row>
    <row r="2584" spans="1:29" ht="15" customHeight="1" x14ac:dyDescent="0.25">
      <c r="A2584" s="342"/>
      <c r="B2584" s="417"/>
      <c r="C2584" s="418"/>
      <c r="S2584" s="367"/>
      <c r="T2584" s="367"/>
      <c r="U2584" s="368"/>
      <c r="V2584" s="1"/>
      <c r="W2584" s="1"/>
      <c r="X2584" s="1"/>
      <c r="Y2584" s="1"/>
      <c r="Z2584" s="1"/>
      <c r="AA2584" s="1"/>
      <c r="AB2584" s="1"/>
      <c r="AC2584" s="1"/>
    </row>
    <row r="2585" spans="1:29" ht="15" customHeight="1" x14ac:dyDescent="0.25">
      <c r="A2585" s="342"/>
      <c r="B2585" s="417"/>
      <c r="C2585" s="418"/>
      <c r="S2585" s="367"/>
      <c r="T2585" s="367"/>
      <c r="U2585" s="368"/>
      <c r="V2585" s="1"/>
      <c r="W2585" s="1"/>
      <c r="X2585" s="1"/>
      <c r="Y2585" s="1"/>
      <c r="Z2585" s="1"/>
      <c r="AA2585" s="1"/>
      <c r="AB2585" s="1"/>
      <c r="AC2585" s="1"/>
    </row>
    <row r="2586" spans="1:29" ht="15" customHeight="1" x14ac:dyDescent="0.25">
      <c r="A2586" s="342"/>
      <c r="B2586" s="417"/>
      <c r="C2586" s="418"/>
      <c r="S2586" s="367"/>
      <c r="T2586" s="367"/>
      <c r="U2586" s="368"/>
      <c r="V2586" s="1"/>
      <c r="W2586" s="1"/>
      <c r="X2586" s="1"/>
      <c r="Y2586" s="1"/>
      <c r="Z2586" s="1"/>
      <c r="AA2586" s="1"/>
      <c r="AB2586" s="1"/>
      <c r="AC2586" s="1"/>
    </row>
    <row r="2587" spans="1:29" ht="15" customHeight="1" x14ac:dyDescent="0.25">
      <c r="A2587" s="342"/>
      <c r="B2587" s="417"/>
      <c r="C2587" s="418"/>
      <c r="S2587" s="367"/>
      <c r="T2587" s="367"/>
      <c r="U2587" s="368"/>
      <c r="V2587" s="1"/>
      <c r="W2587" s="1"/>
      <c r="X2587" s="1"/>
      <c r="Y2587" s="1"/>
      <c r="Z2587" s="1"/>
      <c r="AA2587" s="1"/>
      <c r="AB2587" s="1"/>
      <c r="AC2587" s="1"/>
    </row>
    <row r="2588" spans="1:29" ht="15" customHeight="1" x14ac:dyDescent="0.25">
      <c r="A2588" s="342"/>
      <c r="B2588" s="417"/>
      <c r="C2588" s="418"/>
      <c r="S2588" s="367"/>
      <c r="T2588" s="367"/>
      <c r="U2588" s="368"/>
      <c r="V2588" s="1"/>
      <c r="W2588" s="1"/>
      <c r="X2588" s="1"/>
      <c r="Y2588" s="1"/>
      <c r="Z2588" s="1"/>
      <c r="AA2588" s="1"/>
      <c r="AB2588" s="1"/>
      <c r="AC2588" s="1"/>
    </row>
    <row r="2589" spans="1:29" ht="15" customHeight="1" x14ac:dyDescent="0.25">
      <c r="A2589" s="342"/>
      <c r="B2589" s="417"/>
      <c r="C2589" s="418"/>
      <c r="S2589" s="367"/>
      <c r="T2589" s="367"/>
      <c r="U2589" s="368"/>
      <c r="V2589" s="1"/>
      <c r="W2589" s="1"/>
      <c r="X2589" s="1"/>
      <c r="Y2589" s="1"/>
      <c r="Z2589" s="1"/>
      <c r="AA2589" s="1"/>
      <c r="AB2589" s="1"/>
      <c r="AC2589" s="1"/>
    </row>
    <row r="2590" spans="1:29" ht="15" customHeight="1" x14ac:dyDescent="0.25">
      <c r="A2590" s="342"/>
      <c r="B2590" s="417"/>
      <c r="C2590" s="418"/>
      <c r="S2590" s="367"/>
      <c r="T2590" s="367"/>
      <c r="U2590" s="368"/>
      <c r="V2590" s="1"/>
      <c r="W2590" s="1"/>
      <c r="X2590" s="1"/>
      <c r="Y2590" s="1"/>
      <c r="Z2590" s="1"/>
      <c r="AA2590" s="1"/>
      <c r="AB2590" s="1"/>
      <c r="AC2590" s="1"/>
    </row>
    <row r="2591" spans="1:29" ht="15" customHeight="1" x14ac:dyDescent="0.25">
      <c r="A2591" s="342"/>
      <c r="B2591" s="417"/>
      <c r="C2591" s="418"/>
      <c r="S2591" s="367"/>
      <c r="T2591" s="367"/>
      <c r="U2591" s="368"/>
      <c r="V2591" s="1"/>
      <c r="W2591" s="1"/>
      <c r="X2591" s="1"/>
      <c r="Y2591" s="1"/>
      <c r="Z2591" s="1"/>
      <c r="AA2591" s="1"/>
      <c r="AB2591" s="1"/>
      <c r="AC2591" s="1"/>
    </row>
    <row r="2592" spans="1:29" ht="15" customHeight="1" x14ac:dyDescent="0.25">
      <c r="A2592" s="342"/>
      <c r="B2592" s="417"/>
      <c r="C2592" s="418"/>
      <c r="S2592" s="367"/>
      <c r="T2592" s="367"/>
      <c r="U2592" s="368"/>
      <c r="V2592" s="1"/>
      <c r="W2592" s="1"/>
      <c r="X2592" s="1"/>
      <c r="Y2592" s="1"/>
      <c r="Z2592" s="1"/>
      <c r="AA2592" s="1"/>
      <c r="AB2592" s="1"/>
      <c r="AC2592" s="1"/>
    </row>
    <row r="2593" spans="1:29" ht="15" customHeight="1" x14ac:dyDescent="0.25">
      <c r="A2593" s="342"/>
      <c r="B2593" s="417"/>
      <c r="C2593" s="418"/>
      <c r="S2593" s="367"/>
      <c r="T2593" s="367"/>
      <c r="U2593" s="368"/>
      <c r="V2593" s="1"/>
      <c r="W2593" s="1"/>
      <c r="X2593" s="1"/>
      <c r="Y2593" s="1"/>
      <c r="Z2593" s="1"/>
      <c r="AA2593" s="1"/>
      <c r="AB2593" s="1"/>
      <c r="AC2593" s="1"/>
    </row>
    <row r="2594" spans="1:29" ht="15" customHeight="1" x14ac:dyDescent="0.25">
      <c r="A2594" s="342"/>
      <c r="B2594" s="417"/>
      <c r="C2594" s="418"/>
      <c r="S2594" s="367"/>
      <c r="T2594" s="367"/>
      <c r="U2594" s="368"/>
      <c r="V2594" s="1"/>
      <c r="W2594" s="1"/>
      <c r="X2594" s="1"/>
      <c r="Y2594" s="1"/>
      <c r="Z2594" s="1"/>
      <c r="AA2594" s="1"/>
      <c r="AB2594" s="1"/>
      <c r="AC2594" s="1"/>
    </row>
    <row r="2595" spans="1:29" ht="15" customHeight="1" x14ac:dyDescent="0.25">
      <c r="A2595" s="342"/>
      <c r="B2595" s="417"/>
      <c r="C2595" s="418"/>
      <c r="S2595" s="367"/>
      <c r="T2595" s="367"/>
      <c r="U2595" s="368"/>
      <c r="V2595" s="1"/>
      <c r="W2595" s="1"/>
      <c r="X2595" s="1"/>
      <c r="Y2595" s="1"/>
      <c r="Z2595" s="1"/>
      <c r="AA2595" s="1"/>
      <c r="AB2595" s="1"/>
      <c r="AC2595" s="1"/>
    </row>
    <row r="2596" spans="1:29" ht="15" customHeight="1" x14ac:dyDescent="0.25">
      <c r="A2596" s="342"/>
      <c r="B2596" s="417"/>
      <c r="C2596" s="418"/>
      <c r="S2596" s="367"/>
      <c r="T2596" s="367"/>
      <c r="U2596" s="368"/>
      <c r="V2596" s="1"/>
      <c r="W2596" s="1"/>
      <c r="X2596" s="1"/>
      <c r="Y2596" s="1"/>
      <c r="Z2596" s="1"/>
      <c r="AA2596" s="1"/>
      <c r="AB2596" s="1"/>
      <c r="AC2596" s="1"/>
    </row>
    <row r="2597" spans="1:29" ht="15" customHeight="1" x14ac:dyDescent="0.25">
      <c r="A2597" s="342"/>
      <c r="B2597" s="417"/>
      <c r="C2597" s="418"/>
      <c r="S2597" s="367"/>
      <c r="T2597" s="367"/>
      <c r="U2597" s="368"/>
      <c r="V2597" s="1"/>
      <c r="W2597" s="1"/>
      <c r="X2597" s="1"/>
      <c r="Y2597" s="1"/>
      <c r="Z2597" s="1"/>
      <c r="AA2597" s="1"/>
      <c r="AB2597" s="1"/>
      <c r="AC2597" s="1"/>
    </row>
    <row r="2598" spans="1:29" ht="15" customHeight="1" x14ac:dyDescent="0.25">
      <c r="A2598" s="342"/>
      <c r="B2598" s="417"/>
      <c r="C2598" s="418"/>
      <c r="S2598" s="367"/>
      <c r="T2598" s="367"/>
      <c r="U2598" s="368"/>
      <c r="V2598" s="1"/>
      <c r="W2598" s="1"/>
      <c r="X2598" s="1"/>
      <c r="Y2598" s="1"/>
      <c r="Z2598" s="1"/>
      <c r="AA2598" s="1"/>
      <c r="AB2598" s="1"/>
      <c r="AC2598" s="1"/>
    </row>
    <row r="2599" spans="1:29" ht="15" customHeight="1" x14ac:dyDescent="0.25">
      <c r="A2599" s="342"/>
      <c r="B2599" s="417"/>
      <c r="C2599" s="418"/>
      <c r="S2599" s="367"/>
      <c r="T2599" s="367"/>
      <c r="U2599" s="368"/>
      <c r="V2599" s="1"/>
      <c r="W2599" s="1"/>
      <c r="X2599" s="1"/>
      <c r="Y2599" s="1"/>
      <c r="Z2599" s="1"/>
      <c r="AA2599" s="1"/>
      <c r="AB2599" s="1"/>
      <c r="AC2599" s="1"/>
    </row>
    <row r="2600" spans="1:29" ht="15" customHeight="1" x14ac:dyDescent="0.25">
      <c r="A2600" s="342"/>
      <c r="B2600" s="417"/>
      <c r="C2600" s="418"/>
      <c r="S2600" s="367"/>
      <c r="T2600" s="367"/>
      <c r="U2600" s="368"/>
      <c r="V2600" s="1"/>
      <c r="W2600" s="1"/>
      <c r="X2600" s="1"/>
      <c r="Y2600" s="1"/>
      <c r="Z2600" s="1"/>
      <c r="AA2600" s="1"/>
      <c r="AB2600" s="1"/>
      <c r="AC2600" s="1"/>
    </row>
    <row r="2601" spans="1:29" ht="15" customHeight="1" x14ac:dyDescent="0.25">
      <c r="A2601" s="342"/>
      <c r="B2601" s="417"/>
      <c r="C2601" s="418"/>
      <c r="S2601" s="367"/>
      <c r="T2601" s="367"/>
      <c r="U2601" s="368"/>
      <c r="V2601" s="1"/>
      <c r="W2601" s="1"/>
      <c r="X2601" s="1"/>
      <c r="Y2601" s="1"/>
      <c r="Z2601" s="1"/>
      <c r="AA2601" s="1"/>
      <c r="AB2601" s="1"/>
      <c r="AC2601" s="1"/>
    </row>
    <row r="2602" spans="1:29" ht="15" customHeight="1" x14ac:dyDescent="0.25">
      <c r="A2602" s="342"/>
      <c r="B2602" s="417"/>
      <c r="C2602" s="418"/>
      <c r="S2602" s="367"/>
      <c r="T2602" s="367"/>
      <c r="U2602" s="368"/>
      <c r="V2602" s="1"/>
      <c r="W2602" s="1"/>
      <c r="X2602" s="1"/>
      <c r="Y2602" s="1"/>
      <c r="Z2602" s="1"/>
      <c r="AA2602" s="1"/>
      <c r="AB2602" s="1"/>
      <c r="AC2602" s="1"/>
    </row>
    <row r="2603" spans="1:29" ht="15" customHeight="1" x14ac:dyDescent="0.25">
      <c r="A2603" s="342"/>
      <c r="B2603" s="417"/>
      <c r="C2603" s="418"/>
      <c r="S2603" s="367"/>
      <c r="T2603" s="367"/>
      <c r="U2603" s="368"/>
      <c r="V2603" s="1"/>
      <c r="W2603" s="1"/>
      <c r="X2603" s="1"/>
      <c r="Y2603" s="1"/>
      <c r="Z2603" s="1"/>
      <c r="AA2603" s="1"/>
      <c r="AB2603" s="1"/>
      <c r="AC2603" s="1"/>
    </row>
    <row r="2604" spans="1:29" ht="15" customHeight="1" x14ac:dyDescent="0.25">
      <c r="A2604" s="342"/>
      <c r="B2604" s="417"/>
      <c r="C2604" s="418"/>
      <c r="S2604" s="367"/>
      <c r="T2604" s="367"/>
      <c r="U2604" s="368"/>
      <c r="V2604" s="1"/>
      <c r="W2604" s="1"/>
      <c r="X2604" s="1"/>
      <c r="Y2604" s="1"/>
      <c r="Z2604" s="1"/>
      <c r="AA2604" s="1"/>
      <c r="AB2604" s="1"/>
      <c r="AC2604" s="1"/>
    </row>
    <row r="2605" spans="1:29" ht="15" customHeight="1" x14ac:dyDescent="0.25">
      <c r="A2605" s="342"/>
      <c r="B2605" s="417"/>
      <c r="C2605" s="418"/>
      <c r="S2605" s="367"/>
      <c r="T2605" s="367"/>
      <c r="U2605" s="368"/>
      <c r="V2605" s="1"/>
      <c r="W2605" s="1"/>
      <c r="X2605" s="1"/>
      <c r="Y2605" s="1"/>
      <c r="Z2605" s="1"/>
      <c r="AA2605" s="1"/>
      <c r="AB2605" s="1"/>
      <c r="AC2605" s="1"/>
    </row>
    <row r="2606" spans="1:29" ht="15" customHeight="1" x14ac:dyDescent="0.25">
      <c r="A2606" s="342"/>
      <c r="B2606" s="417"/>
      <c r="C2606" s="418"/>
      <c r="S2606" s="367"/>
      <c r="T2606" s="367"/>
      <c r="U2606" s="368"/>
      <c r="V2606" s="1"/>
      <c r="W2606" s="1"/>
      <c r="X2606" s="1"/>
      <c r="Y2606" s="1"/>
      <c r="Z2606" s="1"/>
      <c r="AA2606" s="1"/>
      <c r="AB2606" s="1"/>
      <c r="AC2606" s="1"/>
    </row>
    <row r="2607" spans="1:29" ht="15" customHeight="1" x14ac:dyDescent="0.25">
      <c r="A2607" s="342"/>
      <c r="B2607" s="417"/>
      <c r="C2607" s="418"/>
      <c r="S2607" s="367"/>
      <c r="T2607" s="367"/>
      <c r="U2607" s="368"/>
      <c r="V2607" s="1"/>
      <c r="W2607" s="1"/>
      <c r="X2607" s="1"/>
      <c r="Y2607" s="1"/>
      <c r="Z2607" s="1"/>
      <c r="AA2607" s="1"/>
      <c r="AB2607" s="1"/>
      <c r="AC2607" s="1"/>
    </row>
    <row r="2608" spans="1:29" ht="15" customHeight="1" x14ac:dyDescent="0.25">
      <c r="A2608" s="342"/>
      <c r="B2608" s="417"/>
      <c r="C2608" s="418"/>
      <c r="S2608" s="367"/>
      <c r="T2608" s="367"/>
      <c r="U2608" s="368"/>
      <c r="V2608" s="1"/>
      <c r="W2608" s="1"/>
      <c r="X2608" s="1"/>
      <c r="Y2608" s="1"/>
      <c r="Z2608" s="1"/>
      <c r="AA2608" s="1"/>
      <c r="AB2608" s="1"/>
      <c r="AC2608" s="1"/>
    </row>
    <row r="2609" spans="1:29" ht="15" customHeight="1" x14ac:dyDescent="0.25">
      <c r="A2609" s="342"/>
      <c r="B2609" s="417"/>
      <c r="C2609" s="418"/>
      <c r="S2609" s="367"/>
      <c r="T2609" s="367"/>
      <c r="U2609" s="368"/>
      <c r="V2609" s="1"/>
      <c r="W2609" s="1"/>
      <c r="X2609" s="1"/>
      <c r="Y2609" s="1"/>
      <c r="Z2609" s="1"/>
      <c r="AA2609" s="1"/>
      <c r="AB2609" s="1"/>
      <c r="AC2609" s="1"/>
    </row>
    <row r="2610" spans="1:29" ht="15" customHeight="1" x14ac:dyDescent="0.25">
      <c r="A2610" s="342"/>
      <c r="B2610" s="417"/>
      <c r="C2610" s="418"/>
      <c r="S2610" s="367"/>
      <c r="T2610" s="367"/>
      <c r="U2610" s="368"/>
      <c r="V2610" s="1"/>
      <c r="W2610" s="1"/>
      <c r="X2610" s="1"/>
      <c r="Y2610" s="1"/>
      <c r="Z2610" s="1"/>
      <c r="AA2610" s="1"/>
      <c r="AB2610" s="1"/>
      <c r="AC2610" s="1"/>
    </row>
    <row r="2611" spans="1:29" ht="15" customHeight="1" x14ac:dyDescent="0.25">
      <c r="A2611" s="342"/>
      <c r="B2611" s="417"/>
      <c r="C2611" s="418"/>
      <c r="S2611" s="367"/>
      <c r="T2611" s="367"/>
      <c r="U2611" s="368"/>
      <c r="V2611" s="1"/>
      <c r="W2611" s="1"/>
      <c r="X2611" s="1"/>
      <c r="Y2611" s="1"/>
      <c r="Z2611" s="1"/>
      <c r="AA2611" s="1"/>
      <c r="AB2611" s="1"/>
      <c r="AC2611" s="1"/>
    </row>
    <row r="2612" spans="1:29" ht="15" customHeight="1" x14ac:dyDescent="0.25">
      <c r="A2612" s="342"/>
      <c r="B2612" s="417"/>
      <c r="C2612" s="418"/>
      <c r="S2612" s="367"/>
      <c r="T2612" s="367"/>
      <c r="U2612" s="368"/>
      <c r="V2612" s="1"/>
      <c r="W2612" s="1"/>
      <c r="X2612" s="1"/>
      <c r="Y2612" s="1"/>
      <c r="Z2612" s="1"/>
      <c r="AA2612" s="1"/>
      <c r="AB2612" s="1"/>
      <c r="AC2612" s="1"/>
    </row>
    <row r="2613" spans="1:29" ht="15" customHeight="1" x14ac:dyDescent="0.25">
      <c r="A2613" s="342"/>
      <c r="B2613" s="417"/>
      <c r="C2613" s="418"/>
      <c r="S2613" s="367"/>
      <c r="T2613" s="367"/>
      <c r="U2613" s="368"/>
      <c r="V2613" s="1"/>
      <c r="W2613" s="1"/>
      <c r="X2613" s="1"/>
      <c r="Y2613" s="1"/>
      <c r="Z2613" s="1"/>
      <c r="AA2613" s="1"/>
      <c r="AB2613" s="1"/>
      <c r="AC2613" s="1"/>
    </row>
    <row r="2614" spans="1:29" ht="15" customHeight="1" x14ac:dyDescent="0.25">
      <c r="A2614" s="342"/>
      <c r="B2614" s="417"/>
      <c r="C2614" s="418"/>
      <c r="S2614" s="367"/>
      <c r="T2614" s="367"/>
      <c r="U2614" s="368"/>
      <c r="V2614" s="1"/>
      <c r="W2614" s="1"/>
      <c r="X2614" s="1"/>
      <c r="Y2614" s="1"/>
      <c r="Z2614" s="1"/>
      <c r="AA2614" s="1"/>
      <c r="AB2614" s="1"/>
      <c r="AC2614" s="1"/>
    </row>
    <row r="2615" spans="1:29" ht="15" customHeight="1" x14ac:dyDescent="0.25">
      <c r="A2615" s="342"/>
      <c r="B2615" s="417"/>
      <c r="C2615" s="418"/>
      <c r="S2615" s="367"/>
      <c r="T2615" s="367"/>
      <c r="U2615" s="368"/>
      <c r="V2615" s="1"/>
      <c r="W2615" s="1"/>
      <c r="X2615" s="1"/>
      <c r="Y2615" s="1"/>
      <c r="Z2615" s="1"/>
      <c r="AA2615" s="1"/>
      <c r="AB2615" s="1"/>
      <c r="AC2615" s="1"/>
    </row>
    <row r="2616" spans="1:29" ht="15" customHeight="1" x14ac:dyDescent="0.25">
      <c r="A2616" s="342"/>
      <c r="B2616" s="417"/>
      <c r="C2616" s="418"/>
      <c r="S2616" s="367"/>
      <c r="T2616" s="367"/>
      <c r="U2616" s="368"/>
      <c r="V2616" s="1"/>
      <c r="W2616" s="1"/>
      <c r="X2616" s="1"/>
      <c r="Y2616" s="1"/>
      <c r="Z2616" s="1"/>
      <c r="AA2616" s="1"/>
      <c r="AB2616" s="1"/>
      <c r="AC2616" s="1"/>
    </row>
    <row r="2617" spans="1:29" ht="15" customHeight="1" x14ac:dyDescent="0.25">
      <c r="A2617" s="342"/>
      <c r="B2617" s="417"/>
      <c r="C2617" s="418"/>
      <c r="S2617" s="367"/>
      <c r="T2617" s="367"/>
      <c r="U2617" s="368"/>
      <c r="V2617" s="1"/>
      <c r="W2617" s="1"/>
      <c r="X2617" s="1"/>
      <c r="Y2617" s="1"/>
      <c r="Z2617" s="1"/>
      <c r="AA2617" s="1"/>
      <c r="AB2617" s="1"/>
      <c r="AC2617" s="1"/>
    </row>
    <row r="2618" spans="1:29" ht="15" customHeight="1" x14ac:dyDescent="0.25">
      <c r="A2618" s="342"/>
      <c r="B2618" s="417"/>
      <c r="C2618" s="418"/>
      <c r="S2618" s="367"/>
      <c r="T2618" s="367"/>
      <c r="U2618" s="368"/>
      <c r="V2618" s="1"/>
      <c r="W2618" s="1"/>
      <c r="X2618" s="1"/>
      <c r="Y2618" s="1"/>
      <c r="Z2618" s="1"/>
      <c r="AA2618" s="1"/>
      <c r="AB2618" s="1"/>
      <c r="AC2618" s="1"/>
    </row>
    <row r="2619" spans="1:29" ht="15" customHeight="1" x14ac:dyDescent="0.25">
      <c r="A2619" s="342"/>
      <c r="B2619" s="417"/>
      <c r="C2619" s="418"/>
      <c r="S2619" s="367"/>
      <c r="T2619" s="367"/>
      <c r="U2619" s="368"/>
      <c r="V2619" s="1"/>
      <c r="W2619" s="1"/>
      <c r="X2619" s="1"/>
      <c r="Y2619" s="1"/>
      <c r="Z2619" s="1"/>
      <c r="AA2619" s="1"/>
      <c r="AB2619" s="1"/>
      <c r="AC2619" s="1"/>
    </row>
    <row r="2620" spans="1:29" ht="15" customHeight="1" x14ac:dyDescent="0.25">
      <c r="A2620" s="342"/>
      <c r="B2620" s="417"/>
      <c r="C2620" s="418"/>
      <c r="S2620" s="367"/>
      <c r="T2620" s="367"/>
      <c r="U2620" s="368"/>
      <c r="V2620" s="1"/>
      <c r="W2620" s="1"/>
      <c r="X2620" s="1"/>
      <c r="Y2620" s="1"/>
      <c r="Z2620" s="1"/>
      <c r="AA2620" s="1"/>
      <c r="AB2620" s="1"/>
      <c r="AC2620" s="1"/>
    </row>
    <row r="2621" spans="1:29" ht="15" customHeight="1" x14ac:dyDescent="0.25">
      <c r="A2621" s="342"/>
      <c r="B2621" s="417"/>
      <c r="C2621" s="418"/>
      <c r="S2621" s="367"/>
      <c r="T2621" s="367"/>
      <c r="U2621" s="368"/>
      <c r="V2621" s="1"/>
      <c r="W2621" s="1"/>
      <c r="X2621" s="1"/>
      <c r="Y2621" s="1"/>
      <c r="Z2621" s="1"/>
      <c r="AA2621" s="1"/>
      <c r="AB2621" s="1"/>
      <c r="AC2621" s="1"/>
    </row>
    <row r="2622" spans="1:29" ht="15" customHeight="1" x14ac:dyDescent="0.25">
      <c r="A2622" s="342"/>
      <c r="B2622" s="417"/>
      <c r="C2622" s="418"/>
      <c r="S2622" s="367"/>
      <c r="T2622" s="367"/>
      <c r="U2622" s="368"/>
      <c r="V2622" s="1"/>
      <c r="W2622" s="1"/>
      <c r="X2622" s="1"/>
      <c r="Y2622" s="1"/>
      <c r="Z2622" s="1"/>
      <c r="AA2622" s="1"/>
      <c r="AB2622" s="1"/>
      <c r="AC2622" s="1"/>
    </row>
    <row r="2623" spans="1:29" ht="15" customHeight="1" x14ac:dyDescent="0.25">
      <c r="A2623" s="342"/>
      <c r="B2623" s="417"/>
      <c r="C2623" s="418"/>
      <c r="S2623" s="367"/>
      <c r="T2623" s="367"/>
      <c r="U2623" s="368"/>
      <c r="V2623" s="1"/>
      <c r="W2623" s="1"/>
      <c r="X2623" s="1"/>
      <c r="Y2623" s="1"/>
      <c r="Z2623" s="1"/>
      <c r="AA2623" s="1"/>
      <c r="AB2623" s="1"/>
      <c r="AC2623" s="1"/>
    </row>
    <row r="2624" spans="1:29" ht="15" customHeight="1" x14ac:dyDescent="0.25">
      <c r="A2624" s="342"/>
      <c r="B2624" s="417"/>
      <c r="C2624" s="418"/>
      <c r="S2624" s="367"/>
      <c r="T2624" s="367"/>
      <c r="U2624" s="368"/>
      <c r="V2624" s="1"/>
      <c r="W2624" s="1"/>
      <c r="X2624" s="1"/>
      <c r="Y2624" s="1"/>
      <c r="Z2624" s="1"/>
      <c r="AA2624" s="1"/>
      <c r="AB2624" s="1"/>
      <c r="AC2624" s="1"/>
    </row>
    <row r="2625" spans="1:29" ht="15" customHeight="1" x14ac:dyDescent="0.25">
      <c r="A2625" s="342"/>
      <c r="B2625" s="417"/>
      <c r="C2625" s="418"/>
      <c r="S2625" s="367"/>
      <c r="T2625" s="367"/>
      <c r="U2625" s="368"/>
      <c r="V2625" s="1"/>
      <c r="W2625" s="1"/>
      <c r="X2625" s="1"/>
      <c r="Y2625" s="1"/>
      <c r="Z2625" s="1"/>
      <c r="AA2625" s="1"/>
      <c r="AB2625" s="1"/>
      <c r="AC2625" s="1"/>
    </row>
    <row r="2626" spans="1:29" ht="15" customHeight="1" x14ac:dyDescent="0.25">
      <c r="A2626" s="342"/>
      <c r="B2626" s="417"/>
      <c r="C2626" s="418"/>
      <c r="S2626" s="367"/>
      <c r="T2626" s="367"/>
      <c r="U2626" s="368"/>
      <c r="V2626" s="1"/>
      <c r="W2626" s="1"/>
      <c r="X2626" s="1"/>
      <c r="Y2626" s="1"/>
      <c r="Z2626" s="1"/>
      <c r="AA2626" s="1"/>
      <c r="AB2626" s="1"/>
      <c r="AC2626" s="1"/>
    </row>
    <row r="2627" spans="1:29" ht="15" customHeight="1" x14ac:dyDescent="0.25">
      <c r="A2627" s="342"/>
      <c r="B2627" s="417"/>
      <c r="C2627" s="418"/>
      <c r="S2627" s="367"/>
      <c r="T2627" s="367"/>
      <c r="U2627" s="368"/>
      <c r="V2627" s="1"/>
      <c r="W2627" s="1"/>
      <c r="X2627" s="1"/>
      <c r="Y2627" s="1"/>
      <c r="Z2627" s="1"/>
      <c r="AA2627" s="1"/>
      <c r="AB2627" s="1"/>
      <c r="AC2627" s="1"/>
    </row>
    <row r="2628" spans="1:29" ht="15" customHeight="1" x14ac:dyDescent="0.25">
      <c r="A2628" s="342"/>
      <c r="B2628" s="417"/>
      <c r="C2628" s="418"/>
      <c r="S2628" s="367"/>
      <c r="T2628" s="367"/>
      <c r="U2628" s="368"/>
      <c r="V2628" s="1"/>
      <c r="W2628" s="1"/>
      <c r="X2628" s="1"/>
      <c r="Y2628" s="1"/>
      <c r="Z2628" s="1"/>
      <c r="AA2628" s="1"/>
      <c r="AB2628" s="1"/>
      <c r="AC2628" s="1"/>
    </row>
    <row r="2629" spans="1:29" ht="15" customHeight="1" x14ac:dyDescent="0.25">
      <c r="A2629" s="342"/>
      <c r="B2629" s="417"/>
      <c r="C2629" s="418"/>
      <c r="S2629" s="367"/>
      <c r="T2629" s="367"/>
      <c r="U2629" s="368"/>
      <c r="V2629" s="1"/>
      <c r="W2629" s="1"/>
      <c r="X2629" s="1"/>
      <c r="Y2629" s="1"/>
      <c r="Z2629" s="1"/>
      <c r="AA2629" s="1"/>
      <c r="AB2629" s="1"/>
      <c r="AC2629" s="1"/>
    </row>
    <row r="2630" spans="1:29" ht="15" customHeight="1" x14ac:dyDescent="0.25">
      <c r="A2630" s="342"/>
      <c r="B2630" s="417"/>
      <c r="C2630" s="418"/>
      <c r="S2630" s="367"/>
      <c r="T2630" s="367"/>
      <c r="U2630" s="368"/>
      <c r="V2630" s="1"/>
      <c r="W2630" s="1"/>
      <c r="X2630" s="1"/>
      <c r="Y2630" s="1"/>
      <c r="Z2630" s="1"/>
      <c r="AA2630" s="1"/>
      <c r="AB2630" s="1"/>
      <c r="AC2630" s="1"/>
    </row>
    <row r="2631" spans="1:29" ht="15" customHeight="1" x14ac:dyDescent="0.25">
      <c r="A2631" s="342"/>
      <c r="B2631" s="417"/>
      <c r="C2631" s="418"/>
      <c r="S2631" s="367"/>
      <c r="T2631" s="367"/>
      <c r="U2631" s="368"/>
      <c r="V2631" s="1"/>
      <c r="W2631" s="1"/>
      <c r="X2631" s="1"/>
      <c r="Y2631" s="1"/>
      <c r="Z2631" s="1"/>
      <c r="AA2631" s="1"/>
      <c r="AB2631" s="1"/>
      <c r="AC2631" s="1"/>
    </row>
    <row r="2632" spans="1:29" ht="15" customHeight="1" x14ac:dyDescent="0.25">
      <c r="A2632" s="342"/>
      <c r="B2632" s="417"/>
      <c r="C2632" s="418"/>
      <c r="S2632" s="367"/>
      <c r="T2632" s="367"/>
      <c r="U2632" s="368"/>
      <c r="V2632" s="1"/>
      <c r="W2632" s="1"/>
      <c r="X2632" s="1"/>
      <c r="Y2632" s="1"/>
      <c r="Z2632" s="1"/>
      <c r="AA2632" s="1"/>
      <c r="AB2632" s="1"/>
      <c r="AC2632" s="1"/>
    </row>
    <row r="2633" spans="1:29" ht="15" customHeight="1" x14ac:dyDescent="0.25">
      <c r="A2633" s="342"/>
      <c r="B2633" s="417"/>
      <c r="C2633" s="418"/>
      <c r="S2633" s="367"/>
      <c r="T2633" s="367"/>
      <c r="U2633" s="368"/>
      <c r="V2633" s="1"/>
      <c r="W2633" s="1"/>
      <c r="X2633" s="1"/>
      <c r="Y2633" s="1"/>
      <c r="Z2633" s="1"/>
      <c r="AA2633" s="1"/>
      <c r="AB2633" s="1"/>
      <c r="AC2633" s="1"/>
    </row>
    <row r="2634" spans="1:29" ht="15" customHeight="1" x14ac:dyDescent="0.25">
      <c r="A2634" s="342"/>
      <c r="B2634" s="417"/>
      <c r="C2634" s="418"/>
      <c r="S2634" s="367"/>
      <c r="T2634" s="367"/>
      <c r="U2634" s="368"/>
      <c r="V2634" s="1"/>
      <c r="W2634" s="1"/>
      <c r="X2634" s="1"/>
      <c r="Y2634" s="1"/>
      <c r="Z2634" s="1"/>
      <c r="AA2634" s="1"/>
      <c r="AB2634" s="1"/>
      <c r="AC2634" s="1"/>
    </row>
    <row r="2635" spans="1:29" ht="15" customHeight="1" x14ac:dyDescent="0.25">
      <c r="A2635" s="342"/>
      <c r="B2635" s="417"/>
      <c r="C2635" s="418"/>
      <c r="S2635" s="367"/>
      <c r="T2635" s="367"/>
      <c r="U2635" s="368"/>
      <c r="V2635" s="1"/>
      <c r="W2635" s="1"/>
      <c r="X2635" s="1"/>
      <c r="Y2635" s="1"/>
      <c r="Z2635" s="1"/>
      <c r="AA2635" s="1"/>
      <c r="AB2635" s="1"/>
      <c r="AC2635" s="1"/>
    </row>
    <row r="2636" spans="1:29" ht="15" customHeight="1" x14ac:dyDescent="0.25">
      <c r="A2636" s="342"/>
      <c r="B2636" s="417"/>
      <c r="C2636" s="418"/>
      <c r="S2636" s="367"/>
      <c r="T2636" s="367"/>
      <c r="U2636" s="368"/>
      <c r="V2636" s="1"/>
      <c r="W2636" s="1"/>
      <c r="X2636" s="1"/>
      <c r="Y2636" s="1"/>
      <c r="Z2636" s="1"/>
      <c r="AA2636" s="1"/>
      <c r="AB2636" s="1"/>
      <c r="AC2636" s="1"/>
    </row>
    <row r="2637" spans="1:29" ht="15" customHeight="1" x14ac:dyDescent="0.25">
      <c r="A2637" s="342"/>
      <c r="B2637" s="417"/>
      <c r="C2637" s="418"/>
      <c r="S2637" s="367"/>
      <c r="T2637" s="367"/>
      <c r="U2637" s="368"/>
      <c r="V2637" s="1"/>
      <c r="W2637" s="1"/>
      <c r="X2637" s="1"/>
      <c r="Y2637" s="1"/>
      <c r="Z2637" s="1"/>
      <c r="AA2637" s="1"/>
      <c r="AB2637" s="1"/>
      <c r="AC2637" s="1"/>
    </row>
    <row r="2638" spans="1:29" ht="15" customHeight="1" x14ac:dyDescent="0.25">
      <c r="A2638" s="342"/>
      <c r="B2638" s="417"/>
      <c r="C2638" s="418"/>
      <c r="S2638" s="367"/>
      <c r="T2638" s="367"/>
      <c r="U2638" s="368"/>
      <c r="V2638" s="1"/>
      <c r="W2638" s="1"/>
      <c r="X2638" s="1"/>
      <c r="Y2638" s="1"/>
      <c r="Z2638" s="1"/>
      <c r="AA2638" s="1"/>
      <c r="AB2638" s="1"/>
      <c r="AC2638" s="1"/>
    </row>
    <row r="2639" spans="1:29" ht="15" customHeight="1" x14ac:dyDescent="0.25">
      <c r="A2639" s="342"/>
      <c r="B2639" s="417"/>
      <c r="C2639" s="418"/>
      <c r="S2639" s="367"/>
      <c r="T2639" s="367"/>
      <c r="U2639" s="368"/>
      <c r="V2639" s="1"/>
      <c r="W2639" s="1"/>
      <c r="X2639" s="1"/>
      <c r="Y2639" s="1"/>
      <c r="Z2639" s="1"/>
      <c r="AA2639" s="1"/>
      <c r="AB2639" s="1"/>
      <c r="AC2639" s="1"/>
    </row>
    <row r="2640" spans="1:29" ht="15" customHeight="1" x14ac:dyDescent="0.25">
      <c r="A2640" s="342"/>
      <c r="B2640" s="417"/>
      <c r="C2640" s="418"/>
      <c r="S2640" s="367"/>
      <c r="T2640" s="367"/>
      <c r="U2640" s="368"/>
      <c r="V2640" s="1"/>
      <c r="W2640" s="1"/>
      <c r="X2640" s="1"/>
      <c r="Y2640" s="1"/>
      <c r="Z2640" s="1"/>
      <c r="AA2640" s="1"/>
      <c r="AB2640" s="1"/>
      <c r="AC2640" s="1"/>
    </row>
    <row r="2641" spans="1:29" ht="15" customHeight="1" x14ac:dyDescent="0.25">
      <c r="A2641" s="342"/>
      <c r="B2641" s="417"/>
      <c r="C2641" s="418"/>
      <c r="S2641" s="367"/>
      <c r="T2641" s="367"/>
      <c r="U2641" s="368"/>
      <c r="V2641" s="1"/>
      <c r="W2641" s="1"/>
      <c r="X2641" s="1"/>
      <c r="Y2641" s="1"/>
      <c r="Z2641" s="1"/>
      <c r="AA2641" s="1"/>
      <c r="AB2641" s="1"/>
      <c r="AC2641" s="1"/>
    </row>
    <row r="2642" spans="1:29" ht="15" customHeight="1" x14ac:dyDescent="0.25">
      <c r="A2642" s="342"/>
      <c r="B2642" s="417"/>
      <c r="C2642" s="418"/>
      <c r="S2642" s="367"/>
      <c r="T2642" s="367"/>
      <c r="U2642" s="368"/>
      <c r="V2642" s="1"/>
      <c r="W2642" s="1"/>
      <c r="X2642" s="1"/>
      <c r="Y2642" s="1"/>
      <c r="Z2642" s="1"/>
      <c r="AA2642" s="1"/>
      <c r="AB2642" s="1"/>
      <c r="AC2642" s="1"/>
    </row>
    <row r="2643" spans="1:29" ht="15" customHeight="1" x14ac:dyDescent="0.25">
      <c r="A2643" s="342"/>
      <c r="B2643" s="417"/>
      <c r="C2643" s="418"/>
      <c r="S2643" s="367"/>
      <c r="T2643" s="367"/>
      <c r="U2643" s="368"/>
      <c r="V2643" s="1"/>
      <c r="W2643" s="1"/>
      <c r="X2643" s="1"/>
      <c r="Y2643" s="1"/>
      <c r="Z2643" s="1"/>
      <c r="AA2643" s="1"/>
      <c r="AB2643" s="1"/>
      <c r="AC2643" s="1"/>
    </row>
    <row r="2644" spans="1:29" ht="15" customHeight="1" x14ac:dyDescent="0.25">
      <c r="A2644" s="342"/>
      <c r="B2644" s="417"/>
      <c r="C2644" s="418"/>
      <c r="S2644" s="367"/>
      <c r="T2644" s="367"/>
      <c r="U2644" s="368"/>
      <c r="V2644" s="1"/>
      <c r="W2644" s="1"/>
      <c r="X2644" s="1"/>
      <c r="Y2644" s="1"/>
      <c r="Z2644" s="1"/>
      <c r="AA2644" s="1"/>
      <c r="AB2644" s="1"/>
      <c r="AC2644" s="1"/>
    </row>
    <row r="2645" spans="1:29" ht="15" customHeight="1" x14ac:dyDescent="0.25">
      <c r="A2645" s="342"/>
      <c r="B2645" s="417"/>
      <c r="C2645" s="418"/>
      <c r="S2645" s="367"/>
      <c r="T2645" s="367"/>
      <c r="U2645" s="368"/>
      <c r="V2645" s="1"/>
      <c r="W2645" s="1"/>
      <c r="X2645" s="1"/>
      <c r="Y2645" s="1"/>
      <c r="Z2645" s="1"/>
      <c r="AA2645" s="1"/>
      <c r="AB2645" s="1"/>
      <c r="AC2645" s="1"/>
    </row>
    <row r="2646" spans="1:29" ht="15" customHeight="1" x14ac:dyDescent="0.25">
      <c r="A2646" s="342"/>
      <c r="B2646" s="417"/>
      <c r="C2646" s="418"/>
      <c r="S2646" s="367"/>
      <c r="T2646" s="367"/>
      <c r="U2646" s="368"/>
      <c r="V2646" s="1"/>
      <c r="W2646" s="1"/>
      <c r="X2646" s="1"/>
      <c r="Y2646" s="1"/>
      <c r="Z2646" s="1"/>
      <c r="AA2646" s="1"/>
      <c r="AB2646" s="1"/>
      <c r="AC2646" s="1"/>
    </row>
    <row r="2647" spans="1:29" ht="15" customHeight="1" x14ac:dyDescent="0.25">
      <c r="A2647" s="342"/>
      <c r="B2647" s="417"/>
      <c r="C2647" s="418"/>
      <c r="S2647" s="367"/>
      <c r="T2647" s="367"/>
      <c r="U2647" s="368"/>
      <c r="V2647" s="1"/>
      <c r="W2647" s="1"/>
      <c r="X2647" s="1"/>
      <c r="Y2647" s="1"/>
      <c r="Z2647" s="1"/>
      <c r="AA2647" s="1"/>
      <c r="AB2647" s="1"/>
      <c r="AC2647" s="1"/>
    </row>
    <row r="2648" spans="1:29" ht="15" customHeight="1" x14ac:dyDescent="0.25">
      <c r="A2648" s="342"/>
      <c r="B2648" s="417"/>
      <c r="C2648" s="418"/>
      <c r="S2648" s="367"/>
      <c r="T2648" s="367"/>
      <c r="U2648" s="368"/>
      <c r="V2648" s="1"/>
      <c r="W2648" s="1"/>
      <c r="X2648" s="1"/>
      <c r="Y2648" s="1"/>
      <c r="Z2648" s="1"/>
      <c r="AA2648" s="1"/>
      <c r="AB2648" s="1"/>
      <c r="AC2648" s="1"/>
    </row>
    <row r="2649" spans="1:29" ht="15" customHeight="1" x14ac:dyDescent="0.25">
      <c r="A2649" s="342"/>
      <c r="B2649" s="417"/>
      <c r="C2649" s="418"/>
      <c r="S2649" s="367"/>
      <c r="T2649" s="367"/>
      <c r="U2649" s="368"/>
      <c r="V2649" s="1"/>
      <c r="W2649" s="1"/>
      <c r="X2649" s="1"/>
      <c r="Y2649" s="1"/>
      <c r="Z2649" s="1"/>
      <c r="AA2649" s="1"/>
      <c r="AB2649" s="1"/>
      <c r="AC2649" s="1"/>
    </row>
    <row r="2650" spans="1:29" ht="15" customHeight="1" x14ac:dyDescent="0.25">
      <c r="A2650" s="342"/>
      <c r="B2650" s="417"/>
      <c r="C2650" s="418"/>
      <c r="S2650" s="367"/>
      <c r="T2650" s="367"/>
      <c r="U2650" s="368"/>
      <c r="V2650" s="1"/>
      <c r="W2650" s="1"/>
      <c r="X2650" s="1"/>
      <c r="Y2650" s="1"/>
      <c r="Z2650" s="1"/>
      <c r="AA2650" s="1"/>
      <c r="AB2650" s="1"/>
      <c r="AC2650" s="1"/>
    </row>
    <row r="2651" spans="1:29" ht="15" customHeight="1" x14ac:dyDescent="0.25">
      <c r="A2651" s="342"/>
      <c r="B2651" s="417"/>
      <c r="C2651" s="418"/>
      <c r="S2651" s="367"/>
      <c r="T2651" s="367"/>
      <c r="U2651" s="368"/>
      <c r="V2651" s="1"/>
      <c r="W2651" s="1"/>
      <c r="X2651" s="1"/>
      <c r="Y2651" s="1"/>
      <c r="Z2651" s="1"/>
      <c r="AA2651" s="1"/>
      <c r="AB2651" s="1"/>
      <c r="AC2651" s="1"/>
    </row>
    <row r="2652" spans="1:29" ht="15" customHeight="1" x14ac:dyDescent="0.25">
      <c r="A2652" s="342"/>
      <c r="B2652" s="417"/>
      <c r="C2652" s="418"/>
      <c r="S2652" s="367"/>
      <c r="T2652" s="367"/>
      <c r="U2652" s="368"/>
      <c r="V2652" s="1"/>
      <c r="W2652" s="1"/>
      <c r="X2652" s="1"/>
      <c r="Y2652" s="1"/>
      <c r="Z2652" s="1"/>
      <c r="AA2652" s="1"/>
      <c r="AB2652" s="1"/>
      <c r="AC2652" s="1"/>
    </row>
    <row r="2653" spans="1:29" ht="15" customHeight="1" x14ac:dyDescent="0.25">
      <c r="A2653" s="342"/>
      <c r="B2653" s="417"/>
      <c r="C2653" s="418"/>
      <c r="S2653" s="367"/>
      <c r="T2653" s="367"/>
      <c r="U2653" s="368"/>
      <c r="V2653" s="1"/>
      <c r="W2653" s="1"/>
      <c r="X2653" s="1"/>
      <c r="Y2653" s="1"/>
      <c r="Z2653" s="1"/>
      <c r="AA2653" s="1"/>
      <c r="AB2653" s="1"/>
      <c r="AC2653" s="1"/>
    </row>
    <row r="2654" spans="1:29" ht="15" customHeight="1" x14ac:dyDescent="0.25">
      <c r="A2654" s="342"/>
      <c r="B2654" s="417"/>
      <c r="C2654" s="418"/>
      <c r="S2654" s="367"/>
      <c r="T2654" s="367"/>
      <c r="U2654" s="368"/>
      <c r="V2654" s="1"/>
      <c r="W2654" s="1"/>
      <c r="X2654" s="1"/>
      <c r="Y2654" s="1"/>
      <c r="Z2654" s="1"/>
      <c r="AA2654" s="1"/>
      <c r="AB2654" s="1"/>
      <c r="AC2654" s="1"/>
    </row>
    <row r="2655" spans="1:29" ht="15" customHeight="1" x14ac:dyDescent="0.25">
      <c r="A2655" s="342"/>
      <c r="B2655" s="417"/>
      <c r="C2655" s="418"/>
      <c r="S2655" s="367"/>
      <c r="T2655" s="367"/>
      <c r="U2655" s="368"/>
      <c r="V2655" s="1"/>
      <c r="W2655" s="1"/>
      <c r="X2655" s="1"/>
      <c r="Y2655" s="1"/>
      <c r="Z2655" s="1"/>
      <c r="AA2655" s="1"/>
      <c r="AB2655" s="1"/>
      <c r="AC2655" s="1"/>
    </row>
    <row r="2656" spans="1:29" ht="15" customHeight="1" x14ac:dyDescent="0.25">
      <c r="A2656" s="342"/>
      <c r="B2656" s="417"/>
      <c r="C2656" s="418"/>
      <c r="S2656" s="367"/>
      <c r="T2656" s="367"/>
      <c r="U2656" s="368"/>
      <c r="V2656" s="1"/>
      <c r="W2656" s="1"/>
      <c r="X2656" s="1"/>
      <c r="Y2656" s="1"/>
      <c r="Z2656" s="1"/>
      <c r="AA2656" s="1"/>
      <c r="AB2656" s="1"/>
      <c r="AC2656" s="1"/>
    </row>
    <row r="2657" spans="1:29" ht="15" customHeight="1" x14ac:dyDescent="0.25">
      <c r="A2657" s="342"/>
      <c r="B2657" s="417"/>
      <c r="C2657" s="418"/>
      <c r="S2657" s="367"/>
      <c r="T2657" s="367"/>
      <c r="U2657" s="368"/>
      <c r="V2657" s="1"/>
      <c r="W2657" s="1"/>
      <c r="X2657" s="1"/>
      <c r="Y2657" s="1"/>
      <c r="Z2657" s="1"/>
      <c r="AA2657" s="1"/>
      <c r="AB2657" s="1"/>
      <c r="AC2657" s="1"/>
    </row>
    <row r="2658" spans="1:29" ht="15" customHeight="1" x14ac:dyDescent="0.25">
      <c r="A2658" s="342"/>
      <c r="B2658" s="417"/>
      <c r="C2658" s="418"/>
      <c r="S2658" s="367"/>
      <c r="T2658" s="367"/>
      <c r="U2658" s="368"/>
      <c r="V2658" s="1"/>
      <c r="W2658" s="1"/>
      <c r="X2658" s="1"/>
      <c r="Y2658" s="1"/>
      <c r="Z2658" s="1"/>
      <c r="AA2658" s="1"/>
      <c r="AB2658" s="1"/>
      <c r="AC2658" s="1"/>
    </row>
    <row r="2659" spans="1:29" ht="15" customHeight="1" x14ac:dyDescent="0.25">
      <c r="A2659" s="342"/>
      <c r="B2659" s="417"/>
      <c r="C2659" s="418"/>
      <c r="S2659" s="367"/>
      <c r="T2659" s="367"/>
      <c r="U2659" s="368"/>
      <c r="V2659" s="1"/>
      <c r="W2659" s="1"/>
      <c r="X2659" s="1"/>
      <c r="Y2659" s="1"/>
      <c r="Z2659" s="1"/>
      <c r="AA2659" s="1"/>
      <c r="AB2659" s="1"/>
      <c r="AC2659" s="1"/>
    </row>
    <row r="2660" spans="1:29" ht="15" customHeight="1" x14ac:dyDescent="0.25">
      <c r="A2660" s="342"/>
      <c r="B2660" s="417"/>
      <c r="C2660" s="418"/>
      <c r="S2660" s="367"/>
      <c r="T2660" s="367"/>
      <c r="U2660" s="368"/>
      <c r="V2660" s="1"/>
      <c r="W2660" s="1"/>
      <c r="X2660" s="1"/>
      <c r="Y2660" s="1"/>
      <c r="Z2660" s="1"/>
      <c r="AA2660" s="1"/>
      <c r="AB2660" s="1"/>
      <c r="AC2660" s="1"/>
    </row>
    <row r="2661" spans="1:29" ht="15" customHeight="1" x14ac:dyDescent="0.25">
      <c r="A2661" s="342"/>
      <c r="B2661" s="417"/>
      <c r="C2661" s="418"/>
      <c r="S2661" s="367"/>
      <c r="T2661" s="367"/>
      <c r="U2661" s="368"/>
      <c r="V2661" s="1"/>
      <c r="W2661" s="1"/>
      <c r="X2661" s="1"/>
      <c r="Y2661" s="1"/>
      <c r="Z2661" s="1"/>
      <c r="AA2661" s="1"/>
      <c r="AB2661" s="1"/>
      <c r="AC2661" s="1"/>
    </row>
    <row r="2662" spans="1:29" ht="15" customHeight="1" x14ac:dyDescent="0.25">
      <c r="A2662" s="342"/>
      <c r="B2662" s="417"/>
      <c r="C2662" s="418"/>
      <c r="S2662" s="367"/>
      <c r="T2662" s="367"/>
      <c r="U2662" s="368"/>
      <c r="V2662" s="1"/>
      <c r="W2662" s="1"/>
      <c r="X2662" s="1"/>
      <c r="Y2662" s="1"/>
      <c r="Z2662" s="1"/>
      <c r="AA2662" s="1"/>
      <c r="AB2662" s="1"/>
      <c r="AC2662" s="1"/>
    </row>
    <row r="2663" spans="1:29" ht="15" customHeight="1" x14ac:dyDescent="0.25">
      <c r="A2663" s="342"/>
      <c r="B2663" s="417"/>
      <c r="C2663" s="418"/>
      <c r="S2663" s="367"/>
      <c r="T2663" s="367"/>
      <c r="U2663" s="368"/>
      <c r="V2663" s="1"/>
      <c r="W2663" s="1"/>
      <c r="X2663" s="1"/>
      <c r="Y2663" s="1"/>
      <c r="Z2663" s="1"/>
      <c r="AA2663" s="1"/>
      <c r="AB2663" s="1"/>
      <c r="AC2663" s="1"/>
    </row>
    <row r="2664" spans="1:29" ht="15" customHeight="1" x14ac:dyDescent="0.25">
      <c r="A2664" s="342"/>
      <c r="B2664" s="417"/>
      <c r="C2664" s="418"/>
      <c r="S2664" s="367"/>
      <c r="T2664" s="367"/>
      <c r="U2664" s="368"/>
      <c r="V2664" s="1"/>
      <c r="W2664" s="1"/>
      <c r="X2664" s="1"/>
      <c r="Y2664" s="1"/>
      <c r="Z2664" s="1"/>
      <c r="AA2664" s="1"/>
      <c r="AB2664" s="1"/>
      <c r="AC2664" s="1"/>
    </row>
    <row r="2665" spans="1:29" ht="15" customHeight="1" x14ac:dyDescent="0.25">
      <c r="A2665" s="342"/>
      <c r="B2665" s="417"/>
      <c r="C2665" s="418"/>
      <c r="S2665" s="367"/>
      <c r="T2665" s="367"/>
      <c r="U2665" s="368"/>
      <c r="V2665" s="1"/>
      <c r="W2665" s="1"/>
      <c r="X2665" s="1"/>
      <c r="Y2665" s="1"/>
      <c r="Z2665" s="1"/>
      <c r="AA2665" s="1"/>
      <c r="AB2665" s="1"/>
      <c r="AC2665" s="1"/>
    </row>
    <row r="2666" spans="1:29" ht="15" customHeight="1" x14ac:dyDescent="0.25">
      <c r="A2666" s="342"/>
      <c r="B2666" s="417"/>
      <c r="C2666" s="418"/>
      <c r="S2666" s="367"/>
      <c r="T2666" s="367"/>
      <c r="U2666" s="368"/>
      <c r="V2666" s="1"/>
      <c r="W2666" s="1"/>
      <c r="X2666" s="1"/>
      <c r="Y2666" s="1"/>
      <c r="Z2666" s="1"/>
      <c r="AA2666" s="1"/>
      <c r="AB2666" s="1"/>
      <c r="AC2666" s="1"/>
    </row>
    <row r="2667" spans="1:29" ht="15" customHeight="1" x14ac:dyDescent="0.25">
      <c r="A2667" s="342"/>
      <c r="B2667" s="417"/>
      <c r="C2667" s="418"/>
      <c r="S2667" s="367"/>
      <c r="T2667" s="367"/>
      <c r="U2667" s="368"/>
      <c r="V2667" s="1"/>
      <c r="W2667" s="1"/>
      <c r="X2667" s="1"/>
      <c r="Y2667" s="1"/>
      <c r="Z2667" s="1"/>
      <c r="AA2667" s="1"/>
      <c r="AB2667" s="1"/>
      <c r="AC2667" s="1"/>
    </row>
    <row r="2668" spans="1:29" ht="15" customHeight="1" x14ac:dyDescent="0.25">
      <c r="A2668" s="342"/>
      <c r="B2668" s="417"/>
      <c r="C2668" s="418"/>
      <c r="S2668" s="367"/>
      <c r="T2668" s="367"/>
      <c r="U2668" s="368"/>
      <c r="V2668" s="1"/>
      <c r="W2668" s="1"/>
      <c r="X2668" s="1"/>
      <c r="Y2668" s="1"/>
      <c r="Z2668" s="1"/>
      <c r="AA2668" s="1"/>
      <c r="AB2668" s="1"/>
      <c r="AC2668" s="1"/>
    </row>
    <row r="2669" spans="1:29" ht="15" customHeight="1" x14ac:dyDescent="0.25">
      <c r="A2669" s="342"/>
      <c r="B2669" s="417"/>
      <c r="C2669" s="418"/>
      <c r="S2669" s="367"/>
      <c r="T2669" s="367"/>
      <c r="U2669" s="368"/>
      <c r="V2669" s="1"/>
      <c r="W2669" s="1"/>
      <c r="X2669" s="1"/>
      <c r="Y2669" s="1"/>
      <c r="Z2669" s="1"/>
      <c r="AA2669" s="1"/>
      <c r="AB2669" s="1"/>
      <c r="AC2669" s="1"/>
    </row>
    <row r="2670" spans="1:29" ht="15" customHeight="1" x14ac:dyDescent="0.25">
      <c r="A2670" s="342"/>
      <c r="B2670" s="417"/>
      <c r="C2670" s="418"/>
      <c r="S2670" s="367"/>
      <c r="T2670" s="367"/>
      <c r="U2670" s="368"/>
      <c r="V2670" s="1"/>
      <c r="W2670" s="1"/>
      <c r="X2670" s="1"/>
      <c r="Y2670" s="1"/>
      <c r="Z2670" s="1"/>
      <c r="AA2670" s="1"/>
      <c r="AB2670" s="1"/>
      <c r="AC2670" s="1"/>
    </row>
    <row r="2671" spans="1:29" ht="15" customHeight="1" x14ac:dyDescent="0.25">
      <c r="A2671" s="342"/>
      <c r="B2671" s="417"/>
      <c r="C2671" s="418"/>
      <c r="S2671" s="367"/>
      <c r="T2671" s="367"/>
      <c r="U2671" s="368"/>
      <c r="V2671" s="1"/>
      <c r="W2671" s="1"/>
      <c r="X2671" s="1"/>
      <c r="Y2671" s="1"/>
      <c r="Z2671" s="1"/>
      <c r="AA2671" s="1"/>
      <c r="AB2671" s="1"/>
      <c r="AC2671" s="1"/>
    </row>
    <row r="2672" spans="1:29" ht="15" customHeight="1" x14ac:dyDescent="0.25">
      <c r="A2672" s="342"/>
      <c r="B2672" s="417"/>
      <c r="C2672" s="418"/>
      <c r="S2672" s="367"/>
      <c r="T2672" s="367"/>
      <c r="U2672" s="368"/>
      <c r="V2672" s="1"/>
      <c r="W2672" s="1"/>
      <c r="X2672" s="1"/>
      <c r="Y2672" s="1"/>
      <c r="Z2672" s="1"/>
      <c r="AA2672" s="1"/>
      <c r="AB2672" s="1"/>
      <c r="AC2672" s="1"/>
    </row>
    <row r="2673" spans="1:29" ht="15" customHeight="1" x14ac:dyDescent="0.25">
      <c r="A2673" s="342"/>
      <c r="B2673" s="417"/>
      <c r="C2673" s="418"/>
      <c r="S2673" s="367"/>
      <c r="T2673" s="367"/>
      <c r="U2673" s="368"/>
      <c r="V2673" s="1"/>
      <c r="W2673" s="1"/>
      <c r="X2673" s="1"/>
      <c r="Y2673" s="1"/>
      <c r="Z2673" s="1"/>
      <c r="AA2673" s="1"/>
      <c r="AB2673" s="1"/>
      <c r="AC2673" s="1"/>
    </row>
    <row r="2674" spans="1:29" ht="15" customHeight="1" x14ac:dyDescent="0.25">
      <c r="A2674" s="342"/>
      <c r="B2674" s="417"/>
      <c r="C2674" s="418"/>
      <c r="S2674" s="367"/>
      <c r="T2674" s="367"/>
      <c r="U2674" s="368"/>
      <c r="V2674" s="1"/>
      <c r="W2674" s="1"/>
      <c r="X2674" s="1"/>
      <c r="Y2674" s="1"/>
      <c r="Z2674" s="1"/>
      <c r="AA2674" s="1"/>
      <c r="AB2674" s="1"/>
      <c r="AC2674" s="1"/>
    </row>
    <row r="2675" spans="1:29" ht="15" customHeight="1" x14ac:dyDescent="0.25">
      <c r="A2675" s="342"/>
      <c r="B2675" s="417"/>
      <c r="C2675" s="418"/>
      <c r="S2675" s="367"/>
      <c r="T2675" s="367"/>
      <c r="U2675" s="368"/>
      <c r="V2675" s="1"/>
      <c r="W2675" s="1"/>
      <c r="X2675" s="1"/>
      <c r="Y2675" s="1"/>
      <c r="Z2675" s="1"/>
      <c r="AA2675" s="1"/>
      <c r="AB2675" s="1"/>
      <c r="AC2675" s="1"/>
    </row>
    <row r="2676" spans="1:29" ht="15" customHeight="1" x14ac:dyDescent="0.25">
      <c r="A2676" s="342"/>
      <c r="B2676" s="417"/>
      <c r="C2676" s="418"/>
      <c r="S2676" s="367"/>
      <c r="T2676" s="367"/>
      <c r="U2676" s="368"/>
      <c r="V2676" s="1"/>
      <c r="W2676" s="1"/>
      <c r="X2676" s="1"/>
      <c r="Y2676" s="1"/>
      <c r="Z2676" s="1"/>
      <c r="AA2676" s="1"/>
      <c r="AB2676" s="1"/>
      <c r="AC2676" s="1"/>
    </row>
    <row r="2677" spans="1:29" ht="15" customHeight="1" x14ac:dyDescent="0.25">
      <c r="A2677" s="342"/>
      <c r="B2677" s="417"/>
      <c r="C2677" s="418"/>
      <c r="S2677" s="367"/>
      <c r="T2677" s="367"/>
      <c r="U2677" s="368"/>
      <c r="V2677" s="1"/>
      <c r="W2677" s="1"/>
      <c r="X2677" s="1"/>
      <c r="Y2677" s="1"/>
      <c r="Z2677" s="1"/>
      <c r="AA2677" s="1"/>
      <c r="AB2677" s="1"/>
      <c r="AC2677" s="1"/>
    </row>
    <row r="2678" spans="1:29" ht="15" customHeight="1" x14ac:dyDescent="0.25">
      <c r="A2678" s="342"/>
      <c r="B2678" s="417"/>
      <c r="C2678" s="418"/>
      <c r="S2678" s="367"/>
      <c r="T2678" s="367"/>
      <c r="U2678" s="368"/>
      <c r="V2678" s="1"/>
      <c r="W2678" s="1"/>
      <c r="X2678" s="1"/>
      <c r="Y2678" s="1"/>
      <c r="Z2678" s="1"/>
      <c r="AA2678" s="1"/>
      <c r="AB2678" s="1"/>
      <c r="AC2678" s="1"/>
    </row>
    <row r="2679" spans="1:29" ht="15" customHeight="1" x14ac:dyDescent="0.25">
      <c r="A2679" s="342"/>
      <c r="B2679" s="417"/>
      <c r="C2679" s="418"/>
      <c r="S2679" s="367"/>
      <c r="T2679" s="367"/>
      <c r="U2679" s="368"/>
      <c r="V2679" s="1"/>
      <c r="W2679" s="1"/>
      <c r="X2679" s="1"/>
      <c r="Y2679" s="1"/>
      <c r="Z2679" s="1"/>
      <c r="AA2679" s="1"/>
      <c r="AB2679" s="1"/>
      <c r="AC2679" s="1"/>
    </row>
    <row r="2680" spans="1:29" ht="15" customHeight="1" x14ac:dyDescent="0.25">
      <c r="A2680" s="342"/>
      <c r="B2680" s="417"/>
      <c r="C2680" s="418"/>
      <c r="S2680" s="367"/>
      <c r="T2680" s="367"/>
      <c r="U2680" s="368"/>
      <c r="V2680" s="1"/>
      <c r="W2680" s="1"/>
      <c r="X2680" s="1"/>
      <c r="Y2680" s="1"/>
      <c r="Z2680" s="1"/>
      <c r="AA2680" s="1"/>
      <c r="AB2680" s="1"/>
      <c r="AC2680" s="1"/>
    </row>
    <row r="2681" spans="1:29" ht="15" customHeight="1" x14ac:dyDescent="0.25">
      <c r="A2681" s="342"/>
      <c r="B2681" s="417"/>
      <c r="C2681" s="418"/>
      <c r="S2681" s="367"/>
      <c r="T2681" s="367"/>
      <c r="U2681" s="368"/>
      <c r="V2681" s="1"/>
      <c r="W2681" s="1"/>
      <c r="X2681" s="1"/>
      <c r="Y2681" s="1"/>
      <c r="Z2681" s="1"/>
      <c r="AA2681" s="1"/>
      <c r="AB2681" s="1"/>
      <c r="AC2681" s="1"/>
    </row>
    <row r="2682" spans="1:29" ht="15" customHeight="1" x14ac:dyDescent="0.25">
      <c r="A2682" s="342"/>
      <c r="B2682" s="417"/>
      <c r="C2682" s="418"/>
      <c r="S2682" s="367"/>
      <c r="T2682" s="367"/>
      <c r="U2682" s="368"/>
      <c r="V2682" s="1"/>
      <c r="W2682" s="1"/>
      <c r="X2682" s="1"/>
      <c r="Y2682" s="1"/>
      <c r="Z2682" s="1"/>
      <c r="AA2682" s="1"/>
      <c r="AB2682" s="1"/>
      <c r="AC2682" s="1"/>
    </row>
    <row r="2683" spans="1:29" ht="15" customHeight="1" x14ac:dyDescent="0.25">
      <c r="A2683" s="342"/>
      <c r="B2683" s="417"/>
      <c r="C2683" s="418"/>
      <c r="S2683" s="367"/>
      <c r="T2683" s="367"/>
      <c r="U2683" s="368"/>
      <c r="V2683" s="1"/>
      <c r="W2683" s="1"/>
      <c r="X2683" s="1"/>
      <c r="Y2683" s="1"/>
      <c r="Z2683" s="1"/>
      <c r="AA2683" s="1"/>
      <c r="AB2683" s="1"/>
      <c r="AC2683" s="1"/>
    </row>
    <row r="2684" spans="1:29" ht="15" customHeight="1" x14ac:dyDescent="0.25">
      <c r="A2684" s="342"/>
      <c r="B2684" s="417"/>
      <c r="C2684" s="418"/>
      <c r="S2684" s="367"/>
      <c r="T2684" s="367"/>
      <c r="U2684" s="368"/>
      <c r="V2684" s="1"/>
      <c r="W2684" s="1"/>
      <c r="X2684" s="1"/>
      <c r="Y2684" s="1"/>
      <c r="Z2684" s="1"/>
      <c r="AA2684" s="1"/>
      <c r="AB2684" s="1"/>
      <c r="AC2684" s="1"/>
    </row>
    <row r="2685" spans="1:29" ht="15" customHeight="1" x14ac:dyDescent="0.25">
      <c r="A2685" s="342"/>
      <c r="B2685" s="417"/>
      <c r="C2685" s="418"/>
      <c r="S2685" s="367"/>
      <c r="T2685" s="367"/>
      <c r="U2685" s="368"/>
      <c r="V2685" s="1"/>
      <c r="W2685" s="1"/>
      <c r="X2685" s="1"/>
      <c r="Y2685" s="1"/>
      <c r="Z2685" s="1"/>
      <c r="AA2685" s="1"/>
      <c r="AB2685" s="1"/>
      <c r="AC2685" s="1"/>
    </row>
    <row r="2686" spans="1:29" ht="15" customHeight="1" x14ac:dyDescent="0.25">
      <c r="A2686" s="342"/>
      <c r="B2686" s="417"/>
      <c r="C2686" s="418"/>
      <c r="S2686" s="367"/>
      <c r="T2686" s="367"/>
      <c r="U2686" s="368"/>
      <c r="V2686" s="1"/>
      <c r="W2686" s="1"/>
      <c r="X2686" s="1"/>
      <c r="Y2686" s="1"/>
      <c r="Z2686" s="1"/>
      <c r="AA2686" s="1"/>
      <c r="AB2686" s="1"/>
      <c r="AC2686" s="1"/>
    </row>
    <row r="2687" spans="1:29" ht="15" customHeight="1" x14ac:dyDescent="0.25">
      <c r="A2687" s="342"/>
      <c r="B2687" s="417"/>
      <c r="C2687" s="418"/>
      <c r="S2687" s="367"/>
      <c r="T2687" s="367"/>
      <c r="U2687" s="368"/>
      <c r="V2687" s="1"/>
      <c r="W2687" s="1"/>
      <c r="X2687" s="1"/>
      <c r="Y2687" s="1"/>
      <c r="Z2687" s="1"/>
      <c r="AA2687" s="1"/>
      <c r="AB2687" s="1"/>
      <c r="AC2687" s="1"/>
    </row>
    <row r="2688" spans="1:29" ht="15" customHeight="1" x14ac:dyDescent="0.25">
      <c r="A2688" s="342"/>
      <c r="B2688" s="417"/>
      <c r="C2688" s="418"/>
      <c r="S2688" s="367"/>
      <c r="T2688" s="367"/>
      <c r="U2688" s="368"/>
      <c r="V2688" s="1"/>
      <c r="W2688" s="1"/>
      <c r="X2688" s="1"/>
      <c r="Y2688" s="1"/>
      <c r="Z2688" s="1"/>
      <c r="AA2688" s="1"/>
      <c r="AB2688" s="1"/>
      <c r="AC2688" s="1"/>
    </row>
    <row r="2689" spans="1:29" ht="15" customHeight="1" x14ac:dyDescent="0.25">
      <c r="A2689" s="342"/>
      <c r="B2689" s="417"/>
      <c r="C2689" s="418"/>
      <c r="S2689" s="367"/>
      <c r="T2689" s="367"/>
      <c r="U2689" s="368"/>
      <c r="V2689" s="1"/>
      <c r="W2689" s="1"/>
      <c r="X2689" s="1"/>
      <c r="Y2689" s="1"/>
      <c r="Z2689" s="1"/>
      <c r="AA2689" s="1"/>
      <c r="AB2689" s="1"/>
      <c r="AC2689" s="1"/>
    </row>
    <row r="2690" spans="1:29" ht="15" customHeight="1" x14ac:dyDescent="0.25">
      <c r="A2690" s="342"/>
      <c r="B2690" s="417"/>
      <c r="C2690" s="418"/>
      <c r="S2690" s="367"/>
      <c r="T2690" s="367"/>
      <c r="U2690" s="368"/>
      <c r="V2690" s="1"/>
      <c r="W2690" s="1"/>
      <c r="X2690" s="1"/>
      <c r="Y2690" s="1"/>
      <c r="Z2690" s="1"/>
      <c r="AA2690" s="1"/>
      <c r="AB2690" s="1"/>
      <c r="AC2690" s="1"/>
    </row>
    <row r="2691" spans="1:29" ht="15" customHeight="1" x14ac:dyDescent="0.25">
      <c r="A2691" s="342"/>
      <c r="B2691" s="417"/>
      <c r="C2691" s="418"/>
      <c r="S2691" s="367"/>
      <c r="T2691" s="367"/>
      <c r="U2691" s="368"/>
      <c r="V2691" s="1"/>
      <c r="W2691" s="1"/>
      <c r="X2691" s="1"/>
      <c r="Y2691" s="1"/>
      <c r="Z2691" s="1"/>
      <c r="AA2691" s="1"/>
      <c r="AB2691" s="1"/>
      <c r="AC2691" s="1"/>
    </row>
    <row r="2692" spans="1:29" ht="15" customHeight="1" x14ac:dyDescent="0.25">
      <c r="A2692" s="342"/>
      <c r="B2692" s="417"/>
      <c r="C2692" s="418"/>
      <c r="S2692" s="367"/>
      <c r="T2692" s="367"/>
      <c r="U2692" s="368"/>
      <c r="V2692" s="1"/>
      <c r="W2692" s="1"/>
      <c r="X2692" s="1"/>
      <c r="Y2692" s="1"/>
      <c r="Z2692" s="1"/>
      <c r="AA2692" s="1"/>
      <c r="AB2692" s="1"/>
      <c r="AC2692" s="1"/>
    </row>
    <row r="2693" spans="1:29" ht="15" customHeight="1" x14ac:dyDescent="0.25">
      <c r="A2693" s="342"/>
      <c r="B2693" s="417"/>
      <c r="C2693" s="418"/>
      <c r="S2693" s="367"/>
      <c r="T2693" s="367"/>
      <c r="U2693" s="368"/>
      <c r="V2693" s="1"/>
      <c r="W2693" s="1"/>
      <c r="X2693" s="1"/>
      <c r="Y2693" s="1"/>
      <c r="Z2693" s="1"/>
      <c r="AA2693" s="1"/>
      <c r="AB2693" s="1"/>
      <c r="AC2693" s="1"/>
    </row>
    <row r="2694" spans="1:29" ht="15" customHeight="1" x14ac:dyDescent="0.25">
      <c r="A2694" s="342"/>
      <c r="B2694" s="417"/>
      <c r="C2694" s="418"/>
      <c r="S2694" s="367"/>
      <c r="T2694" s="367"/>
      <c r="U2694" s="368"/>
      <c r="V2694" s="1"/>
      <c r="W2694" s="1"/>
      <c r="X2694" s="1"/>
      <c r="Y2694" s="1"/>
      <c r="Z2694" s="1"/>
      <c r="AA2694" s="1"/>
      <c r="AB2694" s="1"/>
      <c r="AC2694" s="1"/>
    </row>
    <row r="2695" spans="1:29" ht="15" customHeight="1" x14ac:dyDescent="0.25">
      <c r="A2695" s="342"/>
      <c r="B2695" s="417"/>
      <c r="C2695" s="418"/>
      <c r="S2695" s="367"/>
      <c r="T2695" s="367"/>
      <c r="U2695" s="368"/>
      <c r="V2695" s="1"/>
      <c r="W2695" s="1"/>
      <c r="X2695" s="1"/>
      <c r="Y2695" s="1"/>
      <c r="Z2695" s="1"/>
      <c r="AA2695" s="1"/>
      <c r="AB2695" s="1"/>
      <c r="AC2695" s="1"/>
    </row>
    <row r="2696" spans="1:29" ht="15" customHeight="1" x14ac:dyDescent="0.25">
      <c r="A2696" s="342"/>
      <c r="B2696" s="417"/>
      <c r="C2696" s="418"/>
      <c r="S2696" s="367"/>
      <c r="T2696" s="367"/>
      <c r="U2696" s="368"/>
      <c r="V2696" s="1"/>
      <c r="W2696" s="1"/>
      <c r="X2696" s="1"/>
      <c r="Y2696" s="1"/>
      <c r="Z2696" s="1"/>
      <c r="AA2696" s="1"/>
      <c r="AB2696" s="1"/>
      <c r="AC2696" s="1"/>
    </row>
    <row r="2697" spans="1:29" ht="15" customHeight="1" x14ac:dyDescent="0.25">
      <c r="A2697" s="342"/>
      <c r="B2697" s="417"/>
      <c r="C2697" s="418"/>
      <c r="S2697" s="367"/>
      <c r="T2697" s="367"/>
      <c r="U2697" s="368"/>
      <c r="V2697" s="1"/>
      <c r="W2697" s="1"/>
      <c r="X2697" s="1"/>
      <c r="Y2697" s="1"/>
      <c r="Z2697" s="1"/>
      <c r="AA2697" s="1"/>
      <c r="AB2697" s="1"/>
      <c r="AC2697" s="1"/>
    </row>
    <row r="2698" spans="1:29" ht="15" customHeight="1" x14ac:dyDescent="0.25">
      <c r="A2698" s="342"/>
      <c r="B2698" s="417"/>
      <c r="C2698" s="418"/>
      <c r="S2698" s="367"/>
      <c r="T2698" s="367"/>
      <c r="U2698" s="368"/>
      <c r="V2698" s="1"/>
      <c r="W2698" s="1"/>
      <c r="X2698" s="1"/>
      <c r="Y2698" s="1"/>
      <c r="Z2698" s="1"/>
      <c r="AA2698" s="1"/>
      <c r="AB2698" s="1"/>
      <c r="AC2698" s="1"/>
    </row>
    <row r="2699" spans="1:29" ht="15" customHeight="1" x14ac:dyDescent="0.25">
      <c r="A2699" s="342"/>
      <c r="B2699" s="417"/>
      <c r="C2699" s="418"/>
      <c r="S2699" s="367"/>
      <c r="T2699" s="367"/>
      <c r="U2699" s="368"/>
      <c r="V2699" s="1"/>
      <c r="W2699" s="1"/>
      <c r="X2699" s="1"/>
      <c r="Y2699" s="1"/>
      <c r="Z2699" s="1"/>
      <c r="AA2699" s="1"/>
      <c r="AB2699" s="1"/>
      <c r="AC2699" s="1"/>
    </row>
    <row r="2700" spans="1:29" ht="15" customHeight="1" x14ac:dyDescent="0.25">
      <c r="A2700" s="342"/>
      <c r="B2700" s="417"/>
      <c r="C2700" s="418"/>
      <c r="S2700" s="367"/>
      <c r="T2700" s="367"/>
      <c r="U2700" s="368"/>
      <c r="V2700" s="1"/>
      <c r="W2700" s="1"/>
      <c r="X2700" s="1"/>
      <c r="Y2700" s="1"/>
      <c r="Z2700" s="1"/>
      <c r="AA2700" s="1"/>
      <c r="AB2700" s="1"/>
      <c r="AC2700" s="1"/>
    </row>
    <row r="2701" spans="1:29" ht="15" customHeight="1" x14ac:dyDescent="0.25">
      <c r="A2701" s="342"/>
      <c r="B2701" s="417"/>
      <c r="C2701" s="418"/>
      <c r="S2701" s="367"/>
      <c r="T2701" s="367"/>
      <c r="U2701" s="368"/>
      <c r="V2701" s="1"/>
      <c r="W2701" s="1"/>
      <c r="X2701" s="1"/>
      <c r="Y2701" s="1"/>
      <c r="Z2701" s="1"/>
      <c r="AA2701" s="1"/>
      <c r="AB2701" s="1"/>
      <c r="AC2701" s="1"/>
    </row>
    <row r="2702" spans="1:29" ht="15" customHeight="1" x14ac:dyDescent="0.25">
      <c r="A2702" s="342"/>
      <c r="B2702" s="417"/>
      <c r="C2702" s="418"/>
      <c r="S2702" s="367"/>
      <c r="T2702" s="367"/>
      <c r="U2702" s="368"/>
      <c r="V2702" s="1"/>
      <c r="W2702" s="1"/>
      <c r="X2702" s="1"/>
      <c r="Y2702" s="1"/>
      <c r="Z2702" s="1"/>
      <c r="AA2702" s="1"/>
      <c r="AB2702" s="1"/>
      <c r="AC2702" s="1"/>
    </row>
    <row r="2703" spans="1:29" ht="15" customHeight="1" x14ac:dyDescent="0.25">
      <c r="A2703" s="342"/>
      <c r="B2703" s="417"/>
      <c r="C2703" s="418"/>
      <c r="S2703" s="367"/>
      <c r="T2703" s="367"/>
      <c r="U2703" s="368"/>
      <c r="V2703" s="1"/>
      <c r="W2703" s="1"/>
      <c r="X2703" s="1"/>
      <c r="Y2703" s="1"/>
      <c r="Z2703" s="1"/>
      <c r="AA2703" s="1"/>
      <c r="AB2703" s="1"/>
      <c r="AC2703" s="1"/>
    </row>
    <row r="2704" spans="1:29" ht="15" customHeight="1" x14ac:dyDescent="0.25">
      <c r="A2704" s="342"/>
      <c r="B2704" s="417"/>
      <c r="C2704" s="418"/>
      <c r="S2704" s="367"/>
      <c r="T2704" s="367"/>
      <c r="U2704" s="368"/>
      <c r="V2704" s="1"/>
      <c r="W2704" s="1"/>
      <c r="X2704" s="1"/>
      <c r="Y2704" s="1"/>
      <c r="Z2704" s="1"/>
      <c r="AA2704" s="1"/>
      <c r="AB2704" s="1"/>
      <c r="AC2704" s="1"/>
    </row>
    <row r="2705" spans="1:29" ht="15" customHeight="1" x14ac:dyDescent="0.25">
      <c r="A2705" s="342"/>
      <c r="B2705" s="417"/>
      <c r="C2705" s="418"/>
      <c r="S2705" s="367"/>
      <c r="T2705" s="367"/>
      <c r="U2705" s="368"/>
      <c r="V2705" s="1"/>
      <c r="W2705" s="1"/>
      <c r="X2705" s="1"/>
      <c r="Y2705" s="1"/>
      <c r="Z2705" s="1"/>
      <c r="AA2705" s="1"/>
      <c r="AB2705" s="1"/>
      <c r="AC2705" s="1"/>
    </row>
    <row r="2706" spans="1:29" ht="15" customHeight="1" x14ac:dyDescent="0.25">
      <c r="A2706" s="342"/>
      <c r="B2706" s="417"/>
      <c r="C2706" s="418"/>
      <c r="S2706" s="367"/>
      <c r="T2706" s="367"/>
      <c r="U2706" s="368"/>
      <c r="V2706" s="1"/>
      <c r="W2706" s="1"/>
      <c r="X2706" s="1"/>
      <c r="Y2706" s="1"/>
      <c r="Z2706" s="1"/>
      <c r="AA2706" s="1"/>
      <c r="AB2706" s="1"/>
      <c r="AC2706" s="1"/>
    </row>
    <row r="2707" spans="1:29" ht="15" customHeight="1" x14ac:dyDescent="0.25">
      <c r="A2707" s="342"/>
      <c r="B2707" s="417"/>
      <c r="C2707" s="418"/>
      <c r="S2707" s="367"/>
      <c r="T2707" s="367"/>
      <c r="U2707" s="368"/>
      <c r="V2707" s="1"/>
      <c r="W2707" s="1"/>
      <c r="X2707" s="1"/>
      <c r="Y2707" s="1"/>
      <c r="Z2707" s="1"/>
      <c r="AA2707" s="1"/>
      <c r="AB2707" s="1"/>
      <c r="AC2707" s="1"/>
    </row>
    <row r="2708" spans="1:29" ht="15" customHeight="1" x14ac:dyDescent="0.25">
      <c r="A2708" s="342"/>
      <c r="B2708" s="417"/>
      <c r="C2708" s="418"/>
      <c r="S2708" s="367"/>
      <c r="T2708" s="367"/>
      <c r="U2708" s="368"/>
      <c r="V2708" s="1"/>
      <c r="W2708" s="1"/>
      <c r="X2708" s="1"/>
      <c r="Y2708" s="1"/>
      <c r="Z2708" s="1"/>
      <c r="AA2708" s="1"/>
      <c r="AB2708" s="1"/>
      <c r="AC2708" s="1"/>
    </row>
    <row r="2709" spans="1:29" ht="15" customHeight="1" x14ac:dyDescent="0.25">
      <c r="A2709" s="342"/>
      <c r="B2709" s="417"/>
      <c r="C2709" s="418"/>
      <c r="S2709" s="367"/>
      <c r="T2709" s="367"/>
      <c r="U2709" s="368"/>
      <c r="V2709" s="1"/>
      <c r="W2709" s="1"/>
      <c r="X2709" s="1"/>
      <c r="Y2709" s="1"/>
      <c r="Z2709" s="1"/>
      <c r="AA2709" s="1"/>
      <c r="AB2709" s="1"/>
      <c r="AC2709" s="1"/>
    </row>
    <row r="2710" spans="1:29" ht="15" customHeight="1" x14ac:dyDescent="0.25">
      <c r="A2710" s="342"/>
      <c r="B2710" s="417"/>
      <c r="C2710" s="418"/>
      <c r="S2710" s="367"/>
      <c r="T2710" s="367"/>
      <c r="U2710" s="368"/>
      <c r="V2710" s="1"/>
      <c r="W2710" s="1"/>
      <c r="X2710" s="1"/>
      <c r="Y2710" s="1"/>
      <c r="Z2710" s="1"/>
      <c r="AA2710" s="1"/>
      <c r="AB2710" s="1"/>
      <c r="AC2710" s="1"/>
    </row>
    <row r="2711" spans="1:29" ht="15" customHeight="1" x14ac:dyDescent="0.25">
      <c r="A2711" s="342"/>
      <c r="B2711" s="417"/>
      <c r="C2711" s="418"/>
      <c r="S2711" s="367"/>
      <c r="T2711" s="367"/>
      <c r="U2711" s="368"/>
      <c r="V2711" s="1"/>
      <c r="W2711" s="1"/>
      <c r="X2711" s="1"/>
      <c r="Y2711" s="1"/>
      <c r="Z2711" s="1"/>
      <c r="AA2711" s="1"/>
      <c r="AB2711" s="1"/>
      <c r="AC2711" s="1"/>
    </row>
    <row r="2712" spans="1:29" ht="15" customHeight="1" x14ac:dyDescent="0.25">
      <c r="A2712" s="342"/>
      <c r="B2712" s="417"/>
      <c r="C2712" s="418"/>
      <c r="S2712" s="367"/>
      <c r="T2712" s="367"/>
      <c r="U2712" s="368"/>
      <c r="V2712" s="1"/>
      <c r="W2712" s="1"/>
      <c r="X2712" s="1"/>
      <c r="Y2712" s="1"/>
      <c r="Z2712" s="1"/>
      <c r="AA2712" s="1"/>
      <c r="AB2712" s="1"/>
      <c r="AC2712" s="1"/>
    </row>
    <row r="2713" spans="1:29" ht="15" customHeight="1" x14ac:dyDescent="0.25">
      <c r="A2713" s="342"/>
      <c r="B2713" s="417"/>
      <c r="C2713" s="418"/>
      <c r="S2713" s="367"/>
      <c r="T2713" s="367"/>
      <c r="U2713" s="368"/>
      <c r="V2713" s="1"/>
      <c r="W2713" s="1"/>
      <c r="X2713" s="1"/>
      <c r="Y2713" s="1"/>
      <c r="Z2713" s="1"/>
      <c r="AA2713" s="1"/>
      <c r="AB2713" s="1"/>
      <c r="AC2713" s="1"/>
    </row>
    <row r="2714" spans="1:29" ht="15" customHeight="1" x14ac:dyDescent="0.25">
      <c r="A2714" s="342"/>
      <c r="B2714" s="417"/>
      <c r="C2714" s="418"/>
      <c r="S2714" s="367"/>
      <c r="T2714" s="367"/>
      <c r="U2714" s="368"/>
      <c r="V2714" s="1"/>
      <c r="W2714" s="1"/>
      <c r="X2714" s="1"/>
      <c r="Y2714" s="1"/>
      <c r="Z2714" s="1"/>
      <c r="AA2714" s="1"/>
      <c r="AB2714" s="1"/>
      <c r="AC2714" s="1"/>
    </row>
    <row r="2715" spans="1:29" ht="15" customHeight="1" x14ac:dyDescent="0.25">
      <c r="A2715" s="342"/>
      <c r="B2715" s="417"/>
      <c r="C2715" s="418"/>
      <c r="S2715" s="367"/>
      <c r="T2715" s="367"/>
      <c r="U2715" s="368"/>
      <c r="V2715" s="1"/>
      <c r="W2715" s="1"/>
      <c r="X2715" s="1"/>
      <c r="Y2715" s="1"/>
      <c r="Z2715" s="1"/>
      <c r="AA2715" s="1"/>
      <c r="AB2715" s="1"/>
      <c r="AC2715" s="1"/>
    </row>
    <row r="2716" spans="1:29" ht="15" customHeight="1" x14ac:dyDescent="0.25">
      <c r="A2716" s="342"/>
      <c r="B2716" s="417"/>
      <c r="C2716" s="418"/>
      <c r="S2716" s="367"/>
      <c r="T2716" s="367"/>
      <c r="U2716" s="368"/>
      <c r="V2716" s="1"/>
      <c r="W2716" s="1"/>
      <c r="X2716" s="1"/>
      <c r="Y2716" s="1"/>
      <c r="Z2716" s="1"/>
      <c r="AA2716" s="1"/>
      <c r="AB2716" s="1"/>
      <c r="AC2716" s="1"/>
    </row>
    <row r="2717" spans="1:29" ht="15" customHeight="1" x14ac:dyDescent="0.25">
      <c r="A2717" s="342"/>
      <c r="B2717" s="417"/>
      <c r="C2717" s="418"/>
      <c r="S2717" s="367"/>
      <c r="T2717" s="367"/>
      <c r="U2717" s="368"/>
      <c r="V2717" s="1"/>
      <c r="W2717" s="1"/>
      <c r="X2717" s="1"/>
      <c r="Y2717" s="1"/>
      <c r="Z2717" s="1"/>
      <c r="AA2717" s="1"/>
      <c r="AB2717" s="1"/>
      <c r="AC2717" s="1"/>
    </row>
    <row r="2718" spans="1:29" ht="15" customHeight="1" x14ac:dyDescent="0.25">
      <c r="A2718" s="342"/>
      <c r="B2718" s="417"/>
      <c r="C2718" s="418"/>
      <c r="S2718" s="367"/>
      <c r="T2718" s="367"/>
      <c r="U2718" s="368"/>
      <c r="V2718" s="1"/>
      <c r="W2718" s="1"/>
      <c r="X2718" s="1"/>
      <c r="Y2718" s="1"/>
      <c r="Z2718" s="1"/>
      <c r="AA2718" s="1"/>
      <c r="AB2718" s="1"/>
      <c r="AC2718" s="1"/>
    </row>
    <row r="2719" spans="1:29" ht="15" customHeight="1" x14ac:dyDescent="0.25">
      <c r="A2719" s="342"/>
      <c r="B2719" s="417"/>
      <c r="C2719" s="418"/>
      <c r="S2719" s="367"/>
      <c r="T2719" s="367"/>
      <c r="U2719" s="368"/>
      <c r="V2719" s="1"/>
      <c r="W2719" s="1"/>
      <c r="X2719" s="1"/>
      <c r="Y2719" s="1"/>
      <c r="Z2719" s="1"/>
      <c r="AA2719" s="1"/>
      <c r="AB2719" s="1"/>
      <c r="AC2719" s="1"/>
    </row>
    <row r="2720" spans="1:29" ht="15" customHeight="1" x14ac:dyDescent="0.25">
      <c r="A2720" s="342"/>
      <c r="B2720" s="417"/>
      <c r="C2720" s="418"/>
      <c r="S2720" s="367"/>
      <c r="T2720" s="367"/>
      <c r="U2720" s="368"/>
      <c r="V2720" s="1"/>
      <c r="W2720" s="1"/>
      <c r="X2720" s="1"/>
      <c r="Y2720" s="1"/>
      <c r="Z2720" s="1"/>
      <c r="AA2720" s="1"/>
      <c r="AB2720" s="1"/>
      <c r="AC2720" s="1"/>
    </row>
    <row r="2721" spans="1:29" ht="15" customHeight="1" x14ac:dyDescent="0.25">
      <c r="A2721" s="342"/>
      <c r="B2721" s="417"/>
      <c r="C2721" s="418"/>
      <c r="S2721" s="367"/>
      <c r="T2721" s="367"/>
      <c r="U2721" s="368"/>
      <c r="V2721" s="1"/>
      <c r="W2721" s="1"/>
      <c r="X2721" s="1"/>
      <c r="Y2721" s="1"/>
      <c r="Z2721" s="1"/>
      <c r="AA2721" s="1"/>
      <c r="AB2721" s="1"/>
      <c r="AC2721" s="1"/>
    </row>
    <row r="2722" spans="1:29" ht="15" customHeight="1" x14ac:dyDescent="0.25">
      <c r="A2722" s="342"/>
      <c r="B2722" s="417"/>
      <c r="C2722" s="418"/>
      <c r="S2722" s="367"/>
      <c r="T2722" s="367"/>
      <c r="U2722" s="368"/>
      <c r="V2722" s="1"/>
      <c r="W2722" s="1"/>
      <c r="X2722" s="1"/>
      <c r="Y2722" s="1"/>
      <c r="Z2722" s="1"/>
      <c r="AA2722" s="1"/>
      <c r="AB2722" s="1"/>
      <c r="AC2722" s="1"/>
    </row>
    <row r="2723" spans="1:29" ht="15" customHeight="1" x14ac:dyDescent="0.25">
      <c r="A2723" s="342"/>
      <c r="B2723" s="417"/>
      <c r="C2723" s="418"/>
      <c r="S2723" s="367"/>
      <c r="T2723" s="367"/>
      <c r="U2723" s="368"/>
      <c r="V2723" s="1"/>
      <c r="W2723" s="1"/>
      <c r="X2723" s="1"/>
      <c r="Y2723" s="1"/>
      <c r="Z2723" s="1"/>
      <c r="AA2723" s="1"/>
      <c r="AB2723" s="1"/>
      <c r="AC2723" s="1"/>
    </row>
    <row r="2724" spans="1:29" ht="15" customHeight="1" x14ac:dyDescent="0.25">
      <c r="A2724" s="342"/>
      <c r="B2724" s="417"/>
      <c r="C2724" s="418"/>
      <c r="S2724" s="367"/>
      <c r="T2724" s="367"/>
      <c r="U2724" s="368"/>
      <c r="V2724" s="1"/>
      <c r="W2724" s="1"/>
      <c r="X2724" s="1"/>
      <c r="Y2724" s="1"/>
      <c r="Z2724" s="1"/>
      <c r="AA2724" s="1"/>
      <c r="AB2724" s="1"/>
      <c r="AC2724" s="1"/>
    </row>
    <row r="2725" spans="1:29" ht="15" customHeight="1" x14ac:dyDescent="0.25">
      <c r="A2725" s="342"/>
      <c r="B2725" s="417"/>
      <c r="C2725" s="418"/>
      <c r="S2725" s="367"/>
      <c r="T2725" s="367"/>
      <c r="U2725" s="368"/>
      <c r="V2725" s="1"/>
      <c r="W2725" s="1"/>
      <c r="X2725" s="1"/>
      <c r="Y2725" s="1"/>
      <c r="Z2725" s="1"/>
      <c r="AA2725" s="1"/>
      <c r="AB2725" s="1"/>
      <c r="AC2725" s="1"/>
    </row>
    <row r="2726" spans="1:29" ht="15" customHeight="1" x14ac:dyDescent="0.25">
      <c r="A2726" s="342"/>
      <c r="B2726" s="417"/>
      <c r="C2726" s="418"/>
      <c r="S2726" s="367"/>
      <c r="T2726" s="367"/>
      <c r="U2726" s="368"/>
      <c r="V2726" s="1"/>
      <c r="W2726" s="1"/>
      <c r="X2726" s="1"/>
      <c r="Y2726" s="1"/>
      <c r="Z2726" s="1"/>
      <c r="AA2726" s="1"/>
      <c r="AB2726" s="1"/>
      <c r="AC2726" s="1"/>
    </row>
    <row r="2727" spans="1:29" ht="15" customHeight="1" x14ac:dyDescent="0.25">
      <c r="A2727" s="342"/>
      <c r="B2727" s="417"/>
      <c r="C2727" s="418"/>
      <c r="S2727" s="367"/>
      <c r="T2727" s="367"/>
      <c r="U2727" s="368"/>
      <c r="V2727" s="1"/>
      <c r="W2727" s="1"/>
      <c r="X2727" s="1"/>
      <c r="Y2727" s="1"/>
      <c r="Z2727" s="1"/>
      <c r="AA2727" s="1"/>
      <c r="AB2727" s="1"/>
      <c r="AC2727" s="1"/>
    </row>
    <row r="2728" spans="1:29" ht="15" customHeight="1" x14ac:dyDescent="0.25">
      <c r="A2728" s="342"/>
      <c r="B2728" s="417"/>
      <c r="C2728" s="418"/>
      <c r="S2728" s="367"/>
      <c r="T2728" s="367"/>
      <c r="U2728" s="368"/>
      <c r="V2728" s="1"/>
      <c r="W2728" s="1"/>
      <c r="X2728" s="1"/>
      <c r="Y2728" s="1"/>
      <c r="Z2728" s="1"/>
      <c r="AA2728" s="1"/>
      <c r="AB2728" s="1"/>
      <c r="AC2728" s="1"/>
    </row>
    <row r="2729" spans="1:29" ht="15" customHeight="1" x14ac:dyDescent="0.25">
      <c r="A2729" s="342"/>
      <c r="B2729" s="417"/>
      <c r="C2729" s="418"/>
      <c r="S2729" s="367"/>
      <c r="T2729" s="367"/>
      <c r="U2729" s="368"/>
      <c r="V2729" s="1"/>
      <c r="W2729" s="1"/>
      <c r="X2729" s="1"/>
      <c r="Y2729" s="1"/>
      <c r="Z2729" s="1"/>
      <c r="AA2729" s="1"/>
      <c r="AB2729" s="1"/>
      <c r="AC2729" s="1"/>
    </row>
    <row r="2730" spans="1:29" ht="15" customHeight="1" x14ac:dyDescent="0.25">
      <c r="A2730" s="342"/>
      <c r="B2730" s="417"/>
      <c r="C2730" s="418"/>
      <c r="S2730" s="367"/>
      <c r="T2730" s="367"/>
      <c r="U2730" s="368"/>
      <c r="V2730" s="1"/>
      <c r="W2730" s="1"/>
      <c r="X2730" s="1"/>
      <c r="Y2730" s="1"/>
      <c r="Z2730" s="1"/>
      <c r="AA2730" s="1"/>
      <c r="AB2730" s="1"/>
      <c r="AC2730" s="1"/>
    </row>
    <row r="2731" spans="1:29" ht="15" customHeight="1" x14ac:dyDescent="0.25">
      <c r="A2731" s="342"/>
      <c r="B2731" s="417"/>
      <c r="C2731" s="418"/>
      <c r="S2731" s="367"/>
      <c r="T2731" s="367"/>
      <c r="U2731" s="368"/>
      <c r="V2731" s="1"/>
      <c r="W2731" s="1"/>
      <c r="X2731" s="1"/>
      <c r="Y2731" s="1"/>
      <c r="Z2731" s="1"/>
      <c r="AA2731" s="1"/>
      <c r="AB2731" s="1"/>
      <c r="AC2731" s="1"/>
    </row>
    <row r="2732" spans="1:29" ht="15" customHeight="1" x14ac:dyDescent="0.25">
      <c r="A2732" s="342"/>
      <c r="B2732" s="417"/>
      <c r="C2732" s="418"/>
      <c r="S2732" s="367"/>
      <c r="T2732" s="367"/>
      <c r="U2732" s="368"/>
      <c r="V2732" s="1"/>
      <c r="W2732" s="1"/>
      <c r="X2732" s="1"/>
      <c r="Y2732" s="1"/>
      <c r="Z2732" s="1"/>
      <c r="AA2732" s="1"/>
      <c r="AB2732" s="1"/>
      <c r="AC2732" s="1"/>
    </row>
    <row r="2733" spans="1:29" ht="15" customHeight="1" x14ac:dyDescent="0.25">
      <c r="A2733" s="342"/>
      <c r="B2733" s="417"/>
      <c r="C2733" s="418"/>
      <c r="S2733" s="367"/>
      <c r="T2733" s="367"/>
      <c r="U2733" s="368"/>
      <c r="V2733" s="1"/>
      <c r="W2733" s="1"/>
      <c r="X2733" s="1"/>
      <c r="Y2733" s="1"/>
      <c r="Z2733" s="1"/>
      <c r="AA2733" s="1"/>
      <c r="AB2733" s="1"/>
      <c r="AC2733" s="1"/>
    </row>
    <row r="2734" spans="1:29" ht="15" customHeight="1" x14ac:dyDescent="0.25">
      <c r="A2734" s="342"/>
      <c r="B2734" s="417"/>
      <c r="C2734" s="418"/>
      <c r="S2734" s="367"/>
      <c r="T2734" s="367"/>
      <c r="U2734" s="368"/>
      <c r="V2734" s="1"/>
      <c r="W2734" s="1"/>
      <c r="X2734" s="1"/>
      <c r="Y2734" s="1"/>
      <c r="Z2734" s="1"/>
      <c r="AA2734" s="1"/>
      <c r="AB2734" s="1"/>
      <c r="AC2734" s="1"/>
    </row>
    <row r="2735" spans="1:29" ht="15" customHeight="1" x14ac:dyDescent="0.25">
      <c r="A2735" s="342"/>
      <c r="B2735" s="417"/>
      <c r="C2735" s="418"/>
      <c r="S2735" s="367"/>
      <c r="T2735" s="367"/>
      <c r="U2735" s="368"/>
      <c r="V2735" s="1"/>
      <c r="W2735" s="1"/>
      <c r="X2735" s="1"/>
      <c r="Y2735" s="1"/>
      <c r="Z2735" s="1"/>
      <c r="AA2735" s="1"/>
      <c r="AB2735" s="1"/>
      <c r="AC2735" s="1"/>
    </row>
    <row r="2736" spans="1:29" ht="15" customHeight="1" x14ac:dyDescent="0.25">
      <c r="A2736" s="342"/>
      <c r="B2736" s="417"/>
      <c r="C2736" s="418"/>
      <c r="S2736" s="367"/>
      <c r="T2736" s="367"/>
      <c r="U2736" s="368"/>
      <c r="V2736" s="1"/>
      <c r="W2736" s="1"/>
      <c r="X2736" s="1"/>
      <c r="Y2736" s="1"/>
      <c r="Z2736" s="1"/>
      <c r="AA2736" s="1"/>
      <c r="AB2736" s="1"/>
      <c r="AC2736" s="1"/>
    </row>
    <row r="2737" spans="1:29" ht="15" customHeight="1" x14ac:dyDescent="0.25">
      <c r="A2737" s="342"/>
      <c r="B2737" s="417"/>
      <c r="C2737" s="418"/>
      <c r="S2737" s="367"/>
      <c r="T2737" s="367"/>
      <c r="U2737" s="368"/>
      <c r="V2737" s="1"/>
      <c r="W2737" s="1"/>
      <c r="X2737" s="1"/>
      <c r="Y2737" s="1"/>
      <c r="Z2737" s="1"/>
      <c r="AA2737" s="1"/>
      <c r="AB2737" s="1"/>
      <c r="AC2737" s="1"/>
    </row>
    <row r="2738" spans="1:29" ht="15" customHeight="1" x14ac:dyDescent="0.25">
      <c r="A2738" s="342"/>
      <c r="B2738" s="417"/>
      <c r="C2738" s="418"/>
      <c r="S2738" s="367"/>
      <c r="T2738" s="367"/>
      <c r="U2738" s="368"/>
      <c r="V2738" s="1"/>
      <c r="W2738" s="1"/>
      <c r="X2738" s="1"/>
      <c r="Y2738" s="1"/>
      <c r="Z2738" s="1"/>
      <c r="AA2738" s="1"/>
      <c r="AB2738" s="1"/>
      <c r="AC2738" s="1"/>
    </row>
    <row r="2739" spans="1:29" ht="15" customHeight="1" x14ac:dyDescent="0.25">
      <c r="A2739" s="342"/>
      <c r="B2739" s="417"/>
      <c r="C2739" s="418"/>
      <c r="S2739" s="367"/>
      <c r="T2739" s="367"/>
      <c r="U2739" s="368"/>
      <c r="V2739" s="1"/>
      <c r="W2739" s="1"/>
      <c r="X2739" s="1"/>
      <c r="Y2739" s="1"/>
      <c r="Z2739" s="1"/>
      <c r="AA2739" s="1"/>
      <c r="AB2739" s="1"/>
      <c r="AC2739" s="1"/>
    </row>
    <row r="2740" spans="1:29" ht="15" customHeight="1" x14ac:dyDescent="0.25">
      <c r="A2740" s="342"/>
      <c r="B2740" s="417"/>
      <c r="C2740" s="418"/>
      <c r="S2740" s="367"/>
      <c r="T2740" s="367"/>
      <c r="U2740" s="368"/>
      <c r="V2740" s="1"/>
      <c r="W2740" s="1"/>
      <c r="X2740" s="1"/>
      <c r="Y2740" s="1"/>
      <c r="Z2740" s="1"/>
      <c r="AA2740" s="1"/>
      <c r="AB2740" s="1"/>
      <c r="AC2740" s="1"/>
    </row>
    <row r="2741" spans="1:29" ht="15" customHeight="1" x14ac:dyDescent="0.25">
      <c r="A2741" s="342"/>
      <c r="B2741" s="417"/>
      <c r="C2741" s="418"/>
      <c r="S2741" s="367"/>
      <c r="T2741" s="367"/>
      <c r="U2741" s="368"/>
      <c r="V2741" s="1"/>
      <c r="W2741" s="1"/>
      <c r="X2741" s="1"/>
      <c r="Y2741" s="1"/>
      <c r="Z2741" s="1"/>
      <c r="AA2741" s="1"/>
      <c r="AB2741" s="1"/>
      <c r="AC2741" s="1"/>
    </row>
    <row r="2742" spans="1:29" ht="15" customHeight="1" x14ac:dyDescent="0.25">
      <c r="A2742" s="342"/>
      <c r="B2742" s="417"/>
      <c r="C2742" s="418"/>
      <c r="S2742" s="367"/>
      <c r="T2742" s="367"/>
      <c r="U2742" s="368"/>
      <c r="V2742" s="1"/>
      <c r="W2742" s="1"/>
      <c r="X2742" s="1"/>
      <c r="Y2742" s="1"/>
      <c r="Z2742" s="1"/>
      <c r="AA2742" s="1"/>
      <c r="AB2742" s="1"/>
      <c r="AC2742" s="1"/>
    </row>
    <row r="2743" spans="1:29" ht="15" customHeight="1" x14ac:dyDescent="0.25">
      <c r="A2743" s="342"/>
      <c r="B2743" s="417"/>
      <c r="C2743" s="418"/>
      <c r="S2743" s="367"/>
      <c r="T2743" s="367"/>
      <c r="U2743" s="368"/>
      <c r="V2743" s="1"/>
      <c r="W2743" s="1"/>
      <c r="X2743" s="1"/>
      <c r="Y2743" s="1"/>
      <c r="Z2743" s="1"/>
      <c r="AA2743" s="1"/>
      <c r="AB2743" s="1"/>
      <c r="AC2743" s="1"/>
    </row>
    <row r="2744" spans="1:29" ht="15" customHeight="1" x14ac:dyDescent="0.25">
      <c r="A2744" s="342"/>
      <c r="B2744" s="417"/>
      <c r="C2744" s="418"/>
      <c r="S2744" s="367"/>
      <c r="T2744" s="367"/>
      <c r="U2744" s="368"/>
      <c r="V2744" s="1"/>
      <c r="W2744" s="1"/>
      <c r="X2744" s="1"/>
      <c r="Y2744" s="1"/>
      <c r="Z2744" s="1"/>
      <c r="AA2744" s="1"/>
      <c r="AB2744" s="1"/>
      <c r="AC2744" s="1"/>
    </row>
    <row r="2745" spans="1:29" ht="15" customHeight="1" x14ac:dyDescent="0.25">
      <c r="A2745" s="342"/>
      <c r="B2745" s="417"/>
      <c r="C2745" s="418"/>
      <c r="S2745" s="367"/>
      <c r="T2745" s="367"/>
      <c r="U2745" s="368"/>
      <c r="V2745" s="1"/>
      <c r="W2745" s="1"/>
      <c r="X2745" s="1"/>
      <c r="Y2745" s="1"/>
      <c r="Z2745" s="1"/>
      <c r="AA2745" s="1"/>
      <c r="AB2745" s="1"/>
      <c r="AC2745" s="1"/>
    </row>
    <row r="2746" spans="1:29" ht="15" customHeight="1" x14ac:dyDescent="0.25">
      <c r="A2746" s="342"/>
      <c r="B2746" s="417"/>
      <c r="C2746" s="418"/>
      <c r="S2746" s="367"/>
      <c r="T2746" s="367"/>
      <c r="U2746" s="368"/>
      <c r="V2746" s="1"/>
      <c r="W2746" s="1"/>
      <c r="X2746" s="1"/>
      <c r="Y2746" s="1"/>
      <c r="Z2746" s="1"/>
      <c r="AA2746" s="1"/>
      <c r="AB2746" s="1"/>
      <c r="AC2746" s="1"/>
    </row>
    <row r="2747" spans="1:29" ht="15" customHeight="1" x14ac:dyDescent="0.25">
      <c r="A2747" s="342"/>
      <c r="B2747" s="417"/>
      <c r="C2747" s="418"/>
      <c r="S2747" s="367"/>
      <c r="T2747" s="367"/>
      <c r="U2747" s="368"/>
      <c r="V2747" s="1"/>
      <c r="W2747" s="1"/>
      <c r="X2747" s="1"/>
      <c r="Y2747" s="1"/>
      <c r="Z2747" s="1"/>
      <c r="AA2747" s="1"/>
      <c r="AB2747" s="1"/>
      <c r="AC2747" s="1"/>
    </row>
    <row r="2748" spans="1:29" ht="15" customHeight="1" x14ac:dyDescent="0.25">
      <c r="A2748" s="342"/>
      <c r="B2748" s="417"/>
      <c r="C2748" s="418"/>
      <c r="S2748" s="367"/>
      <c r="T2748" s="367"/>
      <c r="U2748" s="368"/>
      <c r="V2748" s="1"/>
      <c r="W2748" s="1"/>
      <c r="X2748" s="1"/>
      <c r="Y2748" s="1"/>
      <c r="Z2748" s="1"/>
      <c r="AA2748" s="1"/>
      <c r="AB2748" s="1"/>
      <c r="AC2748" s="1"/>
    </row>
    <row r="2749" spans="1:29" ht="15" customHeight="1" x14ac:dyDescent="0.25">
      <c r="A2749" s="342"/>
      <c r="B2749" s="417"/>
      <c r="C2749" s="418"/>
      <c r="S2749" s="367"/>
      <c r="T2749" s="367"/>
      <c r="U2749" s="368"/>
      <c r="V2749" s="1"/>
      <c r="W2749" s="1"/>
      <c r="X2749" s="1"/>
      <c r="Y2749" s="1"/>
      <c r="Z2749" s="1"/>
      <c r="AA2749" s="1"/>
      <c r="AB2749" s="1"/>
      <c r="AC2749" s="1"/>
    </row>
    <row r="2750" spans="1:29" ht="15" customHeight="1" x14ac:dyDescent="0.25">
      <c r="A2750" s="342"/>
      <c r="B2750" s="417"/>
      <c r="C2750" s="418"/>
      <c r="S2750" s="367"/>
      <c r="T2750" s="367"/>
      <c r="U2750" s="368"/>
      <c r="V2750" s="1"/>
      <c r="W2750" s="1"/>
      <c r="X2750" s="1"/>
      <c r="Y2750" s="1"/>
      <c r="Z2750" s="1"/>
      <c r="AA2750" s="1"/>
      <c r="AB2750" s="1"/>
      <c r="AC2750" s="1"/>
    </row>
    <row r="2751" spans="1:29" ht="15" customHeight="1" x14ac:dyDescent="0.25">
      <c r="A2751" s="342"/>
      <c r="B2751" s="417"/>
      <c r="C2751" s="418"/>
      <c r="S2751" s="367"/>
      <c r="T2751" s="367"/>
      <c r="U2751" s="368"/>
      <c r="V2751" s="1"/>
      <c r="W2751" s="1"/>
      <c r="X2751" s="1"/>
      <c r="Y2751" s="1"/>
      <c r="Z2751" s="1"/>
      <c r="AA2751" s="1"/>
      <c r="AB2751" s="1"/>
      <c r="AC2751" s="1"/>
    </row>
    <row r="2752" spans="1:29" ht="15" customHeight="1" x14ac:dyDescent="0.25">
      <c r="A2752" s="342"/>
      <c r="B2752" s="417"/>
      <c r="C2752" s="418"/>
      <c r="S2752" s="367"/>
      <c r="T2752" s="367"/>
      <c r="U2752" s="368"/>
      <c r="V2752" s="1"/>
      <c r="W2752" s="1"/>
      <c r="X2752" s="1"/>
      <c r="Y2752" s="1"/>
      <c r="Z2752" s="1"/>
      <c r="AA2752" s="1"/>
      <c r="AB2752" s="1"/>
      <c r="AC2752" s="1"/>
    </row>
    <row r="2753" spans="1:29" ht="15" customHeight="1" x14ac:dyDescent="0.25">
      <c r="A2753" s="342"/>
      <c r="B2753" s="417"/>
      <c r="C2753" s="418"/>
      <c r="S2753" s="367"/>
      <c r="T2753" s="367"/>
      <c r="U2753" s="368"/>
      <c r="V2753" s="1"/>
      <c r="W2753" s="1"/>
      <c r="X2753" s="1"/>
      <c r="Y2753" s="1"/>
      <c r="Z2753" s="1"/>
      <c r="AA2753" s="1"/>
      <c r="AB2753" s="1"/>
      <c r="AC2753" s="1"/>
    </row>
    <row r="2754" spans="1:29" ht="15" customHeight="1" x14ac:dyDescent="0.25">
      <c r="A2754" s="342"/>
      <c r="B2754" s="417"/>
      <c r="C2754" s="418"/>
      <c r="S2754" s="367"/>
      <c r="T2754" s="367"/>
      <c r="U2754" s="368"/>
      <c r="V2754" s="1"/>
      <c r="W2754" s="1"/>
      <c r="X2754" s="1"/>
      <c r="Y2754" s="1"/>
      <c r="Z2754" s="1"/>
      <c r="AA2754" s="1"/>
      <c r="AB2754" s="1"/>
      <c r="AC2754" s="1"/>
    </row>
    <row r="2755" spans="1:29" ht="15" customHeight="1" x14ac:dyDescent="0.25">
      <c r="A2755" s="342"/>
      <c r="B2755" s="417"/>
      <c r="C2755" s="418"/>
      <c r="S2755" s="367"/>
      <c r="T2755" s="367"/>
      <c r="U2755" s="368"/>
      <c r="V2755" s="1"/>
      <c r="W2755" s="1"/>
      <c r="X2755" s="1"/>
      <c r="Y2755" s="1"/>
      <c r="Z2755" s="1"/>
      <c r="AA2755" s="1"/>
      <c r="AB2755" s="1"/>
      <c r="AC2755" s="1"/>
    </row>
    <row r="2756" spans="1:29" ht="15" customHeight="1" x14ac:dyDescent="0.25">
      <c r="A2756" s="342"/>
      <c r="B2756" s="417"/>
      <c r="C2756" s="418"/>
      <c r="S2756" s="367"/>
      <c r="T2756" s="367"/>
      <c r="U2756" s="368"/>
      <c r="V2756" s="1"/>
      <c r="W2756" s="1"/>
      <c r="X2756" s="1"/>
      <c r="Y2756" s="1"/>
      <c r="Z2756" s="1"/>
      <c r="AA2756" s="1"/>
      <c r="AB2756" s="1"/>
      <c r="AC2756" s="1"/>
    </row>
    <row r="2757" spans="1:29" ht="15" customHeight="1" x14ac:dyDescent="0.25">
      <c r="A2757" s="342"/>
      <c r="B2757" s="417"/>
      <c r="C2757" s="418"/>
      <c r="S2757" s="367"/>
      <c r="T2757" s="367"/>
      <c r="U2757" s="368"/>
      <c r="V2757" s="1"/>
      <c r="W2757" s="1"/>
      <c r="X2757" s="1"/>
      <c r="Y2757" s="1"/>
      <c r="Z2757" s="1"/>
      <c r="AA2757" s="1"/>
      <c r="AB2757" s="1"/>
      <c r="AC2757" s="1"/>
    </row>
    <row r="2758" spans="1:29" ht="15" customHeight="1" x14ac:dyDescent="0.25">
      <c r="A2758" s="342"/>
      <c r="B2758" s="417"/>
      <c r="C2758" s="418"/>
      <c r="S2758" s="367"/>
      <c r="T2758" s="367"/>
      <c r="U2758" s="368"/>
      <c r="V2758" s="1"/>
      <c r="W2758" s="1"/>
      <c r="X2758" s="1"/>
      <c r="Y2758" s="1"/>
      <c r="Z2758" s="1"/>
      <c r="AA2758" s="1"/>
      <c r="AB2758" s="1"/>
      <c r="AC2758" s="1"/>
    </row>
    <row r="2759" spans="1:29" ht="15" customHeight="1" x14ac:dyDescent="0.25">
      <c r="A2759" s="342"/>
      <c r="B2759" s="417"/>
      <c r="C2759" s="418"/>
      <c r="S2759" s="367"/>
      <c r="T2759" s="367"/>
      <c r="U2759" s="368"/>
      <c r="V2759" s="1"/>
      <c r="W2759" s="1"/>
      <c r="X2759" s="1"/>
      <c r="Y2759" s="1"/>
      <c r="Z2759" s="1"/>
      <c r="AA2759" s="1"/>
      <c r="AB2759" s="1"/>
      <c r="AC2759" s="1"/>
    </row>
    <row r="2760" spans="1:29" ht="15" customHeight="1" x14ac:dyDescent="0.25">
      <c r="A2760" s="342"/>
      <c r="B2760" s="417"/>
      <c r="C2760" s="418"/>
      <c r="S2760" s="367"/>
      <c r="T2760" s="367"/>
      <c r="U2760" s="368"/>
      <c r="V2760" s="1"/>
      <c r="W2760" s="1"/>
      <c r="X2760" s="1"/>
      <c r="Y2760" s="1"/>
      <c r="Z2760" s="1"/>
      <c r="AA2760" s="1"/>
      <c r="AB2760" s="1"/>
      <c r="AC2760" s="1"/>
    </row>
    <row r="2761" spans="1:29" ht="15" customHeight="1" x14ac:dyDescent="0.25">
      <c r="A2761" s="342"/>
      <c r="B2761" s="417"/>
      <c r="C2761" s="418"/>
      <c r="S2761" s="367"/>
      <c r="T2761" s="367"/>
      <c r="U2761" s="368"/>
      <c r="V2761" s="1"/>
      <c r="W2761" s="1"/>
      <c r="X2761" s="1"/>
      <c r="Y2761" s="1"/>
      <c r="Z2761" s="1"/>
      <c r="AA2761" s="1"/>
      <c r="AB2761" s="1"/>
      <c r="AC2761" s="1"/>
    </row>
    <row r="2762" spans="1:29" ht="15" customHeight="1" x14ac:dyDescent="0.25">
      <c r="A2762" s="342"/>
      <c r="B2762" s="417"/>
      <c r="C2762" s="418"/>
      <c r="S2762" s="367"/>
      <c r="T2762" s="367"/>
      <c r="U2762" s="368"/>
      <c r="V2762" s="1"/>
      <c r="W2762" s="1"/>
      <c r="X2762" s="1"/>
      <c r="Y2762" s="1"/>
      <c r="Z2762" s="1"/>
      <c r="AA2762" s="1"/>
      <c r="AB2762" s="1"/>
      <c r="AC2762" s="1"/>
    </row>
    <row r="2763" spans="1:29" ht="15" customHeight="1" x14ac:dyDescent="0.25">
      <c r="A2763" s="342"/>
      <c r="B2763" s="417"/>
      <c r="C2763" s="418"/>
      <c r="S2763" s="367"/>
      <c r="T2763" s="367"/>
      <c r="U2763" s="368"/>
      <c r="V2763" s="1"/>
      <c r="W2763" s="1"/>
      <c r="X2763" s="1"/>
      <c r="Y2763" s="1"/>
      <c r="Z2763" s="1"/>
      <c r="AA2763" s="1"/>
      <c r="AB2763" s="1"/>
      <c r="AC2763" s="1"/>
    </row>
    <row r="2764" spans="1:29" ht="15" customHeight="1" x14ac:dyDescent="0.25">
      <c r="A2764" s="342"/>
      <c r="B2764" s="417"/>
      <c r="C2764" s="418"/>
      <c r="S2764" s="367"/>
      <c r="T2764" s="367"/>
      <c r="U2764" s="368"/>
      <c r="V2764" s="1"/>
      <c r="W2764" s="1"/>
      <c r="X2764" s="1"/>
      <c r="Y2764" s="1"/>
      <c r="Z2764" s="1"/>
      <c r="AA2764" s="1"/>
      <c r="AB2764" s="1"/>
      <c r="AC2764" s="1"/>
    </row>
    <row r="2765" spans="1:29" ht="15" customHeight="1" x14ac:dyDescent="0.25">
      <c r="A2765" s="342"/>
      <c r="B2765" s="417"/>
      <c r="C2765" s="418"/>
      <c r="S2765" s="367"/>
      <c r="T2765" s="367"/>
      <c r="U2765" s="368"/>
      <c r="V2765" s="1"/>
      <c r="W2765" s="1"/>
      <c r="X2765" s="1"/>
      <c r="Y2765" s="1"/>
      <c r="Z2765" s="1"/>
      <c r="AA2765" s="1"/>
      <c r="AB2765" s="1"/>
      <c r="AC2765" s="1"/>
    </row>
    <row r="2766" spans="1:29" ht="15" customHeight="1" x14ac:dyDescent="0.25">
      <c r="A2766" s="342"/>
      <c r="B2766" s="417"/>
      <c r="C2766" s="418"/>
      <c r="S2766" s="367"/>
      <c r="T2766" s="367"/>
      <c r="U2766" s="368"/>
      <c r="V2766" s="1"/>
      <c r="W2766" s="1"/>
      <c r="X2766" s="1"/>
      <c r="Y2766" s="1"/>
      <c r="Z2766" s="1"/>
      <c r="AA2766" s="1"/>
      <c r="AB2766" s="1"/>
      <c r="AC2766" s="1"/>
    </row>
    <row r="2767" spans="1:29" ht="15" customHeight="1" x14ac:dyDescent="0.25">
      <c r="A2767" s="342"/>
      <c r="B2767" s="417"/>
      <c r="C2767" s="418"/>
      <c r="S2767" s="367"/>
      <c r="T2767" s="367"/>
      <c r="U2767" s="368"/>
      <c r="V2767" s="1"/>
      <c r="W2767" s="1"/>
      <c r="X2767" s="1"/>
      <c r="Y2767" s="1"/>
      <c r="Z2767" s="1"/>
      <c r="AA2767" s="1"/>
      <c r="AB2767" s="1"/>
      <c r="AC2767" s="1"/>
    </row>
    <row r="2768" spans="1:29" ht="15" customHeight="1" x14ac:dyDescent="0.25">
      <c r="A2768" s="342"/>
      <c r="B2768" s="417"/>
      <c r="C2768" s="418"/>
      <c r="S2768" s="367"/>
      <c r="T2768" s="367"/>
      <c r="U2768" s="368"/>
      <c r="V2768" s="1"/>
      <c r="W2768" s="1"/>
      <c r="X2768" s="1"/>
      <c r="Y2768" s="1"/>
      <c r="Z2768" s="1"/>
      <c r="AA2768" s="1"/>
      <c r="AB2768" s="1"/>
      <c r="AC2768" s="1"/>
    </row>
    <row r="2769" spans="1:29" ht="15" customHeight="1" x14ac:dyDescent="0.25">
      <c r="A2769" s="342"/>
      <c r="B2769" s="417"/>
      <c r="C2769" s="418"/>
      <c r="S2769" s="367"/>
      <c r="T2769" s="367"/>
      <c r="U2769" s="368"/>
      <c r="V2769" s="1"/>
      <c r="W2769" s="1"/>
      <c r="X2769" s="1"/>
      <c r="Y2769" s="1"/>
      <c r="Z2769" s="1"/>
      <c r="AA2769" s="1"/>
      <c r="AB2769" s="1"/>
      <c r="AC2769" s="1"/>
    </row>
    <row r="2770" spans="1:29" ht="15" customHeight="1" x14ac:dyDescent="0.25">
      <c r="A2770" s="342"/>
      <c r="B2770" s="417"/>
      <c r="C2770" s="418"/>
      <c r="S2770" s="367"/>
      <c r="T2770" s="367"/>
      <c r="U2770" s="368"/>
      <c r="V2770" s="1"/>
      <c r="W2770" s="1"/>
      <c r="X2770" s="1"/>
      <c r="Y2770" s="1"/>
      <c r="Z2770" s="1"/>
      <c r="AA2770" s="1"/>
      <c r="AB2770" s="1"/>
      <c r="AC2770" s="1"/>
    </row>
    <row r="2771" spans="1:29" ht="15" customHeight="1" x14ac:dyDescent="0.25">
      <c r="A2771" s="342"/>
      <c r="B2771" s="417"/>
      <c r="C2771" s="418"/>
      <c r="S2771" s="367"/>
      <c r="T2771" s="367"/>
      <c r="U2771" s="368"/>
      <c r="V2771" s="1"/>
      <c r="W2771" s="1"/>
      <c r="X2771" s="1"/>
      <c r="Y2771" s="1"/>
      <c r="Z2771" s="1"/>
      <c r="AA2771" s="1"/>
      <c r="AB2771" s="1"/>
      <c r="AC2771" s="1"/>
    </row>
    <row r="2772" spans="1:29" ht="15" customHeight="1" x14ac:dyDescent="0.25">
      <c r="A2772" s="342"/>
      <c r="B2772" s="417"/>
      <c r="C2772" s="418"/>
      <c r="S2772" s="367"/>
      <c r="T2772" s="367"/>
      <c r="U2772" s="368"/>
      <c r="V2772" s="1"/>
      <c r="W2772" s="1"/>
      <c r="X2772" s="1"/>
      <c r="Y2772" s="1"/>
      <c r="Z2772" s="1"/>
      <c r="AA2772" s="1"/>
      <c r="AB2772" s="1"/>
      <c r="AC2772" s="1"/>
    </row>
    <row r="2773" spans="1:29" ht="15" customHeight="1" x14ac:dyDescent="0.25">
      <c r="A2773" s="342"/>
      <c r="B2773" s="417"/>
      <c r="C2773" s="418"/>
      <c r="S2773" s="367"/>
      <c r="T2773" s="367"/>
      <c r="U2773" s="368"/>
      <c r="V2773" s="1"/>
      <c r="W2773" s="1"/>
      <c r="X2773" s="1"/>
      <c r="Y2773" s="1"/>
      <c r="Z2773" s="1"/>
      <c r="AA2773" s="1"/>
      <c r="AB2773" s="1"/>
      <c r="AC2773" s="1"/>
    </row>
    <row r="2774" spans="1:29" ht="15" customHeight="1" x14ac:dyDescent="0.25">
      <c r="A2774" s="342"/>
      <c r="B2774" s="417"/>
      <c r="C2774" s="418"/>
      <c r="S2774" s="367"/>
      <c r="T2774" s="367"/>
      <c r="U2774" s="368"/>
      <c r="V2774" s="1"/>
      <c r="W2774" s="1"/>
      <c r="X2774" s="1"/>
      <c r="Y2774" s="1"/>
      <c r="Z2774" s="1"/>
      <c r="AA2774" s="1"/>
      <c r="AB2774" s="1"/>
      <c r="AC2774" s="1"/>
    </row>
    <row r="2775" spans="1:29" ht="15" customHeight="1" x14ac:dyDescent="0.25">
      <c r="A2775" s="342"/>
      <c r="B2775" s="417"/>
      <c r="C2775" s="418"/>
      <c r="S2775" s="367"/>
      <c r="T2775" s="367"/>
      <c r="U2775" s="368"/>
      <c r="V2775" s="1"/>
      <c r="W2775" s="1"/>
      <c r="X2775" s="1"/>
      <c r="Y2775" s="1"/>
      <c r="Z2775" s="1"/>
      <c r="AA2775" s="1"/>
      <c r="AB2775" s="1"/>
      <c r="AC2775" s="1"/>
    </row>
    <row r="2776" spans="1:29" ht="15" customHeight="1" x14ac:dyDescent="0.25">
      <c r="A2776" s="342"/>
      <c r="B2776" s="417"/>
      <c r="C2776" s="418"/>
      <c r="S2776" s="367"/>
      <c r="T2776" s="367"/>
      <c r="U2776" s="368"/>
      <c r="V2776" s="1"/>
      <c r="W2776" s="1"/>
      <c r="X2776" s="1"/>
      <c r="Y2776" s="1"/>
      <c r="Z2776" s="1"/>
      <c r="AA2776" s="1"/>
      <c r="AB2776" s="1"/>
      <c r="AC2776" s="1"/>
    </row>
    <row r="2777" spans="1:29" ht="15" customHeight="1" x14ac:dyDescent="0.25">
      <c r="A2777" s="342"/>
      <c r="B2777" s="417"/>
      <c r="C2777" s="418"/>
      <c r="S2777" s="367"/>
      <c r="T2777" s="367"/>
      <c r="U2777" s="368"/>
      <c r="V2777" s="1"/>
      <c r="W2777" s="1"/>
      <c r="X2777" s="1"/>
      <c r="Y2777" s="1"/>
      <c r="Z2777" s="1"/>
      <c r="AA2777" s="1"/>
      <c r="AB2777" s="1"/>
      <c r="AC2777" s="1"/>
    </row>
    <row r="2778" spans="1:29" ht="15" customHeight="1" x14ac:dyDescent="0.25">
      <c r="A2778" s="342"/>
      <c r="B2778" s="417"/>
      <c r="C2778" s="418"/>
      <c r="S2778" s="367"/>
      <c r="T2778" s="367"/>
      <c r="U2778" s="368"/>
      <c r="V2778" s="1"/>
      <c r="W2778" s="1"/>
      <c r="X2778" s="1"/>
      <c r="Y2778" s="1"/>
      <c r="Z2778" s="1"/>
      <c r="AA2778" s="1"/>
      <c r="AB2778" s="1"/>
      <c r="AC2778" s="1"/>
    </row>
    <row r="2779" spans="1:29" ht="15" customHeight="1" x14ac:dyDescent="0.25">
      <c r="A2779" s="342"/>
      <c r="B2779" s="417"/>
      <c r="C2779" s="418"/>
      <c r="S2779" s="367"/>
      <c r="T2779" s="367"/>
      <c r="U2779" s="368"/>
      <c r="V2779" s="1"/>
      <c r="W2779" s="1"/>
      <c r="X2779" s="1"/>
      <c r="Y2779" s="1"/>
      <c r="Z2779" s="1"/>
      <c r="AA2779" s="1"/>
      <c r="AB2779" s="1"/>
      <c r="AC2779" s="1"/>
    </row>
    <row r="2780" spans="1:29" ht="15" customHeight="1" x14ac:dyDescent="0.25">
      <c r="A2780" s="342"/>
      <c r="B2780" s="417"/>
      <c r="C2780" s="418"/>
      <c r="S2780" s="367"/>
      <c r="T2780" s="367"/>
      <c r="U2780" s="368"/>
      <c r="V2780" s="1"/>
      <c r="W2780" s="1"/>
      <c r="X2780" s="1"/>
      <c r="Y2780" s="1"/>
      <c r="Z2780" s="1"/>
      <c r="AA2780" s="1"/>
      <c r="AB2780" s="1"/>
      <c r="AC2780" s="1"/>
    </row>
    <row r="2781" spans="1:29" ht="15" customHeight="1" x14ac:dyDescent="0.25">
      <c r="A2781" s="342"/>
      <c r="B2781" s="417"/>
      <c r="C2781" s="418"/>
      <c r="S2781" s="367"/>
      <c r="T2781" s="367"/>
      <c r="U2781" s="368"/>
      <c r="V2781" s="1"/>
      <c r="W2781" s="1"/>
      <c r="X2781" s="1"/>
      <c r="Y2781" s="1"/>
      <c r="Z2781" s="1"/>
      <c r="AA2781" s="1"/>
      <c r="AB2781" s="1"/>
      <c r="AC2781" s="1"/>
    </row>
    <row r="2782" spans="1:29" ht="15" customHeight="1" x14ac:dyDescent="0.25">
      <c r="A2782" s="342"/>
      <c r="B2782" s="417"/>
      <c r="C2782" s="418"/>
      <c r="S2782" s="367"/>
      <c r="T2782" s="367"/>
      <c r="U2782" s="368"/>
      <c r="V2782" s="1"/>
      <c r="W2782" s="1"/>
      <c r="X2782" s="1"/>
      <c r="Y2782" s="1"/>
      <c r="Z2782" s="1"/>
      <c r="AA2782" s="1"/>
      <c r="AB2782" s="1"/>
      <c r="AC2782" s="1"/>
    </row>
    <row r="2783" spans="1:29" ht="15" customHeight="1" x14ac:dyDescent="0.25">
      <c r="A2783" s="342"/>
      <c r="B2783" s="417"/>
      <c r="C2783" s="418"/>
      <c r="S2783" s="367"/>
      <c r="T2783" s="367"/>
      <c r="U2783" s="368"/>
      <c r="V2783" s="1"/>
      <c r="W2783" s="1"/>
      <c r="X2783" s="1"/>
      <c r="Y2783" s="1"/>
      <c r="Z2783" s="1"/>
      <c r="AA2783" s="1"/>
      <c r="AB2783" s="1"/>
      <c r="AC2783" s="1"/>
    </row>
    <row r="2784" spans="1:29" ht="15" customHeight="1" x14ac:dyDescent="0.25">
      <c r="A2784" s="342"/>
      <c r="B2784" s="417"/>
      <c r="C2784" s="418"/>
      <c r="S2784" s="367"/>
      <c r="T2784" s="367"/>
      <c r="U2784" s="368"/>
      <c r="V2784" s="1"/>
      <c r="W2784" s="1"/>
      <c r="X2784" s="1"/>
      <c r="Y2784" s="1"/>
      <c r="Z2784" s="1"/>
      <c r="AA2784" s="1"/>
      <c r="AB2784" s="1"/>
      <c r="AC2784" s="1"/>
    </row>
    <row r="2785" spans="1:29" ht="15" customHeight="1" x14ac:dyDescent="0.25">
      <c r="A2785" s="342"/>
      <c r="B2785" s="417"/>
      <c r="C2785" s="418"/>
      <c r="S2785" s="367"/>
      <c r="T2785" s="367"/>
      <c r="U2785" s="368"/>
      <c r="V2785" s="1"/>
      <c r="W2785" s="1"/>
      <c r="X2785" s="1"/>
      <c r="Y2785" s="1"/>
      <c r="Z2785" s="1"/>
      <c r="AA2785" s="1"/>
      <c r="AB2785" s="1"/>
      <c r="AC2785" s="1"/>
    </row>
    <row r="2786" spans="1:29" ht="15" customHeight="1" x14ac:dyDescent="0.25">
      <c r="A2786" s="342"/>
      <c r="B2786" s="417"/>
      <c r="C2786" s="418"/>
      <c r="S2786" s="367"/>
      <c r="T2786" s="367"/>
      <c r="U2786" s="368"/>
      <c r="V2786" s="1"/>
      <c r="W2786" s="1"/>
      <c r="X2786" s="1"/>
      <c r="Y2786" s="1"/>
      <c r="Z2786" s="1"/>
      <c r="AA2786" s="1"/>
      <c r="AB2786" s="1"/>
      <c r="AC2786" s="1"/>
    </row>
    <row r="2787" spans="1:29" ht="15" customHeight="1" x14ac:dyDescent="0.25">
      <c r="A2787" s="342"/>
      <c r="B2787" s="417"/>
      <c r="C2787" s="418"/>
      <c r="S2787" s="367"/>
      <c r="T2787" s="367"/>
      <c r="U2787" s="368"/>
      <c r="V2787" s="1"/>
      <c r="W2787" s="1"/>
      <c r="X2787" s="1"/>
      <c r="Y2787" s="1"/>
      <c r="Z2787" s="1"/>
      <c r="AA2787" s="1"/>
      <c r="AB2787" s="1"/>
      <c r="AC2787" s="1"/>
    </row>
    <row r="2788" spans="1:29" ht="15" customHeight="1" x14ac:dyDescent="0.25">
      <c r="A2788" s="342"/>
      <c r="B2788" s="417"/>
      <c r="C2788" s="418"/>
      <c r="S2788" s="367"/>
      <c r="T2788" s="367"/>
      <c r="U2788" s="368"/>
      <c r="V2788" s="1"/>
      <c r="W2788" s="1"/>
      <c r="X2788" s="1"/>
      <c r="Y2788" s="1"/>
      <c r="Z2788" s="1"/>
      <c r="AA2788" s="1"/>
      <c r="AB2788" s="1"/>
      <c r="AC2788" s="1"/>
    </row>
    <row r="2789" spans="1:29" ht="15" customHeight="1" x14ac:dyDescent="0.25">
      <c r="A2789" s="342"/>
      <c r="B2789" s="417"/>
      <c r="C2789" s="418"/>
      <c r="S2789" s="367"/>
      <c r="T2789" s="367"/>
      <c r="U2789" s="368"/>
      <c r="V2789" s="1"/>
      <c r="W2789" s="1"/>
      <c r="X2789" s="1"/>
      <c r="Y2789" s="1"/>
      <c r="Z2789" s="1"/>
      <c r="AA2789" s="1"/>
      <c r="AB2789" s="1"/>
      <c r="AC2789" s="1"/>
    </row>
    <row r="2790" spans="1:29" ht="15" customHeight="1" x14ac:dyDescent="0.25">
      <c r="A2790" s="342"/>
      <c r="B2790" s="417"/>
      <c r="C2790" s="418"/>
      <c r="S2790" s="367"/>
      <c r="T2790" s="367"/>
      <c r="U2790" s="368"/>
      <c r="V2790" s="1"/>
      <c r="W2790" s="1"/>
      <c r="X2790" s="1"/>
      <c r="Y2790" s="1"/>
      <c r="Z2790" s="1"/>
      <c r="AA2790" s="1"/>
      <c r="AB2790" s="1"/>
      <c r="AC2790" s="1"/>
    </row>
    <row r="2791" spans="1:29" ht="15" customHeight="1" x14ac:dyDescent="0.25">
      <c r="A2791" s="342"/>
      <c r="B2791" s="417"/>
      <c r="C2791" s="418"/>
      <c r="S2791" s="367"/>
      <c r="T2791" s="367"/>
      <c r="U2791" s="368"/>
      <c r="V2791" s="1"/>
      <c r="W2791" s="1"/>
      <c r="X2791" s="1"/>
      <c r="Y2791" s="1"/>
      <c r="Z2791" s="1"/>
      <c r="AA2791" s="1"/>
      <c r="AB2791" s="1"/>
      <c r="AC2791" s="1"/>
    </row>
    <row r="2792" spans="1:29" ht="15" customHeight="1" x14ac:dyDescent="0.25">
      <c r="A2792" s="342"/>
      <c r="B2792" s="417"/>
      <c r="C2792" s="418"/>
      <c r="S2792" s="367"/>
      <c r="T2792" s="367"/>
      <c r="U2792" s="368"/>
      <c r="V2792" s="1"/>
      <c r="W2792" s="1"/>
      <c r="X2792" s="1"/>
      <c r="Y2792" s="1"/>
      <c r="Z2792" s="1"/>
      <c r="AA2792" s="1"/>
      <c r="AB2792" s="1"/>
      <c r="AC2792" s="1"/>
    </row>
    <row r="2793" spans="1:29" ht="15" customHeight="1" x14ac:dyDescent="0.25">
      <c r="A2793" s="342"/>
      <c r="B2793" s="417"/>
      <c r="C2793" s="418"/>
      <c r="S2793" s="367"/>
      <c r="T2793" s="367"/>
      <c r="U2793" s="368"/>
      <c r="V2793" s="1"/>
      <c r="W2793" s="1"/>
      <c r="X2793" s="1"/>
      <c r="Y2793" s="1"/>
      <c r="Z2793" s="1"/>
      <c r="AA2793" s="1"/>
      <c r="AB2793" s="1"/>
      <c r="AC2793" s="1"/>
    </row>
    <row r="2794" spans="1:29" ht="15" customHeight="1" x14ac:dyDescent="0.25">
      <c r="A2794" s="342"/>
      <c r="B2794" s="417"/>
      <c r="C2794" s="418"/>
      <c r="S2794" s="367"/>
      <c r="T2794" s="367"/>
      <c r="U2794" s="368"/>
      <c r="V2794" s="1"/>
      <c r="W2794" s="1"/>
      <c r="X2794" s="1"/>
      <c r="Y2794" s="1"/>
      <c r="Z2794" s="1"/>
      <c r="AA2794" s="1"/>
      <c r="AB2794" s="1"/>
      <c r="AC2794" s="1"/>
    </row>
    <row r="2795" spans="1:29" ht="15" customHeight="1" x14ac:dyDescent="0.25">
      <c r="A2795" s="342"/>
      <c r="B2795" s="417"/>
      <c r="C2795" s="418"/>
      <c r="S2795" s="367"/>
      <c r="T2795" s="367"/>
      <c r="U2795" s="368"/>
      <c r="V2795" s="1"/>
      <c r="W2795" s="1"/>
      <c r="X2795" s="1"/>
      <c r="Y2795" s="1"/>
      <c r="Z2795" s="1"/>
      <c r="AA2795" s="1"/>
      <c r="AB2795" s="1"/>
      <c r="AC2795" s="1"/>
    </row>
    <row r="2796" spans="1:29" ht="15" customHeight="1" x14ac:dyDescent="0.25">
      <c r="A2796" s="342"/>
      <c r="B2796" s="417"/>
      <c r="C2796" s="418"/>
      <c r="S2796" s="367"/>
      <c r="T2796" s="367"/>
      <c r="U2796" s="368"/>
      <c r="V2796" s="1"/>
      <c r="W2796" s="1"/>
      <c r="X2796" s="1"/>
      <c r="Y2796" s="1"/>
      <c r="Z2796" s="1"/>
      <c r="AA2796" s="1"/>
      <c r="AB2796" s="1"/>
      <c r="AC2796" s="1"/>
    </row>
    <row r="2797" spans="1:29" ht="15" customHeight="1" x14ac:dyDescent="0.25">
      <c r="A2797" s="342"/>
      <c r="B2797" s="417"/>
      <c r="C2797" s="418"/>
      <c r="S2797" s="367"/>
      <c r="T2797" s="367"/>
      <c r="U2797" s="368"/>
      <c r="V2797" s="1"/>
      <c r="W2797" s="1"/>
      <c r="X2797" s="1"/>
      <c r="Y2797" s="1"/>
      <c r="Z2797" s="1"/>
      <c r="AA2797" s="1"/>
      <c r="AB2797" s="1"/>
      <c r="AC2797" s="1"/>
    </row>
    <row r="2798" spans="1:29" ht="15" customHeight="1" x14ac:dyDescent="0.25">
      <c r="A2798" s="342"/>
      <c r="B2798" s="417"/>
      <c r="C2798" s="418"/>
      <c r="S2798" s="367"/>
      <c r="T2798" s="367"/>
      <c r="U2798" s="368"/>
      <c r="V2798" s="1"/>
      <c r="W2798" s="1"/>
      <c r="X2798" s="1"/>
      <c r="Y2798" s="1"/>
      <c r="Z2798" s="1"/>
      <c r="AA2798" s="1"/>
      <c r="AB2798" s="1"/>
      <c r="AC2798" s="1"/>
    </row>
    <row r="2799" spans="1:29" ht="15" customHeight="1" x14ac:dyDescent="0.25">
      <c r="A2799" s="342"/>
      <c r="B2799" s="417"/>
      <c r="C2799" s="418"/>
      <c r="S2799" s="367"/>
      <c r="T2799" s="367"/>
      <c r="U2799" s="368"/>
      <c r="V2799" s="1"/>
      <c r="W2799" s="1"/>
      <c r="X2799" s="1"/>
      <c r="Y2799" s="1"/>
      <c r="Z2799" s="1"/>
      <c r="AA2799" s="1"/>
      <c r="AB2799" s="1"/>
      <c r="AC2799" s="1"/>
    </row>
    <row r="2800" spans="1:29" ht="15" customHeight="1" x14ac:dyDescent="0.25">
      <c r="A2800" s="342"/>
      <c r="B2800" s="417"/>
      <c r="C2800" s="418"/>
      <c r="S2800" s="367"/>
      <c r="T2800" s="367"/>
      <c r="U2800" s="368"/>
      <c r="V2800" s="1"/>
      <c r="W2800" s="1"/>
      <c r="X2800" s="1"/>
      <c r="Y2800" s="1"/>
      <c r="Z2800" s="1"/>
      <c r="AA2800" s="1"/>
      <c r="AB2800" s="1"/>
      <c r="AC2800" s="1"/>
    </row>
    <row r="2801" spans="1:29" ht="15" customHeight="1" x14ac:dyDescent="0.25">
      <c r="A2801" s="342"/>
      <c r="B2801" s="417"/>
      <c r="C2801" s="418"/>
      <c r="S2801" s="367"/>
      <c r="T2801" s="367"/>
      <c r="U2801" s="368"/>
      <c r="V2801" s="1"/>
      <c r="W2801" s="1"/>
      <c r="X2801" s="1"/>
      <c r="Y2801" s="1"/>
      <c r="Z2801" s="1"/>
      <c r="AA2801" s="1"/>
      <c r="AB2801" s="1"/>
      <c r="AC2801" s="1"/>
    </row>
    <row r="2802" spans="1:29" ht="15" customHeight="1" x14ac:dyDescent="0.25">
      <c r="A2802" s="342"/>
      <c r="B2802" s="417"/>
      <c r="C2802" s="418"/>
      <c r="S2802" s="367"/>
      <c r="T2802" s="367"/>
      <c r="U2802" s="368"/>
      <c r="V2802" s="1"/>
      <c r="W2802" s="1"/>
      <c r="X2802" s="1"/>
      <c r="Y2802" s="1"/>
      <c r="Z2802" s="1"/>
      <c r="AA2802" s="1"/>
      <c r="AB2802" s="1"/>
      <c r="AC2802" s="1"/>
    </row>
    <row r="2803" spans="1:29" ht="15" customHeight="1" x14ac:dyDescent="0.25">
      <c r="A2803" s="342"/>
      <c r="B2803" s="417"/>
      <c r="C2803" s="418"/>
      <c r="S2803" s="367"/>
      <c r="T2803" s="367"/>
      <c r="U2803" s="368"/>
      <c r="V2803" s="1"/>
      <c r="W2803" s="1"/>
      <c r="X2803" s="1"/>
      <c r="Y2803" s="1"/>
      <c r="Z2803" s="1"/>
      <c r="AA2803" s="1"/>
      <c r="AB2803" s="1"/>
      <c r="AC2803" s="1"/>
    </row>
    <row r="2804" spans="1:29" ht="15" customHeight="1" x14ac:dyDescent="0.25">
      <c r="A2804" s="342"/>
      <c r="B2804" s="417"/>
      <c r="C2804" s="418"/>
      <c r="S2804" s="367"/>
      <c r="T2804" s="367"/>
      <c r="U2804" s="368"/>
      <c r="V2804" s="1"/>
      <c r="W2804" s="1"/>
      <c r="X2804" s="1"/>
      <c r="Y2804" s="1"/>
      <c r="Z2804" s="1"/>
      <c r="AA2804" s="1"/>
      <c r="AB2804" s="1"/>
      <c r="AC2804" s="1"/>
    </row>
    <row r="2805" spans="1:29" ht="15" customHeight="1" x14ac:dyDescent="0.25">
      <c r="A2805" s="342"/>
      <c r="B2805" s="417"/>
      <c r="C2805" s="418"/>
      <c r="S2805" s="367"/>
      <c r="T2805" s="367"/>
      <c r="U2805" s="368"/>
      <c r="V2805" s="1"/>
      <c r="W2805" s="1"/>
      <c r="X2805" s="1"/>
      <c r="Y2805" s="1"/>
      <c r="Z2805" s="1"/>
      <c r="AA2805" s="1"/>
      <c r="AB2805" s="1"/>
      <c r="AC2805" s="1"/>
    </row>
    <row r="2806" spans="1:29" ht="15" customHeight="1" x14ac:dyDescent="0.25">
      <c r="A2806" s="342"/>
      <c r="B2806" s="417"/>
      <c r="C2806" s="418"/>
      <c r="S2806" s="367"/>
      <c r="T2806" s="367"/>
      <c r="U2806" s="368"/>
      <c r="V2806" s="1"/>
      <c r="W2806" s="1"/>
      <c r="X2806" s="1"/>
      <c r="Y2806" s="1"/>
      <c r="Z2806" s="1"/>
      <c r="AA2806" s="1"/>
      <c r="AB2806" s="1"/>
      <c r="AC2806" s="1"/>
    </row>
    <row r="2807" spans="1:29" ht="15" customHeight="1" x14ac:dyDescent="0.25">
      <c r="A2807" s="342"/>
      <c r="B2807" s="417"/>
      <c r="C2807" s="418"/>
      <c r="S2807" s="367"/>
      <c r="T2807" s="367"/>
      <c r="U2807" s="368"/>
      <c r="V2807" s="1"/>
      <c r="W2807" s="1"/>
      <c r="X2807" s="1"/>
      <c r="Y2807" s="1"/>
      <c r="Z2807" s="1"/>
      <c r="AA2807" s="1"/>
      <c r="AB2807" s="1"/>
      <c r="AC2807" s="1"/>
    </row>
    <row r="2808" spans="1:29" ht="15" customHeight="1" x14ac:dyDescent="0.25">
      <c r="A2808" s="342"/>
      <c r="B2808" s="417"/>
      <c r="C2808" s="418"/>
      <c r="S2808" s="367"/>
      <c r="T2808" s="367"/>
      <c r="U2808" s="368"/>
      <c r="V2808" s="1"/>
      <c r="W2808" s="1"/>
      <c r="X2808" s="1"/>
      <c r="Y2808" s="1"/>
      <c r="Z2808" s="1"/>
      <c r="AA2808" s="1"/>
      <c r="AB2808" s="1"/>
      <c r="AC2808" s="1"/>
    </row>
    <row r="2809" spans="1:29" ht="15" customHeight="1" x14ac:dyDescent="0.25">
      <c r="A2809" s="342"/>
      <c r="B2809" s="417"/>
      <c r="C2809" s="418"/>
      <c r="S2809" s="367"/>
      <c r="T2809" s="367"/>
      <c r="U2809" s="368"/>
      <c r="V2809" s="1"/>
      <c r="W2809" s="1"/>
      <c r="X2809" s="1"/>
      <c r="Y2809" s="1"/>
      <c r="Z2809" s="1"/>
      <c r="AA2809" s="1"/>
      <c r="AB2809" s="1"/>
      <c r="AC2809" s="1"/>
    </row>
    <row r="2810" spans="1:29" ht="15" customHeight="1" x14ac:dyDescent="0.25">
      <c r="A2810" s="342"/>
      <c r="B2810" s="417"/>
      <c r="C2810" s="418"/>
      <c r="S2810" s="367"/>
      <c r="T2810" s="367"/>
      <c r="U2810" s="368"/>
      <c r="V2810" s="1"/>
      <c r="W2810" s="1"/>
      <c r="X2810" s="1"/>
      <c r="Y2810" s="1"/>
      <c r="Z2810" s="1"/>
      <c r="AA2810" s="1"/>
      <c r="AB2810" s="1"/>
      <c r="AC2810" s="1"/>
    </row>
    <row r="2811" spans="1:29" ht="15" customHeight="1" x14ac:dyDescent="0.25">
      <c r="A2811" s="342"/>
      <c r="B2811" s="417"/>
      <c r="C2811" s="418"/>
      <c r="S2811" s="367"/>
      <c r="T2811" s="367"/>
      <c r="U2811" s="368"/>
      <c r="V2811" s="1"/>
      <c r="W2811" s="1"/>
      <c r="X2811" s="1"/>
      <c r="Y2811" s="1"/>
      <c r="Z2811" s="1"/>
      <c r="AA2811" s="1"/>
      <c r="AB2811" s="1"/>
      <c r="AC2811" s="1"/>
    </row>
    <row r="2812" spans="1:29" ht="15" customHeight="1" x14ac:dyDescent="0.25">
      <c r="A2812" s="342"/>
      <c r="B2812" s="417"/>
      <c r="C2812" s="418"/>
      <c r="S2812" s="367"/>
      <c r="T2812" s="367"/>
      <c r="U2812" s="368"/>
      <c r="V2812" s="1"/>
      <c r="W2812" s="1"/>
      <c r="X2812" s="1"/>
      <c r="Y2812" s="1"/>
      <c r="Z2812" s="1"/>
      <c r="AA2812" s="1"/>
      <c r="AB2812" s="1"/>
      <c r="AC2812" s="1"/>
    </row>
    <row r="2813" spans="1:29" ht="15" customHeight="1" x14ac:dyDescent="0.25">
      <c r="A2813" s="342"/>
      <c r="B2813" s="417"/>
      <c r="C2813" s="418"/>
      <c r="S2813" s="367"/>
      <c r="T2813" s="367"/>
      <c r="U2813" s="368"/>
      <c r="V2813" s="1"/>
      <c r="W2813" s="1"/>
      <c r="X2813" s="1"/>
      <c r="Y2813" s="1"/>
      <c r="Z2813" s="1"/>
      <c r="AA2813" s="1"/>
      <c r="AB2813" s="1"/>
      <c r="AC2813" s="1"/>
    </row>
    <row r="2814" spans="1:29" ht="15" customHeight="1" x14ac:dyDescent="0.25">
      <c r="A2814" s="342"/>
      <c r="B2814" s="417"/>
      <c r="C2814" s="418"/>
      <c r="S2814" s="367"/>
      <c r="T2814" s="367"/>
      <c r="U2814" s="368"/>
      <c r="V2814" s="1"/>
      <c r="W2814" s="1"/>
      <c r="X2814" s="1"/>
      <c r="Y2814" s="1"/>
      <c r="Z2814" s="1"/>
      <c r="AA2814" s="1"/>
      <c r="AB2814" s="1"/>
      <c r="AC2814" s="1"/>
    </row>
    <row r="2815" spans="1:29" ht="15" customHeight="1" x14ac:dyDescent="0.25">
      <c r="A2815" s="342"/>
      <c r="B2815" s="417"/>
      <c r="C2815" s="418"/>
      <c r="S2815" s="367"/>
      <c r="T2815" s="367"/>
      <c r="U2815" s="368"/>
      <c r="V2815" s="1"/>
      <c r="W2815" s="1"/>
      <c r="X2815" s="1"/>
      <c r="Y2815" s="1"/>
      <c r="Z2815" s="1"/>
      <c r="AA2815" s="1"/>
      <c r="AB2815" s="1"/>
      <c r="AC2815" s="1"/>
    </row>
    <row r="2816" spans="1:29" ht="15" customHeight="1" x14ac:dyDescent="0.25">
      <c r="A2816" s="342"/>
      <c r="B2816" s="417"/>
      <c r="C2816" s="418"/>
      <c r="S2816" s="367"/>
      <c r="T2816" s="367"/>
      <c r="U2816" s="368"/>
      <c r="V2816" s="1"/>
      <c r="W2816" s="1"/>
      <c r="X2816" s="1"/>
      <c r="Y2816" s="1"/>
      <c r="Z2816" s="1"/>
      <c r="AA2816" s="1"/>
      <c r="AB2816" s="1"/>
      <c r="AC2816" s="1"/>
    </row>
    <row r="2817" spans="1:29" ht="15" customHeight="1" x14ac:dyDescent="0.25">
      <c r="A2817" s="342"/>
      <c r="B2817" s="417"/>
      <c r="C2817" s="418"/>
      <c r="S2817" s="367"/>
      <c r="T2817" s="367"/>
      <c r="U2817" s="368"/>
      <c r="V2817" s="1"/>
      <c r="W2817" s="1"/>
      <c r="X2817" s="1"/>
      <c r="Y2817" s="1"/>
      <c r="Z2817" s="1"/>
      <c r="AA2817" s="1"/>
      <c r="AB2817" s="1"/>
      <c r="AC2817" s="1"/>
    </row>
    <row r="2818" spans="1:29" ht="15" customHeight="1" x14ac:dyDescent="0.25">
      <c r="A2818" s="342"/>
      <c r="B2818" s="417"/>
      <c r="C2818" s="418"/>
      <c r="S2818" s="367"/>
      <c r="T2818" s="367"/>
      <c r="U2818" s="368"/>
      <c r="V2818" s="1"/>
      <c r="W2818" s="1"/>
      <c r="X2818" s="1"/>
      <c r="Y2818" s="1"/>
      <c r="Z2818" s="1"/>
      <c r="AA2818" s="1"/>
      <c r="AB2818" s="1"/>
      <c r="AC2818" s="1"/>
    </row>
    <row r="2819" spans="1:29" ht="15" customHeight="1" x14ac:dyDescent="0.25">
      <c r="A2819" s="342"/>
      <c r="B2819" s="417"/>
      <c r="C2819" s="418"/>
      <c r="S2819" s="367"/>
      <c r="T2819" s="367"/>
      <c r="U2819" s="368"/>
      <c r="V2819" s="1"/>
      <c r="W2819" s="1"/>
      <c r="X2819" s="1"/>
      <c r="Y2819" s="1"/>
      <c r="Z2819" s="1"/>
      <c r="AA2819" s="1"/>
      <c r="AB2819" s="1"/>
      <c r="AC2819" s="1"/>
    </row>
    <row r="2820" spans="1:29" ht="15" customHeight="1" x14ac:dyDescent="0.25">
      <c r="A2820" s="342"/>
      <c r="B2820" s="417"/>
      <c r="C2820" s="418"/>
      <c r="S2820" s="367"/>
      <c r="T2820" s="367"/>
      <c r="U2820" s="368"/>
      <c r="V2820" s="1"/>
      <c r="W2820" s="1"/>
      <c r="X2820" s="1"/>
      <c r="Y2820" s="1"/>
      <c r="Z2820" s="1"/>
      <c r="AA2820" s="1"/>
      <c r="AB2820" s="1"/>
      <c r="AC2820" s="1"/>
    </row>
    <row r="2821" spans="1:29" ht="15" customHeight="1" x14ac:dyDescent="0.25">
      <c r="A2821" s="342"/>
      <c r="B2821" s="417"/>
      <c r="C2821" s="418"/>
      <c r="S2821" s="367"/>
      <c r="T2821" s="367"/>
      <c r="U2821" s="368"/>
      <c r="V2821" s="1"/>
      <c r="W2821" s="1"/>
      <c r="X2821" s="1"/>
      <c r="Y2821" s="1"/>
      <c r="Z2821" s="1"/>
      <c r="AA2821" s="1"/>
      <c r="AB2821" s="1"/>
      <c r="AC2821" s="1"/>
    </row>
    <row r="2822" spans="1:29" ht="15" customHeight="1" x14ac:dyDescent="0.25">
      <c r="A2822" s="342"/>
      <c r="B2822" s="417"/>
      <c r="C2822" s="418"/>
      <c r="S2822" s="367"/>
      <c r="T2822" s="367"/>
      <c r="U2822" s="368"/>
      <c r="V2822" s="1"/>
      <c r="W2822" s="1"/>
      <c r="X2822" s="1"/>
      <c r="Y2822" s="1"/>
      <c r="Z2822" s="1"/>
      <c r="AA2822" s="1"/>
      <c r="AB2822" s="1"/>
      <c r="AC2822" s="1"/>
    </row>
    <row r="2823" spans="1:29" ht="15" customHeight="1" x14ac:dyDescent="0.25">
      <c r="A2823" s="342"/>
      <c r="B2823" s="417"/>
      <c r="C2823" s="418"/>
      <c r="S2823" s="367"/>
      <c r="T2823" s="367"/>
      <c r="U2823" s="368"/>
      <c r="V2823" s="1"/>
      <c r="W2823" s="1"/>
      <c r="X2823" s="1"/>
      <c r="Y2823" s="1"/>
      <c r="Z2823" s="1"/>
      <c r="AA2823" s="1"/>
      <c r="AB2823" s="1"/>
      <c r="AC2823" s="1"/>
    </row>
    <row r="2824" spans="1:29" ht="15" customHeight="1" x14ac:dyDescent="0.25">
      <c r="A2824" s="342"/>
      <c r="B2824" s="417"/>
      <c r="C2824" s="418"/>
      <c r="S2824" s="367"/>
      <c r="T2824" s="367"/>
      <c r="U2824" s="368"/>
      <c r="V2824" s="1"/>
      <c r="W2824" s="1"/>
      <c r="X2824" s="1"/>
      <c r="Y2824" s="1"/>
      <c r="Z2824" s="1"/>
      <c r="AA2824" s="1"/>
      <c r="AB2824" s="1"/>
      <c r="AC2824" s="1"/>
    </row>
    <row r="2825" spans="1:29" ht="15" customHeight="1" x14ac:dyDescent="0.25">
      <c r="A2825" s="342"/>
      <c r="B2825" s="417"/>
      <c r="C2825" s="418"/>
      <c r="S2825" s="367"/>
      <c r="T2825" s="367"/>
      <c r="U2825" s="368"/>
      <c r="V2825" s="1"/>
      <c r="W2825" s="1"/>
      <c r="X2825" s="1"/>
      <c r="Y2825" s="1"/>
      <c r="Z2825" s="1"/>
      <c r="AA2825" s="1"/>
      <c r="AB2825" s="1"/>
      <c r="AC2825" s="1"/>
    </row>
    <row r="2826" spans="1:29" ht="15" customHeight="1" x14ac:dyDescent="0.25">
      <c r="A2826" s="342"/>
      <c r="B2826" s="417"/>
      <c r="C2826" s="418"/>
      <c r="S2826" s="367"/>
      <c r="T2826" s="367"/>
      <c r="U2826" s="368"/>
      <c r="V2826" s="1"/>
      <c r="W2826" s="1"/>
      <c r="X2826" s="1"/>
      <c r="Y2826" s="1"/>
      <c r="Z2826" s="1"/>
      <c r="AA2826" s="1"/>
      <c r="AB2826" s="1"/>
      <c r="AC2826" s="1"/>
    </row>
    <row r="2827" spans="1:29" ht="15" customHeight="1" x14ac:dyDescent="0.25">
      <c r="A2827" s="342"/>
      <c r="B2827" s="417"/>
      <c r="C2827" s="418"/>
      <c r="S2827" s="367"/>
      <c r="T2827" s="367"/>
      <c r="U2827" s="368"/>
      <c r="V2827" s="1"/>
      <c r="W2827" s="1"/>
      <c r="X2827" s="1"/>
      <c r="Y2827" s="1"/>
      <c r="Z2827" s="1"/>
      <c r="AA2827" s="1"/>
      <c r="AB2827" s="1"/>
      <c r="AC2827" s="1"/>
    </row>
    <row r="2828" spans="1:29" ht="15" customHeight="1" x14ac:dyDescent="0.25">
      <c r="A2828" s="342"/>
      <c r="B2828" s="417"/>
      <c r="C2828" s="418"/>
      <c r="S2828" s="367"/>
      <c r="T2828" s="367"/>
      <c r="U2828" s="368"/>
      <c r="V2828" s="1"/>
      <c r="W2828" s="1"/>
      <c r="X2828" s="1"/>
      <c r="Y2828" s="1"/>
      <c r="Z2828" s="1"/>
      <c r="AA2828" s="1"/>
      <c r="AB2828" s="1"/>
      <c r="AC2828" s="1"/>
    </row>
    <row r="2829" spans="1:29" ht="15" customHeight="1" x14ac:dyDescent="0.25">
      <c r="A2829" s="342"/>
      <c r="B2829" s="417"/>
      <c r="C2829" s="418"/>
      <c r="S2829" s="367"/>
      <c r="T2829" s="367"/>
      <c r="U2829" s="368"/>
      <c r="V2829" s="1"/>
      <c r="W2829" s="1"/>
      <c r="X2829" s="1"/>
      <c r="Y2829" s="1"/>
      <c r="Z2829" s="1"/>
      <c r="AA2829" s="1"/>
      <c r="AB2829" s="1"/>
      <c r="AC2829" s="1"/>
    </row>
    <row r="2830" spans="1:29" ht="15" customHeight="1" x14ac:dyDescent="0.25">
      <c r="A2830" s="342"/>
      <c r="B2830" s="417"/>
      <c r="C2830" s="418"/>
      <c r="S2830" s="367"/>
      <c r="T2830" s="367"/>
      <c r="U2830" s="368"/>
      <c r="V2830" s="1"/>
      <c r="W2830" s="1"/>
      <c r="X2830" s="1"/>
      <c r="Y2830" s="1"/>
      <c r="Z2830" s="1"/>
      <c r="AA2830" s="1"/>
      <c r="AB2830" s="1"/>
      <c r="AC2830" s="1"/>
    </row>
    <row r="2831" spans="1:29" ht="15" customHeight="1" x14ac:dyDescent="0.25">
      <c r="A2831" s="342"/>
      <c r="B2831" s="417"/>
      <c r="C2831" s="418"/>
      <c r="S2831" s="367"/>
      <c r="T2831" s="367"/>
      <c r="U2831" s="368"/>
      <c r="V2831" s="1"/>
      <c r="W2831" s="1"/>
      <c r="X2831" s="1"/>
      <c r="Y2831" s="1"/>
      <c r="Z2831" s="1"/>
      <c r="AA2831" s="1"/>
      <c r="AB2831" s="1"/>
      <c r="AC2831" s="1"/>
    </row>
    <row r="2832" spans="1:29" ht="15" customHeight="1" x14ac:dyDescent="0.25">
      <c r="A2832" s="342"/>
      <c r="B2832" s="417"/>
      <c r="C2832" s="418"/>
      <c r="S2832" s="367"/>
      <c r="T2832" s="367"/>
      <c r="U2832" s="368"/>
      <c r="V2832" s="1"/>
      <c r="W2832" s="1"/>
      <c r="X2832" s="1"/>
      <c r="Y2832" s="1"/>
      <c r="Z2832" s="1"/>
      <c r="AA2832" s="1"/>
      <c r="AB2832" s="1"/>
      <c r="AC2832" s="1"/>
    </row>
    <row r="2833" spans="1:29" ht="15" customHeight="1" x14ac:dyDescent="0.25">
      <c r="A2833" s="342"/>
      <c r="B2833" s="417"/>
      <c r="C2833" s="418"/>
      <c r="S2833" s="367"/>
      <c r="T2833" s="367"/>
      <c r="U2833" s="368"/>
      <c r="V2833" s="1"/>
      <c r="W2833" s="1"/>
      <c r="X2833" s="1"/>
      <c r="Y2833" s="1"/>
      <c r="Z2833" s="1"/>
      <c r="AA2833" s="1"/>
      <c r="AB2833" s="1"/>
      <c r="AC2833" s="1"/>
    </row>
    <row r="2834" spans="1:29" ht="15" customHeight="1" x14ac:dyDescent="0.25">
      <c r="A2834" s="342"/>
      <c r="B2834" s="417"/>
      <c r="C2834" s="418"/>
      <c r="S2834" s="367"/>
      <c r="T2834" s="367"/>
      <c r="U2834" s="368"/>
      <c r="V2834" s="1"/>
      <c r="W2834" s="1"/>
      <c r="X2834" s="1"/>
      <c r="Y2834" s="1"/>
      <c r="Z2834" s="1"/>
      <c r="AA2834" s="1"/>
      <c r="AB2834" s="1"/>
      <c r="AC2834" s="1"/>
    </row>
    <row r="2835" spans="1:29" ht="15" customHeight="1" x14ac:dyDescent="0.25">
      <c r="A2835" s="342"/>
      <c r="B2835" s="417"/>
      <c r="C2835" s="418"/>
      <c r="S2835" s="367"/>
      <c r="T2835" s="367"/>
      <c r="U2835" s="368"/>
      <c r="V2835" s="1"/>
      <c r="W2835" s="1"/>
      <c r="X2835" s="1"/>
      <c r="Y2835" s="1"/>
      <c r="Z2835" s="1"/>
      <c r="AA2835" s="1"/>
      <c r="AB2835" s="1"/>
      <c r="AC2835" s="1"/>
    </row>
    <row r="2836" spans="1:29" ht="15" customHeight="1" x14ac:dyDescent="0.25">
      <c r="A2836" s="342"/>
      <c r="B2836" s="417"/>
      <c r="C2836" s="418"/>
      <c r="S2836" s="367"/>
      <c r="T2836" s="367"/>
      <c r="U2836" s="368"/>
      <c r="V2836" s="1"/>
      <c r="W2836" s="1"/>
      <c r="X2836" s="1"/>
      <c r="Y2836" s="1"/>
      <c r="Z2836" s="1"/>
      <c r="AA2836" s="1"/>
      <c r="AB2836" s="1"/>
      <c r="AC2836" s="1"/>
    </row>
    <row r="2837" spans="1:29" ht="15" customHeight="1" x14ac:dyDescent="0.25">
      <c r="A2837" s="342"/>
      <c r="B2837" s="417"/>
      <c r="C2837" s="418"/>
      <c r="S2837" s="367"/>
      <c r="T2837" s="367"/>
      <c r="U2837" s="368"/>
      <c r="V2837" s="1"/>
      <c r="W2837" s="1"/>
      <c r="X2837" s="1"/>
      <c r="Y2837" s="1"/>
      <c r="Z2837" s="1"/>
      <c r="AA2837" s="1"/>
      <c r="AB2837" s="1"/>
      <c r="AC2837" s="1"/>
    </row>
    <row r="2838" spans="1:29" ht="15" customHeight="1" x14ac:dyDescent="0.25">
      <c r="A2838" s="342"/>
      <c r="B2838" s="417"/>
      <c r="C2838" s="418"/>
      <c r="S2838" s="367"/>
      <c r="T2838" s="367"/>
      <c r="U2838" s="368"/>
      <c r="V2838" s="1"/>
      <c r="W2838" s="1"/>
      <c r="X2838" s="1"/>
      <c r="Y2838" s="1"/>
      <c r="Z2838" s="1"/>
      <c r="AA2838" s="1"/>
      <c r="AB2838" s="1"/>
      <c r="AC2838" s="1"/>
    </row>
    <row r="2839" spans="1:29" ht="15" customHeight="1" x14ac:dyDescent="0.25">
      <c r="A2839" s="342"/>
      <c r="B2839" s="417"/>
      <c r="C2839" s="418"/>
      <c r="S2839" s="367"/>
      <c r="T2839" s="367"/>
      <c r="U2839" s="368"/>
      <c r="V2839" s="1"/>
      <c r="W2839" s="1"/>
      <c r="X2839" s="1"/>
      <c r="Y2839" s="1"/>
      <c r="Z2839" s="1"/>
      <c r="AA2839" s="1"/>
      <c r="AB2839" s="1"/>
      <c r="AC2839" s="1"/>
    </row>
    <row r="2840" spans="1:29" ht="15" customHeight="1" x14ac:dyDescent="0.25">
      <c r="A2840" s="342"/>
      <c r="B2840" s="417"/>
      <c r="C2840" s="418"/>
      <c r="S2840" s="367"/>
      <c r="T2840" s="367"/>
      <c r="U2840" s="368"/>
      <c r="V2840" s="1"/>
      <c r="W2840" s="1"/>
      <c r="X2840" s="1"/>
      <c r="Y2840" s="1"/>
      <c r="Z2840" s="1"/>
      <c r="AA2840" s="1"/>
      <c r="AB2840" s="1"/>
      <c r="AC2840" s="1"/>
    </row>
    <row r="2841" spans="1:29" ht="15" customHeight="1" x14ac:dyDescent="0.25">
      <c r="A2841" s="342"/>
      <c r="B2841" s="417"/>
      <c r="C2841" s="418"/>
      <c r="S2841" s="367"/>
      <c r="T2841" s="367"/>
      <c r="U2841" s="368"/>
      <c r="V2841" s="1"/>
      <c r="W2841" s="1"/>
      <c r="X2841" s="1"/>
      <c r="Y2841" s="1"/>
      <c r="Z2841" s="1"/>
      <c r="AA2841" s="1"/>
      <c r="AB2841" s="1"/>
      <c r="AC2841" s="1"/>
    </row>
    <row r="2842" spans="1:29" ht="15" customHeight="1" x14ac:dyDescent="0.25">
      <c r="A2842" s="342"/>
      <c r="B2842" s="417"/>
      <c r="C2842" s="418"/>
      <c r="S2842" s="367"/>
      <c r="T2842" s="367"/>
      <c r="U2842" s="368"/>
      <c r="V2842" s="1"/>
      <c r="W2842" s="1"/>
      <c r="X2842" s="1"/>
      <c r="Y2842" s="1"/>
      <c r="Z2842" s="1"/>
      <c r="AA2842" s="1"/>
      <c r="AB2842" s="1"/>
      <c r="AC2842" s="1"/>
    </row>
    <row r="2843" spans="1:29" ht="15" customHeight="1" x14ac:dyDescent="0.25">
      <c r="A2843" s="342"/>
      <c r="B2843" s="417"/>
      <c r="C2843" s="418"/>
      <c r="S2843" s="367"/>
      <c r="T2843" s="367"/>
      <c r="U2843" s="368"/>
      <c r="V2843" s="1"/>
      <c r="W2843" s="1"/>
      <c r="X2843" s="1"/>
      <c r="Y2843" s="1"/>
      <c r="Z2843" s="1"/>
      <c r="AA2843" s="1"/>
      <c r="AB2843" s="1"/>
      <c r="AC2843" s="1"/>
    </row>
    <row r="2844" spans="1:29" ht="15" customHeight="1" x14ac:dyDescent="0.25">
      <c r="A2844" s="342"/>
      <c r="B2844" s="417"/>
      <c r="C2844" s="418"/>
      <c r="S2844" s="367"/>
      <c r="T2844" s="367"/>
      <c r="U2844" s="368"/>
      <c r="V2844" s="1"/>
      <c r="W2844" s="1"/>
      <c r="X2844" s="1"/>
      <c r="Y2844" s="1"/>
      <c r="Z2844" s="1"/>
      <c r="AA2844" s="1"/>
      <c r="AB2844" s="1"/>
      <c r="AC2844" s="1"/>
    </row>
    <row r="2845" spans="1:29" ht="15" customHeight="1" x14ac:dyDescent="0.25">
      <c r="A2845" s="342"/>
      <c r="B2845" s="417"/>
      <c r="C2845" s="418"/>
      <c r="S2845" s="367"/>
      <c r="T2845" s="367"/>
      <c r="U2845" s="368"/>
      <c r="V2845" s="1"/>
      <c r="W2845" s="1"/>
      <c r="X2845" s="1"/>
      <c r="Y2845" s="1"/>
      <c r="Z2845" s="1"/>
      <c r="AA2845" s="1"/>
      <c r="AB2845" s="1"/>
      <c r="AC2845" s="1"/>
    </row>
    <row r="2846" spans="1:29" ht="15" customHeight="1" x14ac:dyDescent="0.25">
      <c r="A2846" s="342"/>
      <c r="B2846" s="417"/>
      <c r="C2846" s="418"/>
      <c r="S2846" s="367"/>
      <c r="T2846" s="367"/>
      <c r="U2846" s="368"/>
      <c r="V2846" s="1"/>
      <c r="W2846" s="1"/>
      <c r="X2846" s="1"/>
      <c r="Y2846" s="1"/>
      <c r="Z2846" s="1"/>
      <c r="AA2846" s="1"/>
      <c r="AB2846" s="1"/>
      <c r="AC2846" s="1"/>
    </row>
    <row r="2847" spans="1:29" ht="15" customHeight="1" x14ac:dyDescent="0.25">
      <c r="A2847" s="342"/>
      <c r="B2847" s="417"/>
      <c r="C2847" s="418"/>
      <c r="S2847" s="367"/>
      <c r="T2847" s="367"/>
      <c r="U2847" s="368"/>
      <c r="V2847" s="1"/>
      <c r="W2847" s="1"/>
      <c r="X2847" s="1"/>
      <c r="Y2847" s="1"/>
      <c r="Z2847" s="1"/>
      <c r="AA2847" s="1"/>
      <c r="AB2847" s="1"/>
      <c r="AC2847" s="1"/>
    </row>
    <row r="2848" spans="1:29" ht="15" customHeight="1" x14ac:dyDescent="0.25">
      <c r="A2848" s="342"/>
      <c r="B2848" s="417"/>
      <c r="C2848" s="418"/>
      <c r="S2848" s="367"/>
      <c r="T2848" s="367"/>
      <c r="U2848" s="368"/>
      <c r="V2848" s="1"/>
      <c r="W2848" s="1"/>
      <c r="X2848" s="1"/>
      <c r="Y2848" s="1"/>
      <c r="Z2848" s="1"/>
      <c r="AA2848" s="1"/>
      <c r="AB2848" s="1"/>
      <c r="AC2848" s="1"/>
    </row>
    <row r="2849" spans="1:29" ht="15" customHeight="1" x14ac:dyDescent="0.25">
      <c r="A2849" s="342"/>
      <c r="B2849" s="417"/>
      <c r="C2849" s="418"/>
      <c r="S2849" s="367"/>
      <c r="T2849" s="367"/>
      <c r="U2849" s="368"/>
      <c r="V2849" s="1"/>
      <c r="W2849" s="1"/>
      <c r="X2849" s="1"/>
      <c r="Y2849" s="1"/>
      <c r="Z2849" s="1"/>
      <c r="AA2849" s="1"/>
      <c r="AB2849" s="1"/>
      <c r="AC2849" s="1"/>
    </row>
    <row r="2850" spans="1:29" ht="15" customHeight="1" x14ac:dyDescent="0.25">
      <c r="A2850" s="342"/>
      <c r="B2850" s="417"/>
      <c r="C2850" s="418"/>
      <c r="S2850" s="367"/>
      <c r="T2850" s="367"/>
      <c r="U2850" s="368"/>
      <c r="V2850" s="1"/>
      <c r="W2850" s="1"/>
      <c r="X2850" s="1"/>
      <c r="Y2850" s="1"/>
      <c r="Z2850" s="1"/>
      <c r="AA2850" s="1"/>
      <c r="AB2850" s="1"/>
      <c r="AC2850" s="1"/>
    </row>
    <row r="2851" spans="1:29" ht="15" customHeight="1" x14ac:dyDescent="0.25">
      <c r="A2851" s="342"/>
      <c r="B2851" s="417"/>
      <c r="C2851" s="418"/>
      <c r="S2851" s="367"/>
      <c r="T2851" s="367"/>
      <c r="U2851" s="368"/>
      <c r="V2851" s="1"/>
      <c r="W2851" s="1"/>
      <c r="X2851" s="1"/>
      <c r="Y2851" s="1"/>
      <c r="Z2851" s="1"/>
      <c r="AA2851" s="1"/>
      <c r="AB2851" s="1"/>
      <c r="AC2851" s="1"/>
    </row>
    <row r="2852" spans="1:29" ht="15" customHeight="1" x14ac:dyDescent="0.25">
      <c r="A2852" s="342"/>
      <c r="B2852" s="417"/>
      <c r="C2852" s="418"/>
      <c r="S2852" s="367"/>
      <c r="T2852" s="367"/>
      <c r="U2852" s="368"/>
      <c r="V2852" s="1"/>
      <c r="W2852" s="1"/>
      <c r="X2852" s="1"/>
      <c r="Y2852" s="1"/>
      <c r="Z2852" s="1"/>
      <c r="AA2852" s="1"/>
      <c r="AB2852" s="1"/>
      <c r="AC2852" s="1"/>
    </row>
    <row r="2853" spans="1:29" ht="15" customHeight="1" x14ac:dyDescent="0.25">
      <c r="A2853" s="342"/>
      <c r="B2853" s="417"/>
      <c r="C2853" s="418"/>
      <c r="S2853" s="367"/>
      <c r="T2853" s="367"/>
      <c r="U2853" s="368"/>
      <c r="V2853" s="1"/>
      <c r="W2853" s="1"/>
      <c r="X2853" s="1"/>
      <c r="Y2853" s="1"/>
      <c r="Z2853" s="1"/>
      <c r="AA2853" s="1"/>
      <c r="AB2853" s="1"/>
      <c r="AC2853" s="1"/>
    </row>
    <row r="2854" spans="1:29" ht="15" customHeight="1" x14ac:dyDescent="0.25">
      <c r="A2854" s="342"/>
      <c r="B2854" s="417"/>
      <c r="C2854" s="418"/>
      <c r="S2854" s="367"/>
      <c r="T2854" s="367"/>
      <c r="U2854" s="368"/>
      <c r="V2854" s="1"/>
      <c r="W2854" s="1"/>
      <c r="X2854" s="1"/>
      <c r="Y2854" s="1"/>
      <c r="Z2854" s="1"/>
      <c r="AA2854" s="1"/>
      <c r="AB2854" s="1"/>
      <c r="AC2854" s="1"/>
    </row>
    <row r="2855" spans="1:29" ht="15" customHeight="1" x14ac:dyDescent="0.25">
      <c r="A2855" s="342"/>
      <c r="B2855" s="417"/>
      <c r="C2855" s="418"/>
      <c r="S2855" s="367"/>
      <c r="T2855" s="367"/>
      <c r="U2855" s="368"/>
      <c r="V2855" s="1"/>
      <c r="W2855" s="1"/>
      <c r="X2855" s="1"/>
      <c r="Y2855" s="1"/>
      <c r="Z2855" s="1"/>
      <c r="AA2855" s="1"/>
      <c r="AB2855" s="1"/>
      <c r="AC2855" s="1"/>
    </row>
    <row r="2856" spans="1:29" ht="15" customHeight="1" x14ac:dyDescent="0.25">
      <c r="A2856" s="342"/>
      <c r="B2856" s="417"/>
      <c r="C2856" s="418"/>
      <c r="S2856" s="367"/>
      <c r="T2856" s="367"/>
      <c r="U2856" s="368"/>
      <c r="V2856" s="1"/>
      <c r="W2856" s="1"/>
      <c r="X2856" s="1"/>
      <c r="Y2856" s="1"/>
      <c r="Z2856" s="1"/>
      <c r="AA2856" s="1"/>
      <c r="AB2856" s="1"/>
      <c r="AC2856" s="1"/>
    </row>
    <row r="2857" spans="1:29" ht="15" customHeight="1" x14ac:dyDescent="0.25">
      <c r="A2857" s="342"/>
      <c r="B2857" s="417"/>
      <c r="C2857" s="418"/>
      <c r="S2857" s="367"/>
      <c r="T2857" s="367"/>
      <c r="U2857" s="368"/>
      <c r="V2857" s="1"/>
      <c r="W2857" s="1"/>
      <c r="X2857" s="1"/>
      <c r="Y2857" s="1"/>
      <c r="Z2857" s="1"/>
      <c r="AA2857" s="1"/>
      <c r="AB2857" s="1"/>
      <c r="AC2857" s="1"/>
    </row>
    <row r="2858" spans="1:29" ht="15" customHeight="1" x14ac:dyDescent="0.25">
      <c r="A2858" s="342"/>
      <c r="B2858" s="417"/>
      <c r="C2858" s="418"/>
      <c r="S2858" s="367"/>
      <c r="T2858" s="367"/>
      <c r="U2858" s="368"/>
      <c r="V2858" s="1"/>
      <c r="W2858" s="1"/>
      <c r="X2858" s="1"/>
      <c r="Y2858" s="1"/>
      <c r="Z2858" s="1"/>
      <c r="AA2858" s="1"/>
      <c r="AB2858" s="1"/>
      <c r="AC2858" s="1"/>
    </row>
    <row r="2859" spans="1:29" ht="15" customHeight="1" x14ac:dyDescent="0.25">
      <c r="A2859" s="342"/>
      <c r="B2859" s="417"/>
      <c r="C2859" s="418"/>
      <c r="S2859" s="367"/>
      <c r="T2859" s="367"/>
      <c r="U2859" s="368"/>
      <c r="V2859" s="1"/>
      <c r="W2859" s="1"/>
      <c r="X2859" s="1"/>
      <c r="Y2859" s="1"/>
      <c r="Z2859" s="1"/>
      <c r="AA2859" s="1"/>
      <c r="AB2859" s="1"/>
      <c r="AC2859" s="1"/>
    </row>
    <row r="2860" spans="1:29" ht="15" customHeight="1" x14ac:dyDescent="0.25">
      <c r="A2860" s="342"/>
      <c r="B2860" s="417"/>
      <c r="C2860" s="418"/>
      <c r="S2860" s="367"/>
      <c r="T2860" s="367"/>
      <c r="U2860" s="368"/>
      <c r="V2860" s="1"/>
      <c r="W2860" s="1"/>
      <c r="X2860" s="1"/>
      <c r="Y2860" s="1"/>
      <c r="Z2860" s="1"/>
      <c r="AA2860" s="1"/>
      <c r="AB2860" s="1"/>
      <c r="AC2860" s="1"/>
    </row>
    <row r="2861" spans="1:29" ht="15" customHeight="1" x14ac:dyDescent="0.25">
      <c r="A2861" s="342"/>
      <c r="B2861" s="417"/>
      <c r="C2861" s="418"/>
      <c r="S2861" s="367"/>
      <c r="T2861" s="367"/>
      <c r="U2861" s="368"/>
      <c r="V2861" s="1"/>
      <c r="W2861" s="1"/>
      <c r="X2861" s="1"/>
      <c r="Y2861" s="1"/>
      <c r="Z2861" s="1"/>
      <c r="AA2861" s="1"/>
      <c r="AB2861" s="1"/>
      <c r="AC2861" s="1"/>
    </row>
    <row r="2862" spans="1:29" ht="15" customHeight="1" x14ac:dyDescent="0.25">
      <c r="A2862" s="342"/>
      <c r="B2862" s="417"/>
      <c r="C2862" s="418"/>
      <c r="S2862" s="367"/>
      <c r="T2862" s="367"/>
      <c r="U2862" s="368"/>
      <c r="V2862" s="1"/>
      <c r="W2862" s="1"/>
      <c r="X2862" s="1"/>
      <c r="Y2862" s="1"/>
      <c r="Z2862" s="1"/>
      <c r="AA2862" s="1"/>
      <c r="AB2862" s="1"/>
      <c r="AC2862" s="1"/>
    </row>
    <row r="2863" spans="1:29" ht="15" customHeight="1" x14ac:dyDescent="0.25">
      <c r="A2863" s="342"/>
      <c r="B2863" s="417"/>
      <c r="C2863" s="418"/>
      <c r="S2863" s="367"/>
      <c r="T2863" s="367"/>
      <c r="U2863" s="368"/>
      <c r="V2863" s="1"/>
      <c r="W2863" s="1"/>
      <c r="X2863" s="1"/>
      <c r="Y2863" s="1"/>
      <c r="Z2863" s="1"/>
      <c r="AA2863" s="1"/>
      <c r="AB2863" s="1"/>
      <c r="AC2863" s="1"/>
    </row>
    <row r="2864" spans="1:29" ht="15" customHeight="1" x14ac:dyDescent="0.25">
      <c r="A2864" s="342"/>
      <c r="B2864" s="417"/>
      <c r="C2864" s="418"/>
      <c r="S2864" s="367"/>
      <c r="T2864" s="367"/>
      <c r="U2864" s="368"/>
      <c r="V2864" s="1"/>
      <c r="W2864" s="1"/>
      <c r="X2864" s="1"/>
      <c r="Y2864" s="1"/>
      <c r="Z2864" s="1"/>
      <c r="AA2864" s="1"/>
      <c r="AB2864" s="1"/>
      <c r="AC2864" s="1"/>
    </row>
    <row r="2865" spans="1:29" ht="15" customHeight="1" x14ac:dyDescent="0.25">
      <c r="A2865" s="342"/>
      <c r="B2865" s="417"/>
      <c r="C2865" s="418"/>
      <c r="S2865" s="367"/>
      <c r="T2865" s="367"/>
      <c r="U2865" s="368"/>
      <c r="V2865" s="1"/>
      <c r="W2865" s="1"/>
      <c r="X2865" s="1"/>
      <c r="Y2865" s="1"/>
      <c r="Z2865" s="1"/>
      <c r="AA2865" s="1"/>
      <c r="AB2865" s="1"/>
      <c r="AC2865" s="1"/>
    </row>
    <row r="2866" spans="1:29" ht="15" customHeight="1" x14ac:dyDescent="0.25">
      <c r="A2866" s="342"/>
      <c r="B2866" s="417"/>
      <c r="C2866" s="418"/>
      <c r="S2866" s="367"/>
      <c r="T2866" s="367"/>
      <c r="U2866" s="368"/>
      <c r="V2866" s="1"/>
      <c r="W2866" s="1"/>
      <c r="X2866" s="1"/>
      <c r="Y2866" s="1"/>
      <c r="Z2866" s="1"/>
      <c r="AA2866" s="1"/>
      <c r="AB2866" s="1"/>
      <c r="AC2866" s="1"/>
    </row>
    <row r="2867" spans="1:29" ht="15" customHeight="1" x14ac:dyDescent="0.25">
      <c r="A2867" s="342"/>
      <c r="B2867" s="417"/>
      <c r="C2867" s="418"/>
      <c r="S2867" s="367"/>
      <c r="T2867" s="367"/>
      <c r="U2867" s="368"/>
      <c r="V2867" s="1"/>
      <c r="W2867" s="1"/>
      <c r="X2867" s="1"/>
      <c r="Y2867" s="1"/>
      <c r="Z2867" s="1"/>
      <c r="AA2867" s="1"/>
      <c r="AB2867" s="1"/>
      <c r="AC2867" s="1"/>
    </row>
    <row r="2868" spans="1:29" ht="15" customHeight="1" x14ac:dyDescent="0.25">
      <c r="A2868" s="342"/>
      <c r="B2868" s="417"/>
      <c r="C2868" s="418"/>
      <c r="S2868" s="367"/>
      <c r="T2868" s="367"/>
      <c r="U2868" s="368"/>
      <c r="V2868" s="1"/>
      <c r="W2868" s="1"/>
      <c r="X2868" s="1"/>
      <c r="Y2868" s="1"/>
      <c r="Z2868" s="1"/>
      <c r="AA2868" s="1"/>
      <c r="AB2868" s="1"/>
      <c r="AC2868" s="1"/>
    </row>
    <row r="2869" spans="1:29" ht="15" customHeight="1" x14ac:dyDescent="0.25">
      <c r="A2869" s="342"/>
      <c r="B2869" s="417"/>
      <c r="C2869" s="418"/>
      <c r="S2869" s="367"/>
      <c r="T2869" s="367"/>
      <c r="U2869" s="368"/>
      <c r="V2869" s="1"/>
      <c r="W2869" s="1"/>
      <c r="X2869" s="1"/>
      <c r="Y2869" s="1"/>
      <c r="Z2869" s="1"/>
      <c r="AA2869" s="1"/>
      <c r="AB2869" s="1"/>
      <c r="AC2869" s="1"/>
    </row>
    <row r="2870" spans="1:29" ht="15" customHeight="1" x14ac:dyDescent="0.25">
      <c r="A2870" s="342"/>
      <c r="B2870" s="417"/>
      <c r="C2870" s="418"/>
      <c r="S2870" s="367"/>
      <c r="T2870" s="367"/>
      <c r="U2870" s="368"/>
      <c r="V2870" s="1"/>
      <c r="W2870" s="1"/>
      <c r="X2870" s="1"/>
      <c r="Y2870" s="1"/>
      <c r="Z2870" s="1"/>
      <c r="AA2870" s="1"/>
      <c r="AB2870" s="1"/>
      <c r="AC2870" s="1"/>
    </row>
    <row r="2871" spans="1:29" ht="15" customHeight="1" x14ac:dyDescent="0.25">
      <c r="A2871" s="342"/>
      <c r="B2871" s="417"/>
      <c r="C2871" s="418"/>
      <c r="S2871" s="367"/>
      <c r="T2871" s="367"/>
      <c r="U2871" s="368"/>
      <c r="V2871" s="1"/>
      <c r="W2871" s="1"/>
      <c r="X2871" s="1"/>
      <c r="Y2871" s="1"/>
      <c r="Z2871" s="1"/>
      <c r="AA2871" s="1"/>
      <c r="AB2871" s="1"/>
      <c r="AC2871" s="1"/>
    </row>
    <row r="2872" spans="1:29" ht="15" customHeight="1" x14ac:dyDescent="0.25">
      <c r="A2872" s="342"/>
      <c r="B2872" s="417"/>
      <c r="C2872" s="418"/>
      <c r="S2872" s="367"/>
      <c r="T2872" s="367"/>
      <c r="U2872" s="368"/>
      <c r="V2872" s="1"/>
      <c r="W2872" s="1"/>
      <c r="X2872" s="1"/>
      <c r="Y2872" s="1"/>
      <c r="Z2872" s="1"/>
      <c r="AA2872" s="1"/>
      <c r="AB2872" s="1"/>
      <c r="AC2872" s="1"/>
    </row>
    <row r="2873" spans="1:29" ht="15" customHeight="1" x14ac:dyDescent="0.25">
      <c r="A2873" s="342"/>
      <c r="B2873" s="417"/>
      <c r="C2873" s="418"/>
      <c r="S2873" s="367"/>
      <c r="T2873" s="367"/>
      <c r="U2873" s="368"/>
      <c r="V2873" s="1"/>
      <c r="W2873" s="1"/>
      <c r="X2873" s="1"/>
      <c r="Y2873" s="1"/>
      <c r="Z2873" s="1"/>
      <c r="AA2873" s="1"/>
      <c r="AB2873" s="1"/>
      <c r="AC2873" s="1"/>
    </row>
    <row r="2874" spans="1:29" ht="15" customHeight="1" x14ac:dyDescent="0.25">
      <c r="A2874" s="342"/>
      <c r="B2874" s="417"/>
      <c r="C2874" s="418"/>
      <c r="S2874" s="367"/>
      <c r="T2874" s="367"/>
      <c r="U2874" s="368"/>
      <c r="V2874" s="1"/>
      <c r="W2874" s="1"/>
      <c r="X2874" s="1"/>
      <c r="Y2874" s="1"/>
      <c r="Z2874" s="1"/>
      <c r="AA2874" s="1"/>
      <c r="AB2874" s="1"/>
      <c r="AC2874" s="1"/>
    </row>
    <row r="2875" spans="1:29" ht="15" customHeight="1" x14ac:dyDescent="0.25">
      <c r="A2875" s="342"/>
      <c r="B2875" s="417"/>
      <c r="C2875" s="418"/>
      <c r="S2875" s="367"/>
      <c r="T2875" s="367"/>
      <c r="U2875" s="368"/>
      <c r="V2875" s="1"/>
      <c r="W2875" s="1"/>
      <c r="X2875" s="1"/>
      <c r="Y2875" s="1"/>
      <c r="Z2875" s="1"/>
      <c r="AA2875" s="1"/>
      <c r="AB2875" s="1"/>
      <c r="AC2875" s="1"/>
    </row>
    <row r="2876" spans="1:29" ht="15" customHeight="1" x14ac:dyDescent="0.25">
      <c r="A2876" s="342"/>
      <c r="B2876" s="417"/>
      <c r="C2876" s="418"/>
      <c r="S2876" s="367"/>
      <c r="T2876" s="367"/>
      <c r="U2876" s="368"/>
      <c r="V2876" s="1"/>
      <c r="W2876" s="1"/>
      <c r="X2876" s="1"/>
      <c r="Y2876" s="1"/>
      <c r="Z2876" s="1"/>
      <c r="AA2876" s="1"/>
      <c r="AB2876" s="1"/>
      <c r="AC2876" s="1"/>
    </row>
    <row r="2877" spans="1:29" ht="15" customHeight="1" x14ac:dyDescent="0.25">
      <c r="A2877" s="342"/>
      <c r="B2877" s="417"/>
      <c r="C2877" s="418"/>
      <c r="S2877" s="367"/>
      <c r="T2877" s="367"/>
      <c r="U2877" s="368"/>
      <c r="V2877" s="1"/>
      <c r="W2877" s="1"/>
      <c r="X2877" s="1"/>
      <c r="Y2877" s="1"/>
      <c r="Z2877" s="1"/>
      <c r="AA2877" s="1"/>
      <c r="AB2877" s="1"/>
      <c r="AC2877" s="1"/>
    </row>
    <row r="2878" spans="1:29" ht="15" customHeight="1" x14ac:dyDescent="0.25">
      <c r="A2878" s="342"/>
      <c r="B2878" s="417"/>
      <c r="C2878" s="418"/>
      <c r="S2878" s="367"/>
      <c r="T2878" s="367"/>
      <c r="U2878" s="368"/>
      <c r="V2878" s="1"/>
      <c r="W2878" s="1"/>
      <c r="X2878" s="1"/>
      <c r="Y2878" s="1"/>
      <c r="Z2878" s="1"/>
      <c r="AA2878" s="1"/>
      <c r="AB2878" s="1"/>
      <c r="AC2878" s="1"/>
    </row>
    <row r="2879" spans="1:29" ht="15" customHeight="1" x14ac:dyDescent="0.25">
      <c r="A2879" s="342"/>
      <c r="B2879" s="417"/>
      <c r="C2879" s="418"/>
      <c r="S2879" s="367"/>
      <c r="T2879" s="367"/>
      <c r="U2879" s="368"/>
      <c r="V2879" s="1"/>
      <c r="W2879" s="1"/>
      <c r="X2879" s="1"/>
      <c r="Y2879" s="1"/>
      <c r="Z2879" s="1"/>
      <c r="AA2879" s="1"/>
      <c r="AB2879" s="1"/>
      <c r="AC2879" s="1"/>
    </row>
    <row r="2880" spans="1:29" ht="15" customHeight="1" x14ac:dyDescent="0.25">
      <c r="A2880" s="342"/>
      <c r="B2880" s="417"/>
      <c r="C2880" s="418"/>
      <c r="S2880" s="367"/>
      <c r="T2880" s="367"/>
      <c r="U2880" s="368"/>
      <c r="V2880" s="1"/>
      <c r="W2880" s="1"/>
      <c r="X2880" s="1"/>
      <c r="Y2880" s="1"/>
      <c r="Z2880" s="1"/>
      <c r="AA2880" s="1"/>
      <c r="AB2880" s="1"/>
      <c r="AC2880" s="1"/>
    </row>
    <row r="2881" spans="1:29" ht="15" customHeight="1" x14ac:dyDescent="0.25">
      <c r="A2881" s="342"/>
      <c r="B2881" s="417"/>
      <c r="C2881" s="418"/>
      <c r="S2881" s="367"/>
      <c r="T2881" s="367"/>
      <c r="U2881" s="368"/>
      <c r="V2881" s="1"/>
      <c r="W2881" s="1"/>
      <c r="X2881" s="1"/>
      <c r="Y2881" s="1"/>
      <c r="Z2881" s="1"/>
      <c r="AA2881" s="1"/>
      <c r="AB2881" s="1"/>
      <c r="AC2881" s="1"/>
    </row>
    <row r="2882" spans="1:29" ht="15" customHeight="1" x14ac:dyDescent="0.25">
      <c r="A2882" s="342"/>
      <c r="B2882" s="417"/>
      <c r="C2882" s="418"/>
      <c r="S2882" s="367"/>
      <c r="T2882" s="367"/>
      <c r="U2882" s="368"/>
      <c r="V2882" s="1"/>
      <c r="W2882" s="1"/>
      <c r="X2882" s="1"/>
      <c r="Y2882" s="1"/>
      <c r="Z2882" s="1"/>
      <c r="AA2882" s="1"/>
      <c r="AB2882" s="1"/>
      <c r="AC2882" s="1"/>
    </row>
    <row r="2883" spans="1:29" ht="15" customHeight="1" x14ac:dyDescent="0.25">
      <c r="A2883" s="342"/>
      <c r="B2883" s="417"/>
      <c r="C2883" s="418"/>
      <c r="S2883" s="367"/>
      <c r="T2883" s="367"/>
      <c r="U2883" s="368"/>
      <c r="V2883" s="1"/>
      <c r="W2883" s="1"/>
      <c r="X2883" s="1"/>
      <c r="Y2883" s="1"/>
      <c r="Z2883" s="1"/>
      <c r="AA2883" s="1"/>
      <c r="AB2883" s="1"/>
      <c r="AC2883" s="1"/>
    </row>
    <row r="2884" spans="1:29" ht="15" customHeight="1" x14ac:dyDescent="0.25">
      <c r="A2884" s="342"/>
      <c r="B2884" s="417"/>
      <c r="C2884" s="418"/>
      <c r="S2884" s="367"/>
      <c r="T2884" s="367"/>
      <c r="U2884" s="368"/>
      <c r="V2884" s="1"/>
      <c r="W2884" s="1"/>
      <c r="X2884" s="1"/>
      <c r="Y2884" s="1"/>
      <c r="Z2884" s="1"/>
      <c r="AA2884" s="1"/>
      <c r="AB2884" s="1"/>
      <c r="AC2884" s="1"/>
    </row>
    <row r="2885" spans="1:29" ht="15" customHeight="1" x14ac:dyDescent="0.25">
      <c r="A2885" s="342"/>
      <c r="B2885" s="417"/>
      <c r="C2885" s="418"/>
      <c r="S2885" s="367"/>
      <c r="T2885" s="367"/>
      <c r="U2885" s="368"/>
      <c r="V2885" s="1"/>
      <c r="W2885" s="1"/>
      <c r="X2885" s="1"/>
      <c r="Y2885" s="1"/>
      <c r="Z2885" s="1"/>
      <c r="AA2885" s="1"/>
      <c r="AB2885" s="1"/>
      <c r="AC2885" s="1"/>
    </row>
    <row r="2886" spans="1:29" ht="15" customHeight="1" x14ac:dyDescent="0.25">
      <c r="A2886" s="342"/>
      <c r="B2886" s="417"/>
      <c r="C2886" s="418"/>
      <c r="S2886" s="367"/>
      <c r="T2886" s="367"/>
      <c r="U2886" s="368"/>
      <c r="V2886" s="1"/>
      <c r="W2886" s="1"/>
      <c r="X2886" s="1"/>
      <c r="Y2886" s="1"/>
      <c r="Z2886" s="1"/>
      <c r="AA2886" s="1"/>
      <c r="AB2886" s="1"/>
      <c r="AC2886" s="1"/>
    </row>
    <row r="2887" spans="1:29" ht="15" customHeight="1" x14ac:dyDescent="0.25">
      <c r="A2887" s="342"/>
      <c r="B2887" s="417"/>
      <c r="C2887" s="418"/>
      <c r="S2887" s="367"/>
      <c r="T2887" s="367"/>
      <c r="U2887" s="368"/>
      <c r="V2887" s="1"/>
      <c r="W2887" s="1"/>
      <c r="X2887" s="1"/>
      <c r="Y2887" s="1"/>
      <c r="Z2887" s="1"/>
      <c r="AA2887" s="1"/>
      <c r="AB2887" s="1"/>
      <c r="AC2887" s="1"/>
    </row>
    <row r="2888" spans="1:29" ht="15" customHeight="1" x14ac:dyDescent="0.25">
      <c r="A2888" s="342"/>
      <c r="B2888" s="417"/>
      <c r="C2888" s="418"/>
      <c r="S2888" s="367"/>
      <c r="T2888" s="367"/>
      <c r="U2888" s="368"/>
      <c r="V2888" s="1"/>
      <c r="W2888" s="1"/>
      <c r="X2888" s="1"/>
      <c r="Y2888" s="1"/>
      <c r="Z2888" s="1"/>
      <c r="AA2888" s="1"/>
      <c r="AB2888" s="1"/>
      <c r="AC2888" s="1"/>
    </row>
    <row r="2889" spans="1:29" ht="15" customHeight="1" x14ac:dyDescent="0.25">
      <c r="A2889" s="342"/>
      <c r="B2889" s="417"/>
      <c r="C2889" s="418"/>
      <c r="S2889" s="367"/>
      <c r="T2889" s="367"/>
      <c r="U2889" s="368"/>
      <c r="V2889" s="1"/>
      <c r="W2889" s="1"/>
      <c r="X2889" s="1"/>
      <c r="Y2889" s="1"/>
      <c r="Z2889" s="1"/>
      <c r="AA2889" s="1"/>
      <c r="AB2889" s="1"/>
      <c r="AC2889" s="1"/>
    </row>
    <row r="2890" spans="1:29" ht="15" customHeight="1" x14ac:dyDescent="0.25">
      <c r="A2890" s="342"/>
      <c r="B2890" s="417"/>
      <c r="C2890" s="418"/>
      <c r="S2890" s="367"/>
      <c r="T2890" s="367"/>
      <c r="U2890" s="368"/>
      <c r="V2890" s="1"/>
      <c r="W2890" s="1"/>
      <c r="X2890" s="1"/>
      <c r="Y2890" s="1"/>
      <c r="Z2890" s="1"/>
      <c r="AA2890" s="1"/>
      <c r="AB2890" s="1"/>
      <c r="AC2890" s="1"/>
    </row>
    <row r="2891" spans="1:29" ht="15" customHeight="1" x14ac:dyDescent="0.25">
      <c r="A2891" s="342"/>
      <c r="B2891" s="417"/>
      <c r="C2891" s="418"/>
      <c r="S2891" s="367"/>
      <c r="T2891" s="367"/>
      <c r="U2891" s="368"/>
      <c r="V2891" s="1"/>
      <c r="W2891" s="1"/>
      <c r="X2891" s="1"/>
      <c r="Y2891" s="1"/>
      <c r="Z2891" s="1"/>
      <c r="AA2891" s="1"/>
      <c r="AB2891" s="1"/>
      <c r="AC2891" s="1"/>
    </row>
    <row r="2892" spans="1:29" ht="15" customHeight="1" x14ac:dyDescent="0.25">
      <c r="A2892" s="342"/>
      <c r="B2892" s="417"/>
      <c r="C2892" s="418"/>
      <c r="S2892" s="367"/>
      <c r="T2892" s="367"/>
      <c r="U2892" s="368"/>
      <c r="V2892" s="1"/>
      <c r="W2892" s="1"/>
      <c r="X2892" s="1"/>
      <c r="Y2892" s="1"/>
      <c r="Z2892" s="1"/>
      <c r="AA2892" s="1"/>
      <c r="AB2892" s="1"/>
      <c r="AC2892" s="1"/>
    </row>
    <row r="2893" spans="1:29" ht="15" customHeight="1" x14ac:dyDescent="0.25">
      <c r="A2893" s="342"/>
      <c r="B2893" s="417"/>
      <c r="C2893" s="418"/>
      <c r="S2893" s="367"/>
      <c r="T2893" s="367"/>
      <c r="U2893" s="368"/>
      <c r="V2893" s="1"/>
      <c r="W2893" s="1"/>
      <c r="X2893" s="1"/>
      <c r="Y2893" s="1"/>
      <c r="Z2893" s="1"/>
      <c r="AA2893" s="1"/>
      <c r="AB2893" s="1"/>
      <c r="AC2893" s="1"/>
    </row>
    <row r="2894" spans="1:29" ht="15" customHeight="1" x14ac:dyDescent="0.25">
      <c r="A2894" s="342"/>
      <c r="B2894" s="417"/>
      <c r="C2894" s="418"/>
      <c r="S2894" s="367"/>
      <c r="T2894" s="367"/>
      <c r="U2894" s="368"/>
      <c r="V2894" s="1"/>
      <c r="W2894" s="1"/>
      <c r="X2894" s="1"/>
      <c r="Y2894" s="1"/>
      <c r="Z2894" s="1"/>
      <c r="AA2894" s="1"/>
      <c r="AB2894" s="1"/>
      <c r="AC2894" s="1"/>
    </row>
    <row r="2895" spans="1:29" ht="15" customHeight="1" x14ac:dyDescent="0.25">
      <c r="A2895" s="342"/>
      <c r="B2895" s="417"/>
      <c r="C2895" s="418"/>
      <c r="S2895" s="367"/>
      <c r="T2895" s="367"/>
      <c r="U2895" s="368"/>
      <c r="V2895" s="1"/>
      <c r="W2895" s="1"/>
      <c r="X2895" s="1"/>
      <c r="Y2895" s="1"/>
      <c r="Z2895" s="1"/>
      <c r="AA2895" s="1"/>
      <c r="AB2895" s="1"/>
      <c r="AC2895" s="1"/>
    </row>
    <row r="2896" spans="1:29" ht="15" customHeight="1" x14ac:dyDescent="0.25">
      <c r="A2896" s="342"/>
      <c r="B2896" s="417"/>
      <c r="C2896" s="418"/>
      <c r="S2896" s="367"/>
      <c r="T2896" s="367"/>
      <c r="U2896" s="368"/>
      <c r="V2896" s="1"/>
      <c r="W2896" s="1"/>
      <c r="X2896" s="1"/>
      <c r="Y2896" s="1"/>
      <c r="Z2896" s="1"/>
      <c r="AA2896" s="1"/>
      <c r="AB2896" s="1"/>
      <c r="AC2896" s="1"/>
    </row>
    <row r="2897" spans="1:29" ht="15" customHeight="1" x14ac:dyDescent="0.25">
      <c r="A2897" s="342"/>
      <c r="B2897" s="417"/>
      <c r="C2897" s="418"/>
      <c r="S2897" s="367"/>
      <c r="T2897" s="367"/>
      <c r="U2897" s="368"/>
      <c r="V2897" s="1"/>
      <c r="W2897" s="1"/>
      <c r="X2897" s="1"/>
      <c r="Y2897" s="1"/>
      <c r="Z2897" s="1"/>
      <c r="AA2897" s="1"/>
      <c r="AB2897" s="1"/>
      <c r="AC2897" s="1"/>
    </row>
    <row r="2898" spans="1:29" ht="15" customHeight="1" x14ac:dyDescent="0.25">
      <c r="A2898" s="342"/>
      <c r="B2898" s="417"/>
      <c r="C2898" s="418"/>
      <c r="S2898" s="367"/>
      <c r="T2898" s="367"/>
      <c r="U2898" s="368"/>
      <c r="V2898" s="1"/>
      <c r="W2898" s="1"/>
      <c r="X2898" s="1"/>
      <c r="Y2898" s="1"/>
      <c r="Z2898" s="1"/>
      <c r="AA2898" s="1"/>
      <c r="AB2898" s="1"/>
      <c r="AC2898" s="1"/>
    </row>
    <row r="2899" spans="1:29" ht="15" customHeight="1" x14ac:dyDescent="0.25">
      <c r="A2899" s="342"/>
      <c r="B2899" s="417"/>
      <c r="C2899" s="418"/>
      <c r="S2899" s="367"/>
      <c r="T2899" s="367"/>
      <c r="U2899" s="368"/>
      <c r="V2899" s="1"/>
      <c r="W2899" s="1"/>
      <c r="X2899" s="1"/>
      <c r="Y2899" s="1"/>
      <c r="Z2899" s="1"/>
      <c r="AA2899" s="1"/>
      <c r="AB2899" s="1"/>
      <c r="AC2899" s="1"/>
    </row>
    <row r="2900" spans="1:29" ht="15" customHeight="1" x14ac:dyDescent="0.25">
      <c r="A2900" s="342"/>
      <c r="B2900" s="417"/>
      <c r="C2900" s="418"/>
      <c r="S2900" s="367"/>
      <c r="T2900" s="367"/>
      <c r="U2900" s="368"/>
      <c r="V2900" s="1"/>
      <c r="W2900" s="1"/>
      <c r="X2900" s="1"/>
      <c r="Y2900" s="1"/>
      <c r="Z2900" s="1"/>
      <c r="AA2900" s="1"/>
      <c r="AB2900" s="1"/>
      <c r="AC2900" s="1"/>
    </row>
    <row r="2901" spans="1:29" ht="15" customHeight="1" x14ac:dyDescent="0.25">
      <c r="A2901" s="342"/>
      <c r="B2901" s="417"/>
      <c r="C2901" s="418"/>
      <c r="S2901" s="367"/>
      <c r="T2901" s="367"/>
      <c r="U2901" s="368"/>
      <c r="V2901" s="1"/>
      <c r="W2901" s="1"/>
      <c r="X2901" s="1"/>
      <c r="Y2901" s="1"/>
      <c r="Z2901" s="1"/>
      <c r="AA2901" s="1"/>
      <c r="AB2901" s="1"/>
      <c r="AC2901" s="1"/>
    </row>
    <row r="2902" spans="1:29" ht="15" customHeight="1" x14ac:dyDescent="0.25">
      <c r="A2902" s="342"/>
      <c r="B2902" s="417"/>
      <c r="C2902" s="418"/>
      <c r="S2902" s="367"/>
      <c r="T2902" s="367"/>
      <c r="U2902" s="368"/>
      <c r="V2902" s="1"/>
      <c r="W2902" s="1"/>
      <c r="X2902" s="1"/>
      <c r="Y2902" s="1"/>
      <c r="Z2902" s="1"/>
      <c r="AA2902" s="1"/>
      <c r="AB2902" s="1"/>
      <c r="AC2902" s="1"/>
    </row>
    <row r="2903" spans="1:29" ht="15" customHeight="1" x14ac:dyDescent="0.25">
      <c r="A2903" s="342"/>
      <c r="B2903" s="417"/>
      <c r="C2903" s="418"/>
      <c r="S2903" s="367"/>
      <c r="T2903" s="367"/>
      <c r="U2903" s="368"/>
      <c r="V2903" s="1"/>
      <c r="W2903" s="1"/>
      <c r="X2903" s="1"/>
      <c r="Y2903" s="1"/>
      <c r="Z2903" s="1"/>
      <c r="AA2903" s="1"/>
      <c r="AB2903" s="1"/>
      <c r="AC2903" s="1"/>
    </row>
    <row r="2904" spans="1:29" ht="15" customHeight="1" x14ac:dyDescent="0.25">
      <c r="A2904" s="342"/>
      <c r="B2904" s="417"/>
      <c r="C2904" s="418"/>
      <c r="S2904" s="367"/>
      <c r="T2904" s="367"/>
      <c r="U2904" s="368"/>
      <c r="V2904" s="1"/>
      <c r="W2904" s="1"/>
      <c r="X2904" s="1"/>
      <c r="Y2904" s="1"/>
      <c r="Z2904" s="1"/>
      <c r="AA2904" s="1"/>
      <c r="AB2904" s="1"/>
      <c r="AC2904" s="1"/>
    </row>
    <row r="2905" spans="1:29" ht="15" customHeight="1" x14ac:dyDescent="0.25">
      <c r="A2905" s="342"/>
      <c r="B2905" s="417"/>
      <c r="C2905" s="418"/>
      <c r="S2905" s="367"/>
      <c r="T2905" s="367"/>
      <c r="U2905" s="368"/>
      <c r="V2905" s="1"/>
      <c r="W2905" s="1"/>
      <c r="X2905" s="1"/>
      <c r="Y2905" s="1"/>
      <c r="Z2905" s="1"/>
      <c r="AA2905" s="1"/>
      <c r="AB2905" s="1"/>
      <c r="AC2905" s="1"/>
    </row>
    <row r="2906" spans="1:29" ht="15" customHeight="1" x14ac:dyDescent="0.25">
      <c r="A2906" s="342"/>
      <c r="B2906" s="417"/>
      <c r="C2906" s="418"/>
      <c r="S2906" s="367"/>
      <c r="T2906" s="367"/>
      <c r="U2906" s="368"/>
      <c r="V2906" s="1"/>
      <c r="W2906" s="1"/>
      <c r="X2906" s="1"/>
      <c r="Y2906" s="1"/>
      <c r="Z2906" s="1"/>
      <c r="AA2906" s="1"/>
      <c r="AB2906" s="1"/>
      <c r="AC2906" s="1"/>
    </row>
    <row r="2907" spans="1:29" ht="15" customHeight="1" x14ac:dyDescent="0.25">
      <c r="A2907" s="342"/>
      <c r="B2907" s="417"/>
      <c r="C2907" s="418"/>
      <c r="S2907" s="367"/>
      <c r="T2907" s="367"/>
      <c r="U2907" s="368"/>
      <c r="V2907" s="1"/>
      <c r="W2907" s="1"/>
      <c r="X2907" s="1"/>
      <c r="Y2907" s="1"/>
      <c r="Z2907" s="1"/>
      <c r="AA2907" s="1"/>
      <c r="AB2907" s="1"/>
      <c r="AC2907" s="1"/>
    </row>
    <row r="2908" spans="1:29" ht="15" customHeight="1" x14ac:dyDescent="0.25">
      <c r="A2908" s="342"/>
      <c r="B2908" s="417"/>
      <c r="C2908" s="418"/>
      <c r="S2908" s="367"/>
      <c r="T2908" s="367"/>
      <c r="U2908" s="368"/>
      <c r="V2908" s="1"/>
      <c r="W2908" s="1"/>
      <c r="X2908" s="1"/>
      <c r="Y2908" s="1"/>
      <c r="Z2908" s="1"/>
      <c r="AA2908" s="1"/>
      <c r="AB2908" s="1"/>
      <c r="AC2908" s="1"/>
    </row>
    <row r="2909" spans="1:29" ht="15" customHeight="1" x14ac:dyDescent="0.25">
      <c r="A2909" s="342"/>
      <c r="B2909" s="417"/>
      <c r="C2909" s="418"/>
      <c r="S2909" s="367"/>
      <c r="T2909" s="367"/>
      <c r="U2909" s="368"/>
      <c r="V2909" s="1"/>
      <c r="W2909" s="1"/>
      <c r="X2909" s="1"/>
      <c r="Y2909" s="1"/>
      <c r="Z2909" s="1"/>
      <c r="AA2909" s="1"/>
      <c r="AB2909" s="1"/>
      <c r="AC2909" s="1"/>
    </row>
    <row r="2910" spans="1:29" ht="15" customHeight="1" x14ac:dyDescent="0.25">
      <c r="A2910" s="342"/>
      <c r="B2910" s="417"/>
      <c r="C2910" s="418"/>
      <c r="S2910" s="367"/>
      <c r="T2910" s="367"/>
      <c r="U2910" s="368"/>
      <c r="V2910" s="1"/>
      <c r="W2910" s="1"/>
      <c r="X2910" s="1"/>
      <c r="Y2910" s="1"/>
      <c r="Z2910" s="1"/>
      <c r="AA2910" s="1"/>
      <c r="AB2910" s="1"/>
      <c r="AC2910" s="1"/>
    </row>
    <row r="2911" spans="1:29" ht="15" customHeight="1" x14ac:dyDescent="0.25">
      <c r="A2911" s="342"/>
      <c r="B2911" s="417"/>
      <c r="C2911" s="418"/>
      <c r="S2911" s="367"/>
      <c r="T2911" s="367"/>
      <c r="U2911" s="368"/>
      <c r="V2911" s="1"/>
      <c r="W2911" s="1"/>
      <c r="X2911" s="1"/>
      <c r="Y2911" s="1"/>
      <c r="Z2911" s="1"/>
      <c r="AA2911" s="1"/>
      <c r="AB2911" s="1"/>
      <c r="AC2911" s="1"/>
    </row>
    <row r="2912" spans="1:29" ht="15" customHeight="1" x14ac:dyDescent="0.25">
      <c r="A2912" s="342"/>
      <c r="B2912" s="417"/>
      <c r="C2912" s="418"/>
      <c r="S2912" s="367"/>
      <c r="T2912" s="367"/>
      <c r="U2912" s="368"/>
      <c r="V2912" s="1"/>
      <c r="W2912" s="1"/>
      <c r="X2912" s="1"/>
      <c r="Y2912" s="1"/>
      <c r="Z2912" s="1"/>
      <c r="AA2912" s="1"/>
      <c r="AB2912" s="1"/>
      <c r="AC2912" s="1"/>
    </row>
    <row r="2913" spans="1:29" ht="15" customHeight="1" x14ac:dyDescent="0.25">
      <c r="A2913" s="342"/>
      <c r="B2913" s="417"/>
      <c r="C2913" s="418"/>
      <c r="S2913" s="367"/>
      <c r="T2913" s="367"/>
      <c r="U2913" s="368"/>
      <c r="V2913" s="1"/>
      <c r="W2913" s="1"/>
      <c r="X2913" s="1"/>
      <c r="Y2913" s="1"/>
      <c r="Z2913" s="1"/>
      <c r="AA2913" s="1"/>
      <c r="AB2913" s="1"/>
      <c r="AC2913" s="1"/>
    </row>
    <row r="2914" spans="1:29" ht="15" customHeight="1" x14ac:dyDescent="0.25">
      <c r="A2914" s="342"/>
      <c r="B2914" s="417"/>
      <c r="C2914" s="418"/>
      <c r="S2914" s="367"/>
      <c r="T2914" s="367"/>
      <c r="U2914" s="368"/>
      <c r="V2914" s="1"/>
      <c r="W2914" s="1"/>
      <c r="X2914" s="1"/>
      <c r="Y2914" s="1"/>
      <c r="Z2914" s="1"/>
      <c r="AA2914" s="1"/>
      <c r="AB2914" s="1"/>
      <c r="AC2914" s="1"/>
    </row>
    <row r="2915" spans="1:29" ht="15" customHeight="1" x14ac:dyDescent="0.25">
      <c r="A2915" s="342"/>
      <c r="B2915" s="417"/>
      <c r="C2915" s="418"/>
      <c r="S2915" s="367"/>
      <c r="T2915" s="367"/>
      <c r="U2915" s="368"/>
      <c r="V2915" s="1"/>
      <c r="W2915" s="1"/>
      <c r="X2915" s="1"/>
      <c r="Y2915" s="1"/>
      <c r="Z2915" s="1"/>
      <c r="AA2915" s="1"/>
      <c r="AB2915" s="1"/>
      <c r="AC2915" s="1"/>
    </row>
    <row r="2916" spans="1:29" ht="15" customHeight="1" x14ac:dyDescent="0.25">
      <c r="A2916" s="342"/>
      <c r="B2916" s="417"/>
      <c r="C2916" s="418"/>
      <c r="S2916" s="367"/>
      <c r="T2916" s="367"/>
      <c r="U2916" s="368"/>
      <c r="V2916" s="1"/>
      <c r="W2916" s="1"/>
      <c r="X2916" s="1"/>
      <c r="Y2916" s="1"/>
      <c r="Z2916" s="1"/>
      <c r="AA2916" s="1"/>
      <c r="AB2916" s="1"/>
      <c r="AC2916" s="1"/>
    </row>
    <row r="2917" spans="1:29" ht="15" customHeight="1" x14ac:dyDescent="0.25">
      <c r="A2917" s="342"/>
      <c r="B2917" s="417"/>
      <c r="C2917" s="418"/>
      <c r="S2917" s="367"/>
      <c r="T2917" s="367"/>
      <c r="U2917" s="368"/>
      <c r="V2917" s="1"/>
      <c r="W2917" s="1"/>
      <c r="X2917" s="1"/>
      <c r="Y2917" s="1"/>
      <c r="Z2917" s="1"/>
      <c r="AA2917" s="1"/>
      <c r="AB2917" s="1"/>
      <c r="AC2917" s="1"/>
    </row>
    <row r="2918" spans="1:29" ht="15" customHeight="1" x14ac:dyDescent="0.25">
      <c r="A2918" s="342"/>
      <c r="B2918" s="417"/>
      <c r="C2918" s="418"/>
      <c r="S2918" s="367"/>
      <c r="T2918" s="367"/>
      <c r="U2918" s="368"/>
      <c r="V2918" s="1"/>
      <c r="W2918" s="1"/>
      <c r="X2918" s="1"/>
      <c r="Y2918" s="1"/>
      <c r="Z2918" s="1"/>
      <c r="AA2918" s="1"/>
      <c r="AB2918" s="1"/>
      <c r="AC2918" s="1"/>
    </row>
    <row r="2919" spans="1:29" ht="15" customHeight="1" x14ac:dyDescent="0.25">
      <c r="A2919" s="342"/>
      <c r="B2919" s="417"/>
      <c r="C2919" s="418"/>
      <c r="S2919" s="367"/>
      <c r="T2919" s="367"/>
      <c r="U2919" s="368"/>
      <c r="V2919" s="1"/>
      <c r="W2919" s="1"/>
      <c r="X2919" s="1"/>
      <c r="Y2919" s="1"/>
      <c r="Z2919" s="1"/>
      <c r="AA2919" s="1"/>
      <c r="AB2919" s="1"/>
      <c r="AC2919" s="1"/>
    </row>
    <row r="2920" spans="1:29" ht="15" customHeight="1" x14ac:dyDescent="0.25">
      <c r="A2920" s="342"/>
      <c r="B2920" s="417"/>
      <c r="C2920" s="418"/>
      <c r="S2920" s="367"/>
      <c r="T2920" s="367"/>
      <c r="U2920" s="368"/>
      <c r="V2920" s="1"/>
      <c r="W2920" s="1"/>
      <c r="X2920" s="1"/>
      <c r="Y2920" s="1"/>
      <c r="Z2920" s="1"/>
      <c r="AA2920" s="1"/>
      <c r="AB2920" s="1"/>
      <c r="AC2920" s="1"/>
    </row>
    <row r="2921" spans="1:29" ht="15" customHeight="1" x14ac:dyDescent="0.25">
      <c r="A2921" s="342"/>
      <c r="B2921" s="417"/>
      <c r="C2921" s="418"/>
      <c r="S2921" s="367"/>
      <c r="T2921" s="367"/>
      <c r="U2921" s="368"/>
      <c r="V2921" s="1"/>
      <c r="W2921" s="1"/>
      <c r="X2921" s="1"/>
      <c r="Y2921" s="1"/>
      <c r="Z2921" s="1"/>
      <c r="AA2921" s="1"/>
      <c r="AB2921" s="1"/>
      <c r="AC2921" s="1"/>
    </row>
    <row r="2922" spans="1:29" ht="15" customHeight="1" x14ac:dyDescent="0.25">
      <c r="A2922" s="342"/>
      <c r="B2922" s="417"/>
      <c r="C2922" s="418"/>
      <c r="S2922" s="367"/>
      <c r="T2922" s="367"/>
      <c r="U2922" s="368"/>
      <c r="V2922" s="1"/>
      <c r="W2922" s="1"/>
      <c r="X2922" s="1"/>
      <c r="Y2922" s="1"/>
      <c r="Z2922" s="1"/>
      <c r="AA2922" s="1"/>
      <c r="AB2922" s="1"/>
      <c r="AC2922" s="1"/>
    </row>
    <row r="2923" spans="1:29" ht="15" customHeight="1" x14ac:dyDescent="0.25">
      <c r="A2923" s="342"/>
      <c r="B2923" s="417"/>
      <c r="C2923" s="418"/>
      <c r="S2923" s="367"/>
      <c r="T2923" s="367"/>
      <c r="U2923" s="368"/>
      <c r="V2923" s="1"/>
      <c r="W2923" s="1"/>
      <c r="X2923" s="1"/>
      <c r="Y2923" s="1"/>
      <c r="Z2923" s="1"/>
      <c r="AA2923" s="1"/>
      <c r="AB2923" s="1"/>
      <c r="AC2923" s="1"/>
    </row>
    <row r="2924" spans="1:29" ht="15" customHeight="1" x14ac:dyDescent="0.25">
      <c r="A2924" s="342"/>
      <c r="B2924" s="417"/>
      <c r="C2924" s="418"/>
      <c r="S2924" s="367"/>
      <c r="T2924" s="367"/>
      <c r="U2924" s="368"/>
      <c r="V2924" s="1"/>
      <c r="W2924" s="1"/>
      <c r="X2924" s="1"/>
      <c r="Y2924" s="1"/>
      <c r="Z2924" s="1"/>
      <c r="AA2924" s="1"/>
      <c r="AB2924" s="1"/>
      <c r="AC2924" s="1"/>
    </row>
    <row r="2925" spans="1:29" ht="15" customHeight="1" x14ac:dyDescent="0.25">
      <c r="A2925" s="342"/>
      <c r="B2925" s="417"/>
      <c r="C2925" s="418"/>
      <c r="S2925" s="367"/>
      <c r="T2925" s="367"/>
      <c r="U2925" s="368"/>
      <c r="V2925" s="1"/>
      <c r="W2925" s="1"/>
      <c r="X2925" s="1"/>
      <c r="Y2925" s="1"/>
      <c r="Z2925" s="1"/>
      <c r="AA2925" s="1"/>
      <c r="AB2925" s="1"/>
      <c r="AC2925" s="1"/>
    </row>
    <row r="2926" spans="1:29" ht="15" customHeight="1" x14ac:dyDescent="0.25">
      <c r="A2926" s="342"/>
      <c r="B2926" s="417"/>
      <c r="C2926" s="418"/>
      <c r="S2926" s="367"/>
      <c r="T2926" s="367"/>
      <c r="U2926" s="368"/>
      <c r="V2926" s="1"/>
      <c r="W2926" s="1"/>
      <c r="X2926" s="1"/>
      <c r="Y2926" s="1"/>
      <c r="Z2926" s="1"/>
      <c r="AA2926" s="1"/>
      <c r="AB2926" s="1"/>
      <c r="AC2926" s="1"/>
    </row>
    <row r="2927" spans="1:29" ht="15" customHeight="1" x14ac:dyDescent="0.25">
      <c r="A2927" s="342"/>
      <c r="B2927" s="417"/>
      <c r="C2927" s="418"/>
      <c r="S2927" s="367"/>
      <c r="T2927" s="367"/>
      <c r="U2927" s="368"/>
      <c r="V2927" s="1"/>
      <c r="W2927" s="1"/>
      <c r="X2927" s="1"/>
      <c r="Y2927" s="1"/>
      <c r="Z2927" s="1"/>
      <c r="AA2927" s="1"/>
      <c r="AB2927" s="1"/>
      <c r="AC2927" s="1"/>
    </row>
    <row r="2928" spans="1:29" ht="15" customHeight="1" x14ac:dyDescent="0.25">
      <c r="A2928" s="342"/>
      <c r="B2928" s="417"/>
      <c r="C2928" s="418"/>
      <c r="S2928" s="367"/>
      <c r="T2928" s="367"/>
      <c r="U2928" s="368"/>
      <c r="V2928" s="1"/>
      <c r="W2928" s="1"/>
      <c r="X2928" s="1"/>
      <c r="Y2928" s="1"/>
      <c r="Z2928" s="1"/>
      <c r="AA2928" s="1"/>
      <c r="AB2928" s="1"/>
      <c r="AC2928" s="1"/>
    </row>
    <row r="2929" spans="1:29" ht="15" customHeight="1" x14ac:dyDescent="0.25">
      <c r="A2929" s="342"/>
      <c r="B2929" s="417"/>
      <c r="C2929" s="418"/>
      <c r="S2929" s="367"/>
      <c r="T2929" s="367"/>
      <c r="U2929" s="368"/>
      <c r="V2929" s="1"/>
      <c r="W2929" s="1"/>
      <c r="X2929" s="1"/>
      <c r="Y2929" s="1"/>
      <c r="Z2929" s="1"/>
      <c r="AA2929" s="1"/>
      <c r="AB2929" s="1"/>
      <c r="AC2929" s="1"/>
    </row>
    <row r="2930" spans="1:29" ht="15" customHeight="1" x14ac:dyDescent="0.25">
      <c r="A2930" s="342"/>
      <c r="B2930" s="417"/>
      <c r="C2930" s="418"/>
      <c r="S2930" s="367"/>
      <c r="T2930" s="367"/>
      <c r="U2930" s="368"/>
      <c r="V2930" s="1"/>
      <c r="W2930" s="1"/>
      <c r="X2930" s="1"/>
      <c r="Y2930" s="1"/>
      <c r="Z2930" s="1"/>
      <c r="AA2930" s="1"/>
      <c r="AB2930" s="1"/>
      <c r="AC2930" s="1"/>
    </row>
    <row r="2931" spans="1:29" ht="15" customHeight="1" x14ac:dyDescent="0.25">
      <c r="A2931" s="342"/>
      <c r="B2931" s="417"/>
      <c r="C2931" s="418"/>
      <c r="S2931" s="367"/>
      <c r="T2931" s="367"/>
      <c r="U2931" s="368"/>
      <c r="V2931" s="1"/>
      <c r="W2931" s="1"/>
      <c r="X2931" s="1"/>
      <c r="Y2931" s="1"/>
      <c r="Z2931" s="1"/>
      <c r="AA2931" s="1"/>
      <c r="AB2931" s="1"/>
      <c r="AC2931" s="1"/>
    </row>
    <row r="2932" spans="1:29" ht="15" customHeight="1" x14ac:dyDescent="0.25">
      <c r="A2932" s="342"/>
      <c r="B2932" s="417"/>
      <c r="C2932" s="418"/>
      <c r="S2932" s="367"/>
      <c r="T2932" s="367"/>
      <c r="U2932" s="368"/>
      <c r="V2932" s="1"/>
      <c r="W2932" s="1"/>
      <c r="X2932" s="1"/>
      <c r="Y2932" s="1"/>
      <c r="Z2932" s="1"/>
      <c r="AA2932" s="1"/>
      <c r="AB2932" s="1"/>
      <c r="AC2932" s="1"/>
    </row>
    <row r="2933" spans="1:29" ht="15" customHeight="1" x14ac:dyDescent="0.25">
      <c r="A2933" s="342"/>
      <c r="B2933" s="417"/>
      <c r="C2933" s="418"/>
      <c r="S2933" s="367"/>
      <c r="T2933" s="367"/>
      <c r="U2933" s="368"/>
      <c r="V2933" s="1"/>
      <c r="W2933" s="1"/>
      <c r="X2933" s="1"/>
      <c r="Y2933" s="1"/>
      <c r="Z2933" s="1"/>
      <c r="AA2933" s="1"/>
      <c r="AB2933" s="1"/>
      <c r="AC2933" s="1"/>
    </row>
    <row r="2934" spans="1:29" ht="15" customHeight="1" x14ac:dyDescent="0.25">
      <c r="A2934" s="342"/>
      <c r="B2934" s="417"/>
      <c r="C2934" s="418"/>
      <c r="S2934" s="367"/>
      <c r="T2934" s="367"/>
      <c r="U2934" s="368"/>
      <c r="V2934" s="1"/>
      <c r="W2934" s="1"/>
      <c r="X2934" s="1"/>
      <c r="Y2934" s="1"/>
      <c r="Z2934" s="1"/>
      <c r="AA2934" s="1"/>
      <c r="AB2934" s="1"/>
      <c r="AC2934" s="1"/>
    </row>
    <row r="2935" spans="1:29" ht="15" customHeight="1" x14ac:dyDescent="0.25">
      <c r="A2935" s="342"/>
      <c r="B2935" s="417"/>
      <c r="C2935" s="418"/>
      <c r="S2935" s="367"/>
      <c r="T2935" s="367"/>
      <c r="U2935" s="368"/>
      <c r="V2935" s="1"/>
      <c r="W2935" s="1"/>
      <c r="X2935" s="1"/>
      <c r="Y2935" s="1"/>
      <c r="Z2935" s="1"/>
      <c r="AA2935" s="1"/>
      <c r="AB2935" s="1"/>
      <c r="AC2935" s="1"/>
    </row>
    <row r="2936" spans="1:29" ht="15" customHeight="1" x14ac:dyDescent="0.25">
      <c r="A2936" s="342"/>
      <c r="B2936" s="417"/>
      <c r="C2936" s="418"/>
      <c r="S2936" s="367"/>
      <c r="T2936" s="367"/>
      <c r="U2936" s="368"/>
      <c r="V2936" s="1"/>
      <c r="W2936" s="1"/>
      <c r="X2936" s="1"/>
      <c r="Y2936" s="1"/>
      <c r="Z2936" s="1"/>
      <c r="AA2936" s="1"/>
      <c r="AB2936" s="1"/>
      <c r="AC2936" s="1"/>
    </row>
    <row r="2937" spans="1:29" ht="15" customHeight="1" x14ac:dyDescent="0.25">
      <c r="A2937" s="342"/>
      <c r="B2937" s="417"/>
      <c r="C2937" s="418"/>
      <c r="S2937" s="367"/>
      <c r="T2937" s="367"/>
      <c r="U2937" s="368"/>
      <c r="V2937" s="1"/>
      <c r="W2937" s="1"/>
      <c r="X2937" s="1"/>
      <c r="Y2937" s="1"/>
      <c r="Z2937" s="1"/>
      <c r="AA2937" s="1"/>
      <c r="AB2937" s="1"/>
      <c r="AC2937" s="1"/>
    </row>
    <row r="2938" spans="1:29" ht="15" customHeight="1" x14ac:dyDescent="0.25">
      <c r="A2938" s="342"/>
      <c r="B2938" s="417"/>
      <c r="C2938" s="418"/>
      <c r="S2938" s="367"/>
      <c r="T2938" s="367"/>
      <c r="U2938" s="368"/>
      <c r="V2938" s="1"/>
      <c r="W2938" s="1"/>
      <c r="X2938" s="1"/>
      <c r="Y2938" s="1"/>
      <c r="Z2938" s="1"/>
      <c r="AA2938" s="1"/>
      <c r="AB2938" s="1"/>
      <c r="AC2938" s="1"/>
    </row>
    <row r="2939" spans="1:29" ht="15" customHeight="1" x14ac:dyDescent="0.25">
      <c r="A2939" s="342"/>
      <c r="B2939" s="417"/>
      <c r="C2939" s="418"/>
      <c r="S2939" s="367"/>
      <c r="T2939" s="367"/>
      <c r="U2939" s="368"/>
      <c r="V2939" s="1"/>
      <c r="W2939" s="1"/>
      <c r="X2939" s="1"/>
      <c r="Y2939" s="1"/>
      <c r="Z2939" s="1"/>
      <c r="AA2939" s="1"/>
      <c r="AB2939" s="1"/>
      <c r="AC2939" s="1"/>
    </row>
    <row r="2940" spans="1:29" ht="15" customHeight="1" x14ac:dyDescent="0.25">
      <c r="A2940" s="342"/>
      <c r="B2940" s="417"/>
      <c r="C2940" s="418"/>
      <c r="S2940" s="367"/>
      <c r="T2940" s="367"/>
      <c r="U2940" s="368"/>
      <c r="V2940" s="1"/>
      <c r="W2940" s="1"/>
      <c r="X2940" s="1"/>
      <c r="Y2940" s="1"/>
      <c r="Z2940" s="1"/>
      <c r="AA2940" s="1"/>
      <c r="AB2940" s="1"/>
      <c r="AC2940" s="1"/>
    </row>
    <row r="2941" spans="1:29" ht="15" customHeight="1" x14ac:dyDescent="0.25">
      <c r="A2941" s="342"/>
      <c r="B2941" s="417"/>
      <c r="C2941" s="418"/>
      <c r="S2941" s="367"/>
      <c r="T2941" s="367"/>
      <c r="U2941" s="368"/>
      <c r="V2941" s="1"/>
      <c r="W2941" s="1"/>
      <c r="X2941" s="1"/>
      <c r="Y2941" s="1"/>
      <c r="Z2941" s="1"/>
      <c r="AA2941" s="1"/>
      <c r="AB2941" s="1"/>
      <c r="AC2941" s="1"/>
    </row>
    <row r="2942" spans="1:29" ht="15" customHeight="1" x14ac:dyDescent="0.25">
      <c r="A2942" s="342"/>
      <c r="B2942" s="417"/>
      <c r="C2942" s="418"/>
      <c r="S2942" s="367"/>
      <c r="T2942" s="367"/>
      <c r="U2942" s="368"/>
      <c r="V2942" s="1"/>
      <c r="W2942" s="1"/>
      <c r="X2942" s="1"/>
      <c r="Y2942" s="1"/>
      <c r="Z2942" s="1"/>
      <c r="AA2942" s="1"/>
      <c r="AB2942" s="1"/>
      <c r="AC2942" s="1"/>
    </row>
    <row r="2943" spans="1:29" ht="15" customHeight="1" x14ac:dyDescent="0.25">
      <c r="A2943" s="342"/>
      <c r="B2943" s="417"/>
      <c r="C2943" s="418"/>
      <c r="S2943" s="367"/>
      <c r="T2943" s="367"/>
      <c r="U2943" s="368"/>
      <c r="V2943" s="1"/>
      <c r="W2943" s="1"/>
      <c r="X2943" s="1"/>
      <c r="Y2943" s="1"/>
      <c r="Z2943" s="1"/>
      <c r="AA2943" s="1"/>
      <c r="AB2943" s="1"/>
      <c r="AC2943" s="1"/>
    </row>
    <row r="2944" spans="1:29" ht="15" customHeight="1" x14ac:dyDescent="0.25">
      <c r="A2944" s="342"/>
      <c r="B2944" s="417"/>
      <c r="C2944" s="418"/>
      <c r="S2944" s="367"/>
      <c r="T2944" s="367"/>
      <c r="U2944" s="368"/>
      <c r="V2944" s="1"/>
      <c r="W2944" s="1"/>
      <c r="X2944" s="1"/>
      <c r="Y2944" s="1"/>
      <c r="Z2944" s="1"/>
      <c r="AA2944" s="1"/>
      <c r="AB2944" s="1"/>
      <c r="AC2944" s="1"/>
    </row>
    <row r="2945" spans="1:29" ht="15" customHeight="1" x14ac:dyDescent="0.25">
      <c r="A2945" s="342"/>
      <c r="B2945" s="417"/>
      <c r="C2945" s="418"/>
      <c r="S2945" s="367"/>
      <c r="T2945" s="367"/>
      <c r="U2945" s="368"/>
      <c r="V2945" s="1"/>
      <c r="W2945" s="1"/>
      <c r="X2945" s="1"/>
      <c r="Y2945" s="1"/>
      <c r="Z2945" s="1"/>
      <c r="AA2945" s="1"/>
      <c r="AB2945" s="1"/>
      <c r="AC2945" s="1"/>
    </row>
    <row r="2946" spans="1:29" ht="15" customHeight="1" x14ac:dyDescent="0.25">
      <c r="A2946" s="342"/>
      <c r="B2946" s="417"/>
      <c r="C2946" s="418"/>
      <c r="S2946" s="367"/>
      <c r="T2946" s="367"/>
      <c r="U2946" s="368"/>
      <c r="V2946" s="1"/>
      <c r="W2946" s="1"/>
      <c r="X2946" s="1"/>
      <c r="Y2946" s="1"/>
      <c r="Z2946" s="1"/>
      <c r="AA2946" s="1"/>
      <c r="AB2946" s="1"/>
      <c r="AC2946" s="1"/>
    </row>
    <row r="2947" spans="1:29" ht="15" customHeight="1" x14ac:dyDescent="0.25">
      <c r="A2947" s="342"/>
      <c r="B2947" s="417"/>
      <c r="C2947" s="418"/>
      <c r="S2947" s="367"/>
      <c r="T2947" s="367"/>
      <c r="U2947" s="368"/>
      <c r="V2947" s="1"/>
      <c r="W2947" s="1"/>
      <c r="X2947" s="1"/>
      <c r="Y2947" s="1"/>
      <c r="Z2947" s="1"/>
      <c r="AA2947" s="1"/>
      <c r="AB2947" s="1"/>
      <c r="AC2947" s="1"/>
    </row>
    <row r="2948" spans="1:29" ht="15" customHeight="1" x14ac:dyDescent="0.25">
      <c r="A2948" s="342"/>
      <c r="B2948" s="417"/>
      <c r="C2948" s="418"/>
      <c r="S2948" s="367"/>
      <c r="T2948" s="367"/>
      <c r="U2948" s="368"/>
      <c r="V2948" s="1"/>
      <c r="W2948" s="1"/>
      <c r="X2948" s="1"/>
      <c r="Y2948" s="1"/>
      <c r="Z2948" s="1"/>
      <c r="AA2948" s="1"/>
      <c r="AB2948" s="1"/>
      <c r="AC2948" s="1"/>
    </row>
    <row r="2949" spans="1:29" ht="15" customHeight="1" x14ac:dyDescent="0.25">
      <c r="A2949" s="342"/>
      <c r="B2949" s="417"/>
      <c r="C2949" s="418"/>
      <c r="S2949" s="367"/>
      <c r="T2949" s="367"/>
      <c r="U2949" s="368"/>
      <c r="V2949" s="1"/>
      <c r="W2949" s="1"/>
      <c r="X2949" s="1"/>
      <c r="Y2949" s="1"/>
      <c r="Z2949" s="1"/>
      <c r="AA2949" s="1"/>
      <c r="AB2949" s="1"/>
      <c r="AC2949" s="1"/>
    </row>
    <row r="2950" spans="1:29" ht="15" customHeight="1" x14ac:dyDescent="0.25">
      <c r="A2950" s="342"/>
      <c r="B2950" s="417"/>
      <c r="C2950" s="418"/>
      <c r="S2950" s="367"/>
      <c r="T2950" s="367"/>
      <c r="U2950" s="368"/>
      <c r="V2950" s="1"/>
      <c r="W2950" s="1"/>
      <c r="X2950" s="1"/>
      <c r="Y2950" s="1"/>
      <c r="Z2950" s="1"/>
      <c r="AA2950" s="1"/>
      <c r="AB2950" s="1"/>
      <c r="AC2950" s="1"/>
    </row>
    <row r="2951" spans="1:29" ht="15" customHeight="1" x14ac:dyDescent="0.25">
      <c r="A2951" s="342"/>
      <c r="B2951" s="417"/>
      <c r="C2951" s="418"/>
      <c r="S2951" s="367"/>
      <c r="T2951" s="367"/>
      <c r="U2951" s="368"/>
      <c r="V2951" s="1"/>
      <c r="W2951" s="1"/>
      <c r="X2951" s="1"/>
      <c r="Y2951" s="1"/>
      <c r="Z2951" s="1"/>
      <c r="AA2951" s="1"/>
      <c r="AB2951" s="1"/>
      <c r="AC2951" s="1"/>
    </row>
    <row r="2952" spans="1:29" ht="15" customHeight="1" x14ac:dyDescent="0.25">
      <c r="A2952" s="342"/>
      <c r="B2952" s="417"/>
      <c r="C2952" s="418"/>
      <c r="S2952" s="367"/>
      <c r="T2952" s="367"/>
      <c r="U2952" s="368"/>
      <c r="V2952" s="1"/>
      <c r="W2952" s="1"/>
      <c r="X2952" s="1"/>
      <c r="Y2952" s="1"/>
      <c r="Z2952" s="1"/>
      <c r="AA2952" s="1"/>
      <c r="AB2952" s="1"/>
      <c r="AC2952" s="1"/>
    </row>
    <row r="2953" spans="1:29" ht="15" customHeight="1" x14ac:dyDescent="0.25">
      <c r="A2953" s="342"/>
      <c r="B2953" s="417"/>
      <c r="C2953" s="418"/>
      <c r="S2953" s="367"/>
      <c r="T2953" s="367"/>
      <c r="U2953" s="368"/>
      <c r="V2953" s="1"/>
      <c r="W2953" s="1"/>
      <c r="X2953" s="1"/>
      <c r="Y2953" s="1"/>
      <c r="Z2953" s="1"/>
      <c r="AA2953" s="1"/>
      <c r="AB2953" s="1"/>
      <c r="AC2953" s="1"/>
    </row>
    <row r="2954" spans="1:29" ht="15" customHeight="1" x14ac:dyDescent="0.25">
      <c r="A2954" s="342"/>
      <c r="B2954" s="417"/>
      <c r="C2954" s="418"/>
      <c r="S2954" s="367"/>
      <c r="T2954" s="367"/>
      <c r="U2954" s="368"/>
      <c r="V2954" s="1"/>
      <c r="W2954" s="1"/>
      <c r="X2954" s="1"/>
      <c r="Y2954" s="1"/>
      <c r="Z2954" s="1"/>
      <c r="AA2954" s="1"/>
      <c r="AB2954" s="1"/>
      <c r="AC2954" s="1"/>
    </row>
    <row r="2955" spans="1:29" ht="15" customHeight="1" x14ac:dyDescent="0.25">
      <c r="A2955" s="342"/>
      <c r="B2955" s="417"/>
      <c r="C2955" s="418"/>
      <c r="S2955" s="367"/>
      <c r="T2955" s="367"/>
      <c r="U2955" s="368"/>
      <c r="V2955" s="1"/>
      <c r="W2955" s="1"/>
      <c r="X2955" s="1"/>
      <c r="Y2955" s="1"/>
      <c r="Z2955" s="1"/>
      <c r="AA2955" s="1"/>
      <c r="AB2955" s="1"/>
      <c r="AC2955" s="1"/>
    </row>
    <row r="2956" spans="1:29" ht="15" customHeight="1" x14ac:dyDescent="0.25">
      <c r="A2956" s="342"/>
      <c r="B2956" s="417"/>
      <c r="C2956" s="418"/>
      <c r="S2956" s="367"/>
      <c r="T2956" s="367"/>
      <c r="U2956" s="368"/>
      <c r="V2956" s="1"/>
      <c r="W2956" s="1"/>
      <c r="X2956" s="1"/>
      <c r="Y2956" s="1"/>
      <c r="Z2956" s="1"/>
      <c r="AA2956" s="1"/>
      <c r="AB2956" s="1"/>
      <c r="AC2956" s="1"/>
    </row>
    <row r="2957" spans="1:29" ht="15" customHeight="1" x14ac:dyDescent="0.25">
      <c r="A2957" s="342"/>
      <c r="B2957" s="417"/>
      <c r="C2957" s="418"/>
      <c r="S2957" s="367"/>
      <c r="T2957" s="367"/>
      <c r="U2957" s="368"/>
      <c r="V2957" s="1"/>
      <c r="W2957" s="1"/>
      <c r="X2957" s="1"/>
      <c r="Y2957" s="1"/>
      <c r="Z2957" s="1"/>
      <c r="AA2957" s="1"/>
      <c r="AB2957" s="1"/>
      <c r="AC2957" s="1"/>
    </row>
    <row r="2958" spans="1:29" ht="15" customHeight="1" x14ac:dyDescent="0.25">
      <c r="A2958" s="342"/>
      <c r="B2958" s="417"/>
      <c r="C2958" s="418"/>
      <c r="S2958" s="367"/>
      <c r="T2958" s="367"/>
      <c r="U2958" s="368"/>
      <c r="V2958" s="1"/>
      <c r="W2958" s="1"/>
      <c r="X2958" s="1"/>
      <c r="Y2958" s="1"/>
      <c r="Z2958" s="1"/>
      <c r="AA2958" s="1"/>
      <c r="AB2958" s="1"/>
      <c r="AC2958" s="1"/>
    </row>
    <row r="2959" spans="1:29" ht="15" customHeight="1" x14ac:dyDescent="0.25">
      <c r="A2959" s="342"/>
      <c r="B2959" s="417"/>
      <c r="C2959" s="418"/>
      <c r="S2959" s="367"/>
      <c r="T2959" s="367"/>
      <c r="U2959" s="368"/>
      <c r="V2959" s="1"/>
      <c r="W2959" s="1"/>
      <c r="X2959" s="1"/>
      <c r="Y2959" s="1"/>
      <c r="Z2959" s="1"/>
      <c r="AA2959" s="1"/>
      <c r="AB2959" s="1"/>
      <c r="AC2959" s="1"/>
    </row>
    <row r="2960" spans="1:29" ht="15" customHeight="1" x14ac:dyDescent="0.25">
      <c r="A2960" s="342"/>
      <c r="B2960" s="417"/>
      <c r="C2960" s="418"/>
      <c r="S2960" s="367"/>
      <c r="T2960" s="367"/>
      <c r="U2960" s="368"/>
      <c r="V2960" s="1"/>
      <c r="W2960" s="1"/>
      <c r="X2960" s="1"/>
      <c r="Y2960" s="1"/>
      <c r="Z2960" s="1"/>
      <c r="AA2960" s="1"/>
      <c r="AB2960" s="1"/>
      <c r="AC2960" s="1"/>
    </row>
    <row r="2961" spans="1:29" ht="15" customHeight="1" x14ac:dyDescent="0.25">
      <c r="A2961" s="342"/>
      <c r="B2961" s="417"/>
      <c r="C2961" s="418"/>
      <c r="S2961" s="367"/>
      <c r="T2961" s="367"/>
      <c r="U2961" s="368"/>
      <c r="V2961" s="1"/>
      <c r="W2961" s="1"/>
      <c r="X2961" s="1"/>
      <c r="Y2961" s="1"/>
      <c r="Z2961" s="1"/>
      <c r="AA2961" s="1"/>
      <c r="AB2961" s="1"/>
      <c r="AC2961" s="1"/>
    </row>
    <row r="2962" spans="1:29" ht="15" customHeight="1" x14ac:dyDescent="0.25">
      <c r="A2962" s="342"/>
      <c r="B2962" s="417"/>
      <c r="C2962" s="418"/>
      <c r="S2962" s="367"/>
      <c r="T2962" s="367"/>
      <c r="U2962" s="368"/>
      <c r="V2962" s="1"/>
      <c r="W2962" s="1"/>
      <c r="X2962" s="1"/>
      <c r="Y2962" s="1"/>
      <c r="Z2962" s="1"/>
      <c r="AA2962" s="1"/>
      <c r="AB2962" s="1"/>
      <c r="AC2962" s="1"/>
    </row>
    <row r="2963" spans="1:29" ht="15" customHeight="1" x14ac:dyDescent="0.25">
      <c r="A2963" s="342"/>
      <c r="B2963" s="417"/>
      <c r="C2963" s="418"/>
      <c r="S2963" s="367"/>
      <c r="T2963" s="367"/>
      <c r="U2963" s="368"/>
      <c r="V2963" s="1"/>
      <c r="W2963" s="1"/>
      <c r="X2963" s="1"/>
      <c r="Y2963" s="1"/>
      <c r="Z2963" s="1"/>
      <c r="AA2963" s="1"/>
      <c r="AB2963" s="1"/>
      <c r="AC2963" s="1"/>
    </row>
    <row r="2964" spans="1:29" ht="15" customHeight="1" x14ac:dyDescent="0.25">
      <c r="A2964" s="342"/>
      <c r="B2964" s="417"/>
      <c r="C2964" s="418"/>
      <c r="S2964" s="367"/>
      <c r="T2964" s="367"/>
      <c r="U2964" s="368"/>
      <c r="V2964" s="1"/>
      <c r="W2964" s="1"/>
      <c r="X2964" s="1"/>
      <c r="Y2964" s="1"/>
      <c r="Z2964" s="1"/>
      <c r="AA2964" s="1"/>
      <c r="AB2964" s="1"/>
      <c r="AC2964" s="1"/>
    </row>
    <row r="2965" spans="1:29" ht="15" customHeight="1" x14ac:dyDescent="0.25">
      <c r="A2965" s="342"/>
      <c r="B2965" s="417"/>
      <c r="C2965" s="418"/>
      <c r="S2965" s="367"/>
      <c r="T2965" s="367"/>
      <c r="U2965" s="368"/>
      <c r="V2965" s="1"/>
      <c r="W2965" s="1"/>
      <c r="X2965" s="1"/>
      <c r="Y2965" s="1"/>
      <c r="Z2965" s="1"/>
      <c r="AA2965" s="1"/>
      <c r="AB2965" s="1"/>
      <c r="AC2965" s="1"/>
    </row>
    <row r="2966" spans="1:29" ht="15" customHeight="1" x14ac:dyDescent="0.25">
      <c r="A2966" s="342"/>
      <c r="B2966" s="417"/>
      <c r="C2966" s="418"/>
      <c r="S2966" s="367"/>
      <c r="T2966" s="367"/>
      <c r="U2966" s="368"/>
      <c r="V2966" s="1"/>
      <c r="W2966" s="1"/>
      <c r="X2966" s="1"/>
      <c r="Y2966" s="1"/>
      <c r="Z2966" s="1"/>
      <c r="AA2966" s="1"/>
      <c r="AB2966" s="1"/>
      <c r="AC2966" s="1"/>
    </row>
    <row r="2967" spans="1:29" ht="15" customHeight="1" x14ac:dyDescent="0.25">
      <c r="A2967" s="342"/>
      <c r="B2967" s="417"/>
      <c r="C2967" s="418"/>
      <c r="S2967" s="367"/>
      <c r="T2967" s="367"/>
      <c r="U2967" s="368"/>
      <c r="V2967" s="1"/>
      <c r="W2967" s="1"/>
      <c r="X2967" s="1"/>
      <c r="Y2967" s="1"/>
      <c r="Z2967" s="1"/>
      <c r="AA2967" s="1"/>
      <c r="AB2967" s="1"/>
      <c r="AC2967" s="1"/>
    </row>
    <row r="2968" spans="1:29" ht="15" customHeight="1" x14ac:dyDescent="0.25">
      <c r="A2968" s="342"/>
      <c r="B2968" s="417"/>
      <c r="C2968" s="418"/>
      <c r="S2968" s="367"/>
      <c r="T2968" s="367"/>
      <c r="U2968" s="368"/>
      <c r="V2968" s="1"/>
      <c r="W2968" s="1"/>
      <c r="X2968" s="1"/>
      <c r="Y2968" s="1"/>
      <c r="Z2968" s="1"/>
      <c r="AA2968" s="1"/>
      <c r="AB2968" s="1"/>
      <c r="AC2968" s="1"/>
    </row>
    <row r="2969" spans="1:29" ht="15" customHeight="1" x14ac:dyDescent="0.25">
      <c r="A2969" s="342"/>
      <c r="B2969" s="417"/>
      <c r="C2969" s="418"/>
      <c r="S2969" s="367"/>
      <c r="T2969" s="367"/>
      <c r="U2969" s="368"/>
      <c r="V2969" s="1"/>
      <c r="W2969" s="1"/>
      <c r="X2969" s="1"/>
      <c r="Y2969" s="1"/>
      <c r="Z2969" s="1"/>
      <c r="AA2969" s="1"/>
      <c r="AB2969" s="1"/>
      <c r="AC2969" s="1"/>
    </row>
    <row r="2970" spans="1:29" ht="15" customHeight="1" x14ac:dyDescent="0.25">
      <c r="A2970" s="342"/>
      <c r="B2970" s="417"/>
      <c r="C2970" s="418"/>
      <c r="S2970" s="367"/>
      <c r="T2970" s="367"/>
      <c r="U2970" s="368"/>
      <c r="V2970" s="1"/>
      <c r="W2970" s="1"/>
      <c r="X2970" s="1"/>
      <c r="Y2970" s="1"/>
      <c r="Z2970" s="1"/>
      <c r="AA2970" s="1"/>
      <c r="AB2970" s="1"/>
      <c r="AC2970" s="1"/>
    </row>
    <row r="2971" spans="1:29" ht="15" customHeight="1" x14ac:dyDescent="0.25">
      <c r="A2971" s="342"/>
      <c r="B2971" s="417"/>
      <c r="C2971" s="418"/>
      <c r="S2971" s="367"/>
      <c r="T2971" s="367"/>
      <c r="U2971" s="368"/>
      <c r="V2971" s="1"/>
      <c r="W2971" s="1"/>
      <c r="X2971" s="1"/>
      <c r="Y2971" s="1"/>
      <c r="Z2971" s="1"/>
      <c r="AA2971" s="1"/>
      <c r="AB2971" s="1"/>
      <c r="AC2971" s="1"/>
    </row>
    <row r="2972" spans="1:29" ht="15" customHeight="1" x14ac:dyDescent="0.25">
      <c r="A2972" s="342"/>
      <c r="B2972" s="417"/>
      <c r="C2972" s="418"/>
      <c r="S2972" s="367"/>
      <c r="T2972" s="367"/>
      <c r="U2972" s="368"/>
      <c r="V2972" s="1"/>
      <c r="W2972" s="1"/>
      <c r="X2972" s="1"/>
      <c r="Y2972" s="1"/>
      <c r="Z2972" s="1"/>
      <c r="AA2972" s="1"/>
      <c r="AB2972" s="1"/>
      <c r="AC2972" s="1"/>
    </row>
    <row r="2973" spans="1:29" ht="15" customHeight="1" x14ac:dyDescent="0.25">
      <c r="A2973" s="342"/>
      <c r="B2973" s="417"/>
      <c r="C2973" s="418"/>
      <c r="S2973" s="367"/>
      <c r="T2973" s="367"/>
      <c r="U2973" s="368"/>
      <c r="V2973" s="1"/>
      <c r="W2973" s="1"/>
      <c r="X2973" s="1"/>
      <c r="Y2973" s="1"/>
      <c r="Z2973" s="1"/>
      <c r="AA2973" s="1"/>
      <c r="AB2973" s="1"/>
      <c r="AC2973" s="1"/>
    </row>
    <row r="2974" spans="1:29" ht="15" customHeight="1" x14ac:dyDescent="0.25">
      <c r="A2974" s="342"/>
      <c r="B2974" s="417"/>
      <c r="C2974" s="418"/>
      <c r="S2974" s="367"/>
      <c r="T2974" s="367"/>
      <c r="U2974" s="368"/>
      <c r="V2974" s="1"/>
      <c r="W2974" s="1"/>
      <c r="X2974" s="1"/>
      <c r="Y2974" s="1"/>
      <c r="Z2974" s="1"/>
      <c r="AA2974" s="1"/>
      <c r="AB2974" s="1"/>
      <c r="AC2974" s="1"/>
    </row>
    <row r="2975" spans="1:29" ht="15" customHeight="1" x14ac:dyDescent="0.25">
      <c r="A2975" s="342"/>
      <c r="B2975" s="417"/>
      <c r="C2975" s="418"/>
      <c r="S2975" s="367"/>
      <c r="T2975" s="367"/>
      <c r="U2975" s="368"/>
      <c r="V2975" s="1"/>
      <c r="W2975" s="1"/>
      <c r="X2975" s="1"/>
      <c r="Y2975" s="1"/>
      <c r="Z2975" s="1"/>
      <c r="AA2975" s="1"/>
      <c r="AB2975" s="1"/>
      <c r="AC2975" s="1"/>
    </row>
    <row r="2976" spans="1:29" ht="15" customHeight="1" x14ac:dyDescent="0.25">
      <c r="A2976" s="342"/>
      <c r="B2976" s="417"/>
      <c r="C2976" s="418"/>
      <c r="S2976" s="367"/>
      <c r="T2976" s="367"/>
      <c r="U2976" s="368"/>
      <c r="V2976" s="1"/>
      <c r="W2976" s="1"/>
      <c r="X2976" s="1"/>
      <c r="Y2976" s="1"/>
      <c r="Z2976" s="1"/>
      <c r="AA2976" s="1"/>
      <c r="AB2976" s="1"/>
      <c r="AC2976" s="1"/>
    </row>
    <row r="2977" spans="1:29" ht="15" customHeight="1" x14ac:dyDescent="0.25">
      <c r="A2977" s="342"/>
      <c r="B2977" s="417"/>
      <c r="C2977" s="418"/>
      <c r="S2977" s="367"/>
      <c r="T2977" s="367"/>
      <c r="U2977" s="368"/>
      <c r="V2977" s="1"/>
      <c r="W2977" s="1"/>
      <c r="X2977" s="1"/>
      <c r="Y2977" s="1"/>
      <c r="Z2977" s="1"/>
      <c r="AA2977" s="1"/>
      <c r="AB2977" s="1"/>
      <c r="AC2977" s="1"/>
    </row>
    <row r="2978" spans="1:29" ht="15" customHeight="1" x14ac:dyDescent="0.25">
      <c r="A2978" s="342"/>
      <c r="B2978" s="417"/>
      <c r="C2978" s="418"/>
      <c r="S2978" s="367"/>
      <c r="T2978" s="367"/>
      <c r="U2978" s="368"/>
      <c r="V2978" s="1"/>
      <c r="W2978" s="1"/>
      <c r="X2978" s="1"/>
      <c r="Y2978" s="1"/>
      <c r="Z2978" s="1"/>
      <c r="AA2978" s="1"/>
      <c r="AB2978" s="1"/>
      <c r="AC2978" s="1"/>
    </row>
    <row r="2979" spans="1:29" ht="15" customHeight="1" x14ac:dyDescent="0.25">
      <c r="A2979" s="342"/>
      <c r="B2979" s="417"/>
      <c r="C2979" s="418"/>
      <c r="S2979" s="367"/>
      <c r="T2979" s="367"/>
      <c r="U2979" s="368"/>
      <c r="V2979" s="1"/>
      <c r="W2979" s="1"/>
      <c r="X2979" s="1"/>
      <c r="Y2979" s="1"/>
      <c r="Z2979" s="1"/>
      <c r="AA2979" s="1"/>
      <c r="AB2979" s="1"/>
      <c r="AC2979" s="1"/>
    </row>
    <row r="2980" spans="1:29" ht="15" customHeight="1" x14ac:dyDescent="0.25">
      <c r="A2980" s="342"/>
      <c r="B2980" s="417"/>
      <c r="C2980" s="418"/>
      <c r="S2980" s="367"/>
      <c r="T2980" s="367"/>
      <c r="U2980" s="368"/>
      <c r="V2980" s="1"/>
      <c r="W2980" s="1"/>
      <c r="X2980" s="1"/>
      <c r="Y2980" s="1"/>
      <c r="Z2980" s="1"/>
      <c r="AA2980" s="1"/>
      <c r="AB2980" s="1"/>
      <c r="AC2980" s="1"/>
    </row>
    <row r="2981" spans="1:29" ht="15" customHeight="1" x14ac:dyDescent="0.25">
      <c r="A2981" s="342"/>
      <c r="B2981" s="417"/>
      <c r="C2981" s="418"/>
      <c r="S2981" s="367"/>
      <c r="T2981" s="367"/>
      <c r="U2981" s="368"/>
      <c r="V2981" s="1"/>
      <c r="W2981" s="1"/>
      <c r="X2981" s="1"/>
      <c r="Y2981" s="1"/>
      <c r="Z2981" s="1"/>
      <c r="AA2981" s="1"/>
      <c r="AB2981" s="1"/>
      <c r="AC2981" s="1"/>
    </row>
    <row r="2982" spans="1:29" ht="15" customHeight="1" x14ac:dyDescent="0.25">
      <c r="A2982" s="342"/>
      <c r="B2982" s="417"/>
      <c r="C2982" s="418"/>
      <c r="S2982" s="367"/>
      <c r="T2982" s="367"/>
      <c r="U2982" s="368"/>
      <c r="V2982" s="1"/>
      <c r="W2982" s="1"/>
      <c r="X2982" s="1"/>
      <c r="Y2982" s="1"/>
      <c r="Z2982" s="1"/>
      <c r="AA2982" s="1"/>
      <c r="AB2982" s="1"/>
      <c r="AC2982" s="1"/>
    </row>
    <row r="2983" spans="1:29" ht="15" customHeight="1" x14ac:dyDescent="0.25">
      <c r="A2983" s="342"/>
      <c r="B2983" s="417"/>
      <c r="C2983" s="418"/>
      <c r="S2983" s="367"/>
      <c r="T2983" s="367"/>
      <c r="U2983" s="368"/>
      <c r="V2983" s="1"/>
      <c r="W2983" s="1"/>
      <c r="X2983" s="1"/>
      <c r="Y2983" s="1"/>
      <c r="Z2983" s="1"/>
      <c r="AA2983" s="1"/>
      <c r="AB2983" s="1"/>
      <c r="AC2983" s="1"/>
    </row>
    <row r="2984" spans="1:29" ht="15" customHeight="1" x14ac:dyDescent="0.25">
      <c r="A2984" s="342"/>
      <c r="B2984" s="417"/>
      <c r="C2984" s="418"/>
      <c r="S2984" s="367"/>
      <c r="T2984" s="367"/>
      <c r="U2984" s="368"/>
      <c r="V2984" s="1"/>
      <c r="W2984" s="1"/>
      <c r="X2984" s="1"/>
      <c r="Y2984" s="1"/>
      <c r="Z2984" s="1"/>
      <c r="AA2984" s="1"/>
      <c r="AB2984" s="1"/>
      <c r="AC2984" s="1"/>
    </row>
    <row r="2985" spans="1:29" ht="15" customHeight="1" x14ac:dyDescent="0.25">
      <c r="A2985" s="342"/>
      <c r="B2985" s="417"/>
      <c r="C2985" s="418"/>
      <c r="S2985" s="367"/>
      <c r="T2985" s="367"/>
      <c r="U2985" s="368"/>
      <c r="V2985" s="1"/>
      <c r="W2985" s="1"/>
      <c r="X2985" s="1"/>
      <c r="Y2985" s="1"/>
      <c r="Z2985" s="1"/>
      <c r="AA2985" s="1"/>
      <c r="AB2985" s="1"/>
      <c r="AC2985" s="1"/>
    </row>
    <row r="2986" spans="1:29" ht="15" customHeight="1" x14ac:dyDescent="0.25">
      <c r="A2986" s="342"/>
      <c r="B2986" s="417"/>
      <c r="C2986" s="418"/>
      <c r="S2986" s="367"/>
      <c r="T2986" s="367"/>
      <c r="U2986" s="368"/>
      <c r="V2986" s="1"/>
      <c r="W2986" s="1"/>
      <c r="X2986" s="1"/>
      <c r="Y2986" s="1"/>
      <c r="Z2986" s="1"/>
      <c r="AA2986" s="1"/>
      <c r="AB2986" s="1"/>
      <c r="AC2986" s="1"/>
    </row>
    <row r="2987" spans="1:29" ht="15" customHeight="1" x14ac:dyDescent="0.25">
      <c r="A2987" s="342"/>
      <c r="B2987" s="417"/>
      <c r="C2987" s="418"/>
      <c r="S2987" s="367"/>
      <c r="T2987" s="367"/>
      <c r="U2987" s="368"/>
      <c r="V2987" s="1"/>
      <c r="W2987" s="1"/>
      <c r="X2987" s="1"/>
      <c r="Y2987" s="1"/>
      <c r="Z2987" s="1"/>
      <c r="AA2987" s="1"/>
      <c r="AB2987" s="1"/>
      <c r="AC2987" s="1"/>
    </row>
    <row r="2988" spans="1:29" ht="15" customHeight="1" x14ac:dyDescent="0.25">
      <c r="A2988" s="342"/>
      <c r="B2988" s="417"/>
      <c r="C2988" s="418"/>
      <c r="S2988" s="367"/>
      <c r="T2988" s="367"/>
      <c r="U2988" s="368"/>
      <c r="V2988" s="1"/>
      <c r="W2988" s="1"/>
      <c r="X2988" s="1"/>
      <c r="Y2988" s="1"/>
      <c r="Z2988" s="1"/>
      <c r="AA2988" s="1"/>
      <c r="AB2988" s="1"/>
      <c r="AC2988" s="1"/>
    </row>
    <row r="2989" spans="1:29" ht="15" customHeight="1" x14ac:dyDescent="0.25">
      <c r="A2989" s="342"/>
      <c r="B2989" s="417"/>
      <c r="C2989" s="418"/>
      <c r="S2989" s="367"/>
      <c r="T2989" s="367"/>
      <c r="U2989" s="368"/>
      <c r="V2989" s="1"/>
      <c r="W2989" s="1"/>
      <c r="X2989" s="1"/>
      <c r="Y2989" s="1"/>
      <c r="Z2989" s="1"/>
      <c r="AA2989" s="1"/>
      <c r="AB2989" s="1"/>
      <c r="AC2989" s="1"/>
    </row>
    <row r="2990" spans="1:29" ht="15" customHeight="1" x14ac:dyDescent="0.25">
      <c r="A2990" s="342"/>
      <c r="B2990" s="417"/>
      <c r="C2990" s="418"/>
      <c r="S2990" s="367"/>
      <c r="T2990" s="367"/>
      <c r="U2990" s="368"/>
      <c r="V2990" s="1"/>
      <c r="W2990" s="1"/>
      <c r="X2990" s="1"/>
      <c r="Y2990" s="1"/>
      <c r="Z2990" s="1"/>
      <c r="AA2990" s="1"/>
      <c r="AB2990" s="1"/>
      <c r="AC2990" s="1"/>
    </row>
    <row r="2991" spans="1:29" ht="15" customHeight="1" x14ac:dyDescent="0.25">
      <c r="A2991" s="342"/>
      <c r="B2991" s="417"/>
      <c r="C2991" s="418"/>
      <c r="S2991" s="367"/>
      <c r="T2991" s="367"/>
      <c r="U2991" s="368"/>
      <c r="V2991" s="1"/>
      <c r="W2991" s="1"/>
      <c r="X2991" s="1"/>
      <c r="Y2991" s="1"/>
      <c r="Z2991" s="1"/>
      <c r="AA2991" s="1"/>
      <c r="AB2991" s="1"/>
      <c r="AC2991" s="1"/>
    </row>
    <row r="2992" spans="1:29" ht="15" customHeight="1" x14ac:dyDescent="0.25">
      <c r="A2992" s="342"/>
      <c r="B2992" s="417"/>
      <c r="C2992" s="418"/>
      <c r="S2992" s="367"/>
      <c r="T2992" s="367"/>
      <c r="U2992" s="368"/>
      <c r="V2992" s="1"/>
      <c r="W2992" s="1"/>
      <c r="X2992" s="1"/>
      <c r="Y2992" s="1"/>
      <c r="Z2992" s="1"/>
      <c r="AA2992" s="1"/>
      <c r="AB2992" s="1"/>
      <c r="AC2992" s="1"/>
    </row>
    <row r="2993" spans="1:29" ht="15" customHeight="1" x14ac:dyDescent="0.25">
      <c r="A2993" s="342"/>
      <c r="B2993" s="417"/>
      <c r="C2993" s="418"/>
      <c r="S2993" s="367"/>
      <c r="T2993" s="367"/>
      <c r="U2993" s="368"/>
      <c r="V2993" s="1"/>
      <c r="W2993" s="1"/>
      <c r="X2993" s="1"/>
      <c r="Y2993" s="1"/>
      <c r="Z2993" s="1"/>
      <c r="AA2993" s="1"/>
      <c r="AB2993" s="1"/>
      <c r="AC2993" s="1"/>
    </row>
    <row r="2994" spans="1:29" ht="15" customHeight="1" x14ac:dyDescent="0.25">
      <c r="A2994" s="342"/>
      <c r="B2994" s="417"/>
      <c r="C2994" s="418"/>
      <c r="S2994" s="367"/>
      <c r="T2994" s="367"/>
      <c r="U2994" s="368"/>
      <c r="V2994" s="1"/>
      <c r="W2994" s="1"/>
      <c r="X2994" s="1"/>
      <c r="Y2994" s="1"/>
      <c r="Z2994" s="1"/>
      <c r="AA2994" s="1"/>
      <c r="AB2994" s="1"/>
      <c r="AC2994" s="1"/>
    </row>
    <row r="2995" spans="1:29" ht="15" customHeight="1" x14ac:dyDescent="0.25">
      <c r="A2995" s="342"/>
      <c r="B2995" s="417"/>
      <c r="C2995" s="418"/>
      <c r="S2995" s="367"/>
      <c r="T2995" s="367"/>
      <c r="U2995" s="368"/>
      <c r="V2995" s="1"/>
      <c r="W2995" s="1"/>
      <c r="X2995" s="1"/>
      <c r="Y2995" s="1"/>
      <c r="Z2995" s="1"/>
      <c r="AA2995" s="1"/>
      <c r="AB2995" s="1"/>
      <c r="AC2995" s="1"/>
    </row>
    <row r="2996" spans="1:29" ht="15" customHeight="1" x14ac:dyDescent="0.25">
      <c r="A2996" s="342"/>
      <c r="B2996" s="417"/>
      <c r="C2996" s="418"/>
      <c r="S2996" s="367"/>
      <c r="T2996" s="367"/>
      <c r="U2996" s="368"/>
      <c r="V2996" s="1"/>
      <c r="W2996" s="1"/>
      <c r="X2996" s="1"/>
      <c r="Y2996" s="1"/>
      <c r="Z2996" s="1"/>
      <c r="AA2996" s="1"/>
      <c r="AB2996" s="1"/>
      <c r="AC2996" s="1"/>
    </row>
    <row r="2997" spans="1:29" ht="15" customHeight="1" x14ac:dyDescent="0.25">
      <c r="A2997" s="342"/>
      <c r="B2997" s="417"/>
      <c r="C2997" s="418"/>
      <c r="S2997" s="367"/>
      <c r="T2997" s="367"/>
      <c r="U2997" s="368"/>
      <c r="V2997" s="1"/>
      <c r="W2997" s="1"/>
      <c r="X2997" s="1"/>
      <c r="Y2997" s="1"/>
      <c r="Z2997" s="1"/>
      <c r="AA2997" s="1"/>
      <c r="AB2997" s="1"/>
      <c r="AC2997" s="1"/>
    </row>
    <row r="2998" spans="1:29" ht="15" customHeight="1" x14ac:dyDescent="0.25">
      <c r="A2998" s="342"/>
      <c r="B2998" s="417"/>
      <c r="C2998" s="418"/>
      <c r="S2998" s="367"/>
      <c r="T2998" s="367"/>
      <c r="U2998" s="368"/>
      <c r="V2998" s="1"/>
      <c r="W2998" s="1"/>
      <c r="X2998" s="1"/>
      <c r="Y2998" s="1"/>
      <c r="Z2998" s="1"/>
      <c r="AA2998" s="1"/>
      <c r="AB2998" s="1"/>
      <c r="AC2998" s="1"/>
    </row>
    <row r="2999" spans="1:29" ht="15" customHeight="1" x14ac:dyDescent="0.25">
      <c r="A2999" s="342"/>
      <c r="B2999" s="417"/>
      <c r="C2999" s="418"/>
      <c r="S2999" s="367"/>
      <c r="T2999" s="367"/>
      <c r="U2999" s="368"/>
      <c r="V2999" s="1"/>
      <c r="W2999" s="1"/>
      <c r="X2999" s="1"/>
      <c r="Y2999" s="1"/>
      <c r="Z2999" s="1"/>
      <c r="AA2999" s="1"/>
      <c r="AB2999" s="1"/>
      <c r="AC2999" s="1"/>
    </row>
    <row r="3000" spans="1:29" ht="15" customHeight="1" x14ac:dyDescent="0.25">
      <c r="A3000" s="342"/>
      <c r="B3000" s="417"/>
      <c r="C3000" s="418"/>
      <c r="S3000" s="367"/>
      <c r="T3000" s="367"/>
      <c r="U3000" s="368"/>
      <c r="V3000" s="1"/>
      <c r="W3000" s="1"/>
      <c r="X3000" s="1"/>
      <c r="Y3000" s="1"/>
      <c r="Z3000" s="1"/>
      <c r="AA3000" s="1"/>
      <c r="AB3000" s="1"/>
      <c r="AC3000" s="1"/>
    </row>
    <row r="3001" spans="1:29" ht="15" customHeight="1" x14ac:dyDescent="0.25">
      <c r="A3001" s="342"/>
      <c r="B3001" s="417"/>
      <c r="C3001" s="418"/>
      <c r="S3001" s="367"/>
      <c r="T3001" s="367"/>
      <c r="U3001" s="368"/>
      <c r="V3001" s="1"/>
      <c r="W3001" s="1"/>
      <c r="X3001" s="1"/>
      <c r="Y3001" s="1"/>
      <c r="Z3001" s="1"/>
      <c r="AA3001" s="1"/>
      <c r="AB3001" s="1"/>
      <c r="AC3001" s="1"/>
    </row>
    <row r="3002" spans="1:29" ht="15" customHeight="1" x14ac:dyDescent="0.25">
      <c r="A3002" s="342"/>
      <c r="B3002" s="417"/>
      <c r="C3002" s="418"/>
      <c r="S3002" s="367"/>
      <c r="T3002" s="367"/>
      <c r="U3002" s="368"/>
      <c r="V3002" s="1"/>
      <c r="W3002" s="1"/>
      <c r="X3002" s="1"/>
      <c r="Y3002" s="1"/>
      <c r="Z3002" s="1"/>
      <c r="AA3002" s="1"/>
      <c r="AB3002" s="1"/>
      <c r="AC3002" s="1"/>
    </row>
    <row r="3003" spans="1:29" ht="15" customHeight="1" x14ac:dyDescent="0.25">
      <c r="A3003" s="342"/>
      <c r="B3003" s="417"/>
      <c r="C3003" s="418"/>
      <c r="S3003" s="367"/>
      <c r="T3003" s="367"/>
      <c r="U3003" s="368"/>
      <c r="V3003" s="1"/>
      <c r="W3003" s="1"/>
      <c r="X3003" s="1"/>
      <c r="Y3003" s="1"/>
      <c r="Z3003" s="1"/>
      <c r="AA3003" s="1"/>
      <c r="AB3003" s="1"/>
      <c r="AC3003" s="1"/>
    </row>
    <row r="3004" spans="1:29" ht="15" customHeight="1" x14ac:dyDescent="0.25">
      <c r="A3004" s="342"/>
      <c r="B3004" s="417"/>
      <c r="C3004" s="418"/>
      <c r="S3004" s="367"/>
      <c r="T3004" s="367"/>
      <c r="U3004" s="368"/>
      <c r="V3004" s="1"/>
      <c r="W3004" s="1"/>
      <c r="X3004" s="1"/>
      <c r="Y3004" s="1"/>
      <c r="Z3004" s="1"/>
      <c r="AA3004" s="1"/>
      <c r="AB3004" s="1"/>
      <c r="AC3004" s="1"/>
    </row>
    <row r="3005" spans="1:29" ht="15" customHeight="1" x14ac:dyDescent="0.25">
      <c r="A3005" s="342"/>
      <c r="B3005" s="417"/>
      <c r="C3005" s="418"/>
      <c r="S3005" s="367"/>
      <c r="T3005" s="367"/>
      <c r="U3005" s="368"/>
      <c r="V3005" s="1"/>
      <c r="W3005" s="1"/>
      <c r="X3005" s="1"/>
      <c r="Y3005" s="1"/>
      <c r="Z3005" s="1"/>
      <c r="AA3005" s="1"/>
      <c r="AB3005" s="1"/>
      <c r="AC3005" s="1"/>
    </row>
    <row r="3006" spans="1:29" ht="15" customHeight="1" x14ac:dyDescent="0.25">
      <c r="A3006" s="342"/>
      <c r="B3006" s="417"/>
      <c r="C3006" s="418"/>
      <c r="S3006" s="367"/>
      <c r="T3006" s="367"/>
      <c r="U3006" s="368"/>
      <c r="V3006" s="1"/>
      <c r="W3006" s="1"/>
      <c r="X3006" s="1"/>
      <c r="Y3006" s="1"/>
      <c r="Z3006" s="1"/>
      <c r="AA3006" s="1"/>
      <c r="AB3006" s="1"/>
      <c r="AC3006" s="1"/>
    </row>
    <row r="3007" spans="1:29" ht="15" customHeight="1" x14ac:dyDescent="0.25">
      <c r="A3007" s="342"/>
      <c r="B3007" s="417"/>
      <c r="C3007" s="418"/>
      <c r="S3007" s="367"/>
      <c r="T3007" s="367"/>
      <c r="U3007" s="368"/>
      <c r="V3007" s="1"/>
      <c r="W3007" s="1"/>
      <c r="X3007" s="1"/>
      <c r="Y3007" s="1"/>
      <c r="Z3007" s="1"/>
      <c r="AA3007" s="1"/>
      <c r="AB3007" s="1"/>
      <c r="AC3007" s="1"/>
    </row>
    <row r="3008" spans="1:29" ht="15" customHeight="1" x14ac:dyDescent="0.25">
      <c r="A3008" s="342"/>
      <c r="B3008" s="417"/>
      <c r="C3008" s="418"/>
      <c r="S3008" s="367"/>
      <c r="T3008" s="367"/>
      <c r="U3008" s="368"/>
      <c r="V3008" s="1"/>
      <c r="W3008" s="1"/>
      <c r="X3008" s="1"/>
      <c r="Y3008" s="1"/>
      <c r="Z3008" s="1"/>
      <c r="AA3008" s="1"/>
      <c r="AB3008" s="1"/>
      <c r="AC3008" s="1"/>
    </row>
    <row r="3009" spans="1:29" ht="15" customHeight="1" x14ac:dyDescent="0.25">
      <c r="A3009" s="342"/>
      <c r="B3009" s="417"/>
      <c r="C3009" s="418"/>
      <c r="S3009" s="367"/>
      <c r="T3009" s="367"/>
      <c r="U3009" s="368"/>
      <c r="V3009" s="1"/>
      <c r="W3009" s="1"/>
      <c r="X3009" s="1"/>
      <c r="Y3009" s="1"/>
      <c r="Z3009" s="1"/>
      <c r="AA3009" s="1"/>
      <c r="AB3009" s="1"/>
      <c r="AC3009" s="1"/>
    </row>
    <row r="3010" spans="1:29" ht="15" customHeight="1" x14ac:dyDescent="0.25">
      <c r="A3010" s="342"/>
      <c r="B3010" s="417"/>
      <c r="C3010" s="418"/>
      <c r="S3010" s="367"/>
      <c r="T3010" s="367"/>
      <c r="U3010" s="368"/>
      <c r="V3010" s="1"/>
      <c r="W3010" s="1"/>
      <c r="X3010" s="1"/>
      <c r="Y3010" s="1"/>
      <c r="Z3010" s="1"/>
      <c r="AA3010" s="1"/>
      <c r="AB3010" s="1"/>
      <c r="AC3010" s="1"/>
    </row>
    <row r="3011" spans="1:29" ht="15" customHeight="1" x14ac:dyDescent="0.25">
      <c r="A3011" s="342"/>
      <c r="B3011" s="417"/>
      <c r="C3011" s="418"/>
      <c r="S3011" s="367"/>
      <c r="T3011" s="367"/>
      <c r="U3011" s="368"/>
      <c r="V3011" s="1"/>
      <c r="W3011" s="1"/>
      <c r="X3011" s="1"/>
      <c r="Y3011" s="1"/>
      <c r="Z3011" s="1"/>
      <c r="AA3011" s="1"/>
      <c r="AB3011" s="1"/>
      <c r="AC3011" s="1"/>
    </row>
    <row r="3012" spans="1:29" ht="15" customHeight="1" x14ac:dyDescent="0.25">
      <c r="A3012" s="342"/>
      <c r="B3012" s="417"/>
      <c r="C3012" s="418"/>
      <c r="S3012" s="367"/>
      <c r="T3012" s="367"/>
      <c r="U3012" s="368"/>
      <c r="V3012" s="1"/>
      <c r="W3012" s="1"/>
      <c r="X3012" s="1"/>
      <c r="Y3012" s="1"/>
      <c r="Z3012" s="1"/>
      <c r="AA3012" s="1"/>
      <c r="AB3012" s="1"/>
      <c r="AC3012" s="1"/>
    </row>
    <row r="3013" spans="1:29" ht="15" customHeight="1" x14ac:dyDescent="0.25">
      <c r="A3013" s="342"/>
      <c r="B3013" s="417"/>
      <c r="C3013" s="418"/>
      <c r="S3013" s="367"/>
      <c r="T3013" s="367"/>
      <c r="U3013" s="368"/>
      <c r="V3013" s="1"/>
      <c r="W3013" s="1"/>
      <c r="X3013" s="1"/>
      <c r="Y3013" s="1"/>
      <c r="Z3013" s="1"/>
      <c r="AA3013" s="1"/>
      <c r="AB3013" s="1"/>
      <c r="AC3013" s="1"/>
    </row>
    <row r="3014" spans="1:29" ht="15" customHeight="1" x14ac:dyDescent="0.25">
      <c r="A3014" s="342"/>
      <c r="B3014" s="417"/>
      <c r="C3014" s="418"/>
      <c r="S3014" s="367"/>
      <c r="T3014" s="367"/>
      <c r="U3014" s="368"/>
      <c r="V3014" s="1"/>
      <c r="W3014" s="1"/>
      <c r="X3014" s="1"/>
      <c r="Y3014" s="1"/>
      <c r="Z3014" s="1"/>
      <c r="AA3014" s="1"/>
      <c r="AB3014" s="1"/>
      <c r="AC3014" s="1"/>
    </row>
    <row r="3015" spans="1:29" ht="15" customHeight="1" x14ac:dyDescent="0.25">
      <c r="A3015" s="342"/>
      <c r="B3015" s="417"/>
      <c r="C3015" s="418"/>
      <c r="S3015" s="367"/>
      <c r="T3015" s="367"/>
      <c r="U3015" s="368"/>
      <c r="V3015" s="1"/>
      <c r="W3015" s="1"/>
      <c r="X3015" s="1"/>
      <c r="Y3015" s="1"/>
      <c r="Z3015" s="1"/>
      <c r="AA3015" s="1"/>
      <c r="AB3015" s="1"/>
      <c r="AC3015" s="1"/>
    </row>
    <row r="3016" spans="1:29" ht="15" customHeight="1" x14ac:dyDescent="0.25">
      <c r="A3016" s="342"/>
      <c r="B3016" s="417"/>
      <c r="C3016" s="418"/>
      <c r="S3016" s="367"/>
      <c r="T3016" s="367"/>
      <c r="U3016" s="368"/>
      <c r="V3016" s="1"/>
      <c r="W3016" s="1"/>
      <c r="X3016" s="1"/>
      <c r="Y3016" s="1"/>
      <c r="Z3016" s="1"/>
      <c r="AA3016" s="1"/>
      <c r="AB3016" s="1"/>
      <c r="AC3016" s="1"/>
    </row>
    <row r="3017" spans="1:29" ht="15" customHeight="1" x14ac:dyDescent="0.25">
      <c r="A3017" s="342"/>
      <c r="B3017" s="417"/>
      <c r="C3017" s="418"/>
      <c r="S3017" s="367"/>
      <c r="T3017" s="367"/>
      <c r="U3017" s="368"/>
      <c r="V3017" s="1"/>
      <c r="W3017" s="1"/>
      <c r="X3017" s="1"/>
      <c r="Y3017" s="1"/>
      <c r="Z3017" s="1"/>
      <c r="AA3017" s="1"/>
      <c r="AB3017" s="1"/>
      <c r="AC3017" s="1"/>
    </row>
    <row r="3018" spans="1:29" ht="15" customHeight="1" x14ac:dyDescent="0.25">
      <c r="A3018" s="342"/>
      <c r="B3018" s="417"/>
      <c r="C3018" s="418"/>
      <c r="S3018" s="367"/>
      <c r="T3018" s="367"/>
      <c r="U3018" s="368"/>
      <c r="V3018" s="1"/>
      <c r="W3018" s="1"/>
      <c r="X3018" s="1"/>
      <c r="Y3018" s="1"/>
      <c r="Z3018" s="1"/>
      <c r="AA3018" s="1"/>
      <c r="AB3018" s="1"/>
      <c r="AC3018" s="1"/>
    </row>
    <row r="3019" spans="1:29" ht="15" customHeight="1" x14ac:dyDescent="0.25">
      <c r="A3019" s="342"/>
      <c r="B3019" s="417"/>
      <c r="C3019" s="418"/>
      <c r="S3019" s="367"/>
      <c r="T3019" s="367"/>
      <c r="U3019" s="368"/>
      <c r="V3019" s="1"/>
      <c r="W3019" s="1"/>
      <c r="X3019" s="1"/>
      <c r="Y3019" s="1"/>
      <c r="Z3019" s="1"/>
      <c r="AA3019" s="1"/>
      <c r="AB3019" s="1"/>
      <c r="AC3019" s="1"/>
    </row>
    <row r="3020" spans="1:29" ht="15" customHeight="1" x14ac:dyDescent="0.25">
      <c r="A3020" s="342"/>
      <c r="B3020" s="417"/>
      <c r="C3020" s="418"/>
      <c r="S3020" s="367"/>
      <c r="T3020" s="367"/>
      <c r="U3020" s="368"/>
      <c r="V3020" s="1"/>
      <c r="W3020" s="1"/>
      <c r="X3020" s="1"/>
      <c r="Y3020" s="1"/>
      <c r="Z3020" s="1"/>
      <c r="AA3020" s="1"/>
      <c r="AB3020" s="1"/>
      <c r="AC3020" s="1"/>
    </row>
    <row r="3021" spans="1:29" ht="15" customHeight="1" x14ac:dyDescent="0.25">
      <c r="A3021" s="342"/>
      <c r="B3021" s="417"/>
      <c r="C3021" s="418"/>
      <c r="S3021" s="367"/>
      <c r="T3021" s="367"/>
      <c r="U3021" s="368"/>
      <c r="V3021" s="1"/>
      <c r="W3021" s="1"/>
      <c r="X3021" s="1"/>
      <c r="Y3021" s="1"/>
      <c r="Z3021" s="1"/>
      <c r="AA3021" s="1"/>
      <c r="AB3021" s="1"/>
      <c r="AC3021" s="1"/>
    </row>
    <row r="3022" spans="1:29" ht="15" customHeight="1" x14ac:dyDescent="0.25">
      <c r="A3022" s="342"/>
      <c r="B3022" s="417"/>
      <c r="C3022" s="418"/>
      <c r="S3022" s="367"/>
      <c r="T3022" s="367"/>
      <c r="U3022" s="368"/>
      <c r="V3022" s="1"/>
      <c r="W3022" s="1"/>
      <c r="X3022" s="1"/>
      <c r="Y3022" s="1"/>
      <c r="Z3022" s="1"/>
      <c r="AA3022" s="1"/>
      <c r="AB3022" s="1"/>
      <c r="AC3022" s="1"/>
    </row>
    <row r="3023" spans="1:29" ht="15" customHeight="1" x14ac:dyDescent="0.25">
      <c r="A3023" s="342"/>
      <c r="B3023" s="417"/>
      <c r="C3023" s="418"/>
      <c r="S3023" s="367"/>
      <c r="T3023" s="367"/>
      <c r="U3023" s="368"/>
      <c r="V3023" s="1"/>
      <c r="W3023" s="1"/>
      <c r="X3023" s="1"/>
      <c r="Y3023" s="1"/>
      <c r="Z3023" s="1"/>
      <c r="AA3023" s="1"/>
      <c r="AB3023" s="1"/>
      <c r="AC3023" s="1"/>
    </row>
    <row r="3024" spans="1:29" ht="15" customHeight="1" x14ac:dyDescent="0.25">
      <c r="A3024" s="342"/>
      <c r="B3024" s="417"/>
      <c r="C3024" s="418"/>
      <c r="S3024" s="367"/>
      <c r="T3024" s="367"/>
      <c r="U3024" s="368"/>
      <c r="V3024" s="1"/>
      <c r="W3024" s="1"/>
      <c r="X3024" s="1"/>
      <c r="Y3024" s="1"/>
      <c r="Z3024" s="1"/>
      <c r="AA3024" s="1"/>
      <c r="AB3024" s="1"/>
      <c r="AC3024" s="1"/>
    </row>
    <row r="3025" spans="1:29" ht="15" customHeight="1" x14ac:dyDescent="0.25">
      <c r="A3025" s="342"/>
      <c r="B3025" s="417"/>
      <c r="C3025" s="418"/>
      <c r="S3025" s="367"/>
      <c r="T3025" s="367"/>
      <c r="U3025" s="368"/>
      <c r="V3025" s="1"/>
      <c r="W3025" s="1"/>
      <c r="X3025" s="1"/>
      <c r="Y3025" s="1"/>
      <c r="Z3025" s="1"/>
      <c r="AA3025" s="1"/>
      <c r="AB3025" s="1"/>
      <c r="AC3025" s="1"/>
    </row>
    <row r="3026" spans="1:29" ht="15" customHeight="1" x14ac:dyDescent="0.25">
      <c r="A3026" s="342"/>
      <c r="B3026" s="417"/>
      <c r="C3026" s="418"/>
      <c r="S3026" s="367"/>
      <c r="T3026" s="367"/>
      <c r="U3026" s="368"/>
      <c r="V3026" s="1"/>
      <c r="W3026" s="1"/>
      <c r="X3026" s="1"/>
      <c r="Y3026" s="1"/>
      <c r="Z3026" s="1"/>
      <c r="AA3026" s="1"/>
      <c r="AB3026" s="1"/>
      <c r="AC3026" s="1"/>
    </row>
    <row r="3027" spans="1:29" ht="15" customHeight="1" x14ac:dyDescent="0.25">
      <c r="A3027" s="342"/>
      <c r="B3027" s="417"/>
      <c r="C3027" s="418"/>
      <c r="S3027" s="367"/>
      <c r="T3027" s="367"/>
      <c r="U3027" s="368"/>
      <c r="V3027" s="1"/>
      <c r="W3027" s="1"/>
      <c r="X3027" s="1"/>
      <c r="Y3027" s="1"/>
      <c r="Z3027" s="1"/>
      <c r="AA3027" s="1"/>
      <c r="AB3027" s="1"/>
      <c r="AC3027" s="1"/>
    </row>
    <row r="3028" spans="1:29" ht="15" customHeight="1" x14ac:dyDescent="0.25">
      <c r="A3028" s="342"/>
      <c r="B3028" s="417"/>
      <c r="C3028" s="418"/>
      <c r="S3028" s="367"/>
      <c r="T3028" s="367"/>
      <c r="U3028" s="368"/>
      <c r="V3028" s="1"/>
      <c r="W3028" s="1"/>
      <c r="X3028" s="1"/>
      <c r="Y3028" s="1"/>
      <c r="Z3028" s="1"/>
      <c r="AA3028" s="1"/>
      <c r="AB3028" s="1"/>
      <c r="AC3028" s="1"/>
    </row>
    <row r="3029" spans="1:29" ht="15" customHeight="1" x14ac:dyDescent="0.25">
      <c r="A3029" s="342"/>
      <c r="B3029" s="417"/>
      <c r="C3029" s="418"/>
      <c r="S3029" s="367"/>
      <c r="T3029" s="367"/>
      <c r="U3029" s="368"/>
      <c r="V3029" s="1"/>
      <c r="W3029" s="1"/>
      <c r="X3029" s="1"/>
      <c r="Y3029" s="1"/>
      <c r="Z3029" s="1"/>
      <c r="AA3029" s="1"/>
      <c r="AB3029" s="1"/>
      <c r="AC3029" s="1"/>
    </row>
    <row r="3030" spans="1:29" ht="15" customHeight="1" x14ac:dyDescent="0.25">
      <c r="A3030" s="342"/>
      <c r="B3030" s="417"/>
      <c r="C3030" s="418"/>
      <c r="S3030" s="367"/>
      <c r="T3030" s="367"/>
      <c r="U3030" s="368"/>
      <c r="V3030" s="1"/>
      <c r="W3030" s="1"/>
      <c r="X3030" s="1"/>
      <c r="Y3030" s="1"/>
      <c r="Z3030" s="1"/>
      <c r="AA3030" s="1"/>
      <c r="AB3030" s="1"/>
      <c r="AC3030" s="1"/>
    </row>
    <row r="3031" spans="1:29" ht="15" customHeight="1" x14ac:dyDescent="0.25">
      <c r="A3031" s="342"/>
      <c r="B3031" s="417"/>
      <c r="C3031" s="418"/>
      <c r="S3031" s="367"/>
      <c r="T3031" s="367"/>
      <c r="U3031" s="368"/>
      <c r="V3031" s="1"/>
      <c r="W3031" s="1"/>
      <c r="X3031" s="1"/>
      <c r="Y3031" s="1"/>
      <c r="Z3031" s="1"/>
      <c r="AA3031" s="1"/>
      <c r="AB3031" s="1"/>
      <c r="AC3031" s="1"/>
    </row>
    <row r="3032" spans="1:29" ht="15" customHeight="1" x14ac:dyDescent="0.25">
      <c r="A3032" s="342"/>
      <c r="B3032" s="417"/>
      <c r="C3032" s="418"/>
      <c r="S3032" s="367"/>
      <c r="T3032" s="367"/>
      <c r="U3032" s="368"/>
      <c r="V3032" s="1"/>
      <c r="W3032" s="1"/>
      <c r="X3032" s="1"/>
      <c r="Y3032" s="1"/>
      <c r="Z3032" s="1"/>
      <c r="AA3032" s="1"/>
      <c r="AB3032" s="1"/>
      <c r="AC3032" s="1"/>
    </row>
    <row r="3033" spans="1:29" ht="15" customHeight="1" x14ac:dyDescent="0.25">
      <c r="A3033" s="342"/>
      <c r="B3033" s="417"/>
      <c r="C3033" s="418"/>
      <c r="S3033" s="367"/>
      <c r="T3033" s="367"/>
      <c r="U3033" s="368"/>
      <c r="V3033" s="1"/>
      <c r="W3033" s="1"/>
      <c r="X3033" s="1"/>
      <c r="Y3033" s="1"/>
      <c r="Z3033" s="1"/>
      <c r="AA3033" s="1"/>
      <c r="AB3033" s="1"/>
      <c r="AC3033" s="1"/>
    </row>
    <row r="3034" spans="1:29" ht="15" customHeight="1" x14ac:dyDescent="0.25">
      <c r="A3034" s="342"/>
      <c r="B3034" s="417"/>
      <c r="C3034" s="418"/>
      <c r="S3034" s="367"/>
      <c r="T3034" s="367"/>
      <c r="U3034" s="368"/>
      <c r="V3034" s="1"/>
      <c r="W3034" s="1"/>
      <c r="X3034" s="1"/>
      <c r="Y3034" s="1"/>
      <c r="Z3034" s="1"/>
      <c r="AA3034" s="1"/>
      <c r="AB3034" s="1"/>
      <c r="AC3034" s="1"/>
    </row>
    <row r="3035" spans="1:29" ht="15" customHeight="1" x14ac:dyDescent="0.25">
      <c r="A3035" s="342"/>
      <c r="B3035" s="417"/>
      <c r="C3035" s="418"/>
      <c r="S3035" s="367"/>
      <c r="T3035" s="367"/>
      <c r="U3035" s="368"/>
      <c r="V3035" s="1"/>
      <c r="W3035" s="1"/>
      <c r="X3035" s="1"/>
      <c r="Y3035" s="1"/>
      <c r="Z3035" s="1"/>
      <c r="AA3035" s="1"/>
      <c r="AB3035" s="1"/>
      <c r="AC3035" s="1"/>
    </row>
    <row r="3036" spans="1:29" ht="15" customHeight="1" x14ac:dyDescent="0.25">
      <c r="A3036" s="342"/>
      <c r="B3036" s="417"/>
      <c r="C3036" s="418"/>
      <c r="S3036" s="367"/>
      <c r="T3036" s="367"/>
      <c r="U3036" s="368"/>
      <c r="V3036" s="1"/>
      <c r="W3036" s="1"/>
      <c r="X3036" s="1"/>
      <c r="Y3036" s="1"/>
      <c r="Z3036" s="1"/>
      <c r="AA3036" s="1"/>
      <c r="AB3036" s="1"/>
      <c r="AC3036" s="1"/>
    </row>
    <row r="3037" spans="1:29" ht="15" customHeight="1" x14ac:dyDescent="0.25">
      <c r="A3037" s="342"/>
      <c r="B3037" s="417"/>
      <c r="C3037" s="418"/>
      <c r="S3037" s="367"/>
      <c r="T3037" s="367"/>
      <c r="U3037" s="368"/>
      <c r="V3037" s="1"/>
      <c r="W3037" s="1"/>
      <c r="X3037" s="1"/>
      <c r="Y3037" s="1"/>
      <c r="Z3037" s="1"/>
      <c r="AA3037" s="1"/>
      <c r="AB3037" s="1"/>
      <c r="AC3037" s="1"/>
    </row>
    <row r="3038" spans="1:29" ht="15" customHeight="1" x14ac:dyDescent="0.25">
      <c r="A3038" s="342"/>
      <c r="B3038" s="417"/>
      <c r="C3038" s="418"/>
      <c r="S3038" s="367"/>
      <c r="T3038" s="367"/>
      <c r="U3038" s="368"/>
      <c r="V3038" s="1"/>
      <c r="W3038" s="1"/>
      <c r="X3038" s="1"/>
      <c r="Y3038" s="1"/>
      <c r="Z3038" s="1"/>
      <c r="AA3038" s="1"/>
      <c r="AB3038" s="1"/>
      <c r="AC3038" s="1"/>
    </row>
    <row r="3039" spans="1:29" ht="15" customHeight="1" x14ac:dyDescent="0.25">
      <c r="A3039" s="342"/>
      <c r="B3039" s="417"/>
      <c r="C3039" s="418"/>
      <c r="S3039" s="367"/>
      <c r="T3039" s="367"/>
      <c r="U3039" s="368"/>
      <c r="V3039" s="1"/>
      <c r="W3039" s="1"/>
      <c r="X3039" s="1"/>
      <c r="Y3039" s="1"/>
      <c r="Z3039" s="1"/>
      <c r="AA3039" s="1"/>
      <c r="AB3039" s="1"/>
      <c r="AC3039" s="1"/>
    </row>
    <row r="3040" spans="1:29" ht="15" customHeight="1" x14ac:dyDescent="0.25">
      <c r="A3040" s="342"/>
      <c r="B3040" s="417"/>
      <c r="C3040" s="418"/>
      <c r="S3040" s="367"/>
      <c r="T3040" s="367"/>
      <c r="U3040" s="368"/>
      <c r="V3040" s="1"/>
      <c r="W3040" s="1"/>
      <c r="X3040" s="1"/>
      <c r="Y3040" s="1"/>
      <c r="Z3040" s="1"/>
      <c r="AA3040" s="1"/>
      <c r="AB3040" s="1"/>
      <c r="AC3040" s="1"/>
    </row>
    <row r="3041" spans="1:29" ht="15" customHeight="1" x14ac:dyDescent="0.25">
      <c r="A3041" s="342"/>
      <c r="B3041" s="417"/>
      <c r="C3041" s="418"/>
      <c r="S3041" s="367"/>
      <c r="T3041" s="367"/>
      <c r="U3041" s="368"/>
      <c r="V3041" s="1"/>
      <c r="W3041" s="1"/>
      <c r="X3041" s="1"/>
      <c r="Y3041" s="1"/>
      <c r="Z3041" s="1"/>
      <c r="AA3041" s="1"/>
      <c r="AB3041" s="1"/>
      <c r="AC3041" s="1"/>
    </row>
    <row r="3042" spans="1:29" ht="15" customHeight="1" x14ac:dyDescent="0.25">
      <c r="A3042" s="342"/>
      <c r="B3042" s="417"/>
      <c r="C3042" s="418"/>
      <c r="S3042" s="367"/>
      <c r="T3042" s="367"/>
      <c r="U3042" s="368"/>
      <c r="V3042" s="1"/>
      <c r="W3042" s="1"/>
      <c r="X3042" s="1"/>
      <c r="Y3042" s="1"/>
      <c r="Z3042" s="1"/>
      <c r="AA3042" s="1"/>
      <c r="AB3042" s="1"/>
      <c r="AC3042" s="1"/>
    </row>
    <row r="3043" spans="1:29" ht="15" customHeight="1" x14ac:dyDescent="0.25">
      <c r="A3043" s="342"/>
      <c r="B3043" s="417"/>
      <c r="C3043" s="418"/>
      <c r="S3043" s="367"/>
      <c r="T3043" s="367"/>
      <c r="U3043" s="368"/>
      <c r="V3043" s="1"/>
      <c r="W3043" s="1"/>
      <c r="X3043" s="1"/>
      <c r="Y3043" s="1"/>
      <c r="Z3043" s="1"/>
      <c r="AA3043" s="1"/>
      <c r="AB3043" s="1"/>
      <c r="AC3043" s="1"/>
    </row>
    <row r="3044" spans="1:29" ht="15" customHeight="1" x14ac:dyDescent="0.25">
      <c r="A3044" s="342"/>
      <c r="B3044" s="417"/>
      <c r="C3044" s="418"/>
      <c r="S3044" s="367"/>
      <c r="T3044" s="367"/>
      <c r="U3044" s="368"/>
      <c r="V3044" s="1"/>
      <c r="W3044" s="1"/>
      <c r="X3044" s="1"/>
      <c r="Y3044" s="1"/>
      <c r="Z3044" s="1"/>
      <c r="AA3044" s="1"/>
      <c r="AB3044" s="1"/>
      <c r="AC3044" s="1"/>
    </row>
    <row r="3045" spans="1:29" ht="15" customHeight="1" x14ac:dyDescent="0.25">
      <c r="A3045" s="342"/>
      <c r="B3045" s="417"/>
      <c r="C3045" s="418"/>
      <c r="S3045" s="367"/>
      <c r="T3045" s="367"/>
      <c r="U3045" s="368"/>
      <c r="V3045" s="1"/>
      <c r="W3045" s="1"/>
      <c r="X3045" s="1"/>
      <c r="Y3045" s="1"/>
      <c r="Z3045" s="1"/>
      <c r="AA3045" s="1"/>
      <c r="AB3045" s="1"/>
      <c r="AC3045" s="1"/>
    </row>
    <row r="3046" spans="1:29" ht="15" customHeight="1" x14ac:dyDescent="0.25">
      <c r="A3046" s="342"/>
      <c r="B3046" s="417"/>
      <c r="C3046" s="418"/>
      <c r="S3046" s="367"/>
      <c r="T3046" s="367"/>
      <c r="U3046" s="368"/>
      <c r="V3046" s="1"/>
      <c r="W3046" s="1"/>
      <c r="X3046" s="1"/>
      <c r="Y3046" s="1"/>
      <c r="Z3046" s="1"/>
      <c r="AA3046" s="1"/>
      <c r="AB3046" s="1"/>
      <c r="AC3046" s="1"/>
    </row>
    <row r="3047" spans="1:29" ht="15" customHeight="1" x14ac:dyDescent="0.25">
      <c r="A3047" s="342"/>
      <c r="B3047" s="417"/>
      <c r="C3047" s="418"/>
      <c r="S3047" s="367"/>
      <c r="T3047" s="367"/>
      <c r="U3047" s="368"/>
      <c r="V3047" s="1"/>
      <c r="W3047" s="1"/>
      <c r="X3047" s="1"/>
      <c r="Y3047" s="1"/>
      <c r="Z3047" s="1"/>
      <c r="AA3047" s="1"/>
      <c r="AB3047" s="1"/>
      <c r="AC3047" s="1"/>
    </row>
    <row r="3048" spans="1:29" ht="15" customHeight="1" x14ac:dyDescent="0.25">
      <c r="A3048" s="342"/>
      <c r="B3048" s="417"/>
      <c r="C3048" s="418"/>
      <c r="S3048" s="367"/>
      <c r="T3048" s="367"/>
      <c r="U3048" s="368"/>
      <c r="V3048" s="1"/>
      <c r="W3048" s="1"/>
      <c r="X3048" s="1"/>
      <c r="Y3048" s="1"/>
      <c r="Z3048" s="1"/>
      <c r="AA3048" s="1"/>
      <c r="AB3048" s="1"/>
      <c r="AC3048" s="1"/>
    </row>
    <row r="3049" spans="1:29" ht="15" customHeight="1" x14ac:dyDescent="0.25">
      <c r="A3049" s="342"/>
      <c r="B3049" s="417"/>
      <c r="C3049" s="418"/>
      <c r="S3049" s="367"/>
      <c r="T3049" s="367"/>
      <c r="U3049" s="368"/>
      <c r="V3049" s="1"/>
      <c r="W3049" s="1"/>
      <c r="X3049" s="1"/>
      <c r="Y3049" s="1"/>
      <c r="Z3049" s="1"/>
      <c r="AA3049" s="1"/>
      <c r="AB3049" s="1"/>
      <c r="AC3049" s="1"/>
    </row>
    <row r="3050" spans="1:29" ht="15" customHeight="1" x14ac:dyDescent="0.25">
      <c r="A3050" s="342"/>
      <c r="B3050" s="417"/>
      <c r="C3050" s="418"/>
      <c r="S3050" s="367"/>
      <c r="T3050" s="367"/>
      <c r="U3050" s="368"/>
      <c r="V3050" s="1"/>
      <c r="W3050" s="1"/>
      <c r="X3050" s="1"/>
      <c r="Y3050" s="1"/>
      <c r="Z3050" s="1"/>
      <c r="AA3050" s="1"/>
      <c r="AB3050" s="1"/>
      <c r="AC3050" s="1"/>
    </row>
    <row r="3051" spans="1:29" ht="15" customHeight="1" x14ac:dyDescent="0.25">
      <c r="A3051" s="342"/>
      <c r="B3051" s="417"/>
      <c r="C3051" s="418"/>
      <c r="S3051" s="367"/>
      <c r="T3051" s="367"/>
      <c r="U3051" s="368"/>
      <c r="V3051" s="1"/>
      <c r="W3051" s="1"/>
      <c r="X3051" s="1"/>
      <c r="Y3051" s="1"/>
      <c r="Z3051" s="1"/>
      <c r="AA3051" s="1"/>
      <c r="AB3051" s="1"/>
      <c r="AC3051" s="1"/>
    </row>
    <row r="3052" spans="1:29" ht="15" customHeight="1" x14ac:dyDescent="0.25">
      <c r="A3052" s="342"/>
      <c r="B3052" s="417"/>
      <c r="C3052" s="418"/>
      <c r="S3052" s="367"/>
      <c r="T3052" s="367"/>
      <c r="U3052" s="368"/>
      <c r="V3052" s="1"/>
      <c r="W3052" s="1"/>
      <c r="X3052" s="1"/>
      <c r="Y3052" s="1"/>
      <c r="Z3052" s="1"/>
      <c r="AA3052" s="1"/>
      <c r="AB3052" s="1"/>
      <c r="AC3052" s="1"/>
    </row>
    <row r="3053" spans="1:29" ht="15" customHeight="1" x14ac:dyDescent="0.25">
      <c r="A3053" s="342"/>
      <c r="B3053" s="417"/>
      <c r="C3053" s="418"/>
      <c r="S3053" s="367"/>
      <c r="T3053" s="367"/>
      <c r="U3053" s="368"/>
      <c r="V3053" s="1"/>
      <c r="W3053" s="1"/>
      <c r="X3053" s="1"/>
      <c r="Y3053" s="1"/>
      <c r="Z3053" s="1"/>
      <c r="AA3053" s="1"/>
      <c r="AB3053" s="1"/>
      <c r="AC3053" s="1"/>
    </row>
    <row r="3054" spans="1:29" ht="15" customHeight="1" x14ac:dyDescent="0.25">
      <c r="A3054" s="342"/>
      <c r="B3054" s="417"/>
      <c r="C3054" s="418"/>
      <c r="S3054" s="367"/>
      <c r="T3054" s="367"/>
      <c r="U3054" s="368"/>
      <c r="V3054" s="1"/>
      <c r="W3054" s="1"/>
      <c r="X3054" s="1"/>
      <c r="Y3054" s="1"/>
      <c r="Z3054" s="1"/>
      <c r="AA3054" s="1"/>
      <c r="AB3054" s="1"/>
      <c r="AC3054" s="1"/>
    </row>
    <row r="3055" spans="1:29" ht="15" customHeight="1" x14ac:dyDescent="0.25">
      <c r="A3055" s="342"/>
      <c r="B3055" s="417"/>
      <c r="C3055" s="418"/>
      <c r="S3055" s="367"/>
      <c r="T3055" s="367"/>
      <c r="U3055" s="368"/>
      <c r="V3055" s="1"/>
      <c r="W3055" s="1"/>
      <c r="X3055" s="1"/>
      <c r="Y3055" s="1"/>
      <c r="Z3055" s="1"/>
      <c r="AA3055" s="1"/>
      <c r="AB3055" s="1"/>
      <c r="AC3055" s="1"/>
    </row>
    <row r="3056" spans="1:29" ht="15" customHeight="1" x14ac:dyDescent="0.25">
      <c r="A3056" s="342"/>
      <c r="B3056" s="417"/>
      <c r="C3056" s="418"/>
      <c r="S3056" s="367"/>
      <c r="T3056" s="367"/>
      <c r="U3056" s="368"/>
      <c r="V3056" s="1"/>
      <c r="W3056" s="1"/>
      <c r="X3056" s="1"/>
      <c r="Y3056" s="1"/>
      <c r="Z3056" s="1"/>
      <c r="AA3056" s="1"/>
      <c r="AB3056" s="1"/>
      <c r="AC3056" s="1"/>
    </row>
    <row r="3057" spans="1:29" ht="15" customHeight="1" x14ac:dyDescent="0.25">
      <c r="A3057" s="342"/>
      <c r="B3057" s="417"/>
      <c r="C3057" s="418"/>
      <c r="S3057" s="367"/>
      <c r="T3057" s="367"/>
      <c r="U3057" s="368"/>
      <c r="V3057" s="1"/>
      <c r="W3057" s="1"/>
      <c r="X3057" s="1"/>
      <c r="Y3057" s="1"/>
      <c r="Z3057" s="1"/>
      <c r="AA3057" s="1"/>
      <c r="AB3057" s="1"/>
      <c r="AC3057" s="1"/>
    </row>
    <row r="3058" spans="1:29" ht="15" customHeight="1" x14ac:dyDescent="0.25">
      <c r="A3058" s="342"/>
      <c r="B3058" s="417"/>
      <c r="C3058" s="418"/>
      <c r="S3058" s="367"/>
      <c r="T3058" s="367"/>
      <c r="U3058" s="368"/>
      <c r="V3058" s="1"/>
      <c r="W3058" s="1"/>
      <c r="X3058" s="1"/>
      <c r="Y3058" s="1"/>
      <c r="Z3058" s="1"/>
      <c r="AA3058" s="1"/>
      <c r="AB3058" s="1"/>
      <c r="AC3058" s="1"/>
    </row>
    <row r="3059" spans="1:29" ht="15" customHeight="1" x14ac:dyDescent="0.25">
      <c r="A3059" s="342"/>
      <c r="B3059" s="417"/>
      <c r="C3059" s="418"/>
      <c r="S3059" s="367"/>
      <c r="T3059" s="367"/>
      <c r="U3059" s="368"/>
      <c r="V3059" s="1"/>
      <c r="W3059" s="1"/>
      <c r="X3059" s="1"/>
      <c r="Y3059" s="1"/>
      <c r="Z3059" s="1"/>
      <c r="AA3059" s="1"/>
      <c r="AB3059" s="1"/>
      <c r="AC3059" s="1"/>
    </row>
    <row r="3060" spans="1:29" ht="15" customHeight="1" x14ac:dyDescent="0.25">
      <c r="A3060" s="342"/>
      <c r="B3060" s="417"/>
      <c r="C3060" s="418"/>
      <c r="S3060" s="367"/>
      <c r="T3060" s="367"/>
      <c r="U3060" s="368"/>
      <c r="V3060" s="1"/>
      <c r="W3060" s="1"/>
      <c r="X3060" s="1"/>
      <c r="Y3060" s="1"/>
      <c r="Z3060" s="1"/>
      <c r="AA3060" s="1"/>
      <c r="AB3060" s="1"/>
      <c r="AC3060" s="1"/>
    </row>
    <row r="3061" spans="1:29" ht="15" customHeight="1" x14ac:dyDescent="0.25">
      <c r="A3061" s="342"/>
      <c r="B3061" s="417"/>
      <c r="C3061" s="418"/>
      <c r="S3061" s="367"/>
      <c r="T3061" s="367"/>
      <c r="U3061" s="368"/>
      <c r="V3061" s="1"/>
      <c r="W3061" s="1"/>
      <c r="X3061" s="1"/>
      <c r="Y3061" s="1"/>
      <c r="Z3061" s="1"/>
      <c r="AA3061" s="1"/>
      <c r="AB3061" s="1"/>
      <c r="AC3061" s="1"/>
    </row>
    <row r="3062" spans="1:29" ht="15" customHeight="1" x14ac:dyDescent="0.25">
      <c r="A3062" s="342"/>
      <c r="B3062" s="417"/>
      <c r="C3062" s="418"/>
      <c r="S3062" s="367"/>
      <c r="T3062" s="367"/>
      <c r="U3062" s="368"/>
      <c r="V3062" s="1"/>
      <c r="W3062" s="1"/>
      <c r="X3062" s="1"/>
      <c r="Y3062" s="1"/>
      <c r="Z3062" s="1"/>
      <c r="AA3062" s="1"/>
      <c r="AB3062" s="1"/>
      <c r="AC3062" s="1"/>
    </row>
    <row r="3063" spans="1:29" ht="15" customHeight="1" x14ac:dyDescent="0.25">
      <c r="A3063" s="342"/>
      <c r="B3063" s="417"/>
      <c r="C3063" s="418"/>
      <c r="S3063" s="367"/>
      <c r="T3063" s="367"/>
      <c r="U3063" s="368"/>
      <c r="V3063" s="1"/>
      <c r="W3063" s="1"/>
      <c r="X3063" s="1"/>
      <c r="Y3063" s="1"/>
      <c r="Z3063" s="1"/>
      <c r="AA3063" s="1"/>
      <c r="AB3063" s="1"/>
      <c r="AC3063" s="1"/>
    </row>
    <row r="3064" spans="1:29" ht="15" customHeight="1" x14ac:dyDescent="0.25">
      <c r="A3064" s="342"/>
      <c r="B3064" s="417"/>
      <c r="C3064" s="418"/>
      <c r="S3064" s="367"/>
      <c r="T3064" s="367"/>
      <c r="U3064" s="368"/>
      <c r="V3064" s="1"/>
      <c r="W3064" s="1"/>
      <c r="X3064" s="1"/>
      <c r="Y3064" s="1"/>
      <c r="Z3064" s="1"/>
      <c r="AA3064" s="1"/>
      <c r="AB3064" s="1"/>
      <c r="AC3064" s="1"/>
    </row>
    <row r="3065" spans="1:29" ht="15" customHeight="1" x14ac:dyDescent="0.25">
      <c r="A3065" s="342"/>
      <c r="B3065" s="417"/>
      <c r="C3065" s="418"/>
      <c r="S3065" s="367"/>
      <c r="T3065" s="367"/>
      <c r="U3065" s="368"/>
      <c r="V3065" s="1"/>
      <c r="W3065" s="1"/>
      <c r="X3065" s="1"/>
      <c r="Y3065" s="1"/>
      <c r="Z3065" s="1"/>
      <c r="AA3065" s="1"/>
      <c r="AB3065" s="1"/>
      <c r="AC3065" s="1"/>
    </row>
    <row r="3066" spans="1:29" ht="15" customHeight="1" x14ac:dyDescent="0.25">
      <c r="A3066" s="342"/>
      <c r="B3066" s="417"/>
      <c r="C3066" s="418"/>
      <c r="S3066" s="367"/>
      <c r="T3066" s="367"/>
      <c r="U3066" s="368"/>
      <c r="V3066" s="1"/>
      <c r="W3066" s="1"/>
      <c r="X3066" s="1"/>
      <c r="Y3066" s="1"/>
      <c r="Z3066" s="1"/>
      <c r="AA3066" s="1"/>
      <c r="AB3066" s="1"/>
      <c r="AC3066" s="1"/>
    </row>
    <row r="3067" spans="1:29" ht="15" customHeight="1" x14ac:dyDescent="0.25">
      <c r="A3067" s="342"/>
      <c r="B3067" s="417"/>
      <c r="C3067" s="418"/>
      <c r="S3067" s="367"/>
      <c r="T3067" s="367"/>
      <c r="U3067" s="368"/>
      <c r="V3067" s="1"/>
      <c r="W3067" s="1"/>
      <c r="X3067" s="1"/>
      <c r="Y3067" s="1"/>
      <c r="Z3067" s="1"/>
      <c r="AA3067" s="1"/>
      <c r="AB3067" s="1"/>
      <c r="AC3067" s="1"/>
    </row>
    <row r="3068" spans="1:29" ht="15" customHeight="1" x14ac:dyDescent="0.25">
      <c r="A3068" s="342"/>
      <c r="B3068" s="417"/>
      <c r="C3068" s="418"/>
      <c r="S3068" s="367"/>
      <c r="T3068" s="367"/>
      <c r="U3068" s="368"/>
      <c r="V3068" s="1"/>
      <c r="W3068" s="1"/>
      <c r="X3068" s="1"/>
      <c r="Y3068" s="1"/>
      <c r="Z3068" s="1"/>
      <c r="AA3068" s="1"/>
      <c r="AB3068" s="1"/>
      <c r="AC3068" s="1"/>
    </row>
    <row r="3069" spans="1:29" ht="15" customHeight="1" x14ac:dyDescent="0.25">
      <c r="A3069" s="342"/>
      <c r="B3069" s="417"/>
      <c r="C3069" s="418"/>
      <c r="S3069" s="367"/>
      <c r="T3069" s="367"/>
      <c r="U3069" s="368"/>
      <c r="V3069" s="1"/>
      <c r="W3069" s="1"/>
      <c r="X3069" s="1"/>
      <c r="Y3069" s="1"/>
      <c r="Z3069" s="1"/>
      <c r="AA3069" s="1"/>
      <c r="AB3069" s="1"/>
      <c r="AC3069" s="1"/>
    </row>
    <row r="3070" spans="1:29" ht="15" customHeight="1" x14ac:dyDescent="0.25">
      <c r="A3070" s="342"/>
      <c r="B3070" s="417"/>
      <c r="C3070" s="418"/>
      <c r="S3070" s="367"/>
      <c r="T3070" s="367"/>
      <c r="U3070" s="368"/>
      <c r="V3070" s="1"/>
      <c r="W3070" s="1"/>
      <c r="X3070" s="1"/>
      <c r="Y3070" s="1"/>
      <c r="Z3070" s="1"/>
      <c r="AA3070" s="1"/>
      <c r="AB3070" s="1"/>
      <c r="AC3070" s="1"/>
    </row>
    <row r="3071" spans="1:29" ht="15" customHeight="1" x14ac:dyDescent="0.25">
      <c r="A3071" s="342"/>
      <c r="B3071" s="417"/>
      <c r="C3071" s="418"/>
      <c r="S3071" s="367"/>
      <c r="T3071" s="367"/>
      <c r="U3071" s="368"/>
      <c r="V3071" s="1"/>
      <c r="W3071" s="1"/>
      <c r="X3071" s="1"/>
      <c r="Y3071" s="1"/>
      <c r="Z3071" s="1"/>
      <c r="AA3071" s="1"/>
      <c r="AB3071" s="1"/>
      <c r="AC3071" s="1"/>
    </row>
    <row r="3072" spans="1:29" ht="15" customHeight="1" x14ac:dyDescent="0.25">
      <c r="A3072" s="342"/>
      <c r="B3072" s="417"/>
      <c r="C3072" s="418"/>
      <c r="S3072" s="367"/>
      <c r="T3072" s="367"/>
      <c r="U3072" s="368"/>
      <c r="V3072" s="1"/>
      <c r="W3072" s="1"/>
      <c r="X3072" s="1"/>
      <c r="Y3072" s="1"/>
      <c r="Z3072" s="1"/>
      <c r="AA3072" s="1"/>
      <c r="AB3072" s="1"/>
      <c r="AC3072" s="1"/>
    </row>
    <row r="3073" spans="1:29" ht="15" customHeight="1" x14ac:dyDescent="0.25">
      <c r="A3073" s="342"/>
      <c r="B3073" s="417"/>
      <c r="C3073" s="418"/>
      <c r="S3073" s="367"/>
      <c r="T3073" s="367"/>
      <c r="U3073" s="368"/>
      <c r="V3073" s="1"/>
      <c r="W3073" s="1"/>
      <c r="X3073" s="1"/>
      <c r="Y3073" s="1"/>
      <c r="Z3073" s="1"/>
      <c r="AA3073" s="1"/>
      <c r="AB3073" s="1"/>
      <c r="AC3073" s="1"/>
    </row>
    <row r="3074" spans="1:29" ht="15" customHeight="1" x14ac:dyDescent="0.25">
      <c r="A3074" s="342"/>
      <c r="B3074" s="417"/>
      <c r="C3074" s="418"/>
      <c r="S3074" s="367"/>
      <c r="T3074" s="367"/>
      <c r="U3074" s="368"/>
      <c r="V3074" s="1"/>
      <c r="W3074" s="1"/>
      <c r="X3074" s="1"/>
      <c r="Y3074" s="1"/>
      <c r="Z3074" s="1"/>
      <c r="AA3074" s="1"/>
      <c r="AB3074" s="1"/>
      <c r="AC3074" s="1"/>
    </row>
    <row r="3075" spans="1:29" ht="15" customHeight="1" x14ac:dyDescent="0.25">
      <c r="A3075" s="342"/>
      <c r="B3075" s="417"/>
      <c r="C3075" s="418"/>
      <c r="S3075" s="367"/>
      <c r="T3075" s="367"/>
      <c r="U3075" s="368"/>
      <c r="V3075" s="1"/>
      <c r="W3075" s="1"/>
      <c r="X3075" s="1"/>
      <c r="Y3075" s="1"/>
      <c r="Z3075" s="1"/>
      <c r="AA3075" s="1"/>
      <c r="AB3075" s="1"/>
      <c r="AC3075" s="1"/>
    </row>
    <row r="3076" spans="1:29" ht="15" customHeight="1" x14ac:dyDescent="0.25">
      <c r="A3076" s="342"/>
      <c r="B3076" s="417"/>
      <c r="C3076" s="418"/>
      <c r="S3076" s="367"/>
      <c r="T3076" s="367"/>
      <c r="U3076" s="368"/>
      <c r="V3076" s="1"/>
      <c r="W3076" s="1"/>
      <c r="X3076" s="1"/>
      <c r="Y3076" s="1"/>
      <c r="Z3076" s="1"/>
      <c r="AA3076" s="1"/>
      <c r="AB3076" s="1"/>
      <c r="AC3076" s="1"/>
    </row>
    <row r="3077" spans="1:29" ht="15" customHeight="1" x14ac:dyDescent="0.25">
      <c r="A3077" s="342"/>
      <c r="B3077" s="417"/>
      <c r="C3077" s="418"/>
      <c r="S3077" s="367"/>
      <c r="T3077" s="367"/>
      <c r="U3077" s="368"/>
      <c r="V3077" s="1"/>
      <c r="W3077" s="1"/>
      <c r="X3077" s="1"/>
      <c r="Y3077" s="1"/>
      <c r="Z3077" s="1"/>
      <c r="AA3077" s="1"/>
      <c r="AB3077" s="1"/>
      <c r="AC3077" s="1"/>
    </row>
    <row r="3078" spans="1:29" ht="15" customHeight="1" x14ac:dyDescent="0.25">
      <c r="A3078" s="342"/>
      <c r="B3078" s="417"/>
      <c r="C3078" s="418"/>
      <c r="S3078" s="367"/>
      <c r="T3078" s="367"/>
      <c r="U3078" s="368"/>
      <c r="V3078" s="1"/>
      <c r="W3078" s="1"/>
      <c r="X3078" s="1"/>
      <c r="Y3078" s="1"/>
      <c r="Z3078" s="1"/>
      <c r="AA3078" s="1"/>
      <c r="AB3078" s="1"/>
      <c r="AC3078" s="1"/>
    </row>
    <row r="3079" spans="1:29" ht="15" customHeight="1" x14ac:dyDescent="0.25">
      <c r="A3079" s="342"/>
      <c r="B3079" s="417"/>
      <c r="C3079" s="418"/>
      <c r="S3079" s="367"/>
      <c r="T3079" s="367"/>
      <c r="U3079" s="368"/>
      <c r="V3079" s="1"/>
      <c r="W3079" s="1"/>
      <c r="X3079" s="1"/>
      <c r="Y3079" s="1"/>
      <c r="Z3079" s="1"/>
      <c r="AA3079" s="1"/>
      <c r="AB3079" s="1"/>
      <c r="AC3079" s="1"/>
    </row>
    <row r="3080" spans="1:29" ht="15" customHeight="1" x14ac:dyDescent="0.25">
      <c r="A3080" s="342"/>
      <c r="B3080" s="417"/>
      <c r="C3080" s="418"/>
      <c r="S3080" s="367"/>
      <c r="T3080" s="367"/>
      <c r="U3080" s="368"/>
      <c r="V3080" s="1"/>
      <c r="W3080" s="1"/>
      <c r="X3080" s="1"/>
      <c r="Y3080" s="1"/>
      <c r="Z3080" s="1"/>
      <c r="AA3080" s="1"/>
      <c r="AB3080" s="1"/>
      <c r="AC3080" s="1"/>
    </row>
    <row r="3081" spans="1:29" ht="15" customHeight="1" x14ac:dyDescent="0.25">
      <c r="A3081" s="342"/>
      <c r="B3081" s="417"/>
      <c r="C3081" s="418"/>
      <c r="S3081" s="367"/>
      <c r="T3081" s="367"/>
      <c r="U3081" s="368"/>
      <c r="V3081" s="1"/>
      <c r="W3081" s="1"/>
      <c r="X3081" s="1"/>
      <c r="Y3081" s="1"/>
      <c r="Z3081" s="1"/>
      <c r="AA3081" s="1"/>
      <c r="AB3081" s="1"/>
      <c r="AC3081" s="1"/>
    </row>
    <row r="3082" spans="1:29" ht="15" customHeight="1" x14ac:dyDescent="0.25">
      <c r="A3082" s="342"/>
      <c r="B3082" s="417"/>
      <c r="C3082" s="418"/>
      <c r="S3082" s="367"/>
      <c r="T3082" s="367"/>
      <c r="U3082" s="368"/>
      <c r="V3082" s="1"/>
      <c r="W3082" s="1"/>
      <c r="X3082" s="1"/>
      <c r="Y3082" s="1"/>
      <c r="Z3082" s="1"/>
      <c r="AA3082" s="1"/>
      <c r="AB3082" s="1"/>
      <c r="AC3082" s="1"/>
    </row>
    <row r="3083" spans="1:29" ht="15" customHeight="1" x14ac:dyDescent="0.25">
      <c r="A3083" s="342"/>
      <c r="B3083" s="417"/>
      <c r="C3083" s="418"/>
      <c r="S3083" s="367"/>
      <c r="T3083" s="367"/>
      <c r="U3083" s="368"/>
      <c r="V3083" s="1"/>
      <c r="W3083" s="1"/>
      <c r="X3083" s="1"/>
      <c r="Y3083" s="1"/>
      <c r="Z3083" s="1"/>
      <c r="AA3083" s="1"/>
      <c r="AB3083" s="1"/>
      <c r="AC3083" s="1"/>
    </row>
    <row r="3084" spans="1:29" ht="15" customHeight="1" x14ac:dyDescent="0.25">
      <c r="A3084" s="342"/>
      <c r="B3084" s="417"/>
      <c r="C3084" s="418"/>
      <c r="S3084" s="367"/>
      <c r="T3084" s="367"/>
      <c r="U3084" s="368"/>
      <c r="V3084" s="1"/>
      <c r="W3084" s="1"/>
      <c r="X3084" s="1"/>
      <c r="Y3084" s="1"/>
      <c r="Z3084" s="1"/>
      <c r="AA3084" s="1"/>
      <c r="AB3084" s="1"/>
      <c r="AC3084" s="1"/>
    </row>
    <row r="3085" spans="1:29" ht="15" customHeight="1" x14ac:dyDescent="0.25">
      <c r="A3085" s="342"/>
      <c r="B3085" s="417"/>
      <c r="C3085" s="418"/>
      <c r="S3085" s="367"/>
      <c r="T3085" s="367"/>
      <c r="U3085" s="368"/>
      <c r="V3085" s="1"/>
      <c r="W3085" s="1"/>
      <c r="X3085" s="1"/>
      <c r="Y3085" s="1"/>
      <c r="Z3085" s="1"/>
      <c r="AA3085" s="1"/>
      <c r="AB3085" s="1"/>
      <c r="AC3085" s="1"/>
    </row>
    <row r="3086" spans="1:29" ht="15" customHeight="1" x14ac:dyDescent="0.25">
      <c r="A3086" s="342"/>
      <c r="B3086" s="417"/>
      <c r="C3086" s="418"/>
      <c r="S3086" s="367"/>
      <c r="T3086" s="367"/>
      <c r="U3086" s="368"/>
      <c r="V3086" s="1"/>
      <c r="W3086" s="1"/>
      <c r="X3086" s="1"/>
      <c r="Y3086" s="1"/>
      <c r="Z3086" s="1"/>
      <c r="AA3086" s="1"/>
      <c r="AB3086" s="1"/>
      <c r="AC3086" s="1"/>
    </row>
    <row r="3087" spans="1:29" ht="15" customHeight="1" x14ac:dyDescent="0.25">
      <c r="A3087" s="342"/>
      <c r="B3087" s="417"/>
      <c r="C3087" s="418"/>
      <c r="S3087" s="367"/>
      <c r="T3087" s="367"/>
      <c r="U3087" s="368"/>
      <c r="V3087" s="1"/>
      <c r="W3087" s="1"/>
      <c r="X3087" s="1"/>
      <c r="Y3087" s="1"/>
      <c r="Z3087" s="1"/>
      <c r="AA3087" s="1"/>
      <c r="AB3087" s="1"/>
      <c r="AC3087" s="1"/>
    </row>
    <row r="3088" spans="1:29" ht="15" customHeight="1" x14ac:dyDescent="0.25">
      <c r="A3088" s="342"/>
      <c r="B3088" s="417"/>
      <c r="C3088" s="418"/>
      <c r="S3088" s="367"/>
      <c r="T3088" s="367"/>
      <c r="U3088" s="368"/>
      <c r="V3088" s="1"/>
      <c r="W3088" s="1"/>
      <c r="X3088" s="1"/>
      <c r="Y3088" s="1"/>
      <c r="Z3088" s="1"/>
      <c r="AA3088" s="1"/>
      <c r="AB3088" s="1"/>
      <c r="AC3088" s="1"/>
    </row>
    <row r="3089" spans="1:29" ht="15" customHeight="1" x14ac:dyDescent="0.25">
      <c r="A3089" s="342"/>
      <c r="B3089" s="417"/>
      <c r="C3089" s="418"/>
      <c r="S3089" s="367"/>
      <c r="T3089" s="367"/>
      <c r="U3089" s="368"/>
      <c r="V3089" s="1"/>
      <c r="W3089" s="1"/>
      <c r="X3089" s="1"/>
      <c r="Y3089" s="1"/>
      <c r="Z3089" s="1"/>
      <c r="AA3089" s="1"/>
      <c r="AB3089" s="1"/>
      <c r="AC3089" s="1"/>
    </row>
    <row r="3090" spans="1:29" ht="15" customHeight="1" x14ac:dyDescent="0.25">
      <c r="A3090" s="342"/>
      <c r="B3090" s="417"/>
      <c r="C3090" s="418"/>
      <c r="S3090" s="367"/>
      <c r="T3090" s="367"/>
      <c r="U3090" s="368"/>
      <c r="V3090" s="1"/>
      <c r="W3090" s="1"/>
      <c r="X3090" s="1"/>
      <c r="Y3090" s="1"/>
      <c r="Z3090" s="1"/>
      <c r="AA3090" s="1"/>
      <c r="AB3090" s="1"/>
      <c r="AC3090" s="1"/>
    </row>
    <row r="3091" spans="1:29" ht="15" customHeight="1" x14ac:dyDescent="0.25">
      <c r="A3091" s="342"/>
      <c r="B3091" s="417"/>
      <c r="C3091" s="418"/>
      <c r="S3091" s="367"/>
      <c r="T3091" s="367"/>
      <c r="U3091" s="368"/>
      <c r="V3091" s="1"/>
      <c r="W3091" s="1"/>
      <c r="X3091" s="1"/>
      <c r="Y3091" s="1"/>
      <c r="Z3091" s="1"/>
      <c r="AA3091" s="1"/>
      <c r="AB3091" s="1"/>
      <c r="AC3091" s="1"/>
    </row>
    <row r="3092" spans="1:29" ht="15" customHeight="1" x14ac:dyDescent="0.25">
      <c r="A3092" s="342"/>
      <c r="B3092" s="417"/>
      <c r="C3092" s="418"/>
      <c r="S3092" s="367"/>
      <c r="T3092" s="367"/>
      <c r="U3092" s="368"/>
      <c r="V3092" s="1"/>
      <c r="W3092" s="1"/>
      <c r="X3092" s="1"/>
      <c r="Y3092" s="1"/>
      <c r="Z3092" s="1"/>
      <c r="AA3092" s="1"/>
      <c r="AB3092" s="1"/>
      <c r="AC3092" s="1"/>
    </row>
    <row r="3093" spans="1:29" ht="15" customHeight="1" x14ac:dyDescent="0.25">
      <c r="A3093" s="342"/>
      <c r="B3093" s="417"/>
      <c r="C3093" s="418"/>
      <c r="S3093" s="367"/>
      <c r="T3093" s="367"/>
      <c r="U3093" s="368"/>
      <c r="V3093" s="1"/>
      <c r="W3093" s="1"/>
      <c r="X3093" s="1"/>
      <c r="Y3093" s="1"/>
      <c r="Z3093" s="1"/>
      <c r="AA3093" s="1"/>
      <c r="AB3093" s="1"/>
      <c r="AC3093" s="1"/>
    </row>
    <row r="3094" spans="1:29" ht="15" customHeight="1" x14ac:dyDescent="0.25">
      <c r="A3094" s="342"/>
      <c r="B3094" s="417"/>
      <c r="C3094" s="418"/>
      <c r="S3094" s="367"/>
      <c r="T3094" s="367"/>
      <c r="U3094" s="368"/>
      <c r="V3094" s="1"/>
      <c r="W3094" s="1"/>
      <c r="X3094" s="1"/>
      <c r="Y3094" s="1"/>
      <c r="Z3094" s="1"/>
      <c r="AA3094" s="1"/>
      <c r="AB3094" s="1"/>
      <c r="AC3094" s="1"/>
    </row>
    <row r="3095" spans="1:29" ht="15" customHeight="1" x14ac:dyDescent="0.25">
      <c r="A3095" s="342"/>
      <c r="B3095" s="417"/>
      <c r="C3095" s="418"/>
      <c r="S3095" s="367"/>
      <c r="T3095" s="367"/>
      <c r="U3095" s="368"/>
      <c r="V3095" s="1"/>
      <c r="W3095" s="1"/>
      <c r="X3095" s="1"/>
      <c r="Y3095" s="1"/>
      <c r="Z3095" s="1"/>
      <c r="AA3095" s="1"/>
      <c r="AB3095" s="1"/>
      <c r="AC3095" s="1"/>
    </row>
    <row r="3096" spans="1:29" ht="15" customHeight="1" x14ac:dyDescent="0.25">
      <c r="A3096" s="342"/>
      <c r="B3096" s="417"/>
      <c r="C3096" s="418"/>
      <c r="S3096" s="367"/>
      <c r="T3096" s="367"/>
      <c r="U3096" s="368"/>
      <c r="V3096" s="1"/>
      <c r="W3096" s="1"/>
      <c r="X3096" s="1"/>
      <c r="Y3096" s="1"/>
      <c r="Z3096" s="1"/>
      <c r="AA3096" s="1"/>
      <c r="AB3096" s="1"/>
      <c r="AC3096" s="1"/>
    </row>
    <row r="3097" spans="1:29" ht="15" customHeight="1" x14ac:dyDescent="0.25">
      <c r="A3097" s="342"/>
      <c r="B3097" s="417"/>
      <c r="C3097" s="418"/>
      <c r="S3097" s="367"/>
      <c r="T3097" s="367"/>
      <c r="U3097" s="368"/>
      <c r="V3097" s="1"/>
      <c r="W3097" s="1"/>
      <c r="X3097" s="1"/>
      <c r="Y3097" s="1"/>
      <c r="Z3097" s="1"/>
      <c r="AA3097" s="1"/>
      <c r="AB3097" s="1"/>
      <c r="AC3097" s="1"/>
    </row>
    <row r="3098" spans="1:29" ht="15" customHeight="1" x14ac:dyDescent="0.25">
      <c r="A3098" s="342"/>
      <c r="B3098" s="417"/>
      <c r="C3098" s="418"/>
      <c r="S3098" s="367"/>
      <c r="T3098" s="367"/>
      <c r="U3098" s="368"/>
      <c r="V3098" s="1"/>
      <c r="W3098" s="1"/>
      <c r="X3098" s="1"/>
      <c r="Y3098" s="1"/>
      <c r="Z3098" s="1"/>
      <c r="AA3098" s="1"/>
      <c r="AB3098" s="1"/>
      <c r="AC3098" s="1"/>
    </row>
    <row r="3099" spans="1:29" ht="15" customHeight="1" x14ac:dyDescent="0.25">
      <c r="A3099" s="342"/>
      <c r="B3099" s="417"/>
      <c r="C3099" s="418"/>
      <c r="S3099" s="367"/>
      <c r="T3099" s="367"/>
      <c r="U3099" s="368"/>
      <c r="V3099" s="1"/>
      <c r="W3099" s="1"/>
      <c r="X3099" s="1"/>
      <c r="Y3099" s="1"/>
      <c r="Z3099" s="1"/>
      <c r="AA3099" s="1"/>
      <c r="AB3099" s="1"/>
      <c r="AC3099" s="1"/>
    </row>
    <row r="3100" spans="1:29" ht="15" customHeight="1" x14ac:dyDescent="0.25">
      <c r="A3100" s="342"/>
      <c r="B3100" s="417"/>
      <c r="C3100" s="418"/>
      <c r="S3100" s="367"/>
      <c r="T3100" s="367"/>
      <c r="U3100" s="368"/>
      <c r="V3100" s="1"/>
      <c r="W3100" s="1"/>
      <c r="X3100" s="1"/>
      <c r="Y3100" s="1"/>
      <c r="Z3100" s="1"/>
      <c r="AA3100" s="1"/>
      <c r="AB3100" s="1"/>
      <c r="AC3100" s="1"/>
    </row>
    <row r="3101" spans="1:29" ht="15" customHeight="1" x14ac:dyDescent="0.25">
      <c r="A3101" s="342"/>
      <c r="B3101" s="417"/>
      <c r="C3101" s="418"/>
      <c r="S3101" s="367"/>
      <c r="T3101" s="367"/>
      <c r="U3101" s="368"/>
      <c r="V3101" s="1"/>
      <c r="W3101" s="1"/>
      <c r="X3101" s="1"/>
      <c r="Y3101" s="1"/>
      <c r="Z3101" s="1"/>
      <c r="AA3101" s="1"/>
      <c r="AB3101" s="1"/>
      <c r="AC3101" s="1"/>
    </row>
    <row r="3102" spans="1:29" ht="15" customHeight="1" x14ac:dyDescent="0.25">
      <c r="A3102" s="342"/>
      <c r="B3102" s="417"/>
      <c r="C3102" s="418"/>
      <c r="S3102" s="367"/>
      <c r="T3102" s="367"/>
      <c r="U3102" s="368"/>
      <c r="V3102" s="1"/>
      <c r="W3102" s="1"/>
      <c r="X3102" s="1"/>
      <c r="Y3102" s="1"/>
      <c r="Z3102" s="1"/>
      <c r="AA3102" s="1"/>
      <c r="AB3102" s="1"/>
      <c r="AC3102" s="1"/>
    </row>
    <row r="3103" spans="1:29" ht="15" customHeight="1" x14ac:dyDescent="0.25">
      <c r="A3103" s="342"/>
      <c r="B3103" s="417"/>
      <c r="C3103" s="418"/>
      <c r="S3103" s="367"/>
      <c r="T3103" s="367"/>
      <c r="U3103" s="368"/>
      <c r="V3103" s="1"/>
      <c r="W3103" s="1"/>
      <c r="X3103" s="1"/>
      <c r="Y3103" s="1"/>
      <c r="Z3103" s="1"/>
      <c r="AA3103" s="1"/>
      <c r="AB3103" s="1"/>
      <c r="AC3103" s="1"/>
    </row>
    <row r="3104" spans="1:29" ht="15" customHeight="1" x14ac:dyDescent="0.25">
      <c r="A3104" s="342"/>
      <c r="B3104" s="417"/>
      <c r="C3104" s="418"/>
      <c r="S3104" s="367"/>
      <c r="T3104" s="367"/>
      <c r="U3104" s="368"/>
      <c r="V3104" s="1"/>
      <c r="W3104" s="1"/>
      <c r="X3104" s="1"/>
      <c r="Y3104" s="1"/>
      <c r="Z3104" s="1"/>
      <c r="AA3104" s="1"/>
      <c r="AB3104" s="1"/>
      <c r="AC3104" s="1"/>
    </row>
    <row r="3105" spans="1:29" ht="15" customHeight="1" x14ac:dyDescent="0.25">
      <c r="A3105" s="342"/>
      <c r="B3105" s="417"/>
      <c r="C3105" s="418"/>
      <c r="S3105" s="367"/>
      <c r="T3105" s="367"/>
      <c r="U3105" s="368"/>
      <c r="V3105" s="1"/>
      <c r="W3105" s="1"/>
      <c r="X3105" s="1"/>
      <c r="Y3105" s="1"/>
      <c r="Z3105" s="1"/>
      <c r="AA3105" s="1"/>
      <c r="AB3105" s="1"/>
      <c r="AC3105" s="1"/>
    </row>
    <row r="3106" spans="1:29" ht="15" customHeight="1" x14ac:dyDescent="0.25">
      <c r="A3106" s="342"/>
      <c r="B3106" s="417"/>
      <c r="C3106" s="418"/>
      <c r="S3106" s="367"/>
      <c r="T3106" s="367"/>
      <c r="U3106" s="368"/>
      <c r="V3106" s="1"/>
      <c r="W3106" s="1"/>
      <c r="X3106" s="1"/>
      <c r="Y3106" s="1"/>
      <c r="Z3106" s="1"/>
      <c r="AA3106" s="1"/>
      <c r="AB3106" s="1"/>
      <c r="AC3106" s="1"/>
    </row>
    <row r="3107" spans="1:29" ht="15" customHeight="1" x14ac:dyDescent="0.25">
      <c r="A3107" s="342"/>
      <c r="B3107" s="417"/>
      <c r="C3107" s="418"/>
      <c r="S3107" s="367"/>
      <c r="T3107" s="367"/>
      <c r="U3107" s="368"/>
      <c r="V3107" s="1"/>
      <c r="W3107" s="1"/>
      <c r="X3107" s="1"/>
      <c r="Y3107" s="1"/>
      <c r="Z3107" s="1"/>
      <c r="AA3107" s="1"/>
      <c r="AB3107" s="1"/>
      <c r="AC3107" s="1"/>
    </row>
    <row r="3108" spans="1:29" ht="15" customHeight="1" x14ac:dyDescent="0.25">
      <c r="A3108" s="342"/>
      <c r="B3108" s="417"/>
      <c r="C3108" s="418"/>
      <c r="S3108" s="367"/>
      <c r="T3108" s="367"/>
      <c r="U3108" s="368"/>
      <c r="V3108" s="1"/>
      <c r="W3108" s="1"/>
      <c r="X3108" s="1"/>
      <c r="Y3108" s="1"/>
      <c r="Z3108" s="1"/>
      <c r="AA3108" s="1"/>
      <c r="AB3108" s="1"/>
      <c r="AC3108" s="1"/>
    </row>
    <row r="3109" spans="1:29" ht="15" customHeight="1" x14ac:dyDescent="0.25">
      <c r="A3109" s="342"/>
      <c r="B3109" s="417"/>
      <c r="C3109" s="418"/>
      <c r="S3109" s="367"/>
      <c r="T3109" s="367"/>
      <c r="U3109" s="368"/>
      <c r="V3109" s="1"/>
      <c r="W3109" s="1"/>
      <c r="X3109" s="1"/>
      <c r="Y3109" s="1"/>
      <c r="Z3109" s="1"/>
      <c r="AA3109" s="1"/>
      <c r="AB3109" s="1"/>
      <c r="AC3109" s="1"/>
    </row>
    <row r="3110" spans="1:29" ht="15" customHeight="1" x14ac:dyDescent="0.25">
      <c r="A3110" s="342"/>
      <c r="B3110" s="417"/>
      <c r="C3110" s="418"/>
      <c r="S3110" s="367"/>
      <c r="T3110" s="367"/>
      <c r="U3110" s="368"/>
      <c r="V3110" s="1"/>
      <c r="W3110" s="1"/>
      <c r="X3110" s="1"/>
      <c r="Y3110" s="1"/>
      <c r="Z3110" s="1"/>
      <c r="AA3110" s="1"/>
      <c r="AB3110" s="1"/>
      <c r="AC3110" s="1"/>
    </row>
    <row r="3111" spans="1:29" ht="15" customHeight="1" x14ac:dyDescent="0.25">
      <c r="A3111" s="342"/>
      <c r="B3111" s="417"/>
      <c r="C3111" s="418"/>
      <c r="S3111" s="367"/>
      <c r="T3111" s="367"/>
      <c r="U3111" s="368"/>
      <c r="V3111" s="1"/>
      <c r="W3111" s="1"/>
      <c r="X3111" s="1"/>
      <c r="Y3111" s="1"/>
      <c r="Z3111" s="1"/>
      <c r="AA3111" s="1"/>
      <c r="AB3111" s="1"/>
      <c r="AC3111" s="1"/>
    </row>
    <row r="3112" spans="1:29" ht="15" customHeight="1" x14ac:dyDescent="0.25">
      <c r="A3112" s="342"/>
      <c r="B3112" s="417"/>
      <c r="C3112" s="418"/>
      <c r="S3112" s="367"/>
      <c r="T3112" s="367"/>
      <c r="U3112" s="368"/>
      <c r="V3112" s="1"/>
      <c r="W3112" s="1"/>
      <c r="X3112" s="1"/>
      <c r="Y3112" s="1"/>
      <c r="Z3112" s="1"/>
      <c r="AA3112" s="1"/>
      <c r="AB3112" s="1"/>
      <c r="AC3112" s="1"/>
    </row>
    <row r="3113" spans="1:29" ht="15" customHeight="1" x14ac:dyDescent="0.25">
      <c r="A3113" s="342"/>
      <c r="B3113" s="417"/>
      <c r="C3113" s="418"/>
      <c r="S3113" s="367"/>
      <c r="T3113" s="367"/>
      <c r="U3113" s="368"/>
      <c r="V3113" s="1"/>
      <c r="W3113" s="1"/>
      <c r="X3113" s="1"/>
      <c r="Y3113" s="1"/>
      <c r="Z3113" s="1"/>
      <c r="AA3113" s="1"/>
      <c r="AB3113" s="1"/>
      <c r="AC3113" s="1"/>
    </row>
    <row r="3114" spans="1:29" ht="15" customHeight="1" x14ac:dyDescent="0.25">
      <c r="A3114" s="342"/>
      <c r="B3114" s="417"/>
      <c r="C3114" s="418"/>
      <c r="S3114" s="367"/>
      <c r="T3114" s="367"/>
      <c r="U3114" s="368"/>
      <c r="V3114" s="1"/>
      <c r="W3114" s="1"/>
      <c r="X3114" s="1"/>
      <c r="Y3114" s="1"/>
      <c r="Z3114" s="1"/>
      <c r="AA3114" s="1"/>
      <c r="AB3114" s="1"/>
      <c r="AC3114" s="1"/>
    </row>
    <row r="3115" spans="1:29" ht="15" customHeight="1" x14ac:dyDescent="0.25">
      <c r="A3115" s="342"/>
      <c r="B3115" s="417"/>
      <c r="C3115" s="418"/>
      <c r="S3115" s="367"/>
      <c r="T3115" s="367"/>
      <c r="U3115" s="368"/>
      <c r="V3115" s="1"/>
      <c r="W3115" s="1"/>
      <c r="X3115" s="1"/>
      <c r="Y3115" s="1"/>
      <c r="Z3115" s="1"/>
      <c r="AA3115" s="1"/>
      <c r="AB3115" s="1"/>
      <c r="AC3115" s="1"/>
    </row>
    <row r="3116" spans="1:29" ht="15" customHeight="1" x14ac:dyDescent="0.25">
      <c r="A3116" s="342"/>
      <c r="B3116" s="417"/>
      <c r="C3116" s="418"/>
      <c r="S3116" s="367"/>
      <c r="T3116" s="367"/>
      <c r="U3116" s="368"/>
      <c r="V3116" s="1"/>
      <c r="W3116" s="1"/>
      <c r="X3116" s="1"/>
      <c r="Y3116" s="1"/>
      <c r="Z3116" s="1"/>
      <c r="AA3116" s="1"/>
      <c r="AB3116" s="1"/>
      <c r="AC3116" s="1"/>
    </row>
    <row r="3117" spans="1:29" ht="15" customHeight="1" x14ac:dyDescent="0.25">
      <c r="A3117" s="342"/>
      <c r="B3117" s="417"/>
      <c r="C3117" s="418"/>
      <c r="S3117" s="367"/>
      <c r="T3117" s="367"/>
      <c r="U3117" s="368"/>
      <c r="V3117" s="1"/>
      <c r="W3117" s="1"/>
      <c r="X3117" s="1"/>
      <c r="Y3117" s="1"/>
      <c r="Z3117" s="1"/>
      <c r="AA3117" s="1"/>
      <c r="AB3117" s="1"/>
      <c r="AC3117" s="1"/>
    </row>
    <row r="3118" spans="1:29" ht="15" customHeight="1" x14ac:dyDescent="0.25">
      <c r="A3118" s="342"/>
      <c r="B3118" s="417"/>
      <c r="C3118" s="418"/>
      <c r="S3118" s="367"/>
      <c r="T3118" s="367"/>
      <c r="U3118" s="368"/>
      <c r="V3118" s="1"/>
      <c r="W3118" s="1"/>
      <c r="X3118" s="1"/>
      <c r="Y3118" s="1"/>
      <c r="Z3118" s="1"/>
      <c r="AA3118" s="1"/>
      <c r="AB3118" s="1"/>
      <c r="AC3118" s="1"/>
    </row>
    <row r="3119" spans="1:29" ht="15" customHeight="1" x14ac:dyDescent="0.25">
      <c r="A3119" s="342"/>
      <c r="B3119" s="417"/>
      <c r="C3119" s="418"/>
      <c r="S3119" s="367"/>
      <c r="T3119" s="367"/>
      <c r="U3119" s="368"/>
      <c r="V3119" s="1"/>
      <c r="W3119" s="1"/>
      <c r="X3119" s="1"/>
      <c r="Y3119" s="1"/>
      <c r="Z3119" s="1"/>
      <c r="AA3119" s="1"/>
      <c r="AB3119" s="1"/>
      <c r="AC3119" s="1"/>
    </row>
    <row r="3120" spans="1:29" ht="15" customHeight="1" x14ac:dyDescent="0.25">
      <c r="A3120" s="342"/>
      <c r="B3120" s="417"/>
      <c r="C3120" s="418"/>
      <c r="S3120" s="367"/>
      <c r="T3120" s="367"/>
      <c r="U3120" s="368"/>
      <c r="V3120" s="1"/>
      <c r="W3120" s="1"/>
      <c r="X3120" s="1"/>
      <c r="Y3120" s="1"/>
      <c r="Z3120" s="1"/>
      <c r="AA3120" s="1"/>
      <c r="AB3120" s="1"/>
      <c r="AC3120" s="1"/>
    </row>
    <row r="3121" spans="1:29" ht="15" customHeight="1" x14ac:dyDescent="0.25">
      <c r="A3121" s="342"/>
      <c r="B3121" s="417"/>
      <c r="C3121" s="418"/>
      <c r="S3121" s="367"/>
      <c r="T3121" s="367"/>
      <c r="U3121" s="368"/>
      <c r="V3121" s="1"/>
      <c r="W3121" s="1"/>
      <c r="X3121" s="1"/>
      <c r="Y3121" s="1"/>
      <c r="Z3121" s="1"/>
      <c r="AA3121" s="1"/>
      <c r="AB3121" s="1"/>
      <c r="AC3121" s="1"/>
    </row>
    <row r="3122" spans="1:29" ht="15" customHeight="1" x14ac:dyDescent="0.25">
      <c r="A3122" s="342"/>
      <c r="B3122" s="417"/>
      <c r="C3122" s="418"/>
      <c r="S3122" s="367"/>
      <c r="T3122" s="367"/>
      <c r="U3122" s="368"/>
      <c r="V3122" s="1"/>
      <c r="W3122" s="1"/>
      <c r="X3122" s="1"/>
      <c r="Y3122" s="1"/>
      <c r="Z3122" s="1"/>
      <c r="AA3122" s="1"/>
      <c r="AB3122" s="1"/>
      <c r="AC3122" s="1"/>
    </row>
    <row r="3123" spans="1:29" ht="15" customHeight="1" x14ac:dyDescent="0.25">
      <c r="A3123" s="342"/>
      <c r="B3123" s="417"/>
      <c r="C3123" s="418"/>
      <c r="S3123" s="367"/>
      <c r="T3123" s="367"/>
      <c r="U3123" s="368"/>
      <c r="V3123" s="1"/>
      <c r="W3123" s="1"/>
      <c r="X3123" s="1"/>
      <c r="Y3123" s="1"/>
      <c r="Z3123" s="1"/>
      <c r="AA3123" s="1"/>
      <c r="AB3123" s="1"/>
      <c r="AC3123" s="1"/>
    </row>
    <row r="3124" spans="1:29" ht="15" customHeight="1" x14ac:dyDescent="0.25">
      <c r="A3124" s="342"/>
      <c r="B3124" s="417"/>
      <c r="C3124" s="418"/>
      <c r="S3124" s="367"/>
      <c r="T3124" s="367"/>
      <c r="U3124" s="368"/>
      <c r="V3124" s="1"/>
      <c r="W3124" s="1"/>
      <c r="X3124" s="1"/>
      <c r="Y3124" s="1"/>
      <c r="Z3124" s="1"/>
      <c r="AA3124" s="1"/>
      <c r="AB3124" s="1"/>
      <c r="AC3124" s="1"/>
    </row>
    <row r="3125" spans="1:29" ht="15" customHeight="1" x14ac:dyDescent="0.25">
      <c r="A3125" s="342"/>
      <c r="B3125" s="417"/>
      <c r="C3125" s="418"/>
      <c r="S3125" s="367"/>
      <c r="T3125" s="367"/>
      <c r="U3125" s="368"/>
      <c r="V3125" s="1"/>
      <c r="W3125" s="1"/>
      <c r="X3125" s="1"/>
      <c r="Y3125" s="1"/>
      <c r="Z3125" s="1"/>
      <c r="AA3125" s="1"/>
      <c r="AB3125" s="1"/>
      <c r="AC3125" s="1"/>
    </row>
    <row r="3126" spans="1:29" ht="15" customHeight="1" x14ac:dyDescent="0.25">
      <c r="A3126" s="342"/>
      <c r="B3126" s="417"/>
      <c r="C3126" s="418"/>
      <c r="S3126" s="367"/>
      <c r="T3126" s="367"/>
      <c r="U3126" s="368"/>
      <c r="V3126" s="1"/>
      <c r="W3126" s="1"/>
      <c r="X3126" s="1"/>
      <c r="Y3126" s="1"/>
      <c r="Z3126" s="1"/>
      <c r="AA3126" s="1"/>
      <c r="AB3126" s="1"/>
      <c r="AC3126" s="1"/>
    </row>
    <row r="3127" spans="1:29" ht="15" customHeight="1" x14ac:dyDescent="0.25">
      <c r="A3127" s="342"/>
      <c r="B3127" s="417"/>
      <c r="C3127" s="418"/>
      <c r="S3127" s="367"/>
      <c r="T3127" s="367"/>
      <c r="U3127" s="368"/>
      <c r="V3127" s="1"/>
      <c r="W3127" s="1"/>
      <c r="X3127" s="1"/>
      <c r="Y3127" s="1"/>
      <c r="Z3127" s="1"/>
      <c r="AA3127" s="1"/>
      <c r="AB3127" s="1"/>
      <c r="AC3127" s="1"/>
    </row>
    <row r="3128" spans="1:29" ht="15" customHeight="1" x14ac:dyDescent="0.25">
      <c r="A3128" s="342"/>
      <c r="B3128" s="417"/>
      <c r="C3128" s="418"/>
      <c r="S3128" s="367"/>
      <c r="T3128" s="367"/>
      <c r="U3128" s="368"/>
      <c r="V3128" s="1"/>
      <c r="W3128" s="1"/>
      <c r="X3128" s="1"/>
      <c r="Y3128" s="1"/>
      <c r="Z3128" s="1"/>
      <c r="AA3128" s="1"/>
      <c r="AB3128" s="1"/>
      <c r="AC3128" s="1"/>
    </row>
    <row r="3129" spans="1:29" ht="15" customHeight="1" x14ac:dyDescent="0.25">
      <c r="A3129" s="342"/>
      <c r="B3129" s="417"/>
      <c r="C3129" s="418"/>
      <c r="S3129" s="367"/>
      <c r="T3129" s="367"/>
      <c r="U3129" s="368"/>
      <c r="V3129" s="1"/>
      <c r="W3129" s="1"/>
      <c r="X3129" s="1"/>
      <c r="Y3129" s="1"/>
      <c r="Z3129" s="1"/>
      <c r="AA3129" s="1"/>
      <c r="AB3129" s="1"/>
      <c r="AC3129" s="1"/>
    </row>
    <row r="3130" spans="1:29" ht="15" customHeight="1" x14ac:dyDescent="0.25">
      <c r="A3130" s="342"/>
      <c r="B3130" s="417"/>
      <c r="C3130" s="418"/>
      <c r="S3130" s="367"/>
      <c r="T3130" s="367"/>
      <c r="U3130" s="368"/>
      <c r="V3130" s="1"/>
      <c r="W3130" s="1"/>
      <c r="X3130" s="1"/>
      <c r="Y3130" s="1"/>
      <c r="Z3130" s="1"/>
      <c r="AA3130" s="1"/>
      <c r="AB3130" s="1"/>
      <c r="AC3130" s="1"/>
    </row>
    <row r="3131" spans="1:29" ht="15" customHeight="1" x14ac:dyDescent="0.25">
      <c r="A3131" s="342"/>
      <c r="B3131" s="417"/>
      <c r="C3131" s="418"/>
      <c r="S3131" s="367"/>
      <c r="T3131" s="367"/>
      <c r="U3131" s="368"/>
      <c r="V3131" s="1"/>
      <c r="W3131" s="1"/>
      <c r="X3131" s="1"/>
      <c r="Y3131" s="1"/>
      <c r="Z3131" s="1"/>
      <c r="AA3131" s="1"/>
      <c r="AB3131" s="1"/>
      <c r="AC3131" s="1"/>
    </row>
    <row r="3132" spans="1:29" ht="15" customHeight="1" x14ac:dyDescent="0.25">
      <c r="A3132" s="342"/>
      <c r="B3132" s="417"/>
      <c r="C3132" s="418"/>
      <c r="S3132" s="367"/>
      <c r="T3132" s="367"/>
      <c r="U3132" s="368"/>
      <c r="V3132" s="1"/>
      <c r="W3132" s="1"/>
      <c r="X3132" s="1"/>
      <c r="Y3132" s="1"/>
      <c r="Z3132" s="1"/>
      <c r="AA3132" s="1"/>
      <c r="AB3132" s="1"/>
      <c r="AC3132" s="1"/>
    </row>
    <row r="3133" spans="1:29" ht="15" customHeight="1" x14ac:dyDescent="0.25">
      <c r="A3133" s="342"/>
      <c r="B3133" s="417"/>
      <c r="C3133" s="418"/>
      <c r="S3133" s="367"/>
      <c r="T3133" s="367"/>
      <c r="U3133" s="368"/>
      <c r="V3133" s="1"/>
      <c r="W3133" s="1"/>
      <c r="X3133" s="1"/>
      <c r="Y3133" s="1"/>
      <c r="Z3133" s="1"/>
      <c r="AA3133" s="1"/>
      <c r="AB3133" s="1"/>
      <c r="AC3133" s="1"/>
    </row>
    <row r="3134" spans="1:29" ht="15" customHeight="1" x14ac:dyDescent="0.25">
      <c r="A3134" s="342"/>
      <c r="B3134" s="417"/>
      <c r="C3134" s="418"/>
      <c r="S3134" s="367"/>
      <c r="T3134" s="367"/>
      <c r="U3134" s="368"/>
      <c r="V3134" s="1"/>
      <c r="W3134" s="1"/>
      <c r="X3134" s="1"/>
      <c r="Y3134" s="1"/>
      <c r="Z3134" s="1"/>
      <c r="AA3134" s="1"/>
      <c r="AB3134" s="1"/>
      <c r="AC3134" s="1"/>
    </row>
    <row r="3135" spans="1:29" ht="15" customHeight="1" x14ac:dyDescent="0.25">
      <c r="A3135" s="342"/>
      <c r="B3135" s="417"/>
      <c r="C3135" s="418"/>
      <c r="S3135" s="367"/>
      <c r="T3135" s="367"/>
      <c r="U3135" s="368"/>
      <c r="V3135" s="1"/>
      <c r="W3135" s="1"/>
      <c r="X3135" s="1"/>
      <c r="Y3135" s="1"/>
      <c r="Z3135" s="1"/>
      <c r="AA3135" s="1"/>
      <c r="AB3135" s="1"/>
      <c r="AC3135" s="1"/>
    </row>
    <row r="3136" spans="1:29" ht="15" customHeight="1" x14ac:dyDescent="0.25">
      <c r="A3136" s="342"/>
      <c r="B3136" s="417"/>
      <c r="C3136" s="418"/>
      <c r="S3136" s="367"/>
      <c r="T3136" s="367"/>
      <c r="U3136" s="368"/>
      <c r="V3136" s="1"/>
      <c r="W3136" s="1"/>
      <c r="X3136" s="1"/>
      <c r="Y3136" s="1"/>
      <c r="Z3136" s="1"/>
      <c r="AA3136" s="1"/>
      <c r="AB3136" s="1"/>
      <c r="AC3136" s="1"/>
    </row>
    <row r="3137" spans="1:29" ht="15" customHeight="1" x14ac:dyDescent="0.25">
      <c r="A3137" s="342"/>
      <c r="B3137" s="417"/>
      <c r="C3137" s="418"/>
      <c r="S3137" s="367"/>
      <c r="T3137" s="367"/>
      <c r="U3137" s="368"/>
      <c r="V3137" s="1"/>
      <c r="W3137" s="1"/>
      <c r="X3137" s="1"/>
      <c r="Y3137" s="1"/>
      <c r="Z3137" s="1"/>
      <c r="AA3137" s="1"/>
      <c r="AB3137" s="1"/>
      <c r="AC3137" s="1"/>
    </row>
    <row r="3138" spans="1:29" ht="15" customHeight="1" x14ac:dyDescent="0.25">
      <c r="A3138" s="342"/>
      <c r="B3138" s="417"/>
      <c r="C3138" s="418"/>
      <c r="S3138" s="367"/>
      <c r="T3138" s="367"/>
      <c r="U3138" s="368"/>
      <c r="V3138" s="1"/>
      <c r="W3138" s="1"/>
      <c r="X3138" s="1"/>
      <c r="Y3138" s="1"/>
      <c r="Z3138" s="1"/>
      <c r="AA3138" s="1"/>
      <c r="AB3138" s="1"/>
      <c r="AC3138" s="1"/>
    </row>
    <row r="3139" spans="1:29" ht="15" customHeight="1" x14ac:dyDescent="0.25">
      <c r="A3139" s="342"/>
      <c r="B3139" s="417"/>
      <c r="C3139" s="418"/>
      <c r="S3139" s="367"/>
      <c r="T3139" s="367"/>
      <c r="U3139" s="368"/>
      <c r="V3139" s="1"/>
      <c r="W3139" s="1"/>
      <c r="X3139" s="1"/>
      <c r="Y3139" s="1"/>
      <c r="Z3139" s="1"/>
      <c r="AA3139" s="1"/>
      <c r="AB3139" s="1"/>
      <c r="AC3139" s="1"/>
    </row>
    <row r="3140" spans="1:29" ht="15" customHeight="1" x14ac:dyDescent="0.25">
      <c r="A3140" s="342"/>
      <c r="B3140" s="417"/>
      <c r="C3140" s="418"/>
      <c r="S3140" s="367"/>
      <c r="T3140" s="367"/>
      <c r="U3140" s="368"/>
      <c r="V3140" s="1"/>
      <c r="W3140" s="1"/>
      <c r="X3140" s="1"/>
      <c r="Y3140" s="1"/>
      <c r="Z3140" s="1"/>
      <c r="AA3140" s="1"/>
      <c r="AB3140" s="1"/>
      <c r="AC3140" s="1"/>
    </row>
    <row r="3141" spans="1:29" ht="15" customHeight="1" x14ac:dyDescent="0.25">
      <c r="A3141" s="342"/>
      <c r="B3141" s="417"/>
      <c r="C3141" s="418"/>
      <c r="S3141" s="367"/>
      <c r="T3141" s="367"/>
      <c r="U3141" s="368"/>
      <c r="V3141" s="1"/>
      <c r="W3141" s="1"/>
      <c r="X3141" s="1"/>
      <c r="Y3141" s="1"/>
      <c r="Z3141" s="1"/>
      <c r="AA3141" s="1"/>
      <c r="AB3141" s="1"/>
      <c r="AC3141" s="1"/>
    </row>
    <row r="3142" spans="1:29" ht="15" customHeight="1" x14ac:dyDescent="0.25">
      <c r="A3142" s="342"/>
      <c r="B3142" s="417"/>
      <c r="C3142" s="418"/>
      <c r="S3142" s="367"/>
      <c r="T3142" s="367"/>
      <c r="U3142" s="368"/>
      <c r="V3142" s="1"/>
      <c r="W3142" s="1"/>
      <c r="X3142" s="1"/>
      <c r="Y3142" s="1"/>
      <c r="Z3142" s="1"/>
      <c r="AA3142" s="1"/>
      <c r="AB3142" s="1"/>
      <c r="AC3142" s="1"/>
    </row>
    <row r="3143" spans="1:29" ht="15" customHeight="1" x14ac:dyDescent="0.25">
      <c r="A3143" s="342"/>
      <c r="B3143" s="417"/>
      <c r="C3143" s="418"/>
      <c r="S3143" s="367"/>
      <c r="T3143" s="367"/>
      <c r="U3143" s="368"/>
      <c r="V3143" s="1"/>
      <c r="W3143" s="1"/>
      <c r="X3143" s="1"/>
      <c r="Y3143" s="1"/>
      <c r="Z3143" s="1"/>
      <c r="AA3143" s="1"/>
      <c r="AB3143" s="1"/>
      <c r="AC3143" s="1"/>
    </row>
    <row r="3144" spans="1:29" ht="15" customHeight="1" x14ac:dyDescent="0.25">
      <c r="A3144" s="342"/>
      <c r="B3144" s="417"/>
      <c r="C3144" s="418"/>
      <c r="S3144" s="367"/>
      <c r="T3144" s="367"/>
      <c r="U3144" s="368"/>
      <c r="V3144" s="1"/>
      <c r="W3144" s="1"/>
      <c r="X3144" s="1"/>
      <c r="Y3144" s="1"/>
      <c r="Z3144" s="1"/>
      <c r="AA3144" s="1"/>
      <c r="AB3144" s="1"/>
      <c r="AC3144" s="1"/>
    </row>
    <row r="3145" spans="1:29" ht="15" customHeight="1" x14ac:dyDescent="0.25">
      <c r="A3145" s="342"/>
      <c r="B3145" s="417"/>
      <c r="C3145" s="418"/>
      <c r="S3145" s="367"/>
      <c r="T3145" s="367"/>
      <c r="U3145" s="368"/>
      <c r="V3145" s="1"/>
      <c r="W3145" s="1"/>
      <c r="X3145" s="1"/>
      <c r="Y3145" s="1"/>
      <c r="Z3145" s="1"/>
      <c r="AA3145" s="1"/>
      <c r="AB3145" s="1"/>
      <c r="AC3145" s="1"/>
    </row>
    <row r="3146" spans="1:29" ht="15" customHeight="1" x14ac:dyDescent="0.25">
      <c r="A3146" s="342"/>
      <c r="B3146" s="417"/>
      <c r="C3146" s="418"/>
      <c r="S3146" s="367"/>
      <c r="T3146" s="367"/>
      <c r="U3146" s="368"/>
      <c r="V3146" s="1"/>
      <c r="W3146" s="1"/>
      <c r="X3146" s="1"/>
      <c r="Y3146" s="1"/>
      <c r="Z3146" s="1"/>
      <c r="AA3146" s="1"/>
      <c r="AB3146" s="1"/>
      <c r="AC3146" s="1"/>
    </row>
    <row r="3147" spans="1:29" ht="15" customHeight="1" x14ac:dyDescent="0.25">
      <c r="A3147" s="342"/>
      <c r="B3147" s="417"/>
      <c r="C3147" s="418"/>
      <c r="S3147" s="367"/>
      <c r="T3147" s="367"/>
      <c r="U3147" s="368"/>
      <c r="V3147" s="1"/>
      <c r="W3147" s="1"/>
      <c r="X3147" s="1"/>
      <c r="Y3147" s="1"/>
      <c r="Z3147" s="1"/>
      <c r="AA3147" s="1"/>
      <c r="AB3147" s="1"/>
      <c r="AC3147" s="1"/>
    </row>
    <row r="3148" spans="1:29" ht="15" customHeight="1" x14ac:dyDescent="0.25">
      <c r="A3148" s="342"/>
      <c r="B3148" s="417"/>
      <c r="C3148" s="418"/>
      <c r="S3148" s="367"/>
      <c r="T3148" s="367"/>
      <c r="U3148" s="368"/>
      <c r="V3148" s="1"/>
      <c r="W3148" s="1"/>
      <c r="X3148" s="1"/>
      <c r="Y3148" s="1"/>
      <c r="Z3148" s="1"/>
      <c r="AA3148" s="1"/>
      <c r="AB3148" s="1"/>
      <c r="AC3148" s="1"/>
    </row>
    <row r="3149" spans="1:29" ht="15" customHeight="1" x14ac:dyDescent="0.25">
      <c r="A3149" s="342"/>
      <c r="B3149" s="417"/>
      <c r="C3149" s="418"/>
      <c r="S3149" s="367"/>
      <c r="T3149" s="367"/>
      <c r="U3149" s="368"/>
      <c r="V3149" s="1"/>
      <c r="W3149" s="1"/>
      <c r="X3149" s="1"/>
      <c r="Y3149" s="1"/>
      <c r="Z3149" s="1"/>
      <c r="AA3149" s="1"/>
      <c r="AB3149" s="1"/>
      <c r="AC3149" s="1"/>
    </row>
    <row r="3150" spans="1:29" ht="15" customHeight="1" x14ac:dyDescent="0.25">
      <c r="A3150" s="342"/>
      <c r="B3150" s="417"/>
      <c r="C3150" s="418"/>
      <c r="S3150" s="367"/>
      <c r="T3150" s="367"/>
      <c r="U3150" s="368"/>
      <c r="V3150" s="1"/>
      <c r="W3150" s="1"/>
      <c r="X3150" s="1"/>
      <c r="Y3150" s="1"/>
      <c r="Z3150" s="1"/>
      <c r="AA3150" s="1"/>
      <c r="AB3150" s="1"/>
      <c r="AC3150" s="1"/>
    </row>
    <row r="3151" spans="1:29" ht="15" customHeight="1" x14ac:dyDescent="0.25">
      <c r="A3151" s="342"/>
      <c r="B3151" s="417"/>
      <c r="C3151" s="418"/>
      <c r="S3151" s="367"/>
      <c r="T3151" s="367"/>
      <c r="U3151" s="368"/>
      <c r="V3151" s="1"/>
      <c r="W3151" s="1"/>
      <c r="X3151" s="1"/>
      <c r="Y3151" s="1"/>
      <c r="Z3151" s="1"/>
      <c r="AA3151" s="1"/>
      <c r="AB3151" s="1"/>
      <c r="AC3151" s="1"/>
    </row>
    <row r="3152" spans="1:29" ht="15" customHeight="1" x14ac:dyDescent="0.25">
      <c r="A3152" s="342"/>
      <c r="B3152" s="417"/>
      <c r="C3152" s="418"/>
      <c r="S3152" s="367"/>
      <c r="T3152" s="367"/>
      <c r="U3152" s="368"/>
      <c r="V3152" s="1"/>
      <c r="W3152" s="1"/>
      <c r="X3152" s="1"/>
      <c r="Y3152" s="1"/>
      <c r="Z3152" s="1"/>
      <c r="AA3152" s="1"/>
      <c r="AB3152" s="1"/>
      <c r="AC3152" s="1"/>
    </row>
    <row r="3153" spans="1:29" ht="15" customHeight="1" x14ac:dyDescent="0.25">
      <c r="A3153" s="342"/>
      <c r="B3153" s="417"/>
      <c r="C3153" s="418"/>
      <c r="S3153" s="367"/>
      <c r="T3153" s="367"/>
      <c r="U3153" s="368"/>
      <c r="V3153" s="1"/>
      <c r="W3153" s="1"/>
      <c r="X3153" s="1"/>
      <c r="Y3153" s="1"/>
      <c r="Z3153" s="1"/>
      <c r="AA3153" s="1"/>
      <c r="AB3153" s="1"/>
      <c r="AC3153" s="1"/>
    </row>
    <row r="3154" spans="1:29" ht="15" customHeight="1" x14ac:dyDescent="0.25">
      <c r="A3154" s="342"/>
      <c r="B3154" s="417"/>
      <c r="C3154" s="418"/>
      <c r="S3154" s="367"/>
      <c r="T3154" s="367"/>
      <c r="U3154" s="368"/>
      <c r="V3154" s="1"/>
      <c r="W3154" s="1"/>
      <c r="X3154" s="1"/>
      <c r="Y3154" s="1"/>
      <c r="Z3154" s="1"/>
      <c r="AA3154" s="1"/>
      <c r="AB3154" s="1"/>
      <c r="AC3154" s="1"/>
    </row>
    <row r="3155" spans="1:29" ht="15" customHeight="1" x14ac:dyDescent="0.25">
      <c r="A3155" s="342"/>
      <c r="B3155" s="417"/>
      <c r="C3155" s="418"/>
      <c r="S3155" s="367"/>
      <c r="T3155" s="367"/>
      <c r="U3155" s="368"/>
      <c r="V3155" s="1"/>
      <c r="W3155" s="1"/>
      <c r="X3155" s="1"/>
      <c r="Y3155" s="1"/>
      <c r="Z3155" s="1"/>
      <c r="AA3155" s="1"/>
      <c r="AB3155" s="1"/>
      <c r="AC3155" s="1"/>
    </row>
    <row r="3156" spans="1:29" ht="15" customHeight="1" x14ac:dyDescent="0.25">
      <c r="A3156" s="342"/>
      <c r="B3156" s="417"/>
      <c r="C3156" s="418"/>
      <c r="S3156" s="367"/>
      <c r="T3156" s="367"/>
      <c r="U3156" s="368"/>
      <c r="V3156" s="1"/>
      <c r="W3156" s="1"/>
      <c r="X3156" s="1"/>
      <c r="Y3156" s="1"/>
      <c r="Z3156" s="1"/>
      <c r="AA3156" s="1"/>
      <c r="AB3156" s="1"/>
      <c r="AC3156" s="1"/>
    </row>
    <row r="3157" spans="1:29" ht="15" customHeight="1" x14ac:dyDescent="0.25">
      <c r="A3157" s="342"/>
      <c r="B3157" s="417"/>
      <c r="C3157" s="418"/>
      <c r="S3157" s="367"/>
      <c r="T3157" s="367"/>
      <c r="U3157" s="368"/>
      <c r="V3157" s="1"/>
      <c r="W3157" s="1"/>
      <c r="X3157" s="1"/>
      <c r="Y3157" s="1"/>
      <c r="Z3157" s="1"/>
      <c r="AA3157" s="1"/>
      <c r="AB3157" s="1"/>
      <c r="AC3157" s="1"/>
    </row>
    <row r="3158" spans="1:29" ht="15" customHeight="1" x14ac:dyDescent="0.25">
      <c r="A3158" s="342"/>
      <c r="B3158" s="417"/>
      <c r="C3158" s="418"/>
      <c r="S3158" s="367"/>
      <c r="T3158" s="367"/>
      <c r="U3158" s="368"/>
      <c r="V3158" s="1"/>
      <c r="W3158" s="1"/>
      <c r="X3158" s="1"/>
      <c r="Y3158" s="1"/>
      <c r="Z3158" s="1"/>
      <c r="AA3158" s="1"/>
      <c r="AB3158" s="1"/>
      <c r="AC3158" s="1"/>
    </row>
    <row r="3159" spans="1:29" ht="15" customHeight="1" x14ac:dyDescent="0.25">
      <c r="A3159" s="342"/>
      <c r="B3159" s="417"/>
      <c r="C3159" s="418"/>
      <c r="S3159" s="367"/>
      <c r="T3159" s="367"/>
      <c r="U3159" s="368"/>
      <c r="V3159" s="1"/>
      <c r="W3159" s="1"/>
      <c r="X3159" s="1"/>
      <c r="Y3159" s="1"/>
      <c r="Z3159" s="1"/>
      <c r="AA3159" s="1"/>
      <c r="AB3159" s="1"/>
      <c r="AC3159" s="1"/>
    </row>
    <row r="3160" spans="1:29" ht="15" customHeight="1" x14ac:dyDescent="0.25">
      <c r="A3160" s="342"/>
      <c r="B3160" s="417"/>
      <c r="C3160" s="418"/>
      <c r="S3160" s="367"/>
      <c r="T3160" s="367"/>
      <c r="U3160" s="368"/>
      <c r="V3160" s="1"/>
      <c r="W3160" s="1"/>
      <c r="X3160" s="1"/>
      <c r="Y3160" s="1"/>
      <c r="Z3160" s="1"/>
      <c r="AA3160" s="1"/>
      <c r="AB3160" s="1"/>
      <c r="AC3160" s="1"/>
    </row>
    <row r="3161" spans="1:29" ht="15" customHeight="1" x14ac:dyDescent="0.25">
      <c r="A3161" s="342"/>
      <c r="B3161" s="417"/>
      <c r="C3161" s="418"/>
      <c r="S3161" s="367"/>
      <c r="T3161" s="367"/>
      <c r="U3161" s="368"/>
      <c r="V3161" s="1"/>
      <c r="W3161" s="1"/>
      <c r="X3161" s="1"/>
      <c r="Y3161" s="1"/>
      <c r="Z3161" s="1"/>
      <c r="AA3161" s="1"/>
      <c r="AB3161" s="1"/>
      <c r="AC3161" s="1"/>
    </row>
    <row r="3162" spans="1:29" ht="15" customHeight="1" x14ac:dyDescent="0.25">
      <c r="A3162" s="342"/>
      <c r="B3162" s="417"/>
      <c r="C3162" s="418"/>
      <c r="S3162" s="367"/>
      <c r="T3162" s="367"/>
      <c r="U3162" s="368"/>
      <c r="V3162" s="1"/>
      <c r="W3162" s="1"/>
      <c r="X3162" s="1"/>
      <c r="Y3162" s="1"/>
      <c r="Z3162" s="1"/>
      <c r="AA3162" s="1"/>
      <c r="AB3162" s="1"/>
      <c r="AC3162" s="1"/>
    </row>
    <row r="3163" spans="1:29" ht="15" customHeight="1" x14ac:dyDescent="0.25">
      <c r="A3163" s="342"/>
      <c r="B3163" s="417"/>
      <c r="C3163" s="418"/>
      <c r="S3163" s="367"/>
      <c r="T3163" s="367"/>
      <c r="U3163" s="368"/>
      <c r="V3163" s="1"/>
      <c r="W3163" s="1"/>
      <c r="X3163" s="1"/>
      <c r="Y3163" s="1"/>
      <c r="Z3163" s="1"/>
      <c r="AA3163" s="1"/>
      <c r="AB3163" s="1"/>
      <c r="AC3163" s="1"/>
    </row>
    <row r="3164" spans="1:29" ht="15" customHeight="1" x14ac:dyDescent="0.25">
      <c r="A3164" s="342"/>
      <c r="B3164" s="417"/>
      <c r="C3164" s="418"/>
      <c r="S3164" s="367"/>
      <c r="T3164" s="367"/>
      <c r="U3164" s="368"/>
      <c r="V3164" s="1"/>
      <c r="W3164" s="1"/>
      <c r="X3164" s="1"/>
      <c r="Y3164" s="1"/>
      <c r="Z3164" s="1"/>
      <c r="AA3164" s="1"/>
      <c r="AB3164" s="1"/>
      <c r="AC3164" s="1"/>
    </row>
    <row r="3165" spans="1:29" ht="15" customHeight="1" x14ac:dyDescent="0.25">
      <c r="A3165" s="342"/>
      <c r="B3165" s="417"/>
      <c r="C3165" s="418"/>
      <c r="S3165" s="367"/>
      <c r="T3165" s="367"/>
      <c r="U3165" s="368"/>
      <c r="V3165" s="1"/>
      <c r="W3165" s="1"/>
      <c r="X3165" s="1"/>
      <c r="Y3165" s="1"/>
      <c r="Z3165" s="1"/>
      <c r="AA3165" s="1"/>
      <c r="AB3165" s="1"/>
      <c r="AC3165" s="1"/>
    </row>
    <row r="3166" spans="1:29" ht="15" customHeight="1" x14ac:dyDescent="0.25">
      <c r="A3166" s="342"/>
      <c r="B3166" s="417"/>
      <c r="C3166" s="418"/>
      <c r="S3166" s="367"/>
      <c r="T3166" s="367"/>
      <c r="U3166" s="368"/>
      <c r="V3166" s="1"/>
      <c r="W3166" s="1"/>
      <c r="X3166" s="1"/>
      <c r="Y3166" s="1"/>
      <c r="Z3166" s="1"/>
      <c r="AA3166" s="1"/>
      <c r="AB3166" s="1"/>
      <c r="AC3166" s="1"/>
    </row>
    <row r="3167" spans="1:29" ht="15" customHeight="1" x14ac:dyDescent="0.25">
      <c r="A3167" s="342"/>
      <c r="B3167" s="417"/>
      <c r="C3167" s="418"/>
      <c r="S3167" s="367"/>
      <c r="T3167" s="367"/>
      <c r="U3167" s="368"/>
      <c r="V3167" s="1"/>
      <c r="W3167" s="1"/>
      <c r="X3167" s="1"/>
      <c r="Y3167" s="1"/>
      <c r="Z3167" s="1"/>
      <c r="AA3167" s="1"/>
      <c r="AB3167" s="1"/>
      <c r="AC3167" s="1"/>
    </row>
    <row r="3168" spans="1:29" ht="15" customHeight="1" x14ac:dyDescent="0.25">
      <c r="A3168" s="342"/>
      <c r="B3168" s="417"/>
      <c r="C3168" s="418"/>
      <c r="S3168" s="367"/>
      <c r="T3168" s="367"/>
      <c r="U3168" s="368"/>
      <c r="V3168" s="1"/>
      <c r="W3168" s="1"/>
      <c r="X3168" s="1"/>
      <c r="Y3168" s="1"/>
      <c r="Z3168" s="1"/>
      <c r="AA3168" s="1"/>
      <c r="AB3168" s="1"/>
      <c r="AC3168" s="1"/>
    </row>
    <row r="3169" spans="1:29" ht="15" customHeight="1" x14ac:dyDescent="0.25">
      <c r="A3169" s="342"/>
      <c r="B3169" s="417"/>
      <c r="C3169" s="418"/>
      <c r="S3169" s="367"/>
      <c r="T3169" s="367"/>
      <c r="U3169" s="368"/>
      <c r="V3169" s="1"/>
      <c r="W3169" s="1"/>
      <c r="X3169" s="1"/>
      <c r="Y3169" s="1"/>
      <c r="Z3169" s="1"/>
      <c r="AA3169" s="1"/>
      <c r="AB3169" s="1"/>
      <c r="AC3169" s="1"/>
    </row>
    <row r="3170" spans="1:29" ht="15" customHeight="1" x14ac:dyDescent="0.25">
      <c r="A3170" s="342"/>
      <c r="B3170" s="417"/>
      <c r="C3170" s="418"/>
      <c r="S3170" s="367"/>
      <c r="T3170" s="367"/>
      <c r="U3170" s="368"/>
      <c r="V3170" s="1"/>
      <c r="W3170" s="1"/>
      <c r="X3170" s="1"/>
      <c r="Y3170" s="1"/>
      <c r="Z3170" s="1"/>
      <c r="AA3170" s="1"/>
      <c r="AB3170" s="1"/>
      <c r="AC3170" s="1"/>
    </row>
    <row r="3171" spans="1:29" ht="15" customHeight="1" x14ac:dyDescent="0.25">
      <c r="A3171" s="342"/>
      <c r="B3171" s="417"/>
      <c r="C3171" s="418"/>
      <c r="S3171" s="367"/>
      <c r="T3171" s="367"/>
      <c r="U3171" s="368"/>
      <c r="V3171" s="1"/>
      <c r="W3171" s="1"/>
      <c r="X3171" s="1"/>
      <c r="Y3171" s="1"/>
      <c r="Z3171" s="1"/>
      <c r="AA3171" s="1"/>
      <c r="AB3171" s="1"/>
      <c r="AC3171" s="1"/>
    </row>
    <row r="3172" spans="1:29" ht="15" customHeight="1" x14ac:dyDescent="0.25">
      <c r="A3172" s="342"/>
      <c r="B3172" s="417"/>
      <c r="C3172" s="418"/>
      <c r="S3172" s="367"/>
      <c r="T3172" s="367"/>
      <c r="U3172" s="368"/>
      <c r="V3172" s="1"/>
      <c r="W3172" s="1"/>
      <c r="X3172" s="1"/>
      <c r="Y3172" s="1"/>
      <c r="Z3172" s="1"/>
      <c r="AA3172" s="1"/>
      <c r="AB3172" s="1"/>
      <c r="AC3172" s="1"/>
    </row>
    <row r="3173" spans="1:29" ht="15" customHeight="1" x14ac:dyDescent="0.25">
      <c r="A3173" s="342"/>
      <c r="B3173" s="417"/>
      <c r="C3173" s="418"/>
      <c r="S3173" s="367"/>
      <c r="T3173" s="367"/>
      <c r="U3173" s="368"/>
      <c r="V3173" s="1"/>
      <c r="W3173" s="1"/>
      <c r="X3173" s="1"/>
      <c r="Y3173" s="1"/>
      <c r="Z3173" s="1"/>
      <c r="AA3173" s="1"/>
      <c r="AB3173" s="1"/>
      <c r="AC3173" s="1"/>
    </row>
    <row r="3174" spans="1:29" ht="15" customHeight="1" x14ac:dyDescent="0.25">
      <c r="A3174" s="342"/>
      <c r="B3174" s="417"/>
      <c r="C3174" s="418"/>
      <c r="S3174" s="367"/>
      <c r="T3174" s="367"/>
      <c r="U3174" s="368"/>
      <c r="V3174" s="1"/>
      <c r="W3174" s="1"/>
      <c r="X3174" s="1"/>
      <c r="Y3174" s="1"/>
      <c r="Z3174" s="1"/>
      <c r="AA3174" s="1"/>
      <c r="AB3174" s="1"/>
      <c r="AC3174" s="1"/>
    </row>
    <row r="3175" spans="1:29" ht="15" customHeight="1" x14ac:dyDescent="0.25">
      <c r="A3175" s="342"/>
      <c r="B3175" s="417"/>
      <c r="C3175" s="418"/>
      <c r="S3175" s="367"/>
      <c r="T3175" s="367"/>
      <c r="U3175" s="368"/>
      <c r="V3175" s="1"/>
      <c r="W3175" s="1"/>
      <c r="X3175" s="1"/>
      <c r="Y3175" s="1"/>
      <c r="Z3175" s="1"/>
      <c r="AA3175" s="1"/>
      <c r="AB3175" s="1"/>
      <c r="AC3175" s="1"/>
    </row>
    <row r="3176" spans="1:29" ht="15" customHeight="1" x14ac:dyDescent="0.25">
      <c r="A3176" s="342"/>
      <c r="B3176" s="417"/>
      <c r="C3176" s="418"/>
      <c r="S3176" s="367"/>
      <c r="T3176" s="367"/>
      <c r="U3176" s="368"/>
      <c r="V3176" s="1"/>
      <c r="W3176" s="1"/>
      <c r="X3176" s="1"/>
      <c r="Y3176" s="1"/>
      <c r="Z3176" s="1"/>
      <c r="AA3176" s="1"/>
      <c r="AB3176" s="1"/>
      <c r="AC3176" s="1"/>
    </row>
    <row r="3177" spans="1:29" ht="15" customHeight="1" x14ac:dyDescent="0.25">
      <c r="A3177" s="342"/>
      <c r="B3177" s="417"/>
      <c r="C3177" s="418"/>
      <c r="S3177" s="367"/>
      <c r="T3177" s="367"/>
      <c r="U3177" s="368"/>
      <c r="V3177" s="1"/>
      <c r="W3177" s="1"/>
      <c r="X3177" s="1"/>
      <c r="Y3177" s="1"/>
      <c r="Z3177" s="1"/>
      <c r="AA3177" s="1"/>
      <c r="AB3177" s="1"/>
      <c r="AC3177" s="1"/>
    </row>
    <row r="3178" spans="1:29" ht="15" customHeight="1" x14ac:dyDescent="0.25">
      <c r="A3178" s="342"/>
      <c r="B3178" s="417"/>
      <c r="C3178" s="418"/>
      <c r="S3178" s="367"/>
      <c r="T3178" s="367"/>
      <c r="U3178" s="368"/>
      <c r="V3178" s="1"/>
      <c r="W3178" s="1"/>
      <c r="X3178" s="1"/>
      <c r="Y3178" s="1"/>
      <c r="Z3178" s="1"/>
      <c r="AA3178" s="1"/>
      <c r="AB3178" s="1"/>
      <c r="AC3178" s="1"/>
    </row>
    <row r="3179" spans="1:29" ht="15" customHeight="1" x14ac:dyDescent="0.25">
      <c r="A3179" s="342"/>
      <c r="B3179" s="417"/>
      <c r="C3179" s="418"/>
      <c r="S3179" s="367"/>
      <c r="T3179" s="367"/>
      <c r="U3179" s="368"/>
      <c r="V3179" s="1"/>
      <c r="W3179" s="1"/>
      <c r="X3179" s="1"/>
      <c r="Y3179" s="1"/>
      <c r="Z3179" s="1"/>
      <c r="AA3179" s="1"/>
      <c r="AB3179" s="1"/>
      <c r="AC3179" s="1"/>
    </row>
    <row r="3180" spans="1:29" ht="15" customHeight="1" x14ac:dyDescent="0.25">
      <c r="A3180" s="342"/>
      <c r="B3180" s="417"/>
      <c r="C3180" s="418"/>
      <c r="S3180" s="367"/>
      <c r="T3180" s="367"/>
      <c r="U3180" s="368"/>
      <c r="V3180" s="1"/>
      <c r="W3180" s="1"/>
      <c r="X3180" s="1"/>
      <c r="Y3180" s="1"/>
      <c r="Z3180" s="1"/>
      <c r="AA3180" s="1"/>
      <c r="AB3180" s="1"/>
      <c r="AC3180" s="1"/>
    </row>
    <row r="3181" spans="1:29" ht="15" customHeight="1" x14ac:dyDescent="0.25">
      <c r="A3181" s="342"/>
      <c r="B3181" s="417"/>
      <c r="C3181" s="418"/>
      <c r="S3181" s="367"/>
      <c r="T3181" s="367"/>
      <c r="U3181" s="368"/>
      <c r="V3181" s="1"/>
      <c r="W3181" s="1"/>
      <c r="X3181" s="1"/>
      <c r="Y3181" s="1"/>
      <c r="Z3181" s="1"/>
      <c r="AA3181" s="1"/>
      <c r="AB3181" s="1"/>
      <c r="AC3181" s="1"/>
    </row>
    <row r="3182" spans="1:29" ht="15" customHeight="1" x14ac:dyDescent="0.25">
      <c r="A3182" s="342"/>
      <c r="B3182" s="417"/>
      <c r="C3182" s="418"/>
      <c r="S3182" s="367"/>
      <c r="T3182" s="367"/>
      <c r="U3182" s="368"/>
      <c r="V3182" s="1"/>
      <c r="W3182" s="1"/>
      <c r="X3182" s="1"/>
      <c r="Y3182" s="1"/>
      <c r="Z3182" s="1"/>
      <c r="AA3182" s="1"/>
      <c r="AB3182" s="1"/>
      <c r="AC3182" s="1"/>
    </row>
    <row r="3183" spans="1:29" ht="15" customHeight="1" x14ac:dyDescent="0.25">
      <c r="A3183" s="342"/>
      <c r="B3183" s="417"/>
      <c r="C3183" s="418"/>
      <c r="S3183" s="367"/>
      <c r="T3183" s="367"/>
      <c r="U3183" s="368"/>
      <c r="V3183" s="1"/>
      <c r="W3183" s="1"/>
      <c r="X3183" s="1"/>
      <c r="Y3183" s="1"/>
      <c r="Z3183" s="1"/>
      <c r="AA3183" s="1"/>
      <c r="AB3183" s="1"/>
      <c r="AC3183" s="1"/>
    </row>
    <row r="3184" spans="1:29" ht="15" customHeight="1" x14ac:dyDescent="0.25">
      <c r="A3184" s="342"/>
      <c r="B3184" s="417"/>
      <c r="C3184" s="418"/>
      <c r="S3184" s="367"/>
      <c r="T3184" s="367"/>
      <c r="U3184" s="368"/>
      <c r="V3184" s="1"/>
      <c r="W3184" s="1"/>
      <c r="X3184" s="1"/>
      <c r="Y3184" s="1"/>
      <c r="Z3184" s="1"/>
      <c r="AA3184" s="1"/>
      <c r="AB3184" s="1"/>
      <c r="AC3184" s="1"/>
    </row>
    <row r="3185" spans="1:29" ht="15" customHeight="1" x14ac:dyDescent="0.25">
      <c r="A3185" s="342"/>
      <c r="B3185" s="417"/>
      <c r="C3185" s="418"/>
      <c r="S3185" s="367"/>
      <c r="T3185" s="367"/>
      <c r="U3185" s="368"/>
      <c r="V3185" s="1"/>
      <c r="W3185" s="1"/>
      <c r="X3185" s="1"/>
      <c r="Y3185" s="1"/>
      <c r="Z3185" s="1"/>
      <c r="AA3185" s="1"/>
      <c r="AB3185" s="1"/>
      <c r="AC3185" s="1"/>
    </row>
    <row r="3186" spans="1:29" ht="15" customHeight="1" x14ac:dyDescent="0.25">
      <c r="A3186" s="342"/>
      <c r="B3186" s="417"/>
      <c r="C3186" s="418"/>
      <c r="S3186" s="367"/>
      <c r="T3186" s="367"/>
      <c r="U3186" s="368"/>
      <c r="V3186" s="1"/>
      <c r="W3186" s="1"/>
      <c r="X3186" s="1"/>
      <c r="Y3186" s="1"/>
      <c r="Z3186" s="1"/>
      <c r="AA3186" s="1"/>
      <c r="AB3186" s="1"/>
      <c r="AC3186" s="1"/>
    </row>
    <row r="3187" spans="1:29" ht="15" customHeight="1" x14ac:dyDescent="0.25">
      <c r="A3187" s="342"/>
      <c r="B3187" s="417"/>
      <c r="C3187" s="418"/>
      <c r="S3187" s="367"/>
      <c r="T3187" s="367"/>
      <c r="U3187" s="368"/>
      <c r="V3187" s="1"/>
      <c r="W3187" s="1"/>
      <c r="X3187" s="1"/>
      <c r="Y3187" s="1"/>
      <c r="Z3187" s="1"/>
      <c r="AA3187" s="1"/>
      <c r="AB3187" s="1"/>
      <c r="AC3187" s="1"/>
    </row>
    <row r="3188" spans="1:29" ht="15" customHeight="1" x14ac:dyDescent="0.25">
      <c r="A3188" s="342"/>
      <c r="B3188" s="417"/>
      <c r="C3188" s="418"/>
      <c r="S3188" s="367"/>
      <c r="T3188" s="367"/>
      <c r="U3188" s="368"/>
      <c r="V3188" s="1"/>
      <c r="W3188" s="1"/>
      <c r="X3188" s="1"/>
      <c r="Y3188" s="1"/>
      <c r="Z3188" s="1"/>
      <c r="AA3188" s="1"/>
      <c r="AB3188" s="1"/>
      <c r="AC3188" s="1"/>
    </row>
    <row r="3189" spans="1:29" ht="15" customHeight="1" x14ac:dyDescent="0.25">
      <c r="A3189" s="342"/>
      <c r="B3189" s="417"/>
      <c r="C3189" s="418"/>
      <c r="S3189" s="367"/>
      <c r="T3189" s="367"/>
      <c r="U3189" s="368"/>
      <c r="V3189" s="1"/>
      <c r="W3189" s="1"/>
      <c r="X3189" s="1"/>
      <c r="Y3189" s="1"/>
      <c r="Z3189" s="1"/>
      <c r="AA3189" s="1"/>
      <c r="AB3189" s="1"/>
      <c r="AC3189" s="1"/>
    </row>
    <row r="3190" spans="1:29" ht="15" customHeight="1" x14ac:dyDescent="0.25">
      <c r="A3190" s="342"/>
      <c r="B3190" s="417"/>
      <c r="C3190" s="418"/>
      <c r="S3190" s="367"/>
      <c r="T3190" s="367"/>
      <c r="U3190" s="368"/>
      <c r="V3190" s="1"/>
      <c r="W3190" s="1"/>
      <c r="X3190" s="1"/>
      <c r="Y3190" s="1"/>
      <c r="Z3190" s="1"/>
      <c r="AA3190" s="1"/>
      <c r="AB3190" s="1"/>
      <c r="AC3190" s="1"/>
    </row>
    <row r="3191" spans="1:29" ht="15" customHeight="1" x14ac:dyDescent="0.25">
      <c r="A3191" s="342"/>
      <c r="B3191" s="417"/>
      <c r="C3191" s="418"/>
      <c r="S3191" s="367"/>
      <c r="T3191" s="367"/>
      <c r="U3191" s="368"/>
      <c r="V3191" s="1"/>
      <c r="W3191" s="1"/>
      <c r="X3191" s="1"/>
      <c r="Y3191" s="1"/>
      <c r="Z3191" s="1"/>
      <c r="AA3191" s="1"/>
      <c r="AB3191" s="1"/>
      <c r="AC3191" s="1"/>
    </row>
    <row r="3192" spans="1:29" ht="15" customHeight="1" x14ac:dyDescent="0.25">
      <c r="A3192" s="342"/>
      <c r="B3192" s="417"/>
      <c r="C3192" s="418"/>
      <c r="S3192" s="367"/>
      <c r="T3192" s="367"/>
      <c r="U3192" s="368"/>
      <c r="V3192" s="1"/>
      <c r="W3192" s="1"/>
      <c r="X3192" s="1"/>
      <c r="Y3192" s="1"/>
      <c r="Z3192" s="1"/>
      <c r="AA3192" s="1"/>
      <c r="AB3192" s="1"/>
      <c r="AC3192" s="1"/>
    </row>
    <row r="3193" spans="1:29" ht="15" customHeight="1" x14ac:dyDescent="0.25">
      <c r="A3193" s="342"/>
      <c r="B3193" s="417"/>
      <c r="C3193" s="418"/>
      <c r="S3193" s="367"/>
      <c r="T3193" s="367"/>
      <c r="U3193" s="368"/>
      <c r="V3193" s="1"/>
      <c r="W3193" s="1"/>
      <c r="X3193" s="1"/>
      <c r="Y3193" s="1"/>
      <c r="Z3193" s="1"/>
      <c r="AA3193" s="1"/>
      <c r="AB3193" s="1"/>
      <c r="AC3193" s="1"/>
    </row>
    <row r="3194" spans="1:29" ht="15" customHeight="1" x14ac:dyDescent="0.25">
      <c r="A3194" s="342"/>
      <c r="B3194" s="417"/>
      <c r="C3194" s="418"/>
      <c r="S3194" s="367"/>
      <c r="T3194" s="367"/>
      <c r="U3194" s="368"/>
      <c r="V3194" s="1"/>
      <c r="W3194" s="1"/>
      <c r="X3194" s="1"/>
      <c r="Y3194" s="1"/>
      <c r="Z3194" s="1"/>
      <c r="AA3194" s="1"/>
      <c r="AB3194" s="1"/>
      <c r="AC3194" s="1"/>
    </row>
    <row r="3195" spans="1:29" ht="15" customHeight="1" x14ac:dyDescent="0.25">
      <c r="A3195" s="342"/>
      <c r="B3195" s="417"/>
      <c r="C3195" s="418"/>
      <c r="S3195" s="367"/>
      <c r="T3195" s="367"/>
      <c r="U3195" s="368"/>
      <c r="V3195" s="1"/>
      <c r="W3195" s="1"/>
      <c r="X3195" s="1"/>
      <c r="Y3195" s="1"/>
      <c r="Z3195" s="1"/>
      <c r="AA3195" s="1"/>
      <c r="AB3195" s="1"/>
      <c r="AC3195" s="1"/>
    </row>
    <row r="3196" spans="1:29" ht="15" customHeight="1" x14ac:dyDescent="0.25">
      <c r="A3196" s="342"/>
      <c r="B3196" s="417"/>
      <c r="C3196" s="418"/>
      <c r="S3196" s="367"/>
      <c r="T3196" s="367"/>
      <c r="U3196" s="368"/>
      <c r="V3196" s="1"/>
      <c r="W3196" s="1"/>
      <c r="X3196" s="1"/>
      <c r="Y3196" s="1"/>
      <c r="Z3196" s="1"/>
      <c r="AA3196" s="1"/>
      <c r="AB3196" s="1"/>
      <c r="AC3196" s="1"/>
    </row>
    <row r="3197" spans="1:29" ht="15" customHeight="1" x14ac:dyDescent="0.25">
      <c r="A3197" s="342"/>
      <c r="B3197" s="417"/>
      <c r="C3197" s="418"/>
      <c r="S3197" s="367"/>
      <c r="T3197" s="367"/>
      <c r="U3197" s="368"/>
      <c r="V3197" s="1"/>
      <c r="W3197" s="1"/>
      <c r="X3197" s="1"/>
      <c r="Y3197" s="1"/>
      <c r="Z3197" s="1"/>
      <c r="AA3197" s="1"/>
      <c r="AB3197" s="1"/>
      <c r="AC3197" s="1"/>
    </row>
    <row r="3198" spans="1:29" ht="15" customHeight="1" x14ac:dyDescent="0.25">
      <c r="A3198" s="342"/>
      <c r="B3198" s="417"/>
      <c r="C3198" s="418"/>
      <c r="S3198" s="367"/>
      <c r="T3198" s="367"/>
      <c r="U3198" s="368"/>
      <c r="V3198" s="1"/>
      <c r="W3198" s="1"/>
      <c r="X3198" s="1"/>
      <c r="Y3198" s="1"/>
      <c r="Z3198" s="1"/>
      <c r="AA3198" s="1"/>
      <c r="AB3198" s="1"/>
      <c r="AC3198" s="1"/>
    </row>
    <row r="3199" spans="1:29" ht="15" customHeight="1" x14ac:dyDescent="0.25">
      <c r="A3199" s="342"/>
      <c r="B3199" s="417"/>
      <c r="C3199" s="418"/>
      <c r="S3199" s="367"/>
      <c r="T3199" s="367"/>
      <c r="U3199" s="368"/>
      <c r="V3199" s="1"/>
      <c r="W3199" s="1"/>
      <c r="X3199" s="1"/>
      <c r="Y3199" s="1"/>
      <c r="Z3199" s="1"/>
      <c r="AA3199" s="1"/>
      <c r="AB3199" s="1"/>
      <c r="AC3199" s="1"/>
    </row>
    <row r="3200" spans="1:29" ht="15" customHeight="1" x14ac:dyDescent="0.25">
      <c r="A3200" s="342"/>
      <c r="B3200" s="417"/>
      <c r="C3200" s="418"/>
      <c r="S3200" s="367"/>
      <c r="T3200" s="367"/>
      <c r="U3200" s="368"/>
      <c r="V3200" s="1"/>
      <c r="W3200" s="1"/>
      <c r="X3200" s="1"/>
      <c r="Y3200" s="1"/>
      <c r="Z3200" s="1"/>
      <c r="AA3200" s="1"/>
      <c r="AB3200" s="1"/>
      <c r="AC3200" s="1"/>
    </row>
    <row r="3201" spans="1:29" ht="15" customHeight="1" x14ac:dyDescent="0.25">
      <c r="A3201" s="342"/>
      <c r="B3201" s="417"/>
      <c r="C3201" s="418"/>
      <c r="S3201" s="367"/>
      <c r="T3201" s="367"/>
      <c r="U3201" s="368"/>
      <c r="V3201" s="1"/>
      <c r="W3201" s="1"/>
      <c r="X3201" s="1"/>
      <c r="Y3201" s="1"/>
      <c r="Z3201" s="1"/>
      <c r="AA3201" s="1"/>
      <c r="AB3201" s="1"/>
      <c r="AC3201" s="1"/>
    </row>
    <row r="3202" spans="1:29" ht="15" customHeight="1" x14ac:dyDescent="0.25">
      <c r="A3202" s="342"/>
      <c r="B3202" s="417"/>
      <c r="C3202" s="418"/>
      <c r="S3202" s="367"/>
      <c r="T3202" s="367"/>
      <c r="U3202" s="368"/>
      <c r="V3202" s="1"/>
      <c r="W3202" s="1"/>
      <c r="X3202" s="1"/>
      <c r="Y3202" s="1"/>
      <c r="Z3202" s="1"/>
      <c r="AA3202" s="1"/>
      <c r="AB3202" s="1"/>
      <c r="AC3202" s="1"/>
    </row>
    <row r="3203" spans="1:29" ht="15" customHeight="1" x14ac:dyDescent="0.25">
      <c r="A3203" s="342"/>
      <c r="B3203" s="417"/>
      <c r="C3203" s="418"/>
      <c r="S3203" s="367"/>
      <c r="T3203" s="367"/>
      <c r="U3203" s="368"/>
      <c r="V3203" s="1"/>
      <c r="W3203" s="1"/>
      <c r="X3203" s="1"/>
      <c r="Y3203" s="1"/>
      <c r="Z3203" s="1"/>
      <c r="AA3203" s="1"/>
      <c r="AB3203" s="1"/>
      <c r="AC3203" s="1"/>
    </row>
    <row r="3204" spans="1:29" ht="15" customHeight="1" x14ac:dyDescent="0.25">
      <c r="A3204" s="342"/>
      <c r="B3204" s="417"/>
      <c r="C3204" s="418"/>
      <c r="S3204" s="367"/>
      <c r="T3204" s="367"/>
      <c r="U3204" s="368"/>
      <c r="V3204" s="1"/>
      <c r="W3204" s="1"/>
      <c r="X3204" s="1"/>
      <c r="Y3204" s="1"/>
      <c r="Z3204" s="1"/>
      <c r="AA3204" s="1"/>
      <c r="AB3204" s="1"/>
      <c r="AC3204" s="1"/>
    </row>
    <row r="3205" spans="1:29" ht="15" customHeight="1" x14ac:dyDescent="0.25">
      <c r="A3205" s="342"/>
      <c r="B3205" s="417"/>
      <c r="C3205" s="418"/>
      <c r="S3205" s="367"/>
      <c r="T3205" s="367"/>
      <c r="U3205" s="368"/>
      <c r="V3205" s="1"/>
      <c r="W3205" s="1"/>
      <c r="X3205" s="1"/>
      <c r="Y3205" s="1"/>
      <c r="Z3205" s="1"/>
      <c r="AA3205" s="1"/>
      <c r="AB3205" s="1"/>
      <c r="AC3205" s="1"/>
    </row>
    <row r="3206" spans="1:29" ht="15" customHeight="1" x14ac:dyDescent="0.25">
      <c r="A3206" s="342"/>
      <c r="B3206" s="417"/>
      <c r="C3206" s="418"/>
      <c r="S3206" s="367"/>
      <c r="T3206" s="367"/>
      <c r="U3206" s="368"/>
      <c r="V3206" s="1"/>
      <c r="W3206" s="1"/>
      <c r="X3206" s="1"/>
      <c r="Y3206" s="1"/>
      <c r="Z3206" s="1"/>
      <c r="AA3206" s="1"/>
      <c r="AB3206" s="1"/>
      <c r="AC3206" s="1"/>
    </row>
    <row r="3207" spans="1:29" ht="15" customHeight="1" x14ac:dyDescent="0.25">
      <c r="A3207" s="342"/>
      <c r="B3207" s="417"/>
      <c r="C3207" s="418"/>
      <c r="S3207" s="367"/>
      <c r="T3207" s="367"/>
      <c r="U3207" s="368"/>
      <c r="V3207" s="1"/>
      <c r="W3207" s="1"/>
      <c r="X3207" s="1"/>
      <c r="Y3207" s="1"/>
      <c r="Z3207" s="1"/>
      <c r="AA3207" s="1"/>
      <c r="AB3207" s="1"/>
      <c r="AC3207" s="1"/>
    </row>
    <row r="3208" spans="1:29" ht="15" customHeight="1" x14ac:dyDescent="0.25">
      <c r="A3208" s="342"/>
      <c r="B3208" s="417"/>
      <c r="C3208" s="418"/>
      <c r="S3208" s="367"/>
      <c r="T3208" s="367"/>
      <c r="U3208" s="368"/>
      <c r="V3208" s="1"/>
      <c r="W3208" s="1"/>
      <c r="X3208" s="1"/>
      <c r="Y3208" s="1"/>
      <c r="Z3208" s="1"/>
      <c r="AA3208" s="1"/>
      <c r="AB3208" s="1"/>
      <c r="AC3208" s="1"/>
    </row>
    <row r="3209" spans="1:29" ht="15" customHeight="1" x14ac:dyDescent="0.25">
      <c r="A3209" s="342"/>
      <c r="B3209" s="417"/>
      <c r="C3209" s="418"/>
      <c r="S3209" s="367"/>
      <c r="T3209" s="367"/>
      <c r="U3209" s="368"/>
      <c r="V3209" s="1"/>
      <c r="W3209" s="1"/>
      <c r="X3209" s="1"/>
      <c r="Y3209" s="1"/>
      <c r="Z3209" s="1"/>
      <c r="AA3209" s="1"/>
      <c r="AB3209" s="1"/>
      <c r="AC3209" s="1"/>
    </row>
    <row r="3210" spans="1:29" ht="15" customHeight="1" x14ac:dyDescent="0.25">
      <c r="A3210" s="342"/>
      <c r="B3210" s="417"/>
      <c r="C3210" s="418"/>
      <c r="S3210" s="367"/>
      <c r="T3210" s="367"/>
      <c r="U3210" s="368"/>
      <c r="V3210" s="1"/>
      <c r="W3210" s="1"/>
      <c r="X3210" s="1"/>
      <c r="Y3210" s="1"/>
      <c r="Z3210" s="1"/>
      <c r="AA3210" s="1"/>
      <c r="AB3210" s="1"/>
      <c r="AC3210" s="1"/>
    </row>
    <row r="3211" spans="1:29" ht="15" customHeight="1" x14ac:dyDescent="0.25">
      <c r="A3211" s="342"/>
      <c r="B3211" s="417"/>
      <c r="C3211" s="418"/>
      <c r="S3211" s="367"/>
      <c r="T3211" s="367"/>
      <c r="U3211" s="368"/>
      <c r="V3211" s="1"/>
      <c r="W3211" s="1"/>
      <c r="X3211" s="1"/>
      <c r="Y3211" s="1"/>
      <c r="Z3211" s="1"/>
      <c r="AA3211" s="1"/>
      <c r="AB3211" s="1"/>
      <c r="AC3211" s="1"/>
    </row>
    <row r="3212" spans="1:29" ht="15" customHeight="1" x14ac:dyDescent="0.25">
      <c r="A3212" s="342"/>
      <c r="B3212" s="417"/>
      <c r="C3212" s="418"/>
      <c r="S3212" s="367"/>
      <c r="T3212" s="367"/>
      <c r="U3212" s="368"/>
      <c r="V3212" s="1"/>
      <c r="W3212" s="1"/>
      <c r="X3212" s="1"/>
      <c r="Y3212" s="1"/>
      <c r="Z3212" s="1"/>
      <c r="AA3212" s="1"/>
      <c r="AB3212" s="1"/>
      <c r="AC3212" s="1"/>
    </row>
    <row r="3213" spans="1:29" ht="15" customHeight="1" x14ac:dyDescent="0.25">
      <c r="A3213" s="342"/>
      <c r="B3213" s="417"/>
      <c r="C3213" s="418"/>
      <c r="S3213" s="367"/>
      <c r="T3213" s="367"/>
      <c r="U3213" s="368"/>
      <c r="V3213" s="1"/>
      <c r="W3213" s="1"/>
      <c r="X3213" s="1"/>
      <c r="Y3213" s="1"/>
      <c r="Z3213" s="1"/>
      <c r="AA3213" s="1"/>
      <c r="AB3213" s="1"/>
      <c r="AC3213" s="1"/>
    </row>
    <row r="3214" spans="1:29" ht="15" customHeight="1" x14ac:dyDescent="0.25">
      <c r="A3214" s="342"/>
      <c r="B3214" s="417"/>
      <c r="C3214" s="418"/>
      <c r="S3214" s="367"/>
      <c r="T3214" s="367"/>
      <c r="U3214" s="368"/>
      <c r="V3214" s="1"/>
      <c r="W3214" s="1"/>
      <c r="X3214" s="1"/>
      <c r="Y3214" s="1"/>
      <c r="Z3214" s="1"/>
      <c r="AA3214" s="1"/>
      <c r="AB3214" s="1"/>
      <c r="AC3214" s="1"/>
    </row>
    <row r="3215" spans="1:29" ht="15" customHeight="1" x14ac:dyDescent="0.25">
      <c r="A3215" s="342"/>
      <c r="B3215" s="417"/>
      <c r="C3215" s="418"/>
      <c r="S3215" s="367"/>
      <c r="T3215" s="367"/>
      <c r="U3215" s="368"/>
      <c r="V3215" s="1"/>
      <c r="W3215" s="1"/>
      <c r="X3215" s="1"/>
      <c r="Y3215" s="1"/>
      <c r="Z3215" s="1"/>
      <c r="AA3215" s="1"/>
      <c r="AB3215" s="1"/>
      <c r="AC3215" s="1"/>
    </row>
    <row r="3216" spans="1:29" ht="15" customHeight="1" x14ac:dyDescent="0.25">
      <c r="A3216" s="342"/>
      <c r="B3216" s="417"/>
      <c r="C3216" s="418"/>
      <c r="S3216" s="367"/>
      <c r="T3216" s="367"/>
      <c r="U3216" s="368"/>
      <c r="V3216" s="1"/>
      <c r="W3216" s="1"/>
      <c r="X3216" s="1"/>
      <c r="Y3216" s="1"/>
      <c r="Z3216" s="1"/>
      <c r="AA3216" s="1"/>
      <c r="AB3216" s="1"/>
      <c r="AC3216" s="1"/>
    </row>
    <row r="3217" spans="1:29" ht="15" customHeight="1" x14ac:dyDescent="0.25">
      <c r="A3217" s="342"/>
      <c r="B3217" s="417"/>
      <c r="C3217" s="418"/>
      <c r="S3217" s="367"/>
      <c r="T3217" s="367"/>
      <c r="U3217" s="368"/>
      <c r="V3217" s="1"/>
      <c r="W3217" s="1"/>
      <c r="X3217" s="1"/>
      <c r="Y3217" s="1"/>
      <c r="Z3217" s="1"/>
      <c r="AA3217" s="1"/>
      <c r="AB3217" s="1"/>
      <c r="AC3217" s="1"/>
    </row>
    <row r="3218" spans="1:29" ht="15" customHeight="1" x14ac:dyDescent="0.25">
      <c r="A3218" s="342"/>
      <c r="B3218" s="417"/>
      <c r="C3218" s="418"/>
      <c r="S3218" s="367"/>
      <c r="T3218" s="367"/>
      <c r="U3218" s="368"/>
      <c r="V3218" s="1"/>
      <c r="W3218" s="1"/>
      <c r="X3218" s="1"/>
      <c r="Y3218" s="1"/>
      <c r="Z3218" s="1"/>
      <c r="AA3218" s="1"/>
      <c r="AB3218" s="1"/>
      <c r="AC3218" s="1"/>
    </row>
    <row r="3219" spans="1:29" ht="15" customHeight="1" x14ac:dyDescent="0.25">
      <c r="A3219" s="342"/>
      <c r="B3219" s="417"/>
      <c r="C3219" s="418"/>
      <c r="S3219" s="367"/>
      <c r="T3219" s="367"/>
      <c r="U3219" s="368"/>
      <c r="V3219" s="1"/>
      <c r="W3219" s="1"/>
      <c r="X3219" s="1"/>
      <c r="Y3219" s="1"/>
      <c r="Z3219" s="1"/>
      <c r="AA3219" s="1"/>
      <c r="AB3219" s="1"/>
      <c r="AC3219" s="1"/>
    </row>
    <row r="3220" spans="1:29" ht="15" customHeight="1" x14ac:dyDescent="0.25">
      <c r="A3220" s="342"/>
      <c r="B3220" s="417"/>
      <c r="C3220" s="418"/>
      <c r="S3220" s="367"/>
      <c r="T3220" s="367"/>
      <c r="U3220" s="368"/>
      <c r="V3220" s="1"/>
      <c r="W3220" s="1"/>
      <c r="X3220" s="1"/>
      <c r="Y3220" s="1"/>
      <c r="Z3220" s="1"/>
      <c r="AA3220" s="1"/>
      <c r="AB3220" s="1"/>
      <c r="AC3220" s="1"/>
    </row>
    <row r="3221" spans="1:29" ht="15" customHeight="1" x14ac:dyDescent="0.25">
      <c r="A3221" s="342"/>
      <c r="B3221" s="417"/>
      <c r="C3221" s="418"/>
      <c r="S3221" s="367"/>
      <c r="T3221" s="367"/>
      <c r="U3221" s="368"/>
      <c r="V3221" s="1"/>
      <c r="W3221" s="1"/>
      <c r="X3221" s="1"/>
      <c r="Y3221" s="1"/>
      <c r="Z3221" s="1"/>
      <c r="AA3221" s="1"/>
      <c r="AB3221" s="1"/>
      <c r="AC3221" s="1"/>
    </row>
    <row r="3222" spans="1:29" ht="15" customHeight="1" x14ac:dyDescent="0.25">
      <c r="A3222" s="342"/>
      <c r="B3222" s="417"/>
      <c r="C3222" s="418"/>
      <c r="S3222" s="367"/>
      <c r="T3222" s="367"/>
      <c r="U3222" s="368"/>
      <c r="V3222" s="1"/>
      <c r="W3222" s="1"/>
      <c r="X3222" s="1"/>
      <c r="Y3222" s="1"/>
      <c r="Z3222" s="1"/>
      <c r="AA3222" s="1"/>
      <c r="AB3222" s="1"/>
      <c r="AC3222" s="1"/>
    </row>
    <row r="3223" spans="1:29" ht="15" customHeight="1" x14ac:dyDescent="0.25">
      <c r="A3223" s="342"/>
      <c r="B3223" s="417"/>
      <c r="C3223" s="418"/>
      <c r="S3223" s="367"/>
      <c r="T3223" s="367"/>
      <c r="U3223" s="368"/>
      <c r="V3223" s="1"/>
      <c r="W3223" s="1"/>
      <c r="X3223" s="1"/>
      <c r="Y3223" s="1"/>
      <c r="Z3223" s="1"/>
      <c r="AA3223" s="1"/>
      <c r="AB3223" s="1"/>
      <c r="AC3223" s="1"/>
    </row>
    <row r="3224" spans="1:29" ht="15" customHeight="1" x14ac:dyDescent="0.25">
      <c r="A3224" s="342"/>
      <c r="B3224" s="417"/>
      <c r="C3224" s="418"/>
      <c r="S3224" s="367"/>
      <c r="T3224" s="367"/>
      <c r="U3224" s="368"/>
      <c r="V3224" s="1"/>
      <c r="W3224" s="1"/>
      <c r="X3224" s="1"/>
      <c r="Y3224" s="1"/>
      <c r="Z3224" s="1"/>
      <c r="AA3224" s="1"/>
      <c r="AB3224" s="1"/>
      <c r="AC3224" s="1"/>
    </row>
    <row r="3225" spans="1:29" ht="15" customHeight="1" x14ac:dyDescent="0.25">
      <c r="A3225" s="342"/>
      <c r="B3225" s="417"/>
      <c r="C3225" s="418"/>
      <c r="S3225" s="367"/>
      <c r="T3225" s="367"/>
      <c r="U3225" s="368"/>
      <c r="V3225" s="1"/>
      <c r="W3225" s="1"/>
      <c r="X3225" s="1"/>
      <c r="Y3225" s="1"/>
      <c r="Z3225" s="1"/>
      <c r="AA3225" s="1"/>
      <c r="AB3225" s="1"/>
      <c r="AC3225" s="1"/>
    </row>
    <row r="3226" spans="1:29" ht="15" customHeight="1" x14ac:dyDescent="0.25">
      <c r="A3226" s="342"/>
      <c r="B3226" s="417"/>
      <c r="C3226" s="418"/>
      <c r="S3226" s="367"/>
      <c r="T3226" s="367"/>
      <c r="U3226" s="368"/>
      <c r="V3226" s="1"/>
      <c r="W3226" s="1"/>
      <c r="X3226" s="1"/>
      <c r="Y3226" s="1"/>
      <c r="Z3226" s="1"/>
      <c r="AA3226" s="1"/>
      <c r="AB3226" s="1"/>
      <c r="AC3226" s="1"/>
    </row>
    <row r="3227" spans="1:29" ht="15" customHeight="1" x14ac:dyDescent="0.25">
      <c r="A3227" s="342"/>
      <c r="B3227" s="417"/>
      <c r="C3227" s="418"/>
      <c r="S3227" s="367"/>
      <c r="T3227" s="367"/>
      <c r="U3227" s="368"/>
      <c r="V3227" s="1"/>
      <c r="W3227" s="1"/>
      <c r="X3227" s="1"/>
      <c r="Y3227" s="1"/>
      <c r="Z3227" s="1"/>
      <c r="AA3227" s="1"/>
      <c r="AB3227" s="1"/>
      <c r="AC3227" s="1"/>
    </row>
    <row r="3228" spans="1:29" ht="15" customHeight="1" x14ac:dyDescent="0.25">
      <c r="A3228" s="342"/>
      <c r="B3228" s="417"/>
      <c r="C3228" s="418"/>
      <c r="S3228" s="367"/>
      <c r="T3228" s="367"/>
      <c r="U3228" s="368"/>
      <c r="V3228" s="1"/>
      <c r="W3228" s="1"/>
      <c r="X3228" s="1"/>
      <c r="Y3228" s="1"/>
      <c r="Z3228" s="1"/>
      <c r="AA3228" s="1"/>
      <c r="AB3228" s="1"/>
      <c r="AC3228" s="1"/>
    </row>
    <row r="3229" spans="1:29" ht="15" customHeight="1" x14ac:dyDescent="0.25">
      <c r="A3229" s="342"/>
      <c r="B3229" s="417"/>
      <c r="C3229" s="418"/>
      <c r="S3229" s="367"/>
      <c r="T3229" s="367"/>
      <c r="U3229" s="368"/>
      <c r="V3229" s="1"/>
      <c r="W3229" s="1"/>
      <c r="X3229" s="1"/>
      <c r="Y3229" s="1"/>
      <c r="Z3229" s="1"/>
      <c r="AA3229" s="1"/>
      <c r="AB3229" s="1"/>
      <c r="AC3229" s="1"/>
    </row>
    <row r="3230" spans="1:29" ht="15" customHeight="1" x14ac:dyDescent="0.25">
      <c r="A3230" s="342"/>
      <c r="B3230" s="417"/>
      <c r="C3230" s="418"/>
      <c r="S3230" s="367"/>
      <c r="T3230" s="367"/>
      <c r="U3230" s="368"/>
      <c r="V3230" s="1"/>
      <c r="W3230" s="1"/>
      <c r="X3230" s="1"/>
      <c r="Y3230" s="1"/>
      <c r="Z3230" s="1"/>
      <c r="AA3230" s="1"/>
      <c r="AB3230" s="1"/>
      <c r="AC3230" s="1"/>
    </row>
    <row r="3231" spans="1:29" ht="15" customHeight="1" x14ac:dyDescent="0.25">
      <c r="A3231" s="342"/>
      <c r="B3231" s="417"/>
      <c r="C3231" s="418"/>
      <c r="S3231" s="367"/>
      <c r="T3231" s="367"/>
      <c r="U3231" s="368"/>
      <c r="V3231" s="1"/>
      <c r="W3231" s="1"/>
      <c r="X3231" s="1"/>
      <c r="Y3231" s="1"/>
      <c r="Z3231" s="1"/>
      <c r="AA3231" s="1"/>
      <c r="AB3231" s="1"/>
      <c r="AC3231" s="1"/>
    </row>
    <row r="3232" spans="1:29" ht="15" customHeight="1" x14ac:dyDescent="0.25">
      <c r="A3232" s="342"/>
      <c r="B3232" s="417"/>
      <c r="C3232" s="418"/>
      <c r="S3232" s="367"/>
      <c r="T3232" s="367"/>
      <c r="U3232" s="368"/>
      <c r="V3232" s="1"/>
      <c r="W3232" s="1"/>
      <c r="X3232" s="1"/>
      <c r="Y3232" s="1"/>
      <c r="Z3232" s="1"/>
      <c r="AA3232" s="1"/>
      <c r="AB3232" s="1"/>
      <c r="AC3232" s="1"/>
    </row>
    <row r="3233" spans="1:29" ht="15" customHeight="1" x14ac:dyDescent="0.25">
      <c r="A3233" s="342"/>
      <c r="B3233" s="417"/>
      <c r="C3233" s="418"/>
      <c r="S3233" s="367"/>
      <c r="T3233" s="367"/>
      <c r="U3233" s="368"/>
      <c r="V3233" s="1"/>
      <c r="W3233" s="1"/>
      <c r="X3233" s="1"/>
      <c r="Y3233" s="1"/>
      <c r="Z3233" s="1"/>
      <c r="AA3233" s="1"/>
      <c r="AB3233" s="1"/>
      <c r="AC3233" s="1"/>
    </row>
    <row r="3234" spans="1:29" ht="15" customHeight="1" x14ac:dyDescent="0.25">
      <c r="A3234" s="342"/>
      <c r="B3234" s="417"/>
      <c r="C3234" s="418"/>
      <c r="S3234" s="367"/>
      <c r="T3234" s="367"/>
      <c r="U3234" s="368"/>
      <c r="V3234" s="1"/>
      <c r="W3234" s="1"/>
      <c r="X3234" s="1"/>
      <c r="Y3234" s="1"/>
      <c r="Z3234" s="1"/>
      <c r="AA3234" s="1"/>
      <c r="AB3234" s="1"/>
      <c r="AC3234" s="1"/>
    </row>
    <row r="3235" spans="1:29" ht="15" customHeight="1" x14ac:dyDescent="0.25">
      <c r="A3235" s="342"/>
      <c r="B3235" s="417"/>
      <c r="C3235" s="418"/>
      <c r="S3235" s="367"/>
      <c r="T3235" s="367"/>
      <c r="U3235" s="368"/>
      <c r="V3235" s="1"/>
      <c r="W3235" s="1"/>
      <c r="X3235" s="1"/>
      <c r="Y3235" s="1"/>
      <c r="Z3235" s="1"/>
      <c r="AA3235" s="1"/>
      <c r="AB3235" s="1"/>
      <c r="AC3235" s="1"/>
    </row>
    <row r="3236" spans="1:29" ht="15" customHeight="1" x14ac:dyDescent="0.25">
      <c r="A3236" s="342"/>
      <c r="B3236" s="417"/>
      <c r="C3236" s="418"/>
      <c r="S3236" s="367"/>
      <c r="T3236" s="367"/>
      <c r="U3236" s="368"/>
      <c r="V3236" s="1"/>
      <c r="W3236" s="1"/>
      <c r="X3236" s="1"/>
      <c r="Y3236" s="1"/>
      <c r="Z3236" s="1"/>
      <c r="AA3236" s="1"/>
      <c r="AB3236" s="1"/>
      <c r="AC3236" s="1"/>
    </row>
    <row r="3237" spans="1:29" ht="15" customHeight="1" x14ac:dyDescent="0.25">
      <c r="A3237" s="342"/>
      <c r="B3237" s="417"/>
      <c r="C3237" s="418"/>
      <c r="S3237" s="367"/>
      <c r="T3237" s="367"/>
      <c r="U3237" s="368"/>
      <c r="V3237" s="1"/>
      <c r="W3237" s="1"/>
      <c r="X3237" s="1"/>
      <c r="Y3237" s="1"/>
      <c r="Z3237" s="1"/>
      <c r="AA3237" s="1"/>
      <c r="AB3237" s="1"/>
      <c r="AC3237" s="1"/>
    </row>
    <row r="3238" spans="1:29" ht="15" customHeight="1" x14ac:dyDescent="0.25">
      <c r="A3238" s="342"/>
      <c r="B3238" s="417"/>
      <c r="C3238" s="418"/>
      <c r="S3238" s="367"/>
      <c r="T3238" s="367"/>
      <c r="U3238" s="368"/>
      <c r="V3238" s="1"/>
      <c r="W3238" s="1"/>
      <c r="X3238" s="1"/>
      <c r="Y3238" s="1"/>
      <c r="Z3238" s="1"/>
      <c r="AA3238" s="1"/>
      <c r="AB3238" s="1"/>
      <c r="AC3238" s="1"/>
    </row>
    <row r="3239" spans="1:29" ht="15" customHeight="1" x14ac:dyDescent="0.25">
      <c r="A3239" s="342"/>
      <c r="B3239" s="417"/>
      <c r="C3239" s="418"/>
      <c r="S3239" s="367"/>
      <c r="T3239" s="367"/>
      <c r="U3239" s="368"/>
      <c r="V3239" s="1"/>
      <c r="W3239" s="1"/>
      <c r="X3239" s="1"/>
      <c r="Y3239" s="1"/>
      <c r="Z3239" s="1"/>
      <c r="AA3239" s="1"/>
      <c r="AB3239" s="1"/>
      <c r="AC3239" s="1"/>
    </row>
    <row r="3240" spans="1:29" ht="15" customHeight="1" x14ac:dyDescent="0.25">
      <c r="A3240" s="342"/>
      <c r="B3240" s="417"/>
      <c r="C3240" s="418"/>
      <c r="S3240" s="367"/>
      <c r="T3240" s="367"/>
      <c r="U3240" s="368"/>
      <c r="V3240" s="1"/>
      <c r="W3240" s="1"/>
      <c r="X3240" s="1"/>
      <c r="Y3240" s="1"/>
      <c r="Z3240" s="1"/>
      <c r="AA3240" s="1"/>
      <c r="AB3240" s="1"/>
      <c r="AC3240" s="1"/>
    </row>
    <row r="3241" spans="1:29" ht="15" customHeight="1" x14ac:dyDescent="0.25">
      <c r="A3241" s="342"/>
      <c r="B3241" s="417"/>
      <c r="C3241" s="418"/>
      <c r="S3241" s="367"/>
      <c r="T3241" s="367"/>
      <c r="U3241" s="368"/>
      <c r="V3241" s="1"/>
      <c r="W3241" s="1"/>
      <c r="X3241" s="1"/>
      <c r="Y3241" s="1"/>
      <c r="Z3241" s="1"/>
      <c r="AA3241" s="1"/>
      <c r="AB3241" s="1"/>
      <c r="AC3241" s="1"/>
    </row>
    <row r="3242" spans="1:29" ht="15" customHeight="1" x14ac:dyDescent="0.25">
      <c r="A3242" s="342"/>
      <c r="B3242" s="417"/>
      <c r="C3242" s="418"/>
      <c r="S3242" s="367"/>
      <c r="T3242" s="367"/>
      <c r="U3242" s="368"/>
      <c r="V3242" s="1"/>
      <c r="W3242" s="1"/>
      <c r="X3242" s="1"/>
      <c r="Y3242" s="1"/>
      <c r="Z3242" s="1"/>
      <c r="AA3242" s="1"/>
      <c r="AB3242" s="1"/>
      <c r="AC3242" s="1"/>
    </row>
    <row r="3243" spans="1:29" ht="15" customHeight="1" x14ac:dyDescent="0.25">
      <c r="A3243" s="342"/>
      <c r="B3243" s="417"/>
      <c r="C3243" s="418"/>
      <c r="S3243" s="367"/>
      <c r="T3243" s="367"/>
      <c r="U3243" s="368"/>
      <c r="V3243" s="1"/>
      <c r="W3243" s="1"/>
      <c r="X3243" s="1"/>
      <c r="Y3243" s="1"/>
      <c r="Z3243" s="1"/>
      <c r="AA3243" s="1"/>
      <c r="AB3243" s="1"/>
      <c r="AC3243" s="1"/>
    </row>
    <row r="3244" spans="1:29" ht="15" customHeight="1" x14ac:dyDescent="0.25">
      <c r="A3244" s="342"/>
      <c r="B3244" s="417"/>
      <c r="C3244" s="418"/>
      <c r="S3244" s="367"/>
      <c r="T3244" s="367"/>
      <c r="U3244" s="368"/>
      <c r="V3244" s="1"/>
      <c r="W3244" s="1"/>
      <c r="X3244" s="1"/>
      <c r="Y3244" s="1"/>
      <c r="Z3244" s="1"/>
      <c r="AA3244" s="1"/>
      <c r="AB3244" s="1"/>
      <c r="AC3244" s="1"/>
    </row>
    <row r="3245" spans="1:29" ht="15" customHeight="1" x14ac:dyDescent="0.25">
      <c r="A3245" s="342"/>
      <c r="B3245" s="417"/>
      <c r="C3245" s="418"/>
      <c r="S3245" s="367"/>
      <c r="T3245" s="367"/>
      <c r="U3245" s="368"/>
      <c r="V3245" s="1"/>
      <c r="W3245" s="1"/>
      <c r="X3245" s="1"/>
      <c r="Y3245" s="1"/>
      <c r="Z3245" s="1"/>
      <c r="AA3245" s="1"/>
      <c r="AB3245" s="1"/>
      <c r="AC3245" s="1"/>
    </row>
    <row r="3246" spans="1:29" ht="15" customHeight="1" x14ac:dyDescent="0.25">
      <c r="A3246" s="342"/>
      <c r="B3246" s="417"/>
      <c r="C3246" s="418"/>
      <c r="S3246" s="367"/>
      <c r="T3246" s="367"/>
      <c r="U3246" s="368"/>
      <c r="V3246" s="1"/>
      <c r="W3246" s="1"/>
      <c r="X3246" s="1"/>
      <c r="Y3246" s="1"/>
      <c r="Z3246" s="1"/>
      <c r="AA3246" s="1"/>
      <c r="AB3246" s="1"/>
      <c r="AC3246" s="1"/>
    </row>
    <row r="3247" spans="1:29" ht="15" customHeight="1" x14ac:dyDescent="0.25">
      <c r="A3247" s="342"/>
      <c r="B3247" s="417"/>
      <c r="C3247" s="418"/>
      <c r="S3247" s="367"/>
      <c r="T3247" s="367"/>
      <c r="U3247" s="368"/>
      <c r="V3247" s="1"/>
      <c r="W3247" s="1"/>
      <c r="X3247" s="1"/>
      <c r="Y3247" s="1"/>
      <c r="Z3247" s="1"/>
      <c r="AA3247" s="1"/>
      <c r="AB3247" s="1"/>
      <c r="AC3247" s="1"/>
    </row>
    <row r="3248" spans="1:29" ht="15" customHeight="1" x14ac:dyDescent="0.25">
      <c r="A3248" s="342"/>
      <c r="B3248" s="417"/>
      <c r="C3248" s="418"/>
      <c r="S3248" s="367"/>
      <c r="T3248" s="367"/>
      <c r="U3248" s="368"/>
      <c r="V3248" s="1"/>
      <c r="W3248" s="1"/>
      <c r="X3248" s="1"/>
      <c r="Y3248" s="1"/>
      <c r="Z3248" s="1"/>
      <c r="AA3248" s="1"/>
      <c r="AB3248" s="1"/>
      <c r="AC3248" s="1"/>
    </row>
    <row r="3249" spans="1:29" ht="15" customHeight="1" x14ac:dyDescent="0.25">
      <c r="A3249" s="342"/>
      <c r="B3249" s="417"/>
      <c r="C3249" s="418"/>
      <c r="S3249" s="367"/>
      <c r="T3249" s="367"/>
      <c r="U3249" s="368"/>
      <c r="V3249" s="1"/>
      <c r="W3249" s="1"/>
      <c r="X3249" s="1"/>
      <c r="Y3249" s="1"/>
      <c r="Z3249" s="1"/>
      <c r="AA3249" s="1"/>
      <c r="AB3249" s="1"/>
      <c r="AC3249" s="1"/>
    </row>
    <row r="3250" spans="1:29" ht="15" customHeight="1" x14ac:dyDescent="0.25">
      <c r="A3250" s="342"/>
      <c r="B3250" s="417"/>
      <c r="C3250" s="418"/>
      <c r="S3250" s="367"/>
      <c r="T3250" s="367"/>
      <c r="U3250" s="368"/>
      <c r="V3250" s="1"/>
      <c r="W3250" s="1"/>
      <c r="X3250" s="1"/>
      <c r="Y3250" s="1"/>
      <c r="Z3250" s="1"/>
      <c r="AA3250" s="1"/>
      <c r="AB3250" s="1"/>
      <c r="AC3250" s="1"/>
    </row>
    <row r="3251" spans="1:29" ht="15" customHeight="1" x14ac:dyDescent="0.25">
      <c r="A3251" s="342"/>
      <c r="B3251" s="417"/>
      <c r="C3251" s="418"/>
      <c r="S3251" s="367"/>
      <c r="T3251" s="367"/>
      <c r="U3251" s="368"/>
      <c r="V3251" s="1"/>
      <c r="W3251" s="1"/>
      <c r="X3251" s="1"/>
      <c r="Y3251" s="1"/>
      <c r="Z3251" s="1"/>
      <c r="AA3251" s="1"/>
      <c r="AB3251" s="1"/>
      <c r="AC3251" s="1"/>
    </row>
    <row r="3252" spans="1:29" ht="15" customHeight="1" x14ac:dyDescent="0.25">
      <c r="A3252" s="342"/>
      <c r="B3252" s="417"/>
      <c r="C3252" s="418"/>
      <c r="S3252" s="367"/>
      <c r="T3252" s="367"/>
      <c r="U3252" s="368"/>
      <c r="V3252" s="1"/>
      <c r="W3252" s="1"/>
      <c r="X3252" s="1"/>
      <c r="Y3252" s="1"/>
      <c r="Z3252" s="1"/>
      <c r="AA3252" s="1"/>
      <c r="AB3252" s="1"/>
      <c r="AC3252" s="1"/>
    </row>
    <row r="3253" spans="1:29" ht="15" customHeight="1" x14ac:dyDescent="0.25">
      <c r="A3253" s="342"/>
      <c r="B3253" s="417"/>
      <c r="C3253" s="418"/>
      <c r="S3253" s="367"/>
      <c r="T3253" s="367"/>
      <c r="U3253" s="368"/>
      <c r="V3253" s="1"/>
      <c r="W3253" s="1"/>
      <c r="X3253" s="1"/>
      <c r="Y3253" s="1"/>
      <c r="Z3253" s="1"/>
      <c r="AA3253" s="1"/>
      <c r="AB3253" s="1"/>
      <c r="AC3253" s="1"/>
    </row>
    <row r="3254" spans="1:29" ht="15" customHeight="1" x14ac:dyDescent="0.25">
      <c r="A3254" s="342"/>
      <c r="B3254" s="417"/>
      <c r="C3254" s="418"/>
      <c r="S3254" s="367"/>
      <c r="T3254" s="367"/>
      <c r="U3254" s="368"/>
      <c r="V3254" s="1"/>
      <c r="W3254" s="1"/>
      <c r="X3254" s="1"/>
      <c r="Y3254" s="1"/>
      <c r="Z3254" s="1"/>
      <c r="AA3254" s="1"/>
      <c r="AB3254" s="1"/>
      <c r="AC3254" s="1"/>
    </row>
    <row r="3255" spans="1:29" ht="15" customHeight="1" x14ac:dyDescent="0.25">
      <c r="A3255" s="342"/>
      <c r="B3255" s="417"/>
      <c r="C3255" s="418"/>
      <c r="S3255" s="367"/>
      <c r="T3255" s="367"/>
      <c r="U3255" s="368"/>
      <c r="V3255" s="1"/>
      <c r="W3255" s="1"/>
      <c r="X3255" s="1"/>
      <c r="Y3255" s="1"/>
      <c r="Z3255" s="1"/>
      <c r="AA3255" s="1"/>
      <c r="AB3255" s="1"/>
      <c r="AC3255" s="1"/>
    </row>
    <row r="3256" spans="1:29" ht="15" customHeight="1" x14ac:dyDescent="0.25">
      <c r="A3256" s="342"/>
      <c r="B3256" s="417"/>
      <c r="C3256" s="418"/>
      <c r="S3256" s="367"/>
      <c r="T3256" s="367"/>
      <c r="U3256" s="368"/>
      <c r="V3256" s="1"/>
      <c r="W3256" s="1"/>
      <c r="X3256" s="1"/>
      <c r="Y3256" s="1"/>
      <c r="Z3256" s="1"/>
      <c r="AA3256" s="1"/>
      <c r="AB3256" s="1"/>
      <c r="AC3256" s="1"/>
    </row>
    <row r="3257" spans="1:29" ht="15" customHeight="1" x14ac:dyDescent="0.25">
      <c r="A3257" s="342"/>
      <c r="B3257" s="417"/>
      <c r="C3257" s="418"/>
      <c r="S3257" s="367"/>
      <c r="T3257" s="367"/>
      <c r="U3257" s="368"/>
      <c r="V3257" s="1"/>
      <c r="W3257" s="1"/>
      <c r="X3257" s="1"/>
      <c r="Y3257" s="1"/>
      <c r="Z3257" s="1"/>
      <c r="AA3257" s="1"/>
      <c r="AB3257" s="1"/>
      <c r="AC3257" s="1"/>
    </row>
    <row r="3258" spans="1:29" ht="15" customHeight="1" x14ac:dyDescent="0.25">
      <c r="A3258" s="342"/>
      <c r="B3258" s="417"/>
      <c r="C3258" s="418"/>
      <c r="S3258" s="367"/>
      <c r="T3258" s="367"/>
      <c r="U3258" s="368"/>
      <c r="V3258" s="1"/>
      <c r="W3258" s="1"/>
      <c r="X3258" s="1"/>
      <c r="Y3258" s="1"/>
      <c r="Z3258" s="1"/>
      <c r="AA3258" s="1"/>
      <c r="AB3258" s="1"/>
      <c r="AC3258" s="1"/>
    </row>
    <row r="3259" spans="1:29" ht="15" customHeight="1" x14ac:dyDescent="0.25">
      <c r="A3259" s="342"/>
      <c r="B3259" s="417"/>
      <c r="C3259" s="418"/>
      <c r="S3259" s="367"/>
      <c r="T3259" s="367"/>
      <c r="U3259" s="368"/>
      <c r="V3259" s="1"/>
      <c r="W3259" s="1"/>
      <c r="X3259" s="1"/>
      <c r="Y3259" s="1"/>
      <c r="Z3259" s="1"/>
      <c r="AA3259" s="1"/>
      <c r="AB3259" s="1"/>
      <c r="AC3259" s="1"/>
    </row>
    <row r="3260" spans="1:29" ht="15" customHeight="1" x14ac:dyDescent="0.25">
      <c r="A3260" s="342"/>
      <c r="B3260" s="417"/>
      <c r="C3260" s="418"/>
      <c r="S3260" s="367"/>
      <c r="T3260" s="367"/>
      <c r="U3260" s="368"/>
      <c r="V3260" s="1"/>
      <c r="W3260" s="1"/>
      <c r="X3260" s="1"/>
      <c r="Y3260" s="1"/>
      <c r="Z3260" s="1"/>
      <c r="AA3260" s="1"/>
      <c r="AB3260" s="1"/>
      <c r="AC3260" s="1"/>
    </row>
    <row r="3261" spans="1:29" ht="15" customHeight="1" x14ac:dyDescent="0.25">
      <c r="A3261" s="342"/>
      <c r="B3261" s="417"/>
      <c r="C3261" s="418"/>
      <c r="S3261" s="367"/>
      <c r="T3261" s="367"/>
      <c r="U3261" s="368"/>
      <c r="V3261" s="1"/>
      <c r="W3261" s="1"/>
      <c r="X3261" s="1"/>
      <c r="Y3261" s="1"/>
      <c r="Z3261" s="1"/>
      <c r="AA3261" s="1"/>
      <c r="AB3261" s="1"/>
      <c r="AC3261" s="1"/>
    </row>
    <row r="3262" spans="1:29" ht="15" customHeight="1" x14ac:dyDescent="0.25">
      <c r="A3262" s="342"/>
      <c r="B3262" s="417"/>
      <c r="C3262" s="418"/>
      <c r="S3262" s="367"/>
      <c r="T3262" s="367"/>
      <c r="U3262" s="368"/>
      <c r="V3262" s="1"/>
      <c r="W3262" s="1"/>
      <c r="X3262" s="1"/>
      <c r="Y3262" s="1"/>
      <c r="Z3262" s="1"/>
      <c r="AA3262" s="1"/>
      <c r="AB3262" s="1"/>
      <c r="AC3262" s="1"/>
    </row>
    <row r="3263" spans="1:29" ht="15" customHeight="1" x14ac:dyDescent="0.25">
      <c r="A3263" s="342"/>
      <c r="B3263" s="417"/>
      <c r="C3263" s="418"/>
      <c r="S3263" s="367"/>
      <c r="T3263" s="367"/>
      <c r="U3263" s="368"/>
      <c r="V3263" s="1"/>
      <c r="W3263" s="1"/>
      <c r="X3263" s="1"/>
      <c r="Y3263" s="1"/>
      <c r="Z3263" s="1"/>
      <c r="AA3263" s="1"/>
      <c r="AB3263" s="1"/>
      <c r="AC3263" s="1"/>
    </row>
    <row r="3264" spans="1:29" ht="15" customHeight="1" x14ac:dyDescent="0.25">
      <c r="A3264" s="342"/>
      <c r="B3264" s="417"/>
      <c r="C3264" s="418"/>
      <c r="S3264" s="367"/>
      <c r="T3264" s="367"/>
      <c r="U3264" s="368"/>
      <c r="V3264" s="1"/>
      <c r="W3264" s="1"/>
      <c r="X3264" s="1"/>
      <c r="Y3264" s="1"/>
      <c r="Z3264" s="1"/>
      <c r="AA3264" s="1"/>
      <c r="AB3264" s="1"/>
      <c r="AC3264" s="1"/>
    </row>
    <row r="3265" spans="1:29" ht="15" customHeight="1" x14ac:dyDescent="0.25">
      <c r="A3265" s="342"/>
      <c r="B3265" s="417"/>
      <c r="C3265" s="418"/>
      <c r="S3265" s="367"/>
      <c r="T3265" s="367"/>
      <c r="U3265" s="368"/>
      <c r="V3265" s="1"/>
      <c r="W3265" s="1"/>
      <c r="X3265" s="1"/>
      <c r="Y3265" s="1"/>
      <c r="Z3265" s="1"/>
      <c r="AA3265" s="1"/>
      <c r="AB3265" s="1"/>
      <c r="AC3265" s="1"/>
    </row>
    <row r="3266" spans="1:29" ht="15" customHeight="1" x14ac:dyDescent="0.25">
      <c r="A3266" s="342"/>
      <c r="B3266" s="417"/>
      <c r="C3266" s="418"/>
      <c r="S3266" s="367"/>
      <c r="T3266" s="367"/>
      <c r="U3266" s="368"/>
      <c r="V3266" s="1"/>
      <c r="W3266" s="1"/>
      <c r="X3266" s="1"/>
      <c r="Y3266" s="1"/>
      <c r="Z3266" s="1"/>
      <c r="AA3266" s="1"/>
      <c r="AB3266" s="1"/>
      <c r="AC3266" s="1"/>
    </row>
    <row r="3267" spans="1:29" ht="15" customHeight="1" x14ac:dyDescent="0.25">
      <c r="A3267" s="342"/>
      <c r="B3267" s="417"/>
      <c r="C3267" s="418"/>
      <c r="S3267" s="367"/>
      <c r="T3267" s="367"/>
      <c r="U3267" s="368"/>
      <c r="V3267" s="1"/>
      <c r="W3267" s="1"/>
      <c r="X3267" s="1"/>
      <c r="Y3267" s="1"/>
      <c r="Z3267" s="1"/>
      <c r="AA3267" s="1"/>
      <c r="AB3267" s="1"/>
      <c r="AC3267" s="1"/>
    </row>
    <row r="3268" spans="1:29" ht="15" customHeight="1" x14ac:dyDescent="0.25">
      <c r="A3268" s="342"/>
      <c r="B3268" s="417"/>
      <c r="C3268" s="418"/>
      <c r="S3268" s="367"/>
      <c r="T3268" s="367"/>
      <c r="U3268" s="368"/>
      <c r="V3268" s="1"/>
      <c r="W3268" s="1"/>
      <c r="X3268" s="1"/>
      <c r="Y3268" s="1"/>
      <c r="Z3268" s="1"/>
      <c r="AA3268" s="1"/>
      <c r="AB3268" s="1"/>
      <c r="AC3268" s="1"/>
    </row>
    <row r="3269" spans="1:29" ht="15" customHeight="1" x14ac:dyDescent="0.25">
      <c r="A3269" s="342"/>
      <c r="B3269" s="417"/>
      <c r="C3269" s="418"/>
      <c r="S3269" s="367"/>
      <c r="T3269" s="367"/>
      <c r="U3269" s="368"/>
      <c r="V3269" s="1"/>
      <c r="W3269" s="1"/>
      <c r="X3269" s="1"/>
      <c r="Y3269" s="1"/>
      <c r="Z3269" s="1"/>
      <c r="AA3269" s="1"/>
      <c r="AB3269" s="1"/>
      <c r="AC3269" s="1"/>
    </row>
    <row r="3270" spans="1:29" ht="15" customHeight="1" x14ac:dyDescent="0.25">
      <c r="A3270" s="342"/>
      <c r="B3270" s="417"/>
      <c r="C3270" s="418"/>
      <c r="S3270" s="367"/>
      <c r="T3270" s="367"/>
      <c r="U3270" s="368"/>
      <c r="V3270" s="1"/>
      <c r="W3270" s="1"/>
      <c r="X3270" s="1"/>
      <c r="Y3270" s="1"/>
      <c r="Z3270" s="1"/>
      <c r="AA3270" s="1"/>
      <c r="AB3270" s="1"/>
      <c r="AC3270" s="1"/>
    </row>
    <row r="3271" spans="1:29" ht="15" customHeight="1" x14ac:dyDescent="0.25">
      <c r="A3271" s="342"/>
      <c r="B3271" s="417"/>
      <c r="C3271" s="418"/>
      <c r="S3271" s="367"/>
      <c r="T3271" s="367"/>
      <c r="U3271" s="368"/>
      <c r="V3271" s="1"/>
      <c r="W3271" s="1"/>
      <c r="X3271" s="1"/>
      <c r="Y3271" s="1"/>
      <c r="Z3271" s="1"/>
      <c r="AA3271" s="1"/>
      <c r="AB3271" s="1"/>
      <c r="AC3271" s="1"/>
    </row>
    <row r="3272" spans="1:29" ht="15" customHeight="1" x14ac:dyDescent="0.25">
      <c r="A3272" s="342"/>
      <c r="B3272" s="417"/>
      <c r="C3272" s="418"/>
      <c r="S3272" s="367"/>
      <c r="T3272" s="367"/>
      <c r="U3272" s="368"/>
      <c r="V3272" s="1"/>
      <c r="W3272" s="1"/>
      <c r="X3272" s="1"/>
      <c r="Y3272" s="1"/>
      <c r="Z3272" s="1"/>
      <c r="AA3272" s="1"/>
      <c r="AB3272" s="1"/>
      <c r="AC3272" s="1"/>
    </row>
    <row r="3273" spans="1:29" ht="15" customHeight="1" x14ac:dyDescent="0.25">
      <c r="A3273" s="342"/>
      <c r="B3273" s="417"/>
      <c r="C3273" s="418"/>
      <c r="S3273" s="367"/>
      <c r="T3273" s="367"/>
      <c r="U3273" s="368"/>
      <c r="V3273" s="1"/>
      <c r="W3273" s="1"/>
      <c r="X3273" s="1"/>
      <c r="Y3273" s="1"/>
      <c r="Z3273" s="1"/>
      <c r="AA3273" s="1"/>
      <c r="AB3273" s="1"/>
      <c r="AC3273" s="1"/>
    </row>
    <row r="3274" spans="1:29" ht="15" customHeight="1" x14ac:dyDescent="0.25">
      <c r="A3274" s="342"/>
      <c r="B3274" s="417"/>
      <c r="C3274" s="418"/>
      <c r="S3274" s="367"/>
      <c r="T3274" s="367"/>
      <c r="U3274" s="368"/>
      <c r="V3274" s="1"/>
      <c r="W3274" s="1"/>
      <c r="X3274" s="1"/>
      <c r="Y3274" s="1"/>
      <c r="Z3274" s="1"/>
      <c r="AA3274" s="1"/>
      <c r="AB3274" s="1"/>
      <c r="AC3274" s="1"/>
    </row>
    <row r="3275" spans="1:29" ht="15" customHeight="1" x14ac:dyDescent="0.25">
      <c r="A3275" s="342"/>
      <c r="B3275" s="417"/>
      <c r="C3275" s="418"/>
      <c r="S3275" s="367"/>
      <c r="T3275" s="367"/>
      <c r="U3275" s="368"/>
      <c r="V3275" s="1"/>
      <c r="W3275" s="1"/>
      <c r="X3275" s="1"/>
      <c r="Y3275" s="1"/>
      <c r="Z3275" s="1"/>
      <c r="AA3275" s="1"/>
      <c r="AB3275" s="1"/>
      <c r="AC3275" s="1"/>
    </row>
    <row r="3276" spans="1:29" ht="15" customHeight="1" x14ac:dyDescent="0.25">
      <c r="A3276" s="342"/>
      <c r="B3276" s="417"/>
      <c r="C3276" s="418"/>
      <c r="S3276" s="367"/>
      <c r="T3276" s="367"/>
      <c r="U3276" s="368"/>
      <c r="V3276" s="1"/>
      <c r="W3276" s="1"/>
      <c r="X3276" s="1"/>
      <c r="Y3276" s="1"/>
      <c r="Z3276" s="1"/>
      <c r="AA3276" s="1"/>
      <c r="AB3276" s="1"/>
      <c r="AC3276" s="1"/>
    </row>
    <row r="3277" spans="1:29" ht="15" customHeight="1" x14ac:dyDescent="0.25">
      <c r="A3277" s="342"/>
      <c r="B3277" s="417"/>
      <c r="C3277" s="418"/>
      <c r="S3277" s="367"/>
      <c r="T3277" s="367"/>
      <c r="U3277" s="368"/>
      <c r="V3277" s="1"/>
      <c r="W3277" s="1"/>
      <c r="X3277" s="1"/>
      <c r="Y3277" s="1"/>
      <c r="Z3277" s="1"/>
      <c r="AA3277" s="1"/>
      <c r="AB3277" s="1"/>
      <c r="AC3277" s="1"/>
    </row>
    <row r="3278" spans="1:29" ht="15" customHeight="1" x14ac:dyDescent="0.25">
      <c r="A3278" s="342"/>
      <c r="B3278" s="417"/>
      <c r="C3278" s="418"/>
      <c r="S3278" s="367"/>
      <c r="T3278" s="367"/>
      <c r="U3278" s="368"/>
      <c r="V3278" s="1"/>
      <c r="W3278" s="1"/>
      <c r="X3278" s="1"/>
      <c r="Y3278" s="1"/>
      <c r="Z3278" s="1"/>
      <c r="AA3278" s="1"/>
      <c r="AB3278" s="1"/>
      <c r="AC3278" s="1"/>
    </row>
    <row r="3279" spans="1:29" ht="15" customHeight="1" x14ac:dyDescent="0.25">
      <c r="A3279" s="342"/>
      <c r="B3279" s="417"/>
      <c r="C3279" s="418"/>
      <c r="S3279" s="367"/>
      <c r="T3279" s="367"/>
      <c r="U3279" s="368"/>
      <c r="V3279" s="1"/>
      <c r="W3279" s="1"/>
      <c r="X3279" s="1"/>
      <c r="Y3279" s="1"/>
      <c r="Z3279" s="1"/>
      <c r="AA3279" s="1"/>
      <c r="AB3279" s="1"/>
      <c r="AC3279" s="1"/>
    </row>
    <row r="3280" spans="1:29" ht="15" customHeight="1" x14ac:dyDescent="0.25">
      <c r="A3280" s="342"/>
      <c r="B3280" s="417"/>
      <c r="C3280" s="418"/>
      <c r="S3280" s="367"/>
      <c r="T3280" s="367"/>
      <c r="U3280" s="368"/>
      <c r="V3280" s="1"/>
      <c r="W3280" s="1"/>
      <c r="X3280" s="1"/>
      <c r="Y3280" s="1"/>
      <c r="Z3280" s="1"/>
      <c r="AA3280" s="1"/>
      <c r="AB3280" s="1"/>
      <c r="AC3280" s="1"/>
    </row>
    <row r="3281" spans="1:29" ht="15" customHeight="1" x14ac:dyDescent="0.25">
      <c r="A3281" s="342"/>
      <c r="B3281" s="417"/>
      <c r="C3281" s="418"/>
      <c r="S3281" s="367"/>
      <c r="T3281" s="367"/>
      <c r="U3281" s="368"/>
      <c r="V3281" s="1"/>
      <c r="W3281" s="1"/>
      <c r="X3281" s="1"/>
      <c r="Y3281" s="1"/>
      <c r="Z3281" s="1"/>
      <c r="AA3281" s="1"/>
      <c r="AB3281" s="1"/>
      <c r="AC3281" s="1"/>
    </row>
    <row r="3282" spans="1:29" ht="15" customHeight="1" x14ac:dyDescent="0.25">
      <c r="A3282" s="342"/>
      <c r="B3282" s="417"/>
      <c r="C3282" s="418"/>
      <c r="S3282" s="367"/>
      <c r="T3282" s="367"/>
      <c r="U3282" s="368"/>
      <c r="V3282" s="1"/>
      <c r="W3282" s="1"/>
      <c r="X3282" s="1"/>
      <c r="Y3282" s="1"/>
      <c r="Z3282" s="1"/>
      <c r="AA3282" s="1"/>
      <c r="AB3282" s="1"/>
      <c r="AC3282" s="1"/>
    </row>
    <row r="3283" spans="1:29" ht="15" customHeight="1" x14ac:dyDescent="0.25">
      <c r="A3283" s="342"/>
      <c r="B3283" s="417"/>
      <c r="C3283" s="418"/>
      <c r="S3283" s="367"/>
      <c r="T3283" s="367"/>
      <c r="U3283" s="368"/>
      <c r="V3283" s="1"/>
      <c r="W3283" s="1"/>
      <c r="X3283" s="1"/>
      <c r="Y3283" s="1"/>
      <c r="Z3283" s="1"/>
      <c r="AA3283" s="1"/>
      <c r="AB3283" s="1"/>
      <c r="AC3283" s="1"/>
    </row>
    <row r="3284" spans="1:29" ht="15" customHeight="1" x14ac:dyDescent="0.25">
      <c r="A3284" s="342"/>
      <c r="B3284" s="417"/>
      <c r="C3284" s="418"/>
      <c r="S3284" s="367"/>
      <c r="T3284" s="367"/>
      <c r="U3284" s="368"/>
      <c r="V3284" s="1"/>
      <c r="W3284" s="1"/>
      <c r="X3284" s="1"/>
      <c r="Y3284" s="1"/>
      <c r="Z3284" s="1"/>
      <c r="AA3284" s="1"/>
      <c r="AB3284" s="1"/>
      <c r="AC3284" s="1"/>
    </row>
    <row r="3285" spans="1:29" ht="15" customHeight="1" x14ac:dyDescent="0.25">
      <c r="A3285" s="342"/>
      <c r="B3285" s="417"/>
      <c r="C3285" s="418"/>
      <c r="S3285" s="367"/>
      <c r="T3285" s="367"/>
      <c r="U3285" s="368"/>
      <c r="V3285" s="1"/>
      <c r="W3285" s="1"/>
      <c r="X3285" s="1"/>
      <c r="Y3285" s="1"/>
      <c r="Z3285" s="1"/>
      <c r="AA3285" s="1"/>
      <c r="AB3285" s="1"/>
      <c r="AC3285" s="1"/>
    </row>
    <row r="3286" spans="1:29" ht="15" customHeight="1" x14ac:dyDescent="0.25">
      <c r="A3286" s="342"/>
      <c r="B3286" s="417"/>
      <c r="C3286" s="418"/>
      <c r="S3286" s="367"/>
      <c r="T3286" s="367"/>
      <c r="U3286" s="368"/>
      <c r="V3286" s="1"/>
      <c r="W3286" s="1"/>
      <c r="X3286" s="1"/>
      <c r="Y3286" s="1"/>
      <c r="Z3286" s="1"/>
      <c r="AA3286" s="1"/>
      <c r="AB3286" s="1"/>
      <c r="AC3286" s="1"/>
    </row>
    <row r="3287" spans="1:29" ht="15" customHeight="1" x14ac:dyDescent="0.25">
      <c r="A3287" s="342"/>
      <c r="B3287" s="417"/>
      <c r="C3287" s="418"/>
      <c r="S3287" s="367"/>
      <c r="T3287" s="367"/>
      <c r="U3287" s="368"/>
      <c r="V3287" s="1"/>
      <c r="W3287" s="1"/>
      <c r="X3287" s="1"/>
      <c r="Y3287" s="1"/>
      <c r="Z3287" s="1"/>
      <c r="AA3287" s="1"/>
      <c r="AB3287" s="1"/>
      <c r="AC3287" s="1"/>
    </row>
    <row r="3288" spans="1:29" ht="15" customHeight="1" x14ac:dyDescent="0.25">
      <c r="A3288" s="342"/>
      <c r="B3288" s="417"/>
      <c r="C3288" s="418"/>
      <c r="S3288" s="367"/>
      <c r="T3288" s="367"/>
      <c r="U3288" s="368"/>
      <c r="V3288" s="1"/>
      <c r="W3288" s="1"/>
      <c r="X3288" s="1"/>
      <c r="Y3288" s="1"/>
      <c r="Z3288" s="1"/>
      <c r="AA3288" s="1"/>
      <c r="AB3288" s="1"/>
      <c r="AC3288" s="1"/>
    </row>
    <row r="3289" spans="1:29" ht="15" customHeight="1" x14ac:dyDescent="0.25">
      <c r="A3289" s="342"/>
      <c r="B3289" s="417"/>
      <c r="C3289" s="418"/>
      <c r="S3289" s="367"/>
      <c r="T3289" s="367"/>
      <c r="U3289" s="368"/>
      <c r="V3289" s="1"/>
      <c r="W3289" s="1"/>
      <c r="X3289" s="1"/>
      <c r="Y3289" s="1"/>
      <c r="Z3289" s="1"/>
      <c r="AA3289" s="1"/>
      <c r="AB3289" s="1"/>
      <c r="AC3289" s="1"/>
    </row>
    <row r="3290" spans="1:29" ht="15" customHeight="1" x14ac:dyDescent="0.25">
      <c r="A3290" s="342"/>
      <c r="B3290" s="417"/>
      <c r="C3290" s="418"/>
      <c r="S3290" s="367"/>
      <c r="T3290" s="367"/>
      <c r="U3290" s="368"/>
      <c r="V3290" s="1"/>
      <c r="W3290" s="1"/>
      <c r="X3290" s="1"/>
      <c r="Y3290" s="1"/>
      <c r="Z3290" s="1"/>
      <c r="AA3290" s="1"/>
      <c r="AB3290" s="1"/>
      <c r="AC3290" s="1"/>
    </row>
    <row r="3291" spans="1:29" ht="15" customHeight="1" x14ac:dyDescent="0.25">
      <c r="A3291" s="342"/>
      <c r="B3291" s="417"/>
      <c r="C3291" s="418"/>
      <c r="S3291" s="367"/>
      <c r="T3291" s="367"/>
      <c r="U3291" s="368"/>
      <c r="V3291" s="1"/>
      <c r="W3291" s="1"/>
      <c r="X3291" s="1"/>
      <c r="Y3291" s="1"/>
      <c r="Z3291" s="1"/>
      <c r="AA3291" s="1"/>
      <c r="AB3291" s="1"/>
      <c r="AC3291" s="1"/>
    </row>
    <row r="3292" spans="1:29" ht="15" customHeight="1" x14ac:dyDescent="0.25">
      <c r="A3292" s="342"/>
      <c r="B3292" s="417"/>
      <c r="C3292" s="418"/>
      <c r="S3292" s="367"/>
      <c r="T3292" s="367"/>
      <c r="U3292" s="368"/>
      <c r="V3292" s="1"/>
      <c r="W3292" s="1"/>
      <c r="X3292" s="1"/>
      <c r="Y3292" s="1"/>
      <c r="Z3292" s="1"/>
      <c r="AA3292" s="1"/>
      <c r="AB3292" s="1"/>
      <c r="AC3292" s="1"/>
    </row>
    <row r="3293" spans="1:29" ht="15" customHeight="1" x14ac:dyDescent="0.25">
      <c r="A3293" s="342"/>
      <c r="B3293" s="417"/>
      <c r="C3293" s="418"/>
      <c r="S3293" s="367"/>
      <c r="T3293" s="367"/>
      <c r="U3293" s="368"/>
      <c r="V3293" s="1"/>
      <c r="W3293" s="1"/>
      <c r="X3293" s="1"/>
      <c r="Y3293" s="1"/>
      <c r="Z3293" s="1"/>
      <c r="AA3293" s="1"/>
      <c r="AB3293" s="1"/>
      <c r="AC3293" s="1"/>
    </row>
    <row r="3294" spans="1:29" ht="15" customHeight="1" x14ac:dyDescent="0.25">
      <c r="A3294" s="342"/>
      <c r="B3294" s="417"/>
      <c r="C3294" s="418"/>
      <c r="S3294" s="367"/>
      <c r="T3294" s="367"/>
      <c r="U3294" s="368"/>
      <c r="V3294" s="1"/>
      <c r="W3294" s="1"/>
      <c r="X3294" s="1"/>
      <c r="Y3294" s="1"/>
      <c r="Z3294" s="1"/>
      <c r="AA3294" s="1"/>
      <c r="AB3294" s="1"/>
      <c r="AC3294" s="1"/>
    </row>
    <row r="3295" spans="1:29" ht="15" customHeight="1" x14ac:dyDescent="0.25">
      <c r="A3295" s="342"/>
      <c r="B3295" s="417"/>
      <c r="C3295" s="418"/>
      <c r="S3295" s="367"/>
      <c r="T3295" s="367"/>
      <c r="U3295" s="368"/>
      <c r="V3295" s="1"/>
      <c r="W3295" s="1"/>
      <c r="X3295" s="1"/>
      <c r="Y3295" s="1"/>
      <c r="Z3295" s="1"/>
      <c r="AA3295" s="1"/>
      <c r="AB3295" s="1"/>
      <c r="AC3295" s="1"/>
    </row>
    <row r="3296" spans="1:29" ht="15" customHeight="1" x14ac:dyDescent="0.25">
      <c r="A3296" s="342"/>
      <c r="B3296" s="417"/>
      <c r="C3296" s="418"/>
      <c r="S3296" s="367"/>
      <c r="T3296" s="367"/>
      <c r="U3296" s="368"/>
      <c r="V3296" s="1"/>
      <c r="W3296" s="1"/>
      <c r="X3296" s="1"/>
      <c r="Y3296" s="1"/>
      <c r="Z3296" s="1"/>
      <c r="AA3296" s="1"/>
      <c r="AB3296" s="1"/>
      <c r="AC3296" s="1"/>
    </row>
    <row r="3297" spans="1:29" ht="15" customHeight="1" x14ac:dyDescent="0.25">
      <c r="A3297" s="342"/>
      <c r="B3297" s="417"/>
      <c r="C3297" s="418"/>
      <c r="S3297" s="367"/>
      <c r="T3297" s="367"/>
      <c r="U3297" s="368"/>
      <c r="V3297" s="1"/>
      <c r="W3297" s="1"/>
      <c r="X3297" s="1"/>
      <c r="Y3297" s="1"/>
      <c r="Z3297" s="1"/>
      <c r="AA3297" s="1"/>
      <c r="AB3297" s="1"/>
      <c r="AC3297" s="1"/>
    </row>
    <row r="3298" spans="1:29" ht="15" customHeight="1" x14ac:dyDescent="0.25">
      <c r="A3298" s="342"/>
      <c r="B3298" s="417"/>
      <c r="C3298" s="418"/>
      <c r="S3298" s="367"/>
      <c r="T3298" s="367"/>
      <c r="U3298" s="368"/>
      <c r="V3298" s="1"/>
      <c r="W3298" s="1"/>
      <c r="X3298" s="1"/>
      <c r="Y3298" s="1"/>
      <c r="Z3298" s="1"/>
      <c r="AA3298" s="1"/>
      <c r="AB3298" s="1"/>
      <c r="AC3298" s="1"/>
    </row>
    <row r="3299" spans="1:29" ht="15" customHeight="1" x14ac:dyDescent="0.25">
      <c r="A3299" s="342"/>
      <c r="B3299" s="417"/>
      <c r="C3299" s="418"/>
      <c r="S3299" s="367"/>
      <c r="T3299" s="367"/>
      <c r="U3299" s="368"/>
      <c r="V3299" s="1"/>
      <c r="W3299" s="1"/>
      <c r="X3299" s="1"/>
      <c r="Y3299" s="1"/>
      <c r="Z3299" s="1"/>
      <c r="AA3299" s="1"/>
      <c r="AB3299" s="1"/>
      <c r="AC3299" s="1"/>
    </row>
    <row r="3300" spans="1:29" ht="15" customHeight="1" x14ac:dyDescent="0.25">
      <c r="A3300" s="342"/>
      <c r="B3300" s="417"/>
      <c r="C3300" s="418"/>
      <c r="S3300" s="367"/>
      <c r="T3300" s="367"/>
      <c r="U3300" s="368"/>
      <c r="V3300" s="1"/>
      <c r="W3300" s="1"/>
      <c r="X3300" s="1"/>
      <c r="Y3300" s="1"/>
      <c r="Z3300" s="1"/>
      <c r="AA3300" s="1"/>
      <c r="AB3300" s="1"/>
      <c r="AC3300" s="1"/>
    </row>
    <row r="3301" spans="1:29" ht="15" customHeight="1" x14ac:dyDescent="0.25">
      <c r="A3301" s="342"/>
      <c r="B3301" s="417"/>
      <c r="C3301" s="418"/>
      <c r="S3301" s="367"/>
      <c r="T3301" s="367"/>
      <c r="U3301" s="368"/>
      <c r="V3301" s="1"/>
      <c r="W3301" s="1"/>
      <c r="X3301" s="1"/>
      <c r="Y3301" s="1"/>
      <c r="Z3301" s="1"/>
      <c r="AA3301" s="1"/>
      <c r="AB3301" s="1"/>
      <c r="AC3301" s="1"/>
    </row>
    <row r="3302" spans="1:29" ht="15" customHeight="1" x14ac:dyDescent="0.25">
      <c r="A3302" s="342"/>
      <c r="B3302" s="417"/>
      <c r="C3302" s="418"/>
      <c r="S3302" s="367"/>
      <c r="T3302" s="367"/>
      <c r="U3302" s="368"/>
      <c r="V3302" s="1"/>
      <c r="W3302" s="1"/>
      <c r="X3302" s="1"/>
      <c r="Y3302" s="1"/>
      <c r="Z3302" s="1"/>
      <c r="AA3302" s="1"/>
      <c r="AB3302" s="1"/>
      <c r="AC3302" s="1"/>
    </row>
    <row r="3303" spans="1:29" ht="15" customHeight="1" x14ac:dyDescent="0.25">
      <c r="A3303" s="342"/>
      <c r="B3303" s="417"/>
      <c r="C3303" s="418"/>
      <c r="S3303" s="367"/>
      <c r="T3303" s="367"/>
      <c r="U3303" s="368"/>
      <c r="V3303" s="1"/>
      <c r="W3303" s="1"/>
      <c r="X3303" s="1"/>
      <c r="Y3303" s="1"/>
      <c r="Z3303" s="1"/>
      <c r="AA3303" s="1"/>
      <c r="AB3303" s="1"/>
      <c r="AC3303" s="1"/>
    </row>
    <row r="3304" spans="1:29" ht="15" customHeight="1" x14ac:dyDescent="0.25">
      <c r="A3304" s="342"/>
      <c r="B3304" s="417"/>
      <c r="C3304" s="418"/>
      <c r="S3304" s="367"/>
      <c r="T3304" s="367"/>
      <c r="U3304" s="368"/>
      <c r="V3304" s="1"/>
      <c r="W3304" s="1"/>
      <c r="X3304" s="1"/>
      <c r="Y3304" s="1"/>
      <c r="Z3304" s="1"/>
      <c r="AA3304" s="1"/>
      <c r="AB3304" s="1"/>
      <c r="AC3304" s="1"/>
    </row>
    <row r="3305" spans="1:29" ht="15" customHeight="1" x14ac:dyDescent="0.25">
      <c r="A3305" s="342"/>
      <c r="B3305" s="417"/>
      <c r="C3305" s="418"/>
      <c r="S3305" s="367"/>
      <c r="T3305" s="367"/>
      <c r="U3305" s="368"/>
      <c r="V3305" s="1"/>
      <c r="W3305" s="1"/>
      <c r="X3305" s="1"/>
      <c r="Y3305" s="1"/>
      <c r="Z3305" s="1"/>
      <c r="AA3305" s="1"/>
      <c r="AB3305" s="1"/>
      <c r="AC3305" s="1"/>
    </row>
    <row r="3306" spans="1:29" ht="15" customHeight="1" x14ac:dyDescent="0.25">
      <c r="A3306" s="342"/>
      <c r="B3306" s="417"/>
      <c r="C3306" s="418"/>
      <c r="S3306" s="367"/>
      <c r="T3306" s="367"/>
      <c r="U3306" s="368"/>
      <c r="V3306" s="1"/>
      <c r="W3306" s="1"/>
      <c r="X3306" s="1"/>
      <c r="Y3306" s="1"/>
      <c r="Z3306" s="1"/>
      <c r="AA3306" s="1"/>
      <c r="AB3306" s="1"/>
      <c r="AC3306" s="1"/>
    </row>
    <row r="3307" spans="1:29" ht="15" customHeight="1" x14ac:dyDescent="0.25">
      <c r="A3307" s="342"/>
      <c r="B3307" s="417"/>
      <c r="C3307" s="418"/>
      <c r="S3307" s="367"/>
      <c r="T3307" s="367"/>
      <c r="U3307" s="368"/>
      <c r="V3307" s="1"/>
      <c r="W3307" s="1"/>
      <c r="X3307" s="1"/>
      <c r="Y3307" s="1"/>
      <c r="Z3307" s="1"/>
      <c r="AA3307" s="1"/>
      <c r="AB3307" s="1"/>
      <c r="AC3307" s="1"/>
    </row>
    <row r="3308" spans="1:29" ht="15" customHeight="1" x14ac:dyDescent="0.25">
      <c r="A3308" s="342"/>
      <c r="B3308" s="417"/>
      <c r="C3308" s="418"/>
      <c r="S3308" s="367"/>
      <c r="T3308" s="367"/>
      <c r="U3308" s="368"/>
      <c r="V3308" s="1"/>
      <c r="W3308" s="1"/>
      <c r="X3308" s="1"/>
      <c r="Y3308" s="1"/>
      <c r="Z3308" s="1"/>
      <c r="AA3308" s="1"/>
      <c r="AB3308" s="1"/>
      <c r="AC3308" s="1"/>
    </row>
    <row r="3309" spans="1:29" ht="15" customHeight="1" x14ac:dyDescent="0.25">
      <c r="A3309" s="342"/>
      <c r="B3309" s="417"/>
      <c r="C3309" s="418"/>
      <c r="S3309" s="367"/>
      <c r="T3309" s="367"/>
      <c r="U3309" s="368"/>
      <c r="V3309" s="1"/>
      <c r="W3309" s="1"/>
      <c r="X3309" s="1"/>
      <c r="Y3309" s="1"/>
      <c r="Z3309" s="1"/>
      <c r="AA3309" s="1"/>
      <c r="AB3309" s="1"/>
      <c r="AC3309" s="1"/>
    </row>
    <row r="3310" spans="1:29" ht="15" customHeight="1" x14ac:dyDescent="0.25">
      <c r="A3310" s="342"/>
      <c r="B3310" s="417"/>
      <c r="C3310" s="418"/>
      <c r="S3310" s="367"/>
      <c r="T3310" s="367"/>
      <c r="U3310" s="368"/>
      <c r="V3310" s="1"/>
      <c r="W3310" s="1"/>
      <c r="X3310" s="1"/>
      <c r="Y3310" s="1"/>
      <c r="Z3310" s="1"/>
      <c r="AA3310" s="1"/>
      <c r="AB3310" s="1"/>
      <c r="AC3310" s="1"/>
    </row>
    <row r="3311" spans="1:29" ht="15" customHeight="1" x14ac:dyDescent="0.25">
      <c r="A3311" s="342"/>
      <c r="B3311" s="417"/>
      <c r="C3311" s="418"/>
      <c r="S3311" s="367"/>
      <c r="T3311" s="367"/>
      <c r="U3311" s="368"/>
      <c r="V3311" s="1"/>
      <c r="W3311" s="1"/>
      <c r="X3311" s="1"/>
      <c r="Y3311" s="1"/>
      <c r="Z3311" s="1"/>
      <c r="AA3311" s="1"/>
      <c r="AB3311" s="1"/>
      <c r="AC3311" s="1"/>
    </row>
    <row r="3312" spans="1:29" ht="15" customHeight="1" x14ac:dyDescent="0.25">
      <c r="A3312" s="342"/>
      <c r="B3312" s="417"/>
      <c r="C3312" s="418"/>
      <c r="S3312" s="367"/>
      <c r="T3312" s="367"/>
      <c r="U3312" s="368"/>
      <c r="V3312" s="1"/>
      <c r="W3312" s="1"/>
      <c r="X3312" s="1"/>
      <c r="Y3312" s="1"/>
      <c r="Z3312" s="1"/>
      <c r="AA3312" s="1"/>
      <c r="AB3312" s="1"/>
      <c r="AC3312" s="1"/>
    </row>
    <row r="3313" spans="1:29" ht="15" customHeight="1" x14ac:dyDescent="0.25">
      <c r="A3313" s="342"/>
      <c r="B3313" s="417"/>
      <c r="C3313" s="418"/>
      <c r="S3313" s="367"/>
      <c r="T3313" s="367"/>
      <c r="U3313" s="368"/>
      <c r="V3313" s="1"/>
      <c r="W3313" s="1"/>
      <c r="X3313" s="1"/>
      <c r="Y3313" s="1"/>
      <c r="Z3313" s="1"/>
      <c r="AA3313" s="1"/>
      <c r="AB3313" s="1"/>
      <c r="AC3313" s="1"/>
    </row>
    <row r="3314" spans="1:29" ht="15" customHeight="1" x14ac:dyDescent="0.25">
      <c r="A3314" s="342"/>
      <c r="B3314" s="417"/>
      <c r="C3314" s="418"/>
      <c r="S3314" s="367"/>
      <c r="T3314" s="367"/>
      <c r="U3314" s="368"/>
      <c r="V3314" s="1"/>
      <c r="W3314" s="1"/>
      <c r="X3314" s="1"/>
      <c r="Y3314" s="1"/>
      <c r="Z3314" s="1"/>
      <c r="AA3314" s="1"/>
      <c r="AB3314" s="1"/>
      <c r="AC3314" s="1"/>
    </row>
    <row r="3315" spans="1:29" ht="15" customHeight="1" x14ac:dyDescent="0.25">
      <c r="A3315" s="342"/>
      <c r="B3315" s="417"/>
      <c r="C3315" s="418"/>
      <c r="S3315" s="367"/>
      <c r="T3315" s="367"/>
      <c r="U3315" s="368"/>
      <c r="V3315" s="1"/>
      <c r="W3315" s="1"/>
      <c r="X3315" s="1"/>
      <c r="Y3315" s="1"/>
      <c r="Z3315" s="1"/>
      <c r="AA3315" s="1"/>
      <c r="AB3315" s="1"/>
      <c r="AC3315" s="1"/>
    </row>
    <row r="3316" spans="1:29" ht="15" customHeight="1" x14ac:dyDescent="0.25">
      <c r="A3316" s="342"/>
      <c r="B3316" s="417"/>
      <c r="C3316" s="418"/>
      <c r="S3316" s="367"/>
      <c r="T3316" s="367"/>
      <c r="U3316" s="368"/>
      <c r="V3316" s="1"/>
      <c r="W3316" s="1"/>
      <c r="X3316" s="1"/>
      <c r="Y3316" s="1"/>
      <c r="Z3316" s="1"/>
      <c r="AA3316" s="1"/>
      <c r="AB3316" s="1"/>
      <c r="AC3316" s="1"/>
    </row>
    <row r="3317" spans="1:29" ht="15" customHeight="1" x14ac:dyDescent="0.25">
      <c r="A3317" s="342"/>
      <c r="B3317" s="417"/>
      <c r="C3317" s="418"/>
      <c r="S3317" s="367"/>
      <c r="T3317" s="367"/>
      <c r="U3317" s="368"/>
      <c r="V3317" s="1"/>
      <c r="W3317" s="1"/>
      <c r="X3317" s="1"/>
      <c r="Y3317" s="1"/>
      <c r="Z3317" s="1"/>
      <c r="AA3317" s="1"/>
      <c r="AB3317" s="1"/>
      <c r="AC3317" s="1"/>
    </row>
    <row r="3318" spans="1:29" ht="15" customHeight="1" x14ac:dyDescent="0.25">
      <c r="A3318" s="342"/>
      <c r="B3318" s="417"/>
      <c r="C3318" s="418"/>
      <c r="S3318" s="367"/>
      <c r="T3318" s="367"/>
      <c r="U3318" s="368"/>
      <c r="V3318" s="1"/>
      <c r="W3318" s="1"/>
      <c r="X3318" s="1"/>
      <c r="Y3318" s="1"/>
      <c r="Z3318" s="1"/>
      <c r="AA3318" s="1"/>
      <c r="AB3318" s="1"/>
      <c r="AC3318" s="1"/>
    </row>
    <row r="3319" spans="1:29" ht="15" customHeight="1" x14ac:dyDescent="0.25">
      <c r="A3319" s="342"/>
      <c r="B3319" s="417"/>
      <c r="C3319" s="418"/>
      <c r="S3319" s="367"/>
      <c r="T3319" s="367"/>
      <c r="U3319" s="368"/>
      <c r="V3319" s="1"/>
      <c r="W3319" s="1"/>
      <c r="X3319" s="1"/>
      <c r="Y3319" s="1"/>
      <c r="Z3319" s="1"/>
      <c r="AA3319" s="1"/>
      <c r="AB3319" s="1"/>
      <c r="AC3319" s="1"/>
    </row>
    <row r="3320" spans="1:29" ht="15" customHeight="1" x14ac:dyDescent="0.25">
      <c r="A3320" s="342"/>
      <c r="B3320" s="417"/>
      <c r="C3320" s="418"/>
      <c r="S3320" s="367"/>
      <c r="T3320" s="367"/>
      <c r="U3320" s="368"/>
      <c r="V3320" s="1"/>
      <c r="W3320" s="1"/>
      <c r="X3320" s="1"/>
      <c r="Y3320" s="1"/>
      <c r="Z3320" s="1"/>
      <c r="AA3320" s="1"/>
      <c r="AB3320" s="1"/>
      <c r="AC3320" s="1"/>
    </row>
    <row r="3321" spans="1:29" ht="15" customHeight="1" x14ac:dyDescent="0.25">
      <c r="A3321" s="342"/>
      <c r="B3321" s="417"/>
      <c r="C3321" s="418"/>
      <c r="S3321" s="367"/>
      <c r="T3321" s="367"/>
      <c r="U3321" s="368"/>
      <c r="V3321" s="1"/>
      <c r="W3321" s="1"/>
      <c r="X3321" s="1"/>
      <c r="Y3321" s="1"/>
      <c r="Z3321" s="1"/>
      <c r="AA3321" s="1"/>
      <c r="AB3321" s="1"/>
      <c r="AC3321" s="1"/>
    </row>
    <row r="3322" spans="1:29" ht="15" customHeight="1" x14ac:dyDescent="0.25">
      <c r="A3322" s="342"/>
      <c r="B3322" s="417"/>
      <c r="C3322" s="418"/>
      <c r="S3322" s="367"/>
      <c r="T3322" s="367"/>
      <c r="U3322" s="368"/>
      <c r="V3322" s="1"/>
      <c r="W3322" s="1"/>
      <c r="X3322" s="1"/>
      <c r="Y3322" s="1"/>
      <c r="Z3322" s="1"/>
      <c r="AA3322" s="1"/>
      <c r="AB3322" s="1"/>
      <c r="AC3322" s="1"/>
    </row>
    <row r="3323" spans="1:29" ht="15" customHeight="1" x14ac:dyDescent="0.25">
      <c r="A3323" s="342"/>
      <c r="B3323" s="417"/>
      <c r="C3323" s="418"/>
      <c r="S3323" s="367"/>
      <c r="T3323" s="367"/>
      <c r="U3323" s="368"/>
      <c r="V3323" s="1"/>
      <c r="W3323" s="1"/>
      <c r="X3323" s="1"/>
      <c r="Y3323" s="1"/>
      <c r="Z3323" s="1"/>
      <c r="AA3323" s="1"/>
      <c r="AB3323" s="1"/>
      <c r="AC3323" s="1"/>
    </row>
    <row r="3324" spans="1:29" ht="15" customHeight="1" x14ac:dyDescent="0.25">
      <c r="A3324" s="342"/>
      <c r="B3324" s="417"/>
      <c r="C3324" s="418"/>
      <c r="S3324" s="367"/>
      <c r="T3324" s="367"/>
      <c r="U3324" s="368"/>
      <c r="V3324" s="1"/>
      <c r="W3324" s="1"/>
      <c r="X3324" s="1"/>
      <c r="Y3324" s="1"/>
      <c r="Z3324" s="1"/>
      <c r="AA3324" s="1"/>
      <c r="AB3324" s="1"/>
      <c r="AC3324" s="1"/>
    </row>
    <row r="3325" spans="1:29" ht="15" customHeight="1" x14ac:dyDescent="0.25">
      <c r="A3325" s="342"/>
      <c r="B3325" s="417"/>
      <c r="C3325" s="418"/>
      <c r="S3325" s="367"/>
      <c r="T3325" s="367"/>
      <c r="U3325" s="368"/>
      <c r="V3325" s="1"/>
      <c r="W3325" s="1"/>
      <c r="X3325" s="1"/>
      <c r="Y3325" s="1"/>
      <c r="Z3325" s="1"/>
      <c r="AA3325" s="1"/>
      <c r="AB3325" s="1"/>
      <c r="AC3325" s="1"/>
    </row>
    <row r="3326" spans="1:29" ht="15" customHeight="1" x14ac:dyDescent="0.25">
      <c r="A3326" s="342"/>
      <c r="B3326" s="417"/>
      <c r="C3326" s="418"/>
      <c r="S3326" s="367"/>
      <c r="T3326" s="367"/>
      <c r="U3326" s="368"/>
      <c r="V3326" s="1"/>
      <c r="W3326" s="1"/>
      <c r="X3326" s="1"/>
      <c r="Y3326" s="1"/>
      <c r="Z3326" s="1"/>
      <c r="AA3326" s="1"/>
      <c r="AB3326" s="1"/>
      <c r="AC3326" s="1"/>
    </row>
    <row r="3327" spans="1:29" ht="15" customHeight="1" x14ac:dyDescent="0.25">
      <c r="A3327" s="342"/>
      <c r="B3327" s="417"/>
      <c r="C3327" s="418"/>
      <c r="S3327" s="367"/>
      <c r="T3327" s="367"/>
      <c r="U3327" s="368"/>
      <c r="V3327" s="1"/>
      <c r="W3327" s="1"/>
      <c r="X3327" s="1"/>
      <c r="Y3327" s="1"/>
      <c r="Z3327" s="1"/>
      <c r="AA3327" s="1"/>
      <c r="AB3327" s="1"/>
      <c r="AC3327" s="1"/>
    </row>
    <row r="3328" spans="1:29" ht="15" customHeight="1" x14ac:dyDescent="0.25">
      <c r="A3328" s="342"/>
      <c r="B3328" s="417"/>
      <c r="C3328" s="418"/>
      <c r="S3328" s="367"/>
      <c r="T3328" s="367"/>
      <c r="U3328" s="368"/>
      <c r="V3328" s="1"/>
      <c r="W3328" s="1"/>
      <c r="X3328" s="1"/>
      <c r="Y3328" s="1"/>
      <c r="Z3328" s="1"/>
      <c r="AA3328" s="1"/>
      <c r="AB3328" s="1"/>
      <c r="AC3328" s="1"/>
    </row>
    <row r="3329" spans="1:29" ht="15" customHeight="1" x14ac:dyDescent="0.25">
      <c r="A3329" s="342"/>
      <c r="B3329" s="417"/>
      <c r="C3329" s="418"/>
      <c r="S3329" s="367"/>
      <c r="T3329" s="367"/>
      <c r="U3329" s="368"/>
      <c r="V3329" s="1"/>
      <c r="W3329" s="1"/>
      <c r="X3329" s="1"/>
      <c r="Y3329" s="1"/>
      <c r="Z3329" s="1"/>
      <c r="AA3329" s="1"/>
      <c r="AB3329" s="1"/>
      <c r="AC3329" s="1"/>
    </row>
    <row r="3330" spans="1:29" ht="15" customHeight="1" x14ac:dyDescent="0.25">
      <c r="A3330" s="342"/>
      <c r="B3330" s="417"/>
      <c r="C3330" s="418"/>
      <c r="S3330" s="367"/>
      <c r="T3330" s="367"/>
      <c r="U3330" s="368"/>
      <c r="V3330" s="1"/>
      <c r="W3330" s="1"/>
      <c r="X3330" s="1"/>
      <c r="Y3330" s="1"/>
      <c r="Z3330" s="1"/>
      <c r="AA3330" s="1"/>
      <c r="AB3330" s="1"/>
      <c r="AC3330" s="1"/>
    </row>
    <row r="3331" spans="1:29" ht="15" customHeight="1" x14ac:dyDescent="0.25">
      <c r="A3331" s="342"/>
      <c r="B3331" s="417"/>
      <c r="C3331" s="418"/>
      <c r="S3331" s="367"/>
      <c r="T3331" s="367"/>
      <c r="U3331" s="368"/>
      <c r="V3331" s="1"/>
      <c r="W3331" s="1"/>
      <c r="X3331" s="1"/>
      <c r="Y3331" s="1"/>
      <c r="Z3331" s="1"/>
      <c r="AA3331" s="1"/>
      <c r="AB3331" s="1"/>
      <c r="AC3331" s="1"/>
    </row>
    <row r="3332" spans="1:29" ht="15" customHeight="1" x14ac:dyDescent="0.25">
      <c r="A3332" s="342"/>
      <c r="B3332" s="417"/>
      <c r="C3332" s="418"/>
      <c r="S3332" s="367"/>
      <c r="T3332" s="367"/>
      <c r="U3332" s="368"/>
      <c r="V3332" s="1"/>
      <c r="W3332" s="1"/>
      <c r="X3332" s="1"/>
      <c r="Y3332" s="1"/>
      <c r="Z3332" s="1"/>
      <c r="AA3332" s="1"/>
      <c r="AB3332" s="1"/>
      <c r="AC3332" s="1"/>
    </row>
    <row r="3333" spans="1:29" ht="15" customHeight="1" x14ac:dyDescent="0.25">
      <c r="A3333" s="342"/>
      <c r="B3333" s="417"/>
      <c r="C3333" s="418"/>
      <c r="S3333" s="367"/>
      <c r="T3333" s="367"/>
      <c r="U3333" s="368"/>
      <c r="V3333" s="1"/>
      <c r="W3333" s="1"/>
      <c r="X3333" s="1"/>
      <c r="Y3333" s="1"/>
      <c r="Z3333" s="1"/>
      <c r="AA3333" s="1"/>
      <c r="AB3333" s="1"/>
      <c r="AC3333" s="1"/>
    </row>
    <row r="3334" spans="1:29" ht="15" customHeight="1" x14ac:dyDescent="0.25">
      <c r="A3334" s="342"/>
      <c r="B3334" s="417"/>
      <c r="C3334" s="418"/>
      <c r="S3334" s="367"/>
      <c r="T3334" s="367"/>
      <c r="U3334" s="368"/>
      <c r="V3334" s="1"/>
      <c r="W3334" s="1"/>
      <c r="X3334" s="1"/>
      <c r="Y3334" s="1"/>
      <c r="Z3334" s="1"/>
      <c r="AA3334" s="1"/>
      <c r="AB3334" s="1"/>
      <c r="AC3334" s="1"/>
    </row>
    <row r="3335" spans="1:29" ht="15" customHeight="1" x14ac:dyDescent="0.25">
      <c r="A3335" s="342"/>
      <c r="B3335" s="417"/>
      <c r="C3335" s="418"/>
      <c r="S3335" s="367"/>
      <c r="T3335" s="367"/>
      <c r="U3335" s="368"/>
      <c r="V3335" s="1"/>
      <c r="W3335" s="1"/>
      <c r="X3335" s="1"/>
      <c r="Y3335" s="1"/>
      <c r="Z3335" s="1"/>
      <c r="AA3335" s="1"/>
      <c r="AB3335" s="1"/>
      <c r="AC3335" s="1"/>
    </row>
    <row r="3336" spans="1:29" ht="15" customHeight="1" x14ac:dyDescent="0.25">
      <c r="A3336" s="342"/>
      <c r="B3336" s="417"/>
      <c r="C3336" s="418"/>
      <c r="S3336" s="367"/>
      <c r="T3336" s="367"/>
      <c r="U3336" s="368"/>
      <c r="V3336" s="1"/>
      <c r="W3336" s="1"/>
      <c r="X3336" s="1"/>
      <c r="Y3336" s="1"/>
      <c r="Z3336" s="1"/>
      <c r="AA3336" s="1"/>
      <c r="AB3336" s="1"/>
      <c r="AC3336" s="1"/>
    </row>
    <row r="3337" spans="1:29" ht="15" customHeight="1" x14ac:dyDescent="0.25">
      <c r="A3337" s="342"/>
      <c r="B3337" s="417"/>
      <c r="C3337" s="418"/>
      <c r="S3337" s="367"/>
      <c r="T3337" s="367"/>
      <c r="U3337" s="368"/>
      <c r="V3337" s="1"/>
      <c r="W3337" s="1"/>
      <c r="X3337" s="1"/>
      <c r="Y3337" s="1"/>
      <c r="Z3337" s="1"/>
      <c r="AA3337" s="1"/>
      <c r="AB3337" s="1"/>
      <c r="AC3337" s="1"/>
    </row>
    <row r="3338" spans="1:29" ht="15" customHeight="1" x14ac:dyDescent="0.25">
      <c r="A3338" s="342"/>
      <c r="B3338" s="417"/>
      <c r="C3338" s="418"/>
      <c r="S3338" s="367"/>
      <c r="T3338" s="367"/>
      <c r="U3338" s="368"/>
      <c r="V3338" s="1"/>
      <c r="W3338" s="1"/>
      <c r="X3338" s="1"/>
      <c r="Y3338" s="1"/>
      <c r="Z3338" s="1"/>
      <c r="AA3338" s="1"/>
      <c r="AB3338" s="1"/>
      <c r="AC3338" s="1"/>
    </row>
    <row r="3339" spans="1:29" ht="15" customHeight="1" x14ac:dyDescent="0.25">
      <c r="A3339" s="342"/>
      <c r="B3339" s="417"/>
      <c r="C3339" s="418"/>
      <c r="S3339" s="367"/>
      <c r="T3339" s="367"/>
      <c r="U3339" s="368"/>
      <c r="V3339" s="1"/>
      <c r="W3339" s="1"/>
      <c r="X3339" s="1"/>
      <c r="Y3339" s="1"/>
      <c r="Z3339" s="1"/>
      <c r="AA3339" s="1"/>
      <c r="AB3339" s="1"/>
      <c r="AC3339" s="1"/>
    </row>
    <row r="3340" spans="1:29" ht="15" customHeight="1" x14ac:dyDescent="0.25">
      <c r="A3340" s="342"/>
      <c r="B3340" s="417"/>
      <c r="C3340" s="418"/>
      <c r="S3340" s="367"/>
      <c r="T3340" s="367"/>
      <c r="U3340" s="368"/>
      <c r="V3340" s="1"/>
      <c r="W3340" s="1"/>
      <c r="X3340" s="1"/>
      <c r="Y3340" s="1"/>
      <c r="Z3340" s="1"/>
      <c r="AA3340" s="1"/>
      <c r="AB3340" s="1"/>
      <c r="AC3340" s="1"/>
    </row>
    <row r="3341" spans="1:29" ht="15" customHeight="1" x14ac:dyDescent="0.25">
      <c r="A3341" s="342"/>
      <c r="B3341" s="417"/>
      <c r="C3341" s="418"/>
      <c r="S3341" s="367"/>
      <c r="T3341" s="367"/>
      <c r="U3341" s="368"/>
      <c r="V3341" s="1"/>
      <c r="W3341" s="1"/>
      <c r="X3341" s="1"/>
      <c r="Y3341" s="1"/>
      <c r="Z3341" s="1"/>
      <c r="AA3341" s="1"/>
      <c r="AB3341" s="1"/>
      <c r="AC3341" s="1"/>
    </row>
    <row r="3342" spans="1:29" ht="15" customHeight="1" x14ac:dyDescent="0.25">
      <c r="A3342" s="342"/>
      <c r="B3342" s="417"/>
      <c r="C3342" s="418"/>
      <c r="S3342" s="367"/>
      <c r="T3342" s="367"/>
      <c r="U3342" s="368"/>
      <c r="V3342" s="1"/>
      <c r="W3342" s="1"/>
      <c r="X3342" s="1"/>
      <c r="Y3342" s="1"/>
      <c r="Z3342" s="1"/>
      <c r="AA3342" s="1"/>
      <c r="AB3342" s="1"/>
      <c r="AC3342" s="1"/>
    </row>
    <row r="3343" spans="1:29" ht="15" customHeight="1" x14ac:dyDescent="0.25">
      <c r="A3343" s="342"/>
      <c r="B3343" s="417"/>
      <c r="C3343" s="418"/>
      <c r="S3343" s="367"/>
      <c r="T3343" s="367"/>
      <c r="U3343" s="368"/>
      <c r="V3343" s="1"/>
      <c r="W3343" s="1"/>
      <c r="X3343" s="1"/>
      <c r="Y3343" s="1"/>
      <c r="Z3343" s="1"/>
      <c r="AA3343" s="1"/>
      <c r="AB3343" s="1"/>
      <c r="AC3343" s="1"/>
    </row>
    <row r="3344" spans="1:29" ht="15" customHeight="1" x14ac:dyDescent="0.25">
      <c r="A3344" s="342"/>
      <c r="B3344" s="417"/>
      <c r="C3344" s="418"/>
      <c r="S3344" s="367"/>
      <c r="T3344" s="367"/>
      <c r="U3344" s="368"/>
      <c r="V3344" s="1"/>
      <c r="W3344" s="1"/>
      <c r="X3344" s="1"/>
      <c r="Y3344" s="1"/>
      <c r="Z3344" s="1"/>
      <c r="AA3344" s="1"/>
      <c r="AB3344" s="1"/>
      <c r="AC3344" s="1"/>
    </row>
    <row r="3345" spans="1:29" ht="15" customHeight="1" x14ac:dyDescent="0.25">
      <c r="A3345" s="342"/>
      <c r="B3345" s="417"/>
      <c r="C3345" s="418"/>
      <c r="S3345" s="367"/>
      <c r="T3345" s="367"/>
      <c r="U3345" s="368"/>
      <c r="V3345" s="1"/>
      <c r="W3345" s="1"/>
      <c r="X3345" s="1"/>
      <c r="Y3345" s="1"/>
      <c r="Z3345" s="1"/>
      <c r="AA3345" s="1"/>
      <c r="AB3345" s="1"/>
      <c r="AC3345" s="1"/>
    </row>
    <row r="3346" spans="1:29" ht="15" customHeight="1" x14ac:dyDescent="0.25">
      <c r="A3346" s="342"/>
      <c r="B3346" s="417"/>
      <c r="C3346" s="418"/>
      <c r="S3346" s="367"/>
      <c r="T3346" s="367"/>
      <c r="U3346" s="368"/>
      <c r="V3346" s="1"/>
      <c r="W3346" s="1"/>
      <c r="X3346" s="1"/>
      <c r="Y3346" s="1"/>
      <c r="Z3346" s="1"/>
      <c r="AA3346" s="1"/>
      <c r="AB3346" s="1"/>
      <c r="AC3346" s="1"/>
    </row>
    <row r="3347" spans="1:29" ht="15" customHeight="1" x14ac:dyDescent="0.25">
      <c r="A3347" s="342"/>
      <c r="B3347" s="417"/>
      <c r="C3347" s="418"/>
      <c r="S3347" s="367"/>
      <c r="T3347" s="367"/>
      <c r="U3347" s="368"/>
      <c r="V3347" s="1"/>
      <c r="W3347" s="1"/>
      <c r="X3347" s="1"/>
      <c r="Y3347" s="1"/>
      <c r="Z3347" s="1"/>
      <c r="AA3347" s="1"/>
      <c r="AB3347" s="1"/>
      <c r="AC3347" s="1"/>
    </row>
    <row r="3348" spans="1:29" ht="15" customHeight="1" x14ac:dyDescent="0.25">
      <c r="A3348" s="342"/>
      <c r="B3348" s="417"/>
      <c r="C3348" s="418"/>
      <c r="S3348" s="367"/>
      <c r="T3348" s="367"/>
      <c r="U3348" s="368"/>
      <c r="V3348" s="1"/>
      <c r="W3348" s="1"/>
      <c r="X3348" s="1"/>
      <c r="Y3348" s="1"/>
      <c r="Z3348" s="1"/>
      <c r="AA3348" s="1"/>
      <c r="AB3348" s="1"/>
      <c r="AC3348" s="1"/>
    </row>
    <row r="3349" spans="1:29" ht="15" customHeight="1" x14ac:dyDescent="0.25">
      <c r="A3349" s="342"/>
      <c r="B3349" s="417"/>
      <c r="C3349" s="418"/>
      <c r="S3349" s="367"/>
      <c r="T3349" s="367"/>
      <c r="U3349" s="368"/>
      <c r="V3349" s="1"/>
      <c r="W3349" s="1"/>
      <c r="X3349" s="1"/>
      <c r="Y3349" s="1"/>
      <c r="Z3349" s="1"/>
      <c r="AA3349" s="1"/>
      <c r="AB3349" s="1"/>
      <c r="AC3349" s="1"/>
    </row>
    <row r="3350" spans="1:29" ht="15" customHeight="1" x14ac:dyDescent="0.25">
      <c r="A3350" s="342"/>
      <c r="B3350" s="417"/>
      <c r="C3350" s="418"/>
      <c r="S3350" s="367"/>
      <c r="T3350" s="367"/>
      <c r="U3350" s="368"/>
      <c r="V3350" s="1"/>
      <c r="W3350" s="1"/>
      <c r="X3350" s="1"/>
      <c r="Y3350" s="1"/>
      <c r="Z3350" s="1"/>
      <c r="AA3350" s="1"/>
      <c r="AB3350" s="1"/>
      <c r="AC3350" s="1"/>
    </row>
    <row r="3351" spans="1:29" ht="15" customHeight="1" x14ac:dyDescent="0.25">
      <c r="A3351" s="342"/>
      <c r="B3351" s="417"/>
      <c r="C3351" s="418"/>
      <c r="S3351" s="367"/>
      <c r="T3351" s="367"/>
      <c r="U3351" s="368"/>
      <c r="V3351" s="1"/>
      <c r="W3351" s="1"/>
      <c r="X3351" s="1"/>
      <c r="Y3351" s="1"/>
      <c r="Z3351" s="1"/>
      <c r="AA3351" s="1"/>
      <c r="AB3351" s="1"/>
      <c r="AC3351" s="1"/>
    </row>
    <row r="3352" spans="1:29" ht="15" customHeight="1" x14ac:dyDescent="0.25">
      <c r="A3352" s="342"/>
      <c r="B3352" s="417"/>
      <c r="C3352" s="418"/>
      <c r="S3352" s="367"/>
      <c r="T3352" s="367"/>
      <c r="U3352" s="368"/>
      <c r="V3352" s="1"/>
      <c r="W3352" s="1"/>
      <c r="X3352" s="1"/>
      <c r="Y3352" s="1"/>
      <c r="Z3352" s="1"/>
      <c r="AA3352" s="1"/>
      <c r="AB3352" s="1"/>
      <c r="AC3352" s="1"/>
    </row>
    <row r="3353" spans="1:29" ht="15" customHeight="1" x14ac:dyDescent="0.25">
      <c r="A3353" s="342"/>
      <c r="B3353" s="417"/>
      <c r="C3353" s="418"/>
      <c r="S3353" s="367"/>
      <c r="T3353" s="367"/>
      <c r="U3353" s="368"/>
      <c r="V3353" s="1"/>
      <c r="W3353" s="1"/>
      <c r="X3353" s="1"/>
      <c r="Y3353" s="1"/>
      <c r="Z3353" s="1"/>
      <c r="AA3353" s="1"/>
      <c r="AB3353" s="1"/>
      <c r="AC3353" s="1"/>
    </row>
    <row r="3354" spans="1:29" ht="15" customHeight="1" x14ac:dyDescent="0.25">
      <c r="A3354" s="342"/>
      <c r="B3354" s="417"/>
      <c r="C3354" s="418"/>
      <c r="S3354" s="367"/>
      <c r="T3354" s="367"/>
      <c r="U3354" s="368"/>
      <c r="V3354" s="1"/>
      <c r="W3354" s="1"/>
      <c r="X3354" s="1"/>
      <c r="Y3354" s="1"/>
      <c r="Z3354" s="1"/>
      <c r="AA3354" s="1"/>
      <c r="AB3354" s="1"/>
      <c r="AC3354" s="1"/>
    </row>
    <row r="3355" spans="1:29" ht="15" customHeight="1" x14ac:dyDescent="0.25">
      <c r="A3355" s="342"/>
      <c r="B3355" s="417"/>
      <c r="C3355" s="418"/>
      <c r="S3355" s="367"/>
      <c r="T3355" s="367"/>
      <c r="U3355" s="368"/>
      <c r="V3355" s="1"/>
      <c r="W3355" s="1"/>
      <c r="X3355" s="1"/>
      <c r="Y3355" s="1"/>
      <c r="Z3355" s="1"/>
      <c r="AA3355" s="1"/>
      <c r="AB3355" s="1"/>
      <c r="AC3355" s="1"/>
    </row>
    <row r="3356" spans="1:29" ht="15" customHeight="1" x14ac:dyDescent="0.25">
      <c r="A3356" s="342"/>
      <c r="B3356" s="417"/>
      <c r="C3356" s="418"/>
      <c r="S3356" s="367"/>
      <c r="T3356" s="367"/>
      <c r="U3356" s="368"/>
      <c r="V3356" s="1"/>
      <c r="W3356" s="1"/>
      <c r="X3356" s="1"/>
      <c r="Y3356" s="1"/>
      <c r="Z3356" s="1"/>
      <c r="AA3356" s="1"/>
      <c r="AB3356" s="1"/>
      <c r="AC3356" s="1"/>
    </row>
    <row r="3357" spans="1:29" ht="15" customHeight="1" x14ac:dyDescent="0.25">
      <c r="A3357" s="342"/>
      <c r="B3357" s="417"/>
      <c r="C3357" s="418"/>
      <c r="S3357" s="367"/>
      <c r="T3357" s="367"/>
      <c r="U3357" s="368"/>
      <c r="V3357" s="1"/>
      <c r="W3357" s="1"/>
      <c r="X3357" s="1"/>
      <c r="Y3357" s="1"/>
      <c r="Z3357" s="1"/>
      <c r="AA3357" s="1"/>
      <c r="AB3357" s="1"/>
      <c r="AC3357" s="1"/>
    </row>
    <row r="3358" spans="1:29" ht="15" customHeight="1" x14ac:dyDescent="0.25">
      <c r="A3358" s="342"/>
      <c r="B3358" s="417"/>
      <c r="C3358" s="418"/>
      <c r="S3358" s="367"/>
      <c r="T3358" s="367"/>
      <c r="U3358" s="368"/>
      <c r="V3358" s="1"/>
      <c r="W3358" s="1"/>
      <c r="X3358" s="1"/>
      <c r="Y3358" s="1"/>
      <c r="Z3358" s="1"/>
      <c r="AA3358" s="1"/>
      <c r="AB3358" s="1"/>
      <c r="AC3358" s="1"/>
    </row>
    <row r="3359" spans="1:29" ht="15" customHeight="1" x14ac:dyDescent="0.25">
      <c r="A3359" s="342"/>
      <c r="B3359" s="417"/>
      <c r="C3359" s="418"/>
      <c r="S3359" s="367"/>
      <c r="T3359" s="367"/>
      <c r="U3359" s="368"/>
      <c r="V3359" s="1"/>
      <c r="W3359" s="1"/>
      <c r="X3359" s="1"/>
      <c r="Y3359" s="1"/>
      <c r="Z3359" s="1"/>
      <c r="AA3359" s="1"/>
      <c r="AB3359" s="1"/>
      <c r="AC3359" s="1"/>
    </row>
    <row r="3360" spans="1:29" ht="15" customHeight="1" x14ac:dyDescent="0.25">
      <c r="A3360" s="342"/>
      <c r="B3360" s="417"/>
      <c r="C3360" s="418"/>
      <c r="S3360" s="367"/>
      <c r="T3360" s="367"/>
      <c r="U3360" s="368"/>
      <c r="V3360" s="1"/>
      <c r="W3360" s="1"/>
      <c r="X3360" s="1"/>
      <c r="Y3360" s="1"/>
      <c r="Z3360" s="1"/>
      <c r="AA3360" s="1"/>
      <c r="AB3360" s="1"/>
      <c r="AC3360" s="1"/>
    </row>
    <row r="3361" spans="1:29" ht="15" customHeight="1" x14ac:dyDescent="0.25">
      <c r="A3361" s="342"/>
      <c r="B3361" s="417"/>
      <c r="C3361" s="418"/>
      <c r="S3361" s="367"/>
      <c r="T3361" s="367"/>
      <c r="U3361" s="368"/>
      <c r="V3361" s="1"/>
      <c r="W3361" s="1"/>
      <c r="X3361" s="1"/>
      <c r="Y3361" s="1"/>
      <c r="Z3361" s="1"/>
      <c r="AA3361" s="1"/>
      <c r="AB3361" s="1"/>
      <c r="AC3361" s="1"/>
    </row>
    <row r="3362" spans="1:29" ht="15" customHeight="1" x14ac:dyDescent="0.25">
      <c r="A3362" s="342"/>
      <c r="B3362" s="417"/>
      <c r="C3362" s="418"/>
      <c r="S3362" s="367"/>
      <c r="T3362" s="367"/>
      <c r="U3362" s="368"/>
      <c r="V3362" s="1"/>
      <c r="W3362" s="1"/>
      <c r="X3362" s="1"/>
      <c r="Y3362" s="1"/>
      <c r="Z3362" s="1"/>
      <c r="AA3362" s="1"/>
      <c r="AB3362" s="1"/>
      <c r="AC3362" s="1"/>
    </row>
    <row r="3363" spans="1:29" ht="15" customHeight="1" x14ac:dyDescent="0.25">
      <c r="A3363" s="342"/>
      <c r="B3363" s="417"/>
      <c r="C3363" s="418"/>
      <c r="S3363" s="367"/>
      <c r="T3363" s="367"/>
      <c r="U3363" s="368"/>
      <c r="V3363" s="1"/>
      <c r="W3363" s="1"/>
      <c r="X3363" s="1"/>
      <c r="Y3363" s="1"/>
      <c r="Z3363" s="1"/>
      <c r="AA3363" s="1"/>
      <c r="AB3363" s="1"/>
      <c r="AC3363" s="1"/>
    </row>
    <row r="3364" spans="1:29" ht="15" customHeight="1" x14ac:dyDescent="0.25">
      <c r="A3364" s="342"/>
      <c r="B3364" s="417"/>
      <c r="C3364" s="418"/>
      <c r="S3364" s="367"/>
      <c r="T3364" s="367"/>
      <c r="U3364" s="368"/>
      <c r="V3364" s="1"/>
      <c r="W3364" s="1"/>
      <c r="X3364" s="1"/>
      <c r="Y3364" s="1"/>
      <c r="Z3364" s="1"/>
      <c r="AA3364" s="1"/>
      <c r="AB3364" s="1"/>
      <c r="AC3364" s="1"/>
    </row>
    <row r="3365" spans="1:29" ht="15" customHeight="1" x14ac:dyDescent="0.25">
      <c r="A3365" s="342"/>
      <c r="B3365" s="417"/>
      <c r="C3365" s="418"/>
      <c r="S3365" s="367"/>
      <c r="T3365" s="367"/>
      <c r="U3365" s="368"/>
      <c r="V3365" s="1"/>
      <c r="W3365" s="1"/>
      <c r="X3365" s="1"/>
      <c r="Y3365" s="1"/>
      <c r="Z3365" s="1"/>
      <c r="AA3365" s="1"/>
      <c r="AB3365" s="1"/>
      <c r="AC3365" s="1"/>
    </row>
    <row r="3366" spans="1:29" ht="15" customHeight="1" x14ac:dyDescent="0.25">
      <c r="A3366" s="342"/>
      <c r="B3366" s="417"/>
      <c r="C3366" s="418"/>
      <c r="S3366" s="367"/>
      <c r="T3366" s="367"/>
      <c r="U3366" s="368"/>
      <c r="V3366" s="1"/>
      <c r="W3366" s="1"/>
      <c r="X3366" s="1"/>
      <c r="Y3366" s="1"/>
      <c r="Z3366" s="1"/>
      <c r="AA3366" s="1"/>
      <c r="AB3366" s="1"/>
      <c r="AC3366" s="1"/>
    </row>
    <row r="3367" spans="1:29" ht="15" customHeight="1" x14ac:dyDescent="0.25">
      <c r="A3367" s="342"/>
      <c r="B3367" s="417"/>
      <c r="C3367" s="418"/>
      <c r="S3367" s="367"/>
      <c r="T3367" s="367"/>
      <c r="U3367" s="368"/>
      <c r="V3367" s="1"/>
      <c r="W3367" s="1"/>
      <c r="X3367" s="1"/>
      <c r="Y3367" s="1"/>
      <c r="Z3367" s="1"/>
      <c r="AA3367" s="1"/>
      <c r="AB3367" s="1"/>
      <c r="AC3367" s="1"/>
    </row>
    <row r="3368" spans="1:29" ht="15" customHeight="1" x14ac:dyDescent="0.25">
      <c r="A3368" s="342"/>
      <c r="B3368" s="417"/>
      <c r="C3368" s="418"/>
      <c r="S3368" s="367"/>
      <c r="T3368" s="367"/>
      <c r="U3368" s="368"/>
      <c r="V3368" s="1"/>
      <c r="W3368" s="1"/>
      <c r="X3368" s="1"/>
      <c r="Y3368" s="1"/>
      <c r="Z3368" s="1"/>
      <c r="AA3368" s="1"/>
      <c r="AB3368" s="1"/>
      <c r="AC3368" s="1"/>
    </row>
    <row r="3369" spans="1:29" ht="15" customHeight="1" x14ac:dyDescent="0.25">
      <c r="A3369" s="342"/>
      <c r="B3369" s="417"/>
      <c r="C3369" s="418"/>
      <c r="S3369" s="367"/>
      <c r="T3369" s="367"/>
      <c r="U3369" s="368"/>
      <c r="V3369" s="1"/>
      <c r="W3369" s="1"/>
      <c r="X3369" s="1"/>
      <c r="Y3369" s="1"/>
      <c r="Z3369" s="1"/>
      <c r="AA3369" s="1"/>
      <c r="AB3369" s="1"/>
      <c r="AC3369" s="1"/>
    </row>
    <row r="3370" spans="1:29" ht="15" customHeight="1" x14ac:dyDescent="0.25">
      <c r="A3370" s="342"/>
      <c r="B3370" s="417"/>
      <c r="C3370" s="418"/>
      <c r="S3370" s="367"/>
      <c r="T3370" s="367"/>
      <c r="U3370" s="368"/>
      <c r="V3370" s="1"/>
      <c r="W3370" s="1"/>
      <c r="X3370" s="1"/>
      <c r="Y3370" s="1"/>
      <c r="Z3370" s="1"/>
      <c r="AA3370" s="1"/>
      <c r="AB3370" s="1"/>
      <c r="AC3370" s="1"/>
    </row>
    <row r="3371" spans="1:29" ht="15" customHeight="1" x14ac:dyDescent="0.25">
      <c r="A3371" s="342"/>
      <c r="B3371" s="417"/>
      <c r="C3371" s="418"/>
      <c r="S3371" s="367"/>
      <c r="T3371" s="367"/>
      <c r="U3371" s="368"/>
      <c r="V3371" s="1"/>
      <c r="W3371" s="1"/>
      <c r="X3371" s="1"/>
      <c r="Y3371" s="1"/>
      <c r="Z3371" s="1"/>
      <c r="AA3371" s="1"/>
      <c r="AB3371" s="1"/>
      <c r="AC3371" s="1"/>
    </row>
    <row r="3372" spans="1:29" ht="15" customHeight="1" x14ac:dyDescent="0.25">
      <c r="A3372" s="342"/>
      <c r="B3372" s="417"/>
      <c r="C3372" s="418"/>
      <c r="S3372" s="367"/>
      <c r="T3372" s="367"/>
      <c r="U3372" s="368"/>
      <c r="V3372" s="1"/>
      <c r="W3372" s="1"/>
      <c r="X3372" s="1"/>
      <c r="Y3372" s="1"/>
      <c r="Z3372" s="1"/>
      <c r="AA3372" s="1"/>
      <c r="AB3372" s="1"/>
      <c r="AC3372" s="1"/>
    </row>
    <row r="3373" spans="1:29" ht="15" customHeight="1" x14ac:dyDescent="0.25">
      <c r="A3373" s="342"/>
      <c r="B3373" s="417"/>
      <c r="C3373" s="418"/>
      <c r="S3373" s="367"/>
      <c r="T3373" s="367"/>
      <c r="U3373" s="368"/>
      <c r="V3373" s="1"/>
      <c r="W3373" s="1"/>
      <c r="X3373" s="1"/>
      <c r="Y3373" s="1"/>
      <c r="Z3373" s="1"/>
      <c r="AA3373" s="1"/>
      <c r="AB3373" s="1"/>
      <c r="AC3373" s="1"/>
    </row>
    <row r="3374" spans="1:29" ht="15" customHeight="1" x14ac:dyDescent="0.25">
      <c r="A3374" s="342"/>
      <c r="B3374" s="417"/>
      <c r="C3374" s="418"/>
      <c r="S3374" s="367"/>
      <c r="T3374" s="367"/>
      <c r="U3374" s="368"/>
      <c r="V3374" s="1"/>
      <c r="W3374" s="1"/>
      <c r="X3374" s="1"/>
      <c r="Y3374" s="1"/>
      <c r="Z3374" s="1"/>
      <c r="AA3374" s="1"/>
      <c r="AB3374" s="1"/>
      <c r="AC3374" s="1"/>
    </row>
    <row r="3375" spans="1:29" ht="15" customHeight="1" x14ac:dyDescent="0.25">
      <c r="A3375" s="342"/>
      <c r="B3375" s="417"/>
      <c r="C3375" s="418"/>
      <c r="S3375" s="367"/>
      <c r="T3375" s="367"/>
      <c r="U3375" s="368"/>
      <c r="V3375" s="1"/>
      <c r="W3375" s="1"/>
      <c r="X3375" s="1"/>
      <c r="Y3375" s="1"/>
      <c r="Z3375" s="1"/>
      <c r="AA3375" s="1"/>
      <c r="AB3375" s="1"/>
      <c r="AC3375" s="1"/>
    </row>
    <row r="3376" spans="1:29" ht="15" customHeight="1" x14ac:dyDescent="0.25">
      <c r="A3376" s="342"/>
      <c r="B3376" s="417"/>
      <c r="C3376" s="418"/>
      <c r="S3376" s="367"/>
      <c r="T3376" s="367"/>
      <c r="U3376" s="368"/>
      <c r="V3376" s="1"/>
      <c r="W3376" s="1"/>
      <c r="X3376" s="1"/>
      <c r="Y3376" s="1"/>
      <c r="Z3376" s="1"/>
      <c r="AA3376" s="1"/>
      <c r="AB3376" s="1"/>
      <c r="AC3376" s="1"/>
    </row>
    <row r="3377" spans="1:29" ht="15" customHeight="1" x14ac:dyDescent="0.25">
      <c r="A3377" s="342"/>
      <c r="B3377" s="417"/>
      <c r="C3377" s="418"/>
      <c r="S3377" s="367"/>
      <c r="T3377" s="367"/>
      <c r="U3377" s="368"/>
      <c r="V3377" s="1"/>
      <c r="W3377" s="1"/>
      <c r="X3377" s="1"/>
      <c r="Y3377" s="1"/>
      <c r="Z3377" s="1"/>
      <c r="AA3377" s="1"/>
      <c r="AB3377" s="1"/>
      <c r="AC3377" s="1"/>
    </row>
    <row r="3378" spans="1:29" ht="15" customHeight="1" x14ac:dyDescent="0.25">
      <c r="A3378" s="342"/>
      <c r="B3378" s="417"/>
      <c r="C3378" s="418"/>
      <c r="S3378" s="367"/>
      <c r="T3378" s="367"/>
      <c r="U3378" s="368"/>
      <c r="V3378" s="1"/>
      <c r="W3378" s="1"/>
      <c r="X3378" s="1"/>
      <c r="Y3378" s="1"/>
      <c r="Z3378" s="1"/>
      <c r="AA3378" s="1"/>
      <c r="AB3378" s="1"/>
      <c r="AC3378" s="1"/>
    </row>
    <row r="3379" spans="1:29" ht="15" customHeight="1" x14ac:dyDescent="0.25">
      <c r="A3379" s="342"/>
      <c r="B3379" s="417"/>
      <c r="C3379" s="418"/>
      <c r="S3379" s="367"/>
      <c r="T3379" s="367"/>
      <c r="U3379" s="368"/>
      <c r="V3379" s="1"/>
      <c r="W3379" s="1"/>
      <c r="X3379" s="1"/>
      <c r="Y3379" s="1"/>
      <c r="Z3379" s="1"/>
      <c r="AA3379" s="1"/>
      <c r="AB3379" s="1"/>
      <c r="AC3379" s="1"/>
    </row>
    <row r="3380" spans="1:29" ht="15" customHeight="1" x14ac:dyDescent="0.25">
      <c r="A3380" s="342"/>
      <c r="B3380" s="417"/>
      <c r="C3380" s="418"/>
      <c r="S3380" s="367"/>
      <c r="T3380" s="367"/>
      <c r="U3380" s="368"/>
      <c r="V3380" s="1"/>
      <c r="W3380" s="1"/>
      <c r="X3380" s="1"/>
      <c r="Y3380" s="1"/>
      <c r="Z3380" s="1"/>
      <c r="AA3380" s="1"/>
      <c r="AB3380" s="1"/>
      <c r="AC3380" s="1"/>
    </row>
    <row r="3381" spans="1:29" ht="15" customHeight="1" x14ac:dyDescent="0.25">
      <c r="A3381" s="342"/>
      <c r="B3381" s="417"/>
      <c r="C3381" s="418"/>
      <c r="S3381" s="367"/>
      <c r="T3381" s="367"/>
      <c r="U3381" s="368"/>
      <c r="V3381" s="1"/>
      <c r="W3381" s="1"/>
      <c r="X3381" s="1"/>
      <c r="Y3381" s="1"/>
      <c r="Z3381" s="1"/>
      <c r="AA3381" s="1"/>
      <c r="AB3381" s="1"/>
      <c r="AC3381" s="1"/>
    </row>
    <row r="3382" spans="1:29" ht="15" customHeight="1" x14ac:dyDescent="0.25">
      <c r="A3382" s="342"/>
      <c r="B3382" s="417"/>
      <c r="C3382" s="418"/>
      <c r="S3382" s="367"/>
      <c r="T3382" s="367"/>
      <c r="U3382" s="368"/>
      <c r="V3382" s="1"/>
      <c r="W3382" s="1"/>
      <c r="X3382" s="1"/>
      <c r="Y3382" s="1"/>
      <c r="Z3382" s="1"/>
      <c r="AA3382" s="1"/>
      <c r="AB3382" s="1"/>
      <c r="AC3382" s="1"/>
    </row>
    <row r="3383" spans="1:29" ht="15" customHeight="1" x14ac:dyDescent="0.25">
      <c r="A3383" s="342"/>
      <c r="B3383" s="417"/>
      <c r="C3383" s="418"/>
      <c r="S3383" s="367"/>
      <c r="T3383" s="367"/>
      <c r="U3383" s="368"/>
      <c r="V3383" s="1"/>
      <c r="W3383" s="1"/>
      <c r="X3383" s="1"/>
      <c r="Y3383" s="1"/>
      <c r="Z3383" s="1"/>
      <c r="AA3383" s="1"/>
      <c r="AB3383" s="1"/>
      <c r="AC3383" s="1"/>
    </row>
    <row r="3384" spans="1:29" ht="15" customHeight="1" x14ac:dyDescent="0.25">
      <c r="A3384" s="342"/>
      <c r="B3384" s="417"/>
      <c r="C3384" s="418"/>
      <c r="S3384" s="367"/>
      <c r="T3384" s="367"/>
      <c r="U3384" s="368"/>
      <c r="V3384" s="1"/>
      <c r="W3384" s="1"/>
      <c r="X3384" s="1"/>
      <c r="Y3384" s="1"/>
      <c r="Z3384" s="1"/>
      <c r="AA3384" s="1"/>
      <c r="AB3384" s="1"/>
      <c r="AC3384" s="1"/>
    </row>
    <row r="3385" spans="1:29" ht="15" customHeight="1" x14ac:dyDescent="0.25">
      <c r="A3385" s="342"/>
      <c r="B3385" s="417"/>
      <c r="C3385" s="418"/>
      <c r="S3385" s="367"/>
      <c r="T3385" s="367"/>
      <c r="U3385" s="368"/>
      <c r="V3385" s="1"/>
      <c r="W3385" s="1"/>
      <c r="X3385" s="1"/>
      <c r="Y3385" s="1"/>
      <c r="Z3385" s="1"/>
      <c r="AA3385" s="1"/>
      <c r="AB3385" s="1"/>
      <c r="AC3385" s="1"/>
    </row>
    <row r="3386" spans="1:29" ht="15" customHeight="1" x14ac:dyDescent="0.25">
      <c r="A3386" s="342"/>
      <c r="B3386" s="417"/>
      <c r="C3386" s="418"/>
      <c r="S3386" s="367"/>
      <c r="T3386" s="367"/>
      <c r="U3386" s="368"/>
      <c r="V3386" s="1"/>
      <c r="W3386" s="1"/>
      <c r="X3386" s="1"/>
      <c r="Y3386" s="1"/>
      <c r="Z3386" s="1"/>
      <c r="AA3386" s="1"/>
      <c r="AB3386" s="1"/>
      <c r="AC3386" s="1"/>
    </row>
    <row r="3387" spans="1:29" ht="15" customHeight="1" x14ac:dyDescent="0.25">
      <c r="A3387" s="342"/>
      <c r="B3387" s="417"/>
      <c r="C3387" s="418"/>
      <c r="S3387" s="367"/>
      <c r="T3387" s="367"/>
      <c r="U3387" s="368"/>
      <c r="V3387" s="1"/>
      <c r="W3387" s="1"/>
      <c r="X3387" s="1"/>
      <c r="Y3387" s="1"/>
      <c r="Z3387" s="1"/>
      <c r="AA3387" s="1"/>
      <c r="AB3387" s="1"/>
      <c r="AC3387" s="1"/>
    </row>
    <row r="3388" spans="1:29" ht="15" customHeight="1" x14ac:dyDescent="0.25">
      <c r="A3388" s="342"/>
      <c r="B3388" s="417"/>
      <c r="C3388" s="418"/>
      <c r="S3388" s="367"/>
      <c r="T3388" s="367"/>
      <c r="U3388" s="368"/>
      <c r="V3388" s="1"/>
      <c r="W3388" s="1"/>
      <c r="X3388" s="1"/>
      <c r="Y3388" s="1"/>
      <c r="Z3388" s="1"/>
      <c r="AA3388" s="1"/>
      <c r="AB3388" s="1"/>
      <c r="AC3388" s="1"/>
    </row>
    <row r="3389" spans="1:29" ht="15" customHeight="1" x14ac:dyDescent="0.25">
      <c r="A3389" s="342"/>
      <c r="B3389" s="417"/>
      <c r="C3389" s="418"/>
      <c r="S3389" s="367"/>
      <c r="T3389" s="367"/>
      <c r="U3389" s="368"/>
      <c r="V3389" s="1"/>
      <c r="W3389" s="1"/>
      <c r="X3389" s="1"/>
      <c r="Y3389" s="1"/>
      <c r="Z3389" s="1"/>
      <c r="AA3389" s="1"/>
      <c r="AB3389" s="1"/>
      <c r="AC3389" s="1"/>
    </row>
    <row r="3390" spans="1:29" ht="15" customHeight="1" x14ac:dyDescent="0.25">
      <c r="A3390" s="342"/>
      <c r="B3390" s="417"/>
      <c r="C3390" s="418"/>
      <c r="S3390" s="367"/>
      <c r="T3390" s="367"/>
      <c r="U3390" s="368"/>
      <c r="V3390" s="1"/>
      <c r="W3390" s="1"/>
      <c r="X3390" s="1"/>
      <c r="Y3390" s="1"/>
      <c r="Z3390" s="1"/>
      <c r="AA3390" s="1"/>
      <c r="AB3390" s="1"/>
      <c r="AC3390" s="1"/>
    </row>
    <row r="3391" spans="1:29" ht="15" customHeight="1" x14ac:dyDescent="0.25">
      <c r="A3391" s="342"/>
      <c r="B3391" s="417"/>
      <c r="C3391" s="418"/>
      <c r="S3391" s="367"/>
      <c r="T3391" s="367"/>
      <c r="U3391" s="368"/>
      <c r="V3391" s="1"/>
      <c r="W3391" s="1"/>
      <c r="X3391" s="1"/>
      <c r="Y3391" s="1"/>
      <c r="Z3391" s="1"/>
      <c r="AA3391" s="1"/>
      <c r="AB3391" s="1"/>
      <c r="AC3391" s="1"/>
    </row>
    <row r="3392" spans="1:29" ht="15" customHeight="1" x14ac:dyDescent="0.25">
      <c r="A3392" s="342"/>
      <c r="B3392" s="417"/>
      <c r="C3392" s="418"/>
      <c r="S3392" s="367"/>
      <c r="T3392" s="367"/>
      <c r="U3392" s="368"/>
      <c r="V3392" s="1"/>
      <c r="W3392" s="1"/>
      <c r="X3392" s="1"/>
      <c r="Y3392" s="1"/>
      <c r="Z3392" s="1"/>
      <c r="AA3392" s="1"/>
      <c r="AB3392" s="1"/>
      <c r="AC3392" s="1"/>
    </row>
    <row r="3393" spans="1:29" ht="15" customHeight="1" x14ac:dyDescent="0.25">
      <c r="A3393" s="342"/>
      <c r="B3393" s="417"/>
      <c r="C3393" s="418"/>
      <c r="S3393" s="367"/>
      <c r="T3393" s="367"/>
      <c r="U3393" s="368"/>
      <c r="V3393" s="1"/>
      <c r="W3393" s="1"/>
      <c r="X3393" s="1"/>
      <c r="Y3393" s="1"/>
      <c r="Z3393" s="1"/>
      <c r="AA3393" s="1"/>
      <c r="AB3393" s="1"/>
      <c r="AC3393" s="1"/>
    </row>
    <row r="3394" spans="1:29" ht="15" customHeight="1" x14ac:dyDescent="0.25">
      <c r="A3394" s="342"/>
      <c r="B3394" s="417"/>
      <c r="C3394" s="418"/>
      <c r="S3394" s="367"/>
      <c r="T3394" s="367"/>
      <c r="U3394" s="368"/>
      <c r="V3394" s="1"/>
      <c r="W3394" s="1"/>
      <c r="X3394" s="1"/>
      <c r="Y3394" s="1"/>
      <c r="Z3394" s="1"/>
      <c r="AA3394" s="1"/>
      <c r="AB3394" s="1"/>
      <c r="AC3394" s="1"/>
    </row>
    <row r="3395" spans="1:29" ht="15" customHeight="1" x14ac:dyDescent="0.25">
      <c r="A3395" s="342"/>
      <c r="B3395" s="417"/>
      <c r="C3395" s="418"/>
      <c r="S3395" s="367"/>
      <c r="T3395" s="367"/>
      <c r="U3395" s="368"/>
      <c r="V3395" s="1"/>
      <c r="W3395" s="1"/>
      <c r="X3395" s="1"/>
      <c r="Y3395" s="1"/>
      <c r="Z3395" s="1"/>
      <c r="AA3395" s="1"/>
      <c r="AB3395" s="1"/>
      <c r="AC3395" s="1"/>
    </row>
    <row r="3396" spans="1:29" ht="15" customHeight="1" x14ac:dyDescent="0.25">
      <c r="A3396" s="342"/>
      <c r="B3396" s="417"/>
      <c r="C3396" s="418"/>
      <c r="S3396" s="367"/>
      <c r="T3396" s="367"/>
      <c r="U3396" s="368"/>
      <c r="V3396" s="1"/>
      <c r="W3396" s="1"/>
      <c r="X3396" s="1"/>
      <c r="Y3396" s="1"/>
      <c r="Z3396" s="1"/>
      <c r="AA3396" s="1"/>
      <c r="AB3396" s="1"/>
      <c r="AC3396" s="1"/>
    </row>
    <row r="3397" spans="1:29" ht="15" customHeight="1" x14ac:dyDescent="0.25">
      <c r="A3397" s="342"/>
      <c r="B3397" s="417"/>
      <c r="C3397" s="418"/>
      <c r="S3397" s="367"/>
      <c r="T3397" s="367"/>
      <c r="U3397" s="368"/>
      <c r="V3397" s="1"/>
      <c r="W3397" s="1"/>
      <c r="X3397" s="1"/>
      <c r="Y3397" s="1"/>
      <c r="Z3397" s="1"/>
      <c r="AA3397" s="1"/>
      <c r="AB3397" s="1"/>
      <c r="AC3397" s="1"/>
    </row>
    <row r="3398" spans="1:29" ht="15" customHeight="1" x14ac:dyDescent="0.25">
      <c r="A3398" s="342"/>
      <c r="B3398" s="417"/>
      <c r="C3398" s="418"/>
      <c r="S3398" s="367"/>
      <c r="T3398" s="367"/>
      <c r="U3398" s="368"/>
      <c r="V3398" s="1"/>
      <c r="W3398" s="1"/>
      <c r="X3398" s="1"/>
      <c r="Y3398" s="1"/>
      <c r="Z3398" s="1"/>
      <c r="AA3398" s="1"/>
      <c r="AB3398" s="1"/>
      <c r="AC3398" s="1"/>
    </row>
    <row r="3399" spans="1:29" ht="15" customHeight="1" x14ac:dyDescent="0.25">
      <c r="A3399" s="342"/>
      <c r="B3399" s="417"/>
      <c r="C3399" s="418"/>
      <c r="S3399" s="367"/>
      <c r="T3399" s="367"/>
      <c r="U3399" s="368"/>
      <c r="V3399" s="1"/>
      <c r="W3399" s="1"/>
      <c r="X3399" s="1"/>
      <c r="Y3399" s="1"/>
      <c r="Z3399" s="1"/>
      <c r="AA3399" s="1"/>
      <c r="AB3399" s="1"/>
      <c r="AC3399" s="1"/>
    </row>
    <row r="3400" spans="1:29" ht="15" customHeight="1" x14ac:dyDescent="0.25">
      <c r="A3400" s="342"/>
      <c r="B3400" s="417"/>
      <c r="C3400" s="418"/>
      <c r="S3400" s="367"/>
      <c r="T3400" s="367"/>
      <c r="U3400" s="368"/>
      <c r="V3400" s="1"/>
      <c r="W3400" s="1"/>
      <c r="X3400" s="1"/>
      <c r="Y3400" s="1"/>
      <c r="Z3400" s="1"/>
      <c r="AA3400" s="1"/>
      <c r="AB3400" s="1"/>
      <c r="AC3400" s="1"/>
    </row>
    <row r="3401" spans="1:29" ht="15" customHeight="1" x14ac:dyDescent="0.25">
      <c r="A3401" s="342"/>
      <c r="B3401" s="417"/>
      <c r="C3401" s="418"/>
      <c r="S3401" s="367"/>
      <c r="T3401" s="367"/>
      <c r="U3401" s="368"/>
      <c r="V3401" s="1"/>
      <c r="W3401" s="1"/>
      <c r="X3401" s="1"/>
      <c r="Y3401" s="1"/>
      <c r="Z3401" s="1"/>
      <c r="AA3401" s="1"/>
      <c r="AB3401" s="1"/>
      <c r="AC3401" s="1"/>
    </row>
    <row r="3402" spans="1:29" ht="15" customHeight="1" x14ac:dyDescent="0.25">
      <c r="A3402" s="342"/>
      <c r="B3402" s="417"/>
      <c r="C3402" s="418"/>
      <c r="S3402" s="367"/>
      <c r="T3402" s="367"/>
      <c r="U3402" s="368"/>
      <c r="V3402" s="1"/>
      <c r="W3402" s="1"/>
      <c r="X3402" s="1"/>
      <c r="Y3402" s="1"/>
      <c r="Z3402" s="1"/>
      <c r="AA3402" s="1"/>
      <c r="AB3402" s="1"/>
      <c r="AC3402" s="1"/>
    </row>
    <row r="3403" spans="1:29" ht="15" customHeight="1" x14ac:dyDescent="0.25">
      <c r="A3403" s="342"/>
      <c r="B3403" s="417"/>
      <c r="C3403" s="418"/>
      <c r="S3403" s="367"/>
      <c r="T3403" s="367"/>
      <c r="U3403" s="368"/>
      <c r="V3403" s="1"/>
      <c r="W3403" s="1"/>
      <c r="X3403" s="1"/>
      <c r="Y3403" s="1"/>
      <c r="Z3403" s="1"/>
      <c r="AA3403" s="1"/>
      <c r="AB3403" s="1"/>
      <c r="AC3403" s="1"/>
    </row>
    <row r="3404" spans="1:29" ht="15" customHeight="1" x14ac:dyDescent="0.25">
      <c r="A3404" s="342"/>
      <c r="B3404" s="417"/>
      <c r="C3404" s="418"/>
      <c r="S3404" s="367"/>
      <c r="T3404" s="367"/>
      <c r="U3404" s="368"/>
      <c r="V3404" s="1"/>
      <c r="W3404" s="1"/>
      <c r="X3404" s="1"/>
      <c r="Y3404" s="1"/>
      <c r="Z3404" s="1"/>
      <c r="AA3404" s="1"/>
      <c r="AB3404" s="1"/>
      <c r="AC3404" s="1"/>
    </row>
    <row r="3405" spans="1:29" ht="15" customHeight="1" x14ac:dyDescent="0.25">
      <c r="A3405" s="342"/>
      <c r="B3405" s="417"/>
      <c r="C3405" s="418"/>
      <c r="S3405" s="367"/>
      <c r="T3405" s="367"/>
      <c r="U3405" s="368"/>
      <c r="V3405" s="1"/>
      <c r="W3405" s="1"/>
      <c r="X3405" s="1"/>
      <c r="Y3405" s="1"/>
      <c r="Z3405" s="1"/>
      <c r="AA3405" s="1"/>
      <c r="AB3405" s="1"/>
      <c r="AC3405" s="1"/>
    </row>
    <row r="3406" spans="1:29" ht="15" customHeight="1" x14ac:dyDescent="0.25">
      <c r="A3406" s="342"/>
      <c r="B3406" s="417"/>
      <c r="C3406" s="418"/>
      <c r="S3406" s="367"/>
      <c r="T3406" s="367"/>
      <c r="U3406" s="368"/>
      <c r="V3406" s="1"/>
      <c r="W3406" s="1"/>
      <c r="X3406" s="1"/>
      <c r="Y3406" s="1"/>
      <c r="Z3406" s="1"/>
      <c r="AA3406" s="1"/>
      <c r="AB3406" s="1"/>
      <c r="AC3406" s="1"/>
    </row>
    <row r="3407" spans="1:29" ht="15" customHeight="1" x14ac:dyDescent="0.25">
      <c r="A3407" s="342"/>
      <c r="B3407" s="417"/>
      <c r="C3407" s="418"/>
      <c r="S3407" s="367"/>
      <c r="T3407" s="367"/>
      <c r="U3407" s="368"/>
      <c r="V3407" s="1"/>
      <c r="W3407" s="1"/>
      <c r="X3407" s="1"/>
      <c r="Y3407" s="1"/>
      <c r="Z3407" s="1"/>
      <c r="AA3407" s="1"/>
      <c r="AB3407" s="1"/>
      <c r="AC3407" s="1"/>
    </row>
    <row r="3408" spans="1:29" ht="15" customHeight="1" x14ac:dyDescent="0.25">
      <c r="A3408" s="342"/>
      <c r="B3408" s="417"/>
      <c r="C3408" s="418"/>
      <c r="S3408" s="367"/>
      <c r="T3408" s="367"/>
      <c r="U3408" s="368"/>
      <c r="V3408" s="1"/>
      <c r="W3408" s="1"/>
      <c r="X3408" s="1"/>
      <c r="Y3408" s="1"/>
      <c r="Z3408" s="1"/>
      <c r="AA3408" s="1"/>
      <c r="AB3408" s="1"/>
      <c r="AC3408" s="1"/>
    </row>
    <row r="3409" spans="1:29" ht="15" customHeight="1" x14ac:dyDescent="0.25">
      <c r="A3409" s="342"/>
      <c r="B3409" s="417"/>
      <c r="C3409" s="418"/>
      <c r="S3409" s="367"/>
      <c r="T3409" s="367"/>
      <c r="U3409" s="368"/>
      <c r="V3409" s="1"/>
      <c r="W3409" s="1"/>
      <c r="X3409" s="1"/>
      <c r="Y3409" s="1"/>
      <c r="Z3409" s="1"/>
      <c r="AA3409" s="1"/>
      <c r="AB3409" s="1"/>
      <c r="AC3409" s="1"/>
    </row>
    <row r="3410" spans="1:29" ht="15" customHeight="1" x14ac:dyDescent="0.25">
      <c r="A3410" s="342"/>
      <c r="B3410" s="417"/>
      <c r="C3410" s="418"/>
      <c r="S3410" s="367"/>
      <c r="T3410" s="367"/>
      <c r="U3410" s="368"/>
      <c r="V3410" s="1"/>
      <c r="W3410" s="1"/>
      <c r="X3410" s="1"/>
      <c r="Y3410" s="1"/>
      <c r="Z3410" s="1"/>
      <c r="AA3410" s="1"/>
      <c r="AB3410" s="1"/>
      <c r="AC3410" s="1"/>
    </row>
    <row r="3411" spans="1:29" ht="15" customHeight="1" x14ac:dyDescent="0.25">
      <c r="A3411" s="342"/>
      <c r="B3411" s="417"/>
      <c r="C3411" s="418"/>
      <c r="S3411" s="367"/>
      <c r="T3411" s="367"/>
      <c r="U3411" s="368"/>
      <c r="V3411" s="1"/>
      <c r="W3411" s="1"/>
      <c r="X3411" s="1"/>
      <c r="Y3411" s="1"/>
      <c r="Z3411" s="1"/>
      <c r="AA3411" s="1"/>
      <c r="AB3411" s="1"/>
      <c r="AC3411" s="1"/>
    </row>
    <row r="3412" spans="1:29" ht="15" customHeight="1" x14ac:dyDescent="0.25">
      <c r="A3412" s="342"/>
      <c r="B3412" s="417"/>
      <c r="C3412" s="418"/>
      <c r="S3412" s="367"/>
      <c r="T3412" s="367"/>
      <c r="U3412" s="368"/>
      <c r="V3412" s="1"/>
      <c r="W3412" s="1"/>
      <c r="X3412" s="1"/>
      <c r="Y3412" s="1"/>
      <c r="Z3412" s="1"/>
      <c r="AA3412" s="1"/>
      <c r="AB3412" s="1"/>
      <c r="AC3412" s="1"/>
    </row>
    <row r="3413" spans="1:29" ht="15" customHeight="1" x14ac:dyDescent="0.25">
      <c r="A3413" s="342"/>
      <c r="B3413" s="417"/>
      <c r="C3413" s="418"/>
      <c r="S3413" s="367"/>
      <c r="T3413" s="367"/>
      <c r="U3413" s="368"/>
      <c r="V3413" s="1"/>
      <c r="W3413" s="1"/>
      <c r="X3413" s="1"/>
      <c r="Y3413" s="1"/>
      <c r="Z3413" s="1"/>
      <c r="AA3413" s="1"/>
      <c r="AB3413" s="1"/>
      <c r="AC3413" s="1"/>
    </row>
    <row r="3414" spans="1:29" ht="15" customHeight="1" x14ac:dyDescent="0.25">
      <c r="A3414" s="342"/>
      <c r="B3414" s="417"/>
      <c r="C3414" s="418"/>
      <c r="S3414" s="367"/>
      <c r="T3414" s="367"/>
      <c r="U3414" s="368"/>
      <c r="V3414" s="1"/>
      <c r="W3414" s="1"/>
      <c r="X3414" s="1"/>
      <c r="Y3414" s="1"/>
      <c r="Z3414" s="1"/>
      <c r="AA3414" s="1"/>
      <c r="AB3414" s="1"/>
      <c r="AC3414" s="1"/>
    </row>
    <row r="3415" spans="1:29" ht="15" customHeight="1" x14ac:dyDescent="0.25">
      <c r="A3415" s="342"/>
      <c r="B3415" s="417"/>
      <c r="C3415" s="418"/>
      <c r="S3415" s="367"/>
      <c r="T3415" s="367"/>
      <c r="U3415" s="368"/>
      <c r="V3415" s="1"/>
      <c r="W3415" s="1"/>
      <c r="X3415" s="1"/>
      <c r="Y3415" s="1"/>
      <c r="Z3415" s="1"/>
      <c r="AA3415" s="1"/>
      <c r="AB3415" s="1"/>
      <c r="AC3415" s="1"/>
    </row>
    <row r="3416" spans="1:29" ht="15" customHeight="1" x14ac:dyDescent="0.25">
      <c r="A3416" s="342"/>
      <c r="B3416" s="417"/>
      <c r="C3416" s="418"/>
      <c r="S3416" s="367"/>
      <c r="T3416" s="367"/>
      <c r="U3416" s="368"/>
      <c r="V3416" s="1"/>
      <c r="W3416" s="1"/>
      <c r="X3416" s="1"/>
      <c r="Y3416" s="1"/>
      <c r="Z3416" s="1"/>
      <c r="AA3416" s="1"/>
      <c r="AB3416" s="1"/>
      <c r="AC3416" s="1"/>
    </row>
    <row r="3417" spans="1:29" ht="15" customHeight="1" x14ac:dyDescent="0.25">
      <c r="A3417" s="342"/>
      <c r="B3417" s="417"/>
      <c r="C3417" s="418"/>
      <c r="S3417" s="367"/>
      <c r="T3417" s="367"/>
      <c r="U3417" s="368"/>
      <c r="V3417" s="1"/>
      <c r="W3417" s="1"/>
      <c r="X3417" s="1"/>
      <c r="Y3417" s="1"/>
      <c r="Z3417" s="1"/>
      <c r="AA3417" s="1"/>
      <c r="AB3417" s="1"/>
      <c r="AC3417" s="1"/>
    </row>
    <row r="3418" spans="1:29" ht="15" customHeight="1" x14ac:dyDescent="0.25">
      <c r="A3418" s="342"/>
      <c r="B3418" s="417"/>
      <c r="C3418" s="418"/>
      <c r="S3418" s="367"/>
      <c r="T3418" s="367"/>
      <c r="U3418" s="368"/>
      <c r="V3418" s="1"/>
      <c r="W3418" s="1"/>
      <c r="X3418" s="1"/>
      <c r="Y3418" s="1"/>
      <c r="Z3418" s="1"/>
      <c r="AA3418" s="1"/>
      <c r="AB3418" s="1"/>
      <c r="AC3418" s="1"/>
    </row>
    <row r="3419" spans="1:29" ht="15" customHeight="1" x14ac:dyDescent="0.25">
      <c r="A3419" s="342"/>
      <c r="B3419" s="417"/>
      <c r="C3419" s="418"/>
      <c r="S3419" s="367"/>
      <c r="T3419" s="367"/>
      <c r="U3419" s="368"/>
      <c r="V3419" s="1"/>
      <c r="W3419" s="1"/>
      <c r="X3419" s="1"/>
      <c r="Y3419" s="1"/>
      <c r="Z3419" s="1"/>
      <c r="AA3419" s="1"/>
      <c r="AB3419" s="1"/>
      <c r="AC3419" s="1"/>
    </row>
    <row r="3420" spans="1:29" ht="15" customHeight="1" x14ac:dyDescent="0.25">
      <c r="A3420" s="342"/>
      <c r="B3420" s="417"/>
      <c r="C3420" s="418"/>
      <c r="S3420" s="367"/>
      <c r="T3420" s="367"/>
      <c r="U3420" s="368"/>
      <c r="V3420" s="1"/>
      <c r="W3420" s="1"/>
      <c r="X3420" s="1"/>
      <c r="Y3420" s="1"/>
      <c r="Z3420" s="1"/>
      <c r="AA3420" s="1"/>
      <c r="AB3420" s="1"/>
      <c r="AC3420" s="1"/>
    </row>
    <row r="3421" spans="1:29" ht="15" customHeight="1" x14ac:dyDescent="0.25">
      <c r="A3421" s="342"/>
      <c r="B3421" s="417"/>
      <c r="C3421" s="418"/>
      <c r="S3421" s="367"/>
      <c r="T3421" s="367"/>
      <c r="U3421" s="368"/>
      <c r="V3421" s="1"/>
      <c r="W3421" s="1"/>
      <c r="X3421" s="1"/>
      <c r="Y3421" s="1"/>
      <c r="Z3421" s="1"/>
      <c r="AA3421" s="1"/>
      <c r="AB3421" s="1"/>
      <c r="AC3421" s="1"/>
    </row>
    <row r="3422" spans="1:29" ht="15" customHeight="1" x14ac:dyDescent="0.25">
      <c r="A3422" s="342"/>
      <c r="B3422" s="417"/>
      <c r="C3422" s="418"/>
      <c r="S3422" s="367"/>
      <c r="T3422" s="367"/>
      <c r="U3422" s="368"/>
      <c r="V3422" s="1"/>
      <c r="W3422" s="1"/>
      <c r="X3422" s="1"/>
      <c r="Y3422" s="1"/>
      <c r="Z3422" s="1"/>
      <c r="AA3422" s="1"/>
      <c r="AB3422" s="1"/>
      <c r="AC3422" s="1"/>
    </row>
    <row r="3423" spans="1:29" ht="15" customHeight="1" x14ac:dyDescent="0.25">
      <c r="A3423" s="342"/>
      <c r="B3423" s="417"/>
      <c r="C3423" s="418"/>
      <c r="S3423" s="367"/>
      <c r="T3423" s="367"/>
      <c r="U3423" s="368"/>
      <c r="V3423" s="1"/>
      <c r="W3423" s="1"/>
      <c r="X3423" s="1"/>
      <c r="Y3423" s="1"/>
      <c r="Z3423" s="1"/>
      <c r="AA3423" s="1"/>
      <c r="AB3423" s="1"/>
      <c r="AC3423" s="1"/>
    </row>
    <row r="3424" spans="1:29" ht="15" customHeight="1" x14ac:dyDescent="0.25">
      <c r="A3424" s="342"/>
      <c r="B3424" s="417"/>
      <c r="C3424" s="418"/>
      <c r="S3424" s="367"/>
      <c r="T3424" s="367"/>
      <c r="U3424" s="368"/>
      <c r="V3424" s="1"/>
      <c r="W3424" s="1"/>
      <c r="X3424" s="1"/>
      <c r="Y3424" s="1"/>
      <c r="Z3424" s="1"/>
      <c r="AA3424" s="1"/>
      <c r="AB3424" s="1"/>
      <c r="AC3424" s="1"/>
    </row>
    <row r="3425" spans="1:29" ht="15" customHeight="1" x14ac:dyDescent="0.25">
      <c r="A3425" s="342"/>
      <c r="B3425" s="417"/>
      <c r="C3425" s="418"/>
      <c r="S3425" s="367"/>
      <c r="T3425" s="367"/>
      <c r="U3425" s="368"/>
      <c r="V3425" s="1"/>
      <c r="W3425" s="1"/>
      <c r="X3425" s="1"/>
      <c r="Y3425" s="1"/>
      <c r="Z3425" s="1"/>
      <c r="AA3425" s="1"/>
      <c r="AB3425" s="1"/>
      <c r="AC3425" s="1"/>
    </row>
    <row r="3426" spans="1:29" ht="15" customHeight="1" x14ac:dyDescent="0.25">
      <c r="A3426" s="342"/>
      <c r="B3426" s="417"/>
      <c r="C3426" s="418"/>
      <c r="S3426" s="367"/>
      <c r="T3426" s="367"/>
      <c r="U3426" s="368"/>
      <c r="V3426" s="1"/>
      <c r="W3426" s="1"/>
      <c r="X3426" s="1"/>
      <c r="Y3426" s="1"/>
      <c r="Z3426" s="1"/>
      <c r="AA3426" s="1"/>
      <c r="AB3426" s="1"/>
      <c r="AC3426" s="1"/>
    </row>
    <row r="3427" spans="1:29" ht="15" customHeight="1" x14ac:dyDescent="0.25">
      <c r="A3427" s="342"/>
      <c r="B3427" s="417"/>
      <c r="C3427" s="418"/>
      <c r="S3427" s="367"/>
      <c r="T3427" s="367"/>
      <c r="U3427" s="368"/>
      <c r="V3427" s="1"/>
      <c r="W3427" s="1"/>
      <c r="X3427" s="1"/>
      <c r="Y3427" s="1"/>
      <c r="Z3427" s="1"/>
      <c r="AA3427" s="1"/>
      <c r="AB3427" s="1"/>
      <c r="AC3427" s="1"/>
    </row>
    <row r="3428" spans="1:29" ht="15" customHeight="1" x14ac:dyDescent="0.25">
      <c r="A3428" s="342"/>
      <c r="B3428" s="417"/>
      <c r="C3428" s="418"/>
      <c r="S3428" s="367"/>
      <c r="T3428" s="367"/>
      <c r="U3428" s="368"/>
      <c r="V3428" s="1"/>
      <c r="W3428" s="1"/>
      <c r="X3428" s="1"/>
      <c r="Y3428" s="1"/>
      <c r="Z3428" s="1"/>
      <c r="AA3428" s="1"/>
      <c r="AB3428" s="1"/>
      <c r="AC3428" s="1"/>
    </row>
    <row r="3429" spans="1:29" ht="15" customHeight="1" x14ac:dyDescent="0.25">
      <c r="A3429" s="342"/>
      <c r="B3429" s="417"/>
      <c r="C3429" s="418"/>
      <c r="S3429" s="367"/>
      <c r="T3429" s="367"/>
      <c r="U3429" s="368"/>
      <c r="V3429" s="1"/>
      <c r="W3429" s="1"/>
      <c r="X3429" s="1"/>
      <c r="Y3429" s="1"/>
      <c r="Z3429" s="1"/>
      <c r="AA3429" s="1"/>
      <c r="AB3429" s="1"/>
      <c r="AC3429" s="1"/>
    </row>
    <row r="3430" spans="1:29" ht="15" customHeight="1" x14ac:dyDescent="0.25">
      <c r="A3430" s="342"/>
      <c r="B3430" s="417"/>
      <c r="C3430" s="418"/>
      <c r="S3430" s="367"/>
      <c r="T3430" s="367"/>
      <c r="U3430" s="368"/>
      <c r="V3430" s="1"/>
      <c r="W3430" s="1"/>
      <c r="X3430" s="1"/>
      <c r="Y3430" s="1"/>
      <c r="Z3430" s="1"/>
      <c r="AA3430" s="1"/>
      <c r="AB3430" s="1"/>
      <c r="AC3430" s="1"/>
    </row>
    <row r="3431" spans="1:29" ht="15" customHeight="1" x14ac:dyDescent="0.25">
      <c r="A3431" s="342"/>
      <c r="B3431" s="417"/>
      <c r="C3431" s="418"/>
      <c r="S3431" s="367"/>
      <c r="T3431" s="367"/>
      <c r="U3431" s="368"/>
      <c r="V3431" s="1"/>
      <c r="W3431" s="1"/>
      <c r="X3431" s="1"/>
      <c r="Y3431" s="1"/>
      <c r="Z3431" s="1"/>
      <c r="AA3431" s="1"/>
      <c r="AB3431" s="1"/>
      <c r="AC3431" s="1"/>
    </row>
    <row r="3432" spans="1:29" ht="15" customHeight="1" x14ac:dyDescent="0.25">
      <c r="A3432" s="342"/>
      <c r="B3432" s="417"/>
      <c r="C3432" s="418"/>
      <c r="S3432" s="367"/>
      <c r="T3432" s="367"/>
      <c r="U3432" s="368"/>
      <c r="V3432" s="1"/>
      <c r="W3432" s="1"/>
      <c r="X3432" s="1"/>
      <c r="Y3432" s="1"/>
      <c r="Z3432" s="1"/>
      <c r="AA3432" s="1"/>
      <c r="AB3432" s="1"/>
      <c r="AC3432" s="1"/>
    </row>
    <row r="3433" spans="1:29" ht="15" customHeight="1" x14ac:dyDescent="0.25">
      <c r="A3433" s="342"/>
      <c r="B3433" s="417"/>
      <c r="C3433" s="418"/>
      <c r="S3433" s="367"/>
      <c r="T3433" s="367"/>
      <c r="U3433" s="368"/>
      <c r="V3433" s="1"/>
      <c r="W3433" s="1"/>
      <c r="X3433" s="1"/>
      <c r="Y3433" s="1"/>
      <c r="Z3433" s="1"/>
      <c r="AA3433" s="1"/>
      <c r="AB3433" s="1"/>
      <c r="AC3433" s="1"/>
    </row>
    <row r="3434" spans="1:29" ht="15" customHeight="1" x14ac:dyDescent="0.25">
      <c r="A3434" s="342"/>
      <c r="B3434" s="417"/>
      <c r="C3434" s="418"/>
      <c r="S3434" s="367"/>
      <c r="T3434" s="367"/>
      <c r="U3434" s="368"/>
      <c r="V3434" s="1"/>
      <c r="W3434" s="1"/>
      <c r="X3434" s="1"/>
      <c r="Y3434" s="1"/>
      <c r="Z3434" s="1"/>
      <c r="AA3434" s="1"/>
      <c r="AB3434" s="1"/>
      <c r="AC3434" s="1"/>
    </row>
    <row r="3435" spans="1:29" ht="15" customHeight="1" x14ac:dyDescent="0.25">
      <c r="A3435" s="342"/>
      <c r="B3435" s="417"/>
      <c r="C3435" s="418"/>
      <c r="S3435" s="367"/>
      <c r="T3435" s="367"/>
      <c r="U3435" s="368"/>
      <c r="V3435" s="1"/>
      <c r="W3435" s="1"/>
      <c r="X3435" s="1"/>
      <c r="Y3435" s="1"/>
      <c r="Z3435" s="1"/>
      <c r="AA3435" s="1"/>
      <c r="AB3435" s="1"/>
      <c r="AC3435" s="1"/>
    </row>
    <row r="3436" spans="1:29" ht="15" customHeight="1" x14ac:dyDescent="0.25">
      <c r="A3436" s="342"/>
      <c r="B3436" s="417"/>
      <c r="C3436" s="418"/>
      <c r="S3436" s="367"/>
      <c r="T3436" s="367"/>
      <c r="U3436" s="368"/>
      <c r="V3436" s="1"/>
      <c r="W3436" s="1"/>
      <c r="X3436" s="1"/>
      <c r="Y3436" s="1"/>
      <c r="Z3436" s="1"/>
      <c r="AA3436" s="1"/>
      <c r="AB3436" s="1"/>
      <c r="AC3436" s="1"/>
    </row>
    <row r="3437" spans="1:29" ht="15" customHeight="1" x14ac:dyDescent="0.25">
      <c r="A3437" s="342"/>
      <c r="B3437" s="417"/>
      <c r="C3437" s="418"/>
      <c r="S3437" s="367"/>
      <c r="T3437" s="367"/>
      <c r="U3437" s="368"/>
      <c r="V3437" s="1"/>
      <c r="W3437" s="1"/>
      <c r="X3437" s="1"/>
      <c r="Y3437" s="1"/>
      <c r="Z3437" s="1"/>
      <c r="AA3437" s="1"/>
      <c r="AB3437" s="1"/>
      <c r="AC3437" s="1"/>
    </row>
    <row r="3438" spans="1:29" ht="15" customHeight="1" x14ac:dyDescent="0.25">
      <c r="A3438" s="342"/>
      <c r="B3438" s="417"/>
      <c r="C3438" s="418"/>
      <c r="S3438" s="367"/>
      <c r="T3438" s="367"/>
      <c r="U3438" s="368"/>
      <c r="V3438" s="1"/>
      <c r="W3438" s="1"/>
      <c r="X3438" s="1"/>
      <c r="Y3438" s="1"/>
      <c r="Z3438" s="1"/>
      <c r="AA3438" s="1"/>
      <c r="AB3438" s="1"/>
      <c r="AC3438" s="1"/>
    </row>
    <row r="3439" spans="1:29" ht="15" customHeight="1" x14ac:dyDescent="0.25">
      <c r="A3439" s="342"/>
      <c r="B3439" s="417"/>
      <c r="C3439" s="418"/>
      <c r="S3439" s="367"/>
      <c r="T3439" s="367"/>
      <c r="U3439" s="368"/>
      <c r="V3439" s="1"/>
      <c r="W3439" s="1"/>
      <c r="X3439" s="1"/>
      <c r="Y3439" s="1"/>
      <c r="Z3439" s="1"/>
      <c r="AA3439" s="1"/>
      <c r="AB3439" s="1"/>
      <c r="AC3439" s="1"/>
    </row>
    <row r="3440" spans="1:29" ht="15" customHeight="1" x14ac:dyDescent="0.25">
      <c r="A3440" s="342"/>
      <c r="B3440" s="417"/>
      <c r="C3440" s="418"/>
      <c r="S3440" s="367"/>
      <c r="T3440" s="367"/>
      <c r="U3440" s="368"/>
      <c r="V3440" s="1"/>
      <c r="W3440" s="1"/>
      <c r="X3440" s="1"/>
      <c r="Y3440" s="1"/>
      <c r="Z3440" s="1"/>
      <c r="AA3440" s="1"/>
      <c r="AB3440" s="1"/>
      <c r="AC3440" s="1"/>
    </row>
    <row r="3441" spans="1:29" ht="15" customHeight="1" x14ac:dyDescent="0.25">
      <c r="A3441" s="342"/>
      <c r="B3441" s="417"/>
      <c r="C3441" s="418"/>
      <c r="S3441" s="367"/>
      <c r="T3441" s="367"/>
      <c r="U3441" s="368"/>
      <c r="V3441" s="1"/>
      <c r="W3441" s="1"/>
      <c r="X3441" s="1"/>
      <c r="Y3441" s="1"/>
      <c r="Z3441" s="1"/>
      <c r="AA3441" s="1"/>
      <c r="AB3441" s="1"/>
      <c r="AC3441" s="1"/>
    </row>
    <row r="3442" spans="1:29" ht="15" customHeight="1" x14ac:dyDescent="0.25">
      <c r="A3442" s="342"/>
      <c r="B3442" s="417"/>
      <c r="C3442" s="418"/>
      <c r="S3442" s="367"/>
      <c r="T3442" s="367"/>
      <c r="U3442" s="368"/>
      <c r="V3442" s="1"/>
      <c r="W3442" s="1"/>
      <c r="X3442" s="1"/>
      <c r="Y3442" s="1"/>
      <c r="Z3442" s="1"/>
      <c r="AA3442" s="1"/>
      <c r="AB3442" s="1"/>
      <c r="AC3442" s="1"/>
    </row>
    <row r="3443" spans="1:29" ht="15" customHeight="1" x14ac:dyDescent="0.25">
      <c r="A3443" s="342"/>
      <c r="B3443" s="417"/>
      <c r="C3443" s="418"/>
      <c r="S3443" s="367"/>
      <c r="T3443" s="367"/>
      <c r="U3443" s="368"/>
      <c r="V3443" s="1"/>
      <c r="W3443" s="1"/>
      <c r="X3443" s="1"/>
      <c r="Y3443" s="1"/>
      <c r="Z3443" s="1"/>
      <c r="AA3443" s="1"/>
      <c r="AB3443" s="1"/>
      <c r="AC3443" s="1"/>
    </row>
    <row r="3444" spans="1:29" ht="15" customHeight="1" x14ac:dyDescent="0.25">
      <c r="A3444" s="342"/>
      <c r="B3444" s="417"/>
      <c r="C3444" s="418"/>
      <c r="S3444" s="367"/>
      <c r="T3444" s="367"/>
      <c r="U3444" s="368"/>
      <c r="V3444" s="1"/>
      <c r="W3444" s="1"/>
      <c r="X3444" s="1"/>
      <c r="Y3444" s="1"/>
      <c r="Z3444" s="1"/>
      <c r="AA3444" s="1"/>
      <c r="AB3444" s="1"/>
      <c r="AC3444" s="1"/>
    </row>
    <row r="3445" spans="1:29" ht="15" customHeight="1" x14ac:dyDescent="0.25">
      <c r="A3445" s="342"/>
      <c r="B3445" s="417"/>
      <c r="C3445" s="418"/>
      <c r="S3445" s="367"/>
      <c r="T3445" s="367"/>
      <c r="U3445" s="368"/>
      <c r="V3445" s="1"/>
      <c r="W3445" s="1"/>
      <c r="X3445" s="1"/>
      <c r="Y3445" s="1"/>
      <c r="Z3445" s="1"/>
      <c r="AA3445" s="1"/>
      <c r="AB3445" s="1"/>
      <c r="AC3445" s="1"/>
    </row>
    <row r="3446" spans="1:29" ht="15" customHeight="1" x14ac:dyDescent="0.25">
      <c r="A3446" s="342"/>
      <c r="B3446" s="417"/>
      <c r="C3446" s="418"/>
      <c r="S3446" s="367"/>
      <c r="T3446" s="367"/>
      <c r="U3446" s="368"/>
      <c r="V3446" s="1"/>
      <c r="W3446" s="1"/>
      <c r="X3446" s="1"/>
      <c r="Y3446" s="1"/>
      <c r="Z3446" s="1"/>
      <c r="AA3446" s="1"/>
      <c r="AB3446" s="1"/>
      <c r="AC3446" s="1"/>
    </row>
    <row r="3447" spans="1:29" ht="15" customHeight="1" x14ac:dyDescent="0.25">
      <c r="A3447" s="342"/>
      <c r="B3447" s="417"/>
      <c r="C3447" s="418"/>
      <c r="S3447" s="367"/>
      <c r="T3447" s="367"/>
      <c r="U3447" s="368"/>
      <c r="V3447" s="1"/>
      <c r="W3447" s="1"/>
      <c r="X3447" s="1"/>
      <c r="Y3447" s="1"/>
      <c r="Z3447" s="1"/>
      <c r="AA3447" s="1"/>
      <c r="AB3447" s="1"/>
      <c r="AC3447" s="1"/>
    </row>
    <row r="3448" spans="1:29" ht="15" customHeight="1" x14ac:dyDescent="0.25">
      <c r="A3448" s="342"/>
      <c r="B3448" s="417"/>
      <c r="C3448" s="418"/>
      <c r="S3448" s="367"/>
      <c r="T3448" s="367"/>
      <c r="U3448" s="368"/>
      <c r="V3448" s="1"/>
      <c r="W3448" s="1"/>
      <c r="X3448" s="1"/>
      <c r="Y3448" s="1"/>
      <c r="Z3448" s="1"/>
      <c r="AA3448" s="1"/>
      <c r="AB3448" s="1"/>
      <c r="AC3448" s="1"/>
    </row>
    <row r="3449" spans="1:29" ht="15" customHeight="1" x14ac:dyDescent="0.25">
      <c r="A3449" s="342"/>
      <c r="B3449" s="417"/>
      <c r="C3449" s="418"/>
      <c r="S3449" s="367"/>
      <c r="T3449" s="367"/>
      <c r="U3449" s="368"/>
      <c r="V3449" s="1"/>
      <c r="W3449" s="1"/>
      <c r="X3449" s="1"/>
      <c r="Y3449" s="1"/>
      <c r="Z3449" s="1"/>
      <c r="AA3449" s="1"/>
      <c r="AB3449" s="1"/>
      <c r="AC3449" s="1"/>
    </row>
    <row r="3450" spans="1:29" ht="15" customHeight="1" x14ac:dyDescent="0.25">
      <c r="A3450" s="342"/>
      <c r="B3450" s="417"/>
      <c r="C3450" s="418"/>
      <c r="S3450" s="367"/>
      <c r="T3450" s="367"/>
      <c r="U3450" s="368"/>
      <c r="V3450" s="1"/>
      <c r="W3450" s="1"/>
      <c r="X3450" s="1"/>
      <c r="Y3450" s="1"/>
      <c r="Z3450" s="1"/>
      <c r="AA3450" s="1"/>
      <c r="AB3450" s="1"/>
      <c r="AC3450" s="1"/>
    </row>
    <row r="3451" spans="1:29" ht="15" customHeight="1" x14ac:dyDescent="0.25">
      <c r="A3451" s="342"/>
      <c r="B3451" s="417"/>
      <c r="C3451" s="418"/>
      <c r="S3451" s="367"/>
      <c r="T3451" s="367"/>
      <c r="U3451" s="368"/>
      <c r="V3451" s="1"/>
      <c r="W3451" s="1"/>
      <c r="X3451" s="1"/>
      <c r="Y3451" s="1"/>
      <c r="Z3451" s="1"/>
      <c r="AA3451" s="1"/>
      <c r="AB3451" s="1"/>
      <c r="AC3451" s="1"/>
    </row>
    <row r="3452" spans="1:29" ht="15" customHeight="1" x14ac:dyDescent="0.25">
      <c r="A3452" s="342"/>
      <c r="B3452" s="417"/>
      <c r="C3452" s="418"/>
      <c r="S3452" s="367"/>
      <c r="T3452" s="367"/>
      <c r="U3452" s="368"/>
      <c r="V3452" s="1"/>
      <c r="W3452" s="1"/>
      <c r="X3452" s="1"/>
      <c r="Y3452" s="1"/>
      <c r="Z3452" s="1"/>
      <c r="AA3452" s="1"/>
      <c r="AB3452" s="1"/>
      <c r="AC3452" s="1"/>
    </row>
    <row r="3453" spans="1:29" ht="15" customHeight="1" x14ac:dyDescent="0.25">
      <c r="A3453" s="342"/>
      <c r="B3453" s="417"/>
      <c r="C3453" s="418"/>
      <c r="S3453" s="367"/>
      <c r="T3453" s="367"/>
      <c r="U3453" s="368"/>
      <c r="V3453" s="1"/>
      <c r="W3453" s="1"/>
      <c r="X3453" s="1"/>
      <c r="Y3453" s="1"/>
      <c r="Z3453" s="1"/>
      <c r="AA3453" s="1"/>
      <c r="AB3453" s="1"/>
      <c r="AC3453" s="1"/>
    </row>
    <row r="3454" spans="1:29" ht="15" customHeight="1" x14ac:dyDescent="0.25">
      <c r="A3454" s="342"/>
      <c r="B3454" s="417"/>
      <c r="C3454" s="418"/>
      <c r="S3454" s="367"/>
      <c r="T3454" s="367"/>
      <c r="U3454" s="368"/>
      <c r="V3454" s="1"/>
      <c r="W3454" s="1"/>
      <c r="X3454" s="1"/>
      <c r="Y3454" s="1"/>
      <c r="Z3454" s="1"/>
      <c r="AA3454" s="1"/>
      <c r="AB3454" s="1"/>
      <c r="AC3454" s="1"/>
    </row>
    <row r="3455" spans="1:29" ht="15" customHeight="1" x14ac:dyDescent="0.25">
      <c r="A3455" s="342"/>
      <c r="B3455" s="417"/>
      <c r="C3455" s="418"/>
      <c r="S3455" s="367"/>
      <c r="T3455" s="367"/>
      <c r="U3455" s="368"/>
      <c r="V3455" s="1"/>
      <c r="W3455" s="1"/>
      <c r="X3455" s="1"/>
      <c r="Y3455" s="1"/>
      <c r="Z3455" s="1"/>
      <c r="AA3455" s="1"/>
      <c r="AB3455" s="1"/>
      <c r="AC3455" s="1"/>
    </row>
    <row r="3456" spans="1:29" ht="15" customHeight="1" x14ac:dyDescent="0.25">
      <c r="A3456" s="342"/>
      <c r="B3456" s="417"/>
      <c r="C3456" s="418"/>
      <c r="S3456" s="367"/>
      <c r="T3456" s="367"/>
      <c r="U3456" s="368"/>
      <c r="V3456" s="1"/>
      <c r="W3456" s="1"/>
      <c r="X3456" s="1"/>
      <c r="Y3456" s="1"/>
      <c r="Z3456" s="1"/>
      <c r="AA3456" s="1"/>
      <c r="AB3456" s="1"/>
      <c r="AC3456" s="1"/>
    </row>
    <row r="3457" spans="1:29" ht="15" customHeight="1" x14ac:dyDescent="0.25">
      <c r="A3457" s="342"/>
      <c r="B3457" s="417"/>
      <c r="C3457" s="418"/>
      <c r="S3457" s="367"/>
      <c r="T3457" s="367"/>
      <c r="U3457" s="368"/>
      <c r="V3457" s="1"/>
      <c r="W3457" s="1"/>
      <c r="X3457" s="1"/>
      <c r="Y3457" s="1"/>
      <c r="Z3457" s="1"/>
      <c r="AA3457" s="1"/>
      <c r="AB3457" s="1"/>
      <c r="AC3457" s="1"/>
    </row>
    <row r="3458" spans="1:29" ht="15" customHeight="1" x14ac:dyDescent="0.25">
      <c r="A3458" s="342"/>
      <c r="B3458" s="417"/>
      <c r="C3458" s="418"/>
      <c r="S3458" s="367"/>
      <c r="T3458" s="367"/>
      <c r="U3458" s="368"/>
      <c r="V3458" s="1"/>
      <c r="W3458" s="1"/>
      <c r="X3458" s="1"/>
      <c r="Y3458" s="1"/>
      <c r="Z3458" s="1"/>
      <c r="AA3458" s="1"/>
      <c r="AB3458" s="1"/>
      <c r="AC3458" s="1"/>
    </row>
    <row r="3459" spans="1:29" ht="15" customHeight="1" x14ac:dyDescent="0.25">
      <c r="A3459" s="342"/>
      <c r="B3459" s="417"/>
      <c r="C3459" s="418"/>
      <c r="S3459" s="367"/>
      <c r="T3459" s="367"/>
      <c r="U3459" s="368"/>
      <c r="V3459" s="1"/>
      <c r="W3459" s="1"/>
      <c r="X3459" s="1"/>
      <c r="Y3459" s="1"/>
      <c r="Z3459" s="1"/>
      <c r="AA3459" s="1"/>
      <c r="AB3459" s="1"/>
      <c r="AC3459" s="1"/>
    </row>
    <row r="3460" spans="1:29" ht="15" customHeight="1" x14ac:dyDescent="0.25">
      <c r="A3460" s="342"/>
      <c r="B3460" s="417"/>
      <c r="C3460" s="418"/>
      <c r="S3460" s="367"/>
      <c r="T3460" s="367"/>
      <c r="U3460" s="368"/>
      <c r="V3460" s="1"/>
      <c r="W3460" s="1"/>
      <c r="X3460" s="1"/>
      <c r="Y3460" s="1"/>
      <c r="Z3460" s="1"/>
      <c r="AA3460" s="1"/>
      <c r="AB3460" s="1"/>
      <c r="AC3460" s="1"/>
    </row>
    <row r="3461" spans="1:29" ht="15" customHeight="1" x14ac:dyDescent="0.25">
      <c r="A3461" s="342"/>
      <c r="B3461" s="417"/>
      <c r="C3461" s="418"/>
      <c r="S3461" s="367"/>
      <c r="T3461" s="367"/>
      <c r="U3461" s="368"/>
      <c r="V3461" s="1"/>
      <c r="W3461" s="1"/>
      <c r="X3461" s="1"/>
      <c r="Y3461" s="1"/>
      <c r="Z3461" s="1"/>
      <c r="AA3461" s="1"/>
      <c r="AB3461" s="1"/>
      <c r="AC3461" s="1"/>
    </row>
    <row r="3462" spans="1:29" ht="15" customHeight="1" x14ac:dyDescent="0.25">
      <c r="A3462" s="342"/>
      <c r="B3462" s="417"/>
      <c r="C3462" s="418"/>
      <c r="S3462" s="367"/>
      <c r="T3462" s="367"/>
      <c r="U3462" s="368"/>
      <c r="V3462" s="1"/>
      <c r="W3462" s="1"/>
      <c r="X3462" s="1"/>
      <c r="Y3462" s="1"/>
      <c r="Z3462" s="1"/>
      <c r="AA3462" s="1"/>
      <c r="AB3462" s="1"/>
      <c r="AC3462" s="1"/>
    </row>
    <row r="3463" spans="1:29" ht="15" customHeight="1" x14ac:dyDescent="0.25">
      <c r="A3463" s="342"/>
      <c r="B3463" s="417"/>
      <c r="C3463" s="418"/>
      <c r="S3463" s="367"/>
      <c r="T3463" s="367"/>
      <c r="U3463" s="368"/>
      <c r="V3463" s="1"/>
      <c r="W3463" s="1"/>
      <c r="X3463" s="1"/>
      <c r="Y3463" s="1"/>
      <c r="Z3463" s="1"/>
      <c r="AA3463" s="1"/>
      <c r="AB3463" s="1"/>
      <c r="AC3463" s="1"/>
    </row>
    <row r="3464" spans="1:29" ht="15" customHeight="1" x14ac:dyDescent="0.25">
      <c r="A3464" s="342"/>
      <c r="B3464" s="417"/>
      <c r="C3464" s="418"/>
      <c r="S3464" s="367"/>
      <c r="T3464" s="367"/>
      <c r="U3464" s="368"/>
      <c r="V3464" s="1"/>
      <c r="W3464" s="1"/>
      <c r="X3464" s="1"/>
      <c r="Y3464" s="1"/>
      <c r="Z3464" s="1"/>
      <c r="AA3464" s="1"/>
      <c r="AB3464" s="1"/>
      <c r="AC3464" s="1"/>
    </row>
    <row r="3465" spans="1:29" ht="15" customHeight="1" x14ac:dyDescent="0.25">
      <c r="A3465" s="342"/>
      <c r="B3465" s="417"/>
      <c r="C3465" s="418"/>
      <c r="S3465" s="367"/>
      <c r="T3465" s="367"/>
      <c r="U3465" s="368"/>
      <c r="V3465" s="1"/>
      <c r="W3465" s="1"/>
      <c r="X3465" s="1"/>
      <c r="Y3465" s="1"/>
      <c r="Z3465" s="1"/>
      <c r="AA3465" s="1"/>
      <c r="AB3465" s="1"/>
      <c r="AC3465" s="1"/>
    </row>
    <row r="3466" spans="1:29" ht="15" customHeight="1" x14ac:dyDescent="0.25">
      <c r="A3466" s="342"/>
      <c r="B3466" s="417"/>
      <c r="C3466" s="418"/>
      <c r="S3466" s="367"/>
      <c r="T3466" s="367"/>
      <c r="U3466" s="368"/>
      <c r="V3466" s="1"/>
      <c r="W3466" s="1"/>
      <c r="X3466" s="1"/>
      <c r="Y3466" s="1"/>
      <c r="Z3466" s="1"/>
      <c r="AA3466" s="1"/>
      <c r="AB3466" s="1"/>
      <c r="AC3466" s="1"/>
    </row>
    <row r="3467" spans="1:29" ht="15" customHeight="1" x14ac:dyDescent="0.25">
      <c r="A3467" s="342"/>
      <c r="B3467" s="417"/>
      <c r="C3467" s="418"/>
      <c r="S3467" s="367"/>
      <c r="T3467" s="367"/>
      <c r="U3467" s="368"/>
      <c r="V3467" s="1"/>
      <c r="W3467" s="1"/>
      <c r="X3467" s="1"/>
      <c r="Y3467" s="1"/>
      <c r="Z3467" s="1"/>
      <c r="AA3467" s="1"/>
      <c r="AB3467" s="1"/>
      <c r="AC3467" s="1"/>
    </row>
    <row r="3468" spans="1:29" ht="15" customHeight="1" x14ac:dyDescent="0.25">
      <c r="A3468" s="342"/>
      <c r="B3468" s="417"/>
      <c r="C3468" s="418"/>
      <c r="S3468" s="367"/>
      <c r="T3468" s="367"/>
      <c r="U3468" s="368"/>
      <c r="V3468" s="1"/>
      <c r="W3468" s="1"/>
      <c r="X3468" s="1"/>
      <c r="Y3468" s="1"/>
      <c r="Z3468" s="1"/>
      <c r="AA3468" s="1"/>
      <c r="AB3468" s="1"/>
      <c r="AC3468" s="1"/>
    </row>
    <row r="3469" spans="1:29" ht="15" customHeight="1" x14ac:dyDescent="0.25">
      <c r="A3469" s="342"/>
      <c r="B3469" s="417"/>
      <c r="C3469" s="418"/>
      <c r="S3469" s="367"/>
      <c r="T3469" s="367"/>
      <c r="U3469" s="368"/>
      <c r="V3469" s="1"/>
      <c r="W3469" s="1"/>
      <c r="X3469" s="1"/>
      <c r="Y3469" s="1"/>
      <c r="Z3469" s="1"/>
      <c r="AA3469" s="1"/>
      <c r="AB3469" s="1"/>
      <c r="AC3469" s="1"/>
    </row>
    <row r="3470" spans="1:29" ht="15" customHeight="1" x14ac:dyDescent="0.25">
      <c r="A3470" s="342"/>
      <c r="B3470" s="417"/>
      <c r="C3470" s="418"/>
      <c r="S3470" s="367"/>
      <c r="T3470" s="367"/>
      <c r="U3470" s="368"/>
      <c r="V3470" s="1"/>
      <c r="W3470" s="1"/>
      <c r="X3470" s="1"/>
      <c r="Y3470" s="1"/>
      <c r="Z3470" s="1"/>
      <c r="AA3470" s="1"/>
      <c r="AB3470" s="1"/>
      <c r="AC3470" s="1"/>
    </row>
    <row r="3471" spans="1:29" ht="15" customHeight="1" x14ac:dyDescent="0.25">
      <c r="A3471" s="342"/>
      <c r="B3471" s="417"/>
      <c r="C3471" s="418"/>
      <c r="S3471" s="367"/>
      <c r="T3471" s="367"/>
      <c r="U3471" s="368"/>
      <c r="V3471" s="1"/>
      <c r="W3471" s="1"/>
      <c r="X3471" s="1"/>
      <c r="Y3471" s="1"/>
      <c r="Z3471" s="1"/>
      <c r="AA3471" s="1"/>
      <c r="AB3471" s="1"/>
      <c r="AC3471" s="1"/>
    </row>
    <row r="3472" spans="1:29" ht="15" customHeight="1" x14ac:dyDescent="0.25">
      <c r="A3472" s="342"/>
      <c r="B3472" s="417"/>
      <c r="C3472" s="418"/>
      <c r="S3472" s="367"/>
      <c r="T3472" s="367"/>
      <c r="U3472" s="368"/>
      <c r="V3472" s="1"/>
      <c r="W3472" s="1"/>
      <c r="X3472" s="1"/>
      <c r="Y3472" s="1"/>
      <c r="Z3472" s="1"/>
      <c r="AA3472" s="1"/>
      <c r="AB3472" s="1"/>
      <c r="AC3472" s="1"/>
    </row>
    <row r="3473" spans="1:29" ht="15" customHeight="1" x14ac:dyDescent="0.25">
      <c r="A3473" s="342"/>
      <c r="B3473" s="417"/>
      <c r="C3473" s="418"/>
      <c r="S3473" s="367"/>
      <c r="T3473" s="367"/>
      <c r="U3473" s="368"/>
      <c r="V3473" s="1"/>
      <c r="W3473" s="1"/>
      <c r="X3473" s="1"/>
      <c r="Y3473" s="1"/>
      <c r="Z3473" s="1"/>
      <c r="AA3473" s="1"/>
      <c r="AB3473" s="1"/>
      <c r="AC3473" s="1"/>
    </row>
    <row r="3474" spans="1:29" ht="15" customHeight="1" x14ac:dyDescent="0.25">
      <c r="A3474" s="342"/>
      <c r="B3474" s="417"/>
      <c r="C3474" s="418"/>
      <c r="S3474" s="367"/>
      <c r="T3474" s="367"/>
      <c r="U3474" s="368"/>
      <c r="V3474" s="1"/>
      <c r="W3474" s="1"/>
      <c r="X3474" s="1"/>
      <c r="Y3474" s="1"/>
      <c r="Z3474" s="1"/>
      <c r="AA3474" s="1"/>
      <c r="AB3474" s="1"/>
      <c r="AC3474" s="1"/>
    </row>
    <row r="3475" spans="1:29" ht="15" customHeight="1" x14ac:dyDescent="0.25">
      <c r="A3475" s="342"/>
      <c r="B3475" s="417"/>
      <c r="C3475" s="418"/>
      <c r="S3475" s="367"/>
      <c r="T3475" s="367"/>
      <c r="U3475" s="368"/>
      <c r="V3475" s="1"/>
      <c r="W3475" s="1"/>
      <c r="X3475" s="1"/>
      <c r="Y3475" s="1"/>
      <c r="Z3475" s="1"/>
      <c r="AA3475" s="1"/>
      <c r="AB3475" s="1"/>
      <c r="AC3475" s="1"/>
    </row>
    <row r="3476" spans="1:29" ht="15" customHeight="1" x14ac:dyDescent="0.25">
      <c r="A3476" s="342"/>
      <c r="B3476" s="417"/>
      <c r="C3476" s="418"/>
      <c r="S3476" s="367"/>
      <c r="T3476" s="367"/>
      <c r="U3476" s="368"/>
      <c r="V3476" s="1"/>
      <c r="W3476" s="1"/>
      <c r="X3476" s="1"/>
      <c r="Y3476" s="1"/>
      <c r="Z3476" s="1"/>
      <c r="AA3476" s="1"/>
      <c r="AB3476" s="1"/>
      <c r="AC3476" s="1"/>
    </row>
    <row r="3477" spans="1:29" ht="15" customHeight="1" x14ac:dyDescent="0.25">
      <c r="A3477" s="342"/>
      <c r="B3477" s="417"/>
      <c r="C3477" s="418"/>
      <c r="S3477" s="367"/>
      <c r="T3477" s="367"/>
      <c r="U3477" s="368"/>
      <c r="V3477" s="1"/>
      <c r="W3477" s="1"/>
      <c r="X3477" s="1"/>
      <c r="Y3477" s="1"/>
      <c r="Z3477" s="1"/>
      <c r="AA3477" s="1"/>
      <c r="AB3477" s="1"/>
      <c r="AC3477" s="1"/>
    </row>
    <row r="3478" spans="1:29" ht="15" customHeight="1" x14ac:dyDescent="0.25">
      <c r="A3478" s="342"/>
      <c r="B3478" s="417"/>
      <c r="C3478" s="418"/>
      <c r="S3478" s="367"/>
      <c r="T3478" s="367"/>
      <c r="U3478" s="368"/>
      <c r="V3478" s="1"/>
      <c r="W3478" s="1"/>
      <c r="X3478" s="1"/>
      <c r="Y3478" s="1"/>
      <c r="Z3478" s="1"/>
      <c r="AA3478" s="1"/>
      <c r="AB3478" s="1"/>
      <c r="AC3478" s="1"/>
    </row>
    <row r="3479" spans="1:29" ht="15" customHeight="1" x14ac:dyDescent="0.25">
      <c r="A3479" s="342"/>
      <c r="B3479" s="417"/>
      <c r="C3479" s="418"/>
      <c r="S3479" s="367"/>
      <c r="T3479" s="367"/>
      <c r="U3479" s="368"/>
      <c r="V3479" s="1"/>
      <c r="W3479" s="1"/>
      <c r="X3479" s="1"/>
      <c r="Y3479" s="1"/>
      <c r="Z3479" s="1"/>
      <c r="AA3479" s="1"/>
      <c r="AB3479" s="1"/>
      <c r="AC3479" s="1"/>
    </row>
    <row r="3480" spans="1:29" ht="15" customHeight="1" x14ac:dyDescent="0.25">
      <c r="A3480" s="342"/>
      <c r="B3480" s="417"/>
      <c r="C3480" s="418"/>
      <c r="S3480" s="367"/>
      <c r="T3480" s="367"/>
      <c r="U3480" s="368"/>
      <c r="V3480" s="1"/>
      <c r="W3480" s="1"/>
      <c r="X3480" s="1"/>
      <c r="Y3480" s="1"/>
      <c r="Z3480" s="1"/>
      <c r="AA3480" s="1"/>
      <c r="AB3480" s="1"/>
      <c r="AC3480" s="1"/>
    </row>
    <row r="3481" spans="1:29" ht="15" customHeight="1" x14ac:dyDescent="0.25">
      <c r="A3481" s="342"/>
      <c r="B3481" s="417"/>
      <c r="C3481" s="418"/>
      <c r="S3481" s="367"/>
      <c r="T3481" s="367"/>
      <c r="U3481" s="368"/>
      <c r="V3481" s="1"/>
      <c r="W3481" s="1"/>
      <c r="X3481" s="1"/>
      <c r="Y3481" s="1"/>
      <c r="Z3481" s="1"/>
      <c r="AA3481" s="1"/>
      <c r="AB3481" s="1"/>
      <c r="AC3481" s="1"/>
    </row>
    <row r="3482" spans="1:29" ht="15" customHeight="1" x14ac:dyDescent="0.25">
      <c r="A3482" s="342"/>
      <c r="B3482" s="417"/>
      <c r="C3482" s="418"/>
      <c r="S3482" s="367"/>
      <c r="T3482" s="367"/>
      <c r="U3482" s="368"/>
      <c r="V3482" s="1"/>
      <c r="W3482" s="1"/>
      <c r="X3482" s="1"/>
      <c r="Y3482" s="1"/>
      <c r="Z3482" s="1"/>
      <c r="AA3482" s="1"/>
      <c r="AB3482" s="1"/>
      <c r="AC3482" s="1"/>
    </row>
    <row r="3483" spans="1:29" ht="15" customHeight="1" x14ac:dyDescent="0.25">
      <c r="A3483" s="342"/>
      <c r="B3483" s="417"/>
      <c r="C3483" s="418"/>
      <c r="S3483" s="367"/>
      <c r="T3483" s="367"/>
      <c r="U3483" s="368"/>
      <c r="V3483" s="1"/>
      <c r="W3483" s="1"/>
      <c r="X3483" s="1"/>
      <c r="Y3483" s="1"/>
      <c r="Z3483" s="1"/>
      <c r="AA3483" s="1"/>
      <c r="AB3483" s="1"/>
      <c r="AC3483" s="1"/>
    </row>
    <row r="3484" spans="1:29" ht="15" customHeight="1" x14ac:dyDescent="0.25">
      <c r="A3484" s="342"/>
      <c r="B3484" s="417"/>
      <c r="C3484" s="418"/>
      <c r="S3484" s="367"/>
      <c r="T3484" s="367"/>
      <c r="U3484" s="368"/>
      <c r="V3484" s="1"/>
      <c r="W3484" s="1"/>
      <c r="X3484" s="1"/>
      <c r="Y3484" s="1"/>
      <c r="Z3484" s="1"/>
      <c r="AA3484" s="1"/>
      <c r="AB3484" s="1"/>
      <c r="AC3484" s="1"/>
    </row>
    <row r="3485" spans="1:29" ht="15" customHeight="1" x14ac:dyDescent="0.25">
      <c r="A3485" s="342"/>
      <c r="B3485" s="417"/>
      <c r="C3485" s="418"/>
      <c r="S3485" s="367"/>
      <c r="T3485" s="367"/>
      <c r="U3485" s="368"/>
      <c r="V3485" s="1"/>
      <c r="W3485" s="1"/>
      <c r="X3485" s="1"/>
      <c r="Y3485" s="1"/>
      <c r="Z3485" s="1"/>
      <c r="AA3485" s="1"/>
      <c r="AB3485" s="1"/>
      <c r="AC3485" s="1"/>
    </row>
    <row r="3486" spans="1:29" ht="15" customHeight="1" x14ac:dyDescent="0.25">
      <c r="A3486" s="342"/>
      <c r="B3486" s="417"/>
      <c r="C3486" s="418"/>
      <c r="S3486" s="367"/>
      <c r="T3486" s="367"/>
      <c r="U3486" s="368"/>
      <c r="V3486" s="1"/>
      <c r="W3486" s="1"/>
      <c r="X3486" s="1"/>
      <c r="Y3486" s="1"/>
      <c r="Z3486" s="1"/>
      <c r="AA3486" s="1"/>
      <c r="AB3486" s="1"/>
      <c r="AC3486" s="1"/>
    </row>
    <row r="3487" spans="1:29" ht="15" customHeight="1" x14ac:dyDescent="0.25">
      <c r="A3487" s="342"/>
      <c r="B3487" s="417"/>
      <c r="C3487" s="418"/>
      <c r="S3487" s="367"/>
      <c r="T3487" s="367"/>
      <c r="U3487" s="368"/>
      <c r="V3487" s="1"/>
      <c r="W3487" s="1"/>
      <c r="X3487" s="1"/>
      <c r="Y3487" s="1"/>
      <c r="Z3487" s="1"/>
      <c r="AA3487" s="1"/>
      <c r="AB3487" s="1"/>
      <c r="AC3487" s="1"/>
    </row>
    <row r="3488" spans="1:29" ht="15" customHeight="1" x14ac:dyDescent="0.25">
      <c r="A3488" s="342"/>
      <c r="B3488" s="417"/>
      <c r="C3488" s="418"/>
      <c r="S3488" s="367"/>
      <c r="T3488" s="367"/>
      <c r="U3488" s="368"/>
      <c r="V3488" s="1"/>
      <c r="W3488" s="1"/>
      <c r="X3488" s="1"/>
      <c r="Y3488" s="1"/>
      <c r="Z3488" s="1"/>
      <c r="AA3488" s="1"/>
      <c r="AB3488" s="1"/>
      <c r="AC3488" s="1"/>
    </row>
    <row r="3489" spans="1:29" ht="15" customHeight="1" x14ac:dyDescent="0.25">
      <c r="A3489" s="342"/>
      <c r="B3489" s="417"/>
      <c r="C3489" s="418"/>
      <c r="S3489" s="367"/>
      <c r="T3489" s="367"/>
      <c r="U3489" s="368"/>
      <c r="V3489" s="1"/>
      <c r="W3489" s="1"/>
      <c r="X3489" s="1"/>
      <c r="Y3489" s="1"/>
      <c r="Z3489" s="1"/>
      <c r="AA3489" s="1"/>
      <c r="AB3489" s="1"/>
      <c r="AC3489" s="1"/>
    </row>
    <row r="3490" spans="1:29" ht="15" customHeight="1" x14ac:dyDescent="0.25">
      <c r="A3490" s="342"/>
      <c r="B3490" s="417"/>
      <c r="C3490" s="418"/>
      <c r="S3490" s="367"/>
      <c r="T3490" s="367"/>
      <c r="U3490" s="368"/>
      <c r="V3490" s="1"/>
      <c r="W3490" s="1"/>
      <c r="X3490" s="1"/>
      <c r="Y3490" s="1"/>
      <c r="Z3490" s="1"/>
      <c r="AA3490" s="1"/>
      <c r="AB3490" s="1"/>
      <c r="AC3490" s="1"/>
    </row>
    <row r="3491" spans="1:29" ht="15" customHeight="1" x14ac:dyDescent="0.25">
      <c r="A3491" s="342"/>
      <c r="B3491" s="417"/>
      <c r="C3491" s="418"/>
      <c r="S3491" s="367"/>
      <c r="T3491" s="367"/>
      <c r="U3491" s="368"/>
      <c r="V3491" s="1"/>
      <c r="W3491" s="1"/>
      <c r="X3491" s="1"/>
      <c r="Y3491" s="1"/>
      <c r="Z3491" s="1"/>
      <c r="AA3491" s="1"/>
      <c r="AB3491" s="1"/>
      <c r="AC3491" s="1"/>
    </row>
    <row r="3492" spans="1:29" ht="15" customHeight="1" x14ac:dyDescent="0.25">
      <c r="A3492" s="342"/>
      <c r="B3492" s="417"/>
      <c r="C3492" s="418"/>
      <c r="S3492" s="367"/>
      <c r="T3492" s="367"/>
      <c r="U3492" s="368"/>
      <c r="V3492" s="1"/>
      <c r="W3492" s="1"/>
      <c r="X3492" s="1"/>
      <c r="Y3492" s="1"/>
      <c r="Z3492" s="1"/>
      <c r="AA3492" s="1"/>
      <c r="AB3492" s="1"/>
      <c r="AC3492" s="1"/>
    </row>
    <row r="3493" spans="1:29" ht="15" customHeight="1" x14ac:dyDescent="0.25">
      <c r="A3493" s="342"/>
      <c r="B3493" s="417"/>
      <c r="C3493" s="418"/>
      <c r="S3493" s="367"/>
      <c r="T3493" s="367"/>
      <c r="U3493" s="368"/>
      <c r="V3493" s="1"/>
      <c r="W3493" s="1"/>
      <c r="X3493" s="1"/>
      <c r="Y3493" s="1"/>
      <c r="Z3493" s="1"/>
      <c r="AA3493" s="1"/>
      <c r="AB3493" s="1"/>
      <c r="AC3493" s="1"/>
    </row>
    <row r="3494" spans="1:29" ht="15" customHeight="1" x14ac:dyDescent="0.25">
      <c r="A3494" s="342"/>
      <c r="B3494" s="417"/>
      <c r="C3494" s="418"/>
      <c r="S3494" s="367"/>
      <c r="T3494" s="367"/>
      <c r="U3494" s="368"/>
      <c r="V3494" s="1"/>
      <c r="W3494" s="1"/>
      <c r="X3494" s="1"/>
      <c r="Y3494" s="1"/>
      <c r="Z3494" s="1"/>
      <c r="AA3494" s="1"/>
      <c r="AB3494" s="1"/>
      <c r="AC3494" s="1"/>
    </row>
    <row r="3495" spans="1:29" ht="15" customHeight="1" x14ac:dyDescent="0.25">
      <c r="A3495" s="342"/>
      <c r="B3495" s="417"/>
      <c r="C3495" s="418"/>
      <c r="S3495" s="367"/>
      <c r="T3495" s="367"/>
      <c r="U3495" s="368"/>
      <c r="V3495" s="1"/>
      <c r="W3495" s="1"/>
      <c r="X3495" s="1"/>
      <c r="Y3495" s="1"/>
      <c r="Z3495" s="1"/>
      <c r="AA3495" s="1"/>
      <c r="AB3495" s="1"/>
      <c r="AC3495" s="1"/>
    </row>
    <row r="3496" spans="1:29" ht="15" customHeight="1" x14ac:dyDescent="0.25">
      <c r="A3496" s="342"/>
      <c r="B3496" s="417"/>
      <c r="C3496" s="418"/>
      <c r="S3496" s="367"/>
      <c r="T3496" s="367"/>
      <c r="U3496" s="368"/>
      <c r="V3496" s="1"/>
      <c r="W3496" s="1"/>
      <c r="X3496" s="1"/>
      <c r="Y3496" s="1"/>
      <c r="Z3496" s="1"/>
      <c r="AA3496" s="1"/>
      <c r="AB3496" s="1"/>
      <c r="AC3496" s="1"/>
    </row>
    <row r="3497" spans="1:29" ht="15" customHeight="1" x14ac:dyDescent="0.25">
      <c r="A3497" s="342"/>
      <c r="B3497" s="417"/>
      <c r="C3497" s="418"/>
      <c r="S3497" s="367"/>
      <c r="T3497" s="367"/>
      <c r="U3497" s="368"/>
      <c r="V3497" s="1"/>
      <c r="W3497" s="1"/>
      <c r="X3497" s="1"/>
      <c r="Y3497" s="1"/>
      <c r="Z3497" s="1"/>
      <c r="AA3497" s="1"/>
      <c r="AB3497" s="1"/>
      <c r="AC3497" s="1"/>
    </row>
    <row r="3498" spans="1:29" ht="15" customHeight="1" x14ac:dyDescent="0.25">
      <c r="A3498" s="342"/>
      <c r="B3498" s="417"/>
      <c r="C3498" s="418"/>
      <c r="S3498" s="367"/>
      <c r="T3498" s="367"/>
      <c r="U3498" s="368"/>
      <c r="V3498" s="1"/>
      <c r="W3498" s="1"/>
      <c r="X3498" s="1"/>
      <c r="Y3498" s="1"/>
      <c r="Z3498" s="1"/>
      <c r="AA3498" s="1"/>
      <c r="AB3498" s="1"/>
      <c r="AC3498" s="1"/>
    </row>
    <row r="3499" spans="1:29" ht="15" customHeight="1" x14ac:dyDescent="0.25">
      <c r="A3499" s="342"/>
      <c r="B3499" s="417"/>
      <c r="C3499" s="418"/>
      <c r="S3499" s="367"/>
      <c r="T3499" s="367"/>
      <c r="U3499" s="368"/>
      <c r="V3499" s="1"/>
      <c r="W3499" s="1"/>
      <c r="X3499" s="1"/>
      <c r="Y3499" s="1"/>
      <c r="Z3499" s="1"/>
      <c r="AA3499" s="1"/>
      <c r="AB3499" s="1"/>
      <c r="AC3499" s="1"/>
    </row>
    <row r="3500" spans="1:29" ht="15" customHeight="1" x14ac:dyDescent="0.25">
      <c r="A3500" s="342"/>
      <c r="B3500" s="417"/>
      <c r="C3500" s="418"/>
      <c r="S3500" s="367"/>
      <c r="T3500" s="367"/>
      <c r="U3500" s="368"/>
      <c r="V3500" s="1"/>
      <c r="W3500" s="1"/>
      <c r="X3500" s="1"/>
      <c r="Y3500" s="1"/>
      <c r="Z3500" s="1"/>
      <c r="AA3500" s="1"/>
      <c r="AB3500" s="1"/>
      <c r="AC3500" s="1"/>
    </row>
    <row r="3501" spans="1:29" ht="15" customHeight="1" x14ac:dyDescent="0.25">
      <c r="A3501" s="342"/>
      <c r="B3501" s="417"/>
      <c r="C3501" s="418"/>
      <c r="S3501" s="367"/>
      <c r="T3501" s="367"/>
      <c r="U3501" s="368"/>
      <c r="V3501" s="1"/>
      <c r="W3501" s="1"/>
      <c r="X3501" s="1"/>
      <c r="Y3501" s="1"/>
      <c r="Z3501" s="1"/>
      <c r="AA3501" s="1"/>
      <c r="AB3501" s="1"/>
      <c r="AC3501" s="1"/>
    </row>
    <row r="3502" spans="1:29" ht="15" customHeight="1" x14ac:dyDescent="0.25">
      <c r="A3502" s="342"/>
      <c r="B3502" s="417"/>
      <c r="C3502" s="418"/>
      <c r="S3502" s="367"/>
      <c r="T3502" s="367"/>
      <c r="U3502" s="368"/>
      <c r="V3502" s="1"/>
      <c r="W3502" s="1"/>
      <c r="X3502" s="1"/>
      <c r="Y3502" s="1"/>
      <c r="Z3502" s="1"/>
      <c r="AA3502" s="1"/>
      <c r="AB3502" s="1"/>
      <c r="AC3502" s="1"/>
    </row>
    <row r="3503" spans="1:29" ht="15" customHeight="1" x14ac:dyDescent="0.25">
      <c r="A3503" s="342"/>
      <c r="B3503" s="417"/>
      <c r="C3503" s="418"/>
      <c r="S3503" s="367"/>
      <c r="T3503" s="367"/>
      <c r="U3503" s="368"/>
      <c r="V3503" s="1"/>
      <c r="W3503" s="1"/>
      <c r="X3503" s="1"/>
      <c r="Y3503" s="1"/>
      <c r="Z3503" s="1"/>
      <c r="AA3503" s="1"/>
      <c r="AB3503" s="1"/>
      <c r="AC3503" s="1"/>
    </row>
    <row r="3504" spans="1:29" ht="15" customHeight="1" x14ac:dyDescent="0.25">
      <c r="A3504" s="342"/>
      <c r="B3504" s="417"/>
      <c r="C3504" s="418"/>
      <c r="S3504" s="367"/>
      <c r="T3504" s="367"/>
      <c r="U3504" s="368"/>
      <c r="V3504" s="1"/>
      <c r="W3504" s="1"/>
      <c r="X3504" s="1"/>
      <c r="Y3504" s="1"/>
      <c r="Z3504" s="1"/>
      <c r="AA3504" s="1"/>
      <c r="AB3504" s="1"/>
      <c r="AC3504" s="1"/>
    </row>
    <row r="3505" spans="1:29" ht="15" customHeight="1" x14ac:dyDescent="0.25">
      <c r="A3505" s="342"/>
      <c r="B3505" s="417"/>
      <c r="C3505" s="418"/>
      <c r="S3505" s="367"/>
      <c r="T3505" s="367"/>
      <c r="U3505" s="368"/>
      <c r="V3505" s="1"/>
      <c r="W3505" s="1"/>
      <c r="X3505" s="1"/>
      <c r="Y3505" s="1"/>
      <c r="Z3505" s="1"/>
      <c r="AA3505" s="1"/>
      <c r="AB3505" s="1"/>
      <c r="AC3505" s="1"/>
    </row>
    <row r="3506" spans="1:29" ht="15" customHeight="1" x14ac:dyDescent="0.25">
      <c r="A3506" s="342"/>
      <c r="B3506" s="417"/>
      <c r="C3506" s="418"/>
      <c r="S3506" s="367"/>
      <c r="T3506" s="367"/>
      <c r="U3506" s="368"/>
      <c r="V3506" s="1"/>
      <c r="W3506" s="1"/>
      <c r="X3506" s="1"/>
      <c r="Y3506" s="1"/>
      <c r="Z3506" s="1"/>
      <c r="AA3506" s="1"/>
      <c r="AB3506" s="1"/>
      <c r="AC3506" s="1"/>
    </row>
    <row r="3507" spans="1:29" ht="15" customHeight="1" x14ac:dyDescent="0.25">
      <c r="A3507" s="342"/>
      <c r="B3507" s="417"/>
      <c r="C3507" s="418"/>
      <c r="S3507" s="367"/>
      <c r="T3507" s="367"/>
      <c r="U3507" s="368"/>
      <c r="V3507" s="1"/>
      <c r="W3507" s="1"/>
      <c r="X3507" s="1"/>
      <c r="Y3507" s="1"/>
      <c r="Z3507" s="1"/>
      <c r="AA3507" s="1"/>
      <c r="AB3507" s="1"/>
      <c r="AC3507" s="1"/>
    </row>
    <row r="3508" spans="1:29" ht="15" customHeight="1" x14ac:dyDescent="0.25">
      <c r="A3508" s="342"/>
      <c r="B3508" s="417"/>
      <c r="C3508" s="418"/>
      <c r="S3508" s="367"/>
      <c r="T3508" s="367"/>
      <c r="U3508" s="368"/>
      <c r="V3508" s="1"/>
      <c r="W3508" s="1"/>
      <c r="X3508" s="1"/>
      <c r="Y3508" s="1"/>
      <c r="Z3508" s="1"/>
      <c r="AA3508" s="1"/>
      <c r="AB3508" s="1"/>
      <c r="AC3508" s="1"/>
    </row>
    <row r="3509" spans="1:29" ht="15" customHeight="1" x14ac:dyDescent="0.25">
      <c r="A3509" s="342"/>
      <c r="B3509" s="417"/>
      <c r="C3509" s="418"/>
      <c r="S3509" s="367"/>
      <c r="T3509" s="367"/>
      <c r="U3509" s="368"/>
      <c r="V3509" s="1"/>
      <c r="W3509" s="1"/>
      <c r="X3509" s="1"/>
      <c r="Y3509" s="1"/>
      <c r="Z3509" s="1"/>
      <c r="AA3509" s="1"/>
      <c r="AB3509" s="1"/>
      <c r="AC3509" s="1"/>
    </row>
    <row r="3510" spans="1:29" ht="15" customHeight="1" x14ac:dyDescent="0.25">
      <c r="A3510" s="342"/>
      <c r="B3510" s="417"/>
      <c r="C3510" s="418"/>
      <c r="S3510" s="367"/>
      <c r="T3510" s="367"/>
      <c r="U3510" s="368"/>
      <c r="V3510" s="1"/>
      <c r="W3510" s="1"/>
      <c r="X3510" s="1"/>
      <c r="Y3510" s="1"/>
      <c r="Z3510" s="1"/>
      <c r="AA3510" s="1"/>
      <c r="AB3510" s="1"/>
      <c r="AC3510" s="1"/>
    </row>
    <row r="3511" spans="1:29" ht="15" customHeight="1" x14ac:dyDescent="0.25">
      <c r="A3511" s="342"/>
      <c r="B3511" s="417"/>
      <c r="C3511" s="418"/>
      <c r="S3511" s="367"/>
      <c r="T3511" s="367"/>
      <c r="U3511" s="368"/>
      <c r="V3511" s="1"/>
      <c r="W3511" s="1"/>
      <c r="X3511" s="1"/>
      <c r="Y3511" s="1"/>
      <c r="Z3511" s="1"/>
      <c r="AA3511" s="1"/>
      <c r="AB3511" s="1"/>
      <c r="AC3511" s="1"/>
    </row>
    <row r="3512" spans="1:29" ht="15" customHeight="1" x14ac:dyDescent="0.25">
      <c r="A3512" s="342"/>
      <c r="B3512" s="417"/>
      <c r="C3512" s="418"/>
      <c r="S3512" s="367"/>
      <c r="T3512" s="367"/>
      <c r="U3512" s="368"/>
      <c r="V3512" s="1"/>
      <c r="W3512" s="1"/>
      <c r="X3512" s="1"/>
      <c r="Y3512" s="1"/>
      <c r="Z3512" s="1"/>
      <c r="AA3512" s="1"/>
      <c r="AB3512" s="1"/>
      <c r="AC3512" s="1"/>
    </row>
    <row r="3513" spans="1:29" ht="15" customHeight="1" x14ac:dyDescent="0.25">
      <c r="A3513" s="342"/>
      <c r="B3513" s="417"/>
      <c r="C3513" s="418"/>
      <c r="S3513" s="367"/>
      <c r="T3513" s="367"/>
      <c r="U3513" s="368"/>
      <c r="V3513" s="1"/>
      <c r="W3513" s="1"/>
      <c r="X3513" s="1"/>
      <c r="Y3513" s="1"/>
      <c r="Z3513" s="1"/>
      <c r="AA3513" s="1"/>
      <c r="AB3513" s="1"/>
      <c r="AC3513" s="1"/>
    </row>
    <row r="3514" spans="1:29" ht="15" customHeight="1" x14ac:dyDescent="0.25">
      <c r="A3514" s="342"/>
      <c r="B3514" s="417"/>
      <c r="C3514" s="418"/>
      <c r="S3514" s="367"/>
      <c r="T3514" s="367"/>
      <c r="U3514" s="368"/>
      <c r="V3514" s="1"/>
      <c r="W3514" s="1"/>
      <c r="X3514" s="1"/>
      <c r="Y3514" s="1"/>
      <c r="Z3514" s="1"/>
      <c r="AA3514" s="1"/>
      <c r="AB3514" s="1"/>
      <c r="AC3514" s="1"/>
    </row>
    <row r="3515" spans="1:29" ht="15" customHeight="1" x14ac:dyDescent="0.25">
      <c r="A3515" s="342"/>
      <c r="B3515" s="417"/>
      <c r="C3515" s="418"/>
      <c r="S3515" s="367"/>
      <c r="T3515" s="367"/>
      <c r="U3515" s="368"/>
      <c r="V3515" s="1"/>
      <c r="W3515" s="1"/>
      <c r="X3515" s="1"/>
      <c r="Y3515" s="1"/>
      <c r="Z3515" s="1"/>
      <c r="AA3515" s="1"/>
      <c r="AB3515" s="1"/>
      <c r="AC3515" s="1"/>
    </row>
    <row r="3516" spans="1:29" ht="15" customHeight="1" x14ac:dyDescent="0.25">
      <c r="A3516" s="342"/>
      <c r="B3516" s="417"/>
      <c r="C3516" s="418"/>
      <c r="S3516" s="367"/>
      <c r="T3516" s="367"/>
      <c r="U3516" s="368"/>
      <c r="V3516" s="1"/>
      <c r="W3516" s="1"/>
      <c r="X3516" s="1"/>
      <c r="Y3516" s="1"/>
      <c r="Z3516" s="1"/>
      <c r="AA3516" s="1"/>
      <c r="AB3516" s="1"/>
      <c r="AC3516" s="1"/>
    </row>
    <row r="3517" spans="1:29" ht="15" customHeight="1" x14ac:dyDescent="0.25">
      <c r="A3517" s="342"/>
      <c r="B3517" s="417"/>
      <c r="C3517" s="418"/>
      <c r="S3517" s="367"/>
      <c r="T3517" s="367"/>
      <c r="U3517" s="368"/>
      <c r="V3517" s="1"/>
      <c r="W3517" s="1"/>
      <c r="X3517" s="1"/>
      <c r="Y3517" s="1"/>
      <c r="Z3517" s="1"/>
      <c r="AA3517" s="1"/>
      <c r="AB3517" s="1"/>
      <c r="AC3517" s="1"/>
    </row>
    <row r="3518" spans="1:29" ht="15" customHeight="1" x14ac:dyDescent="0.25">
      <c r="A3518" s="342"/>
      <c r="B3518" s="417"/>
      <c r="C3518" s="418"/>
      <c r="S3518" s="367"/>
      <c r="T3518" s="367"/>
      <c r="U3518" s="368"/>
      <c r="V3518" s="1"/>
      <c r="W3518" s="1"/>
      <c r="X3518" s="1"/>
      <c r="Y3518" s="1"/>
      <c r="Z3518" s="1"/>
      <c r="AA3518" s="1"/>
      <c r="AB3518" s="1"/>
      <c r="AC3518" s="1"/>
    </row>
    <row r="3519" spans="1:29" ht="15" customHeight="1" x14ac:dyDescent="0.25">
      <c r="A3519" s="342"/>
      <c r="B3519" s="417"/>
      <c r="C3519" s="418"/>
      <c r="S3519" s="367"/>
      <c r="T3519" s="367"/>
      <c r="U3519" s="368"/>
      <c r="V3519" s="1"/>
      <c r="W3519" s="1"/>
      <c r="X3519" s="1"/>
      <c r="Y3519" s="1"/>
      <c r="Z3519" s="1"/>
      <c r="AA3519" s="1"/>
      <c r="AB3519" s="1"/>
      <c r="AC3519" s="1"/>
    </row>
    <row r="3520" spans="1:29" ht="15" customHeight="1" x14ac:dyDescent="0.25">
      <c r="A3520" s="342"/>
      <c r="B3520" s="417"/>
      <c r="C3520" s="418"/>
      <c r="S3520" s="367"/>
      <c r="T3520" s="367"/>
      <c r="U3520" s="368"/>
      <c r="V3520" s="1"/>
      <c r="W3520" s="1"/>
      <c r="X3520" s="1"/>
      <c r="Y3520" s="1"/>
      <c r="Z3520" s="1"/>
      <c r="AA3520" s="1"/>
      <c r="AB3520" s="1"/>
      <c r="AC3520" s="1"/>
    </row>
    <row r="3521" spans="1:29" ht="15" customHeight="1" x14ac:dyDescent="0.25">
      <c r="A3521" s="342"/>
      <c r="B3521" s="417"/>
      <c r="C3521" s="418"/>
      <c r="S3521" s="367"/>
      <c r="T3521" s="367"/>
      <c r="U3521" s="368"/>
      <c r="V3521" s="1"/>
      <c r="W3521" s="1"/>
      <c r="X3521" s="1"/>
      <c r="Y3521" s="1"/>
      <c r="Z3521" s="1"/>
      <c r="AA3521" s="1"/>
      <c r="AB3521" s="1"/>
      <c r="AC3521" s="1"/>
    </row>
    <row r="3522" spans="1:29" ht="15" customHeight="1" x14ac:dyDescent="0.25">
      <c r="A3522" s="342"/>
      <c r="B3522" s="417"/>
      <c r="C3522" s="418"/>
      <c r="S3522" s="367"/>
      <c r="T3522" s="367"/>
      <c r="U3522" s="368"/>
      <c r="V3522" s="1"/>
      <c r="W3522" s="1"/>
      <c r="X3522" s="1"/>
      <c r="Y3522" s="1"/>
      <c r="Z3522" s="1"/>
      <c r="AA3522" s="1"/>
      <c r="AB3522" s="1"/>
      <c r="AC3522" s="1"/>
    </row>
    <row r="3523" spans="1:29" ht="15" customHeight="1" x14ac:dyDescent="0.25">
      <c r="A3523" s="342"/>
      <c r="B3523" s="417"/>
      <c r="C3523" s="418"/>
      <c r="S3523" s="367"/>
      <c r="T3523" s="367"/>
      <c r="U3523" s="368"/>
      <c r="V3523" s="1"/>
      <c r="W3523" s="1"/>
      <c r="X3523" s="1"/>
      <c r="Y3523" s="1"/>
      <c r="Z3523" s="1"/>
      <c r="AA3523" s="1"/>
      <c r="AB3523" s="1"/>
      <c r="AC3523" s="1"/>
    </row>
    <row r="3524" spans="1:29" ht="15" customHeight="1" x14ac:dyDescent="0.25">
      <c r="A3524" s="342"/>
      <c r="B3524" s="417"/>
      <c r="C3524" s="418"/>
      <c r="S3524" s="367"/>
      <c r="T3524" s="367"/>
      <c r="U3524" s="368"/>
      <c r="V3524" s="1"/>
      <c r="W3524" s="1"/>
      <c r="X3524" s="1"/>
      <c r="Y3524" s="1"/>
      <c r="Z3524" s="1"/>
      <c r="AA3524" s="1"/>
      <c r="AB3524" s="1"/>
      <c r="AC3524" s="1"/>
    </row>
    <row r="3525" spans="1:29" ht="15" customHeight="1" x14ac:dyDescent="0.25">
      <c r="A3525" s="342"/>
      <c r="B3525" s="417"/>
      <c r="C3525" s="418"/>
      <c r="S3525" s="367"/>
      <c r="T3525" s="367"/>
      <c r="U3525" s="368"/>
      <c r="V3525" s="1"/>
      <c r="W3525" s="1"/>
      <c r="X3525" s="1"/>
      <c r="Y3525" s="1"/>
      <c r="Z3525" s="1"/>
      <c r="AA3525" s="1"/>
      <c r="AB3525" s="1"/>
      <c r="AC3525" s="1"/>
    </row>
    <row r="3526" spans="1:29" ht="15" customHeight="1" x14ac:dyDescent="0.25">
      <c r="A3526" s="342"/>
      <c r="B3526" s="417"/>
      <c r="C3526" s="418"/>
      <c r="S3526" s="367"/>
      <c r="T3526" s="367"/>
      <c r="U3526" s="368"/>
      <c r="V3526" s="1"/>
      <c r="W3526" s="1"/>
      <c r="X3526" s="1"/>
      <c r="Y3526" s="1"/>
      <c r="Z3526" s="1"/>
      <c r="AA3526" s="1"/>
      <c r="AB3526" s="1"/>
      <c r="AC3526" s="1"/>
    </row>
    <row r="3527" spans="1:29" ht="15" customHeight="1" x14ac:dyDescent="0.25">
      <c r="A3527" s="342"/>
      <c r="B3527" s="417"/>
      <c r="C3527" s="418"/>
      <c r="S3527" s="367"/>
      <c r="T3527" s="367"/>
      <c r="U3527" s="368"/>
      <c r="V3527" s="1"/>
      <c r="W3527" s="1"/>
      <c r="X3527" s="1"/>
      <c r="Y3527" s="1"/>
      <c r="Z3527" s="1"/>
      <c r="AA3527" s="1"/>
      <c r="AB3527" s="1"/>
      <c r="AC3527" s="1"/>
    </row>
    <row r="3528" spans="1:29" ht="15" customHeight="1" x14ac:dyDescent="0.25">
      <c r="A3528" s="342"/>
      <c r="B3528" s="417"/>
      <c r="C3528" s="418"/>
      <c r="S3528" s="367"/>
      <c r="T3528" s="367"/>
      <c r="U3528" s="368"/>
      <c r="V3528" s="1"/>
      <c r="W3528" s="1"/>
      <c r="X3528" s="1"/>
      <c r="Y3528" s="1"/>
      <c r="Z3528" s="1"/>
      <c r="AA3528" s="1"/>
      <c r="AB3528" s="1"/>
      <c r="AC3528" s="1"/>
    </row>
    <row r="3529" spans="1:29" ht="15" customHeight="1" x14ac:dyDescent="0.25">
      <c r="A3529" s="342"/>
      <c r="B3529" s="417"/>
      <c r="C3529" s="418"/>
      <c r="S3529" s="367"/>
      <c r="T3529" s="367"/>
      <c r="U3529" s="368"/>
      <c r="V3529" s="1"/>
      <c r="W3529" s="1"/>
      <c r="X3529" s="1"/>
      <c r="Y3529" s="1"/>
      <c r="Z3529" s="1"/>
      <c r="AA3529" s="1"/>
      <c r="AB3529" s="1"/>
      <c r="AC3529" s="1"/>
    </row>
    <row r="3530" spans="1:29" ht="15" customHeight="1" x14ac:dyDescent="0.25">
      <c r="A3530" s="342"/>
      <c r="B3530" s="417"/>
      <c r="C3530" s="418"/>
      <c r="S3530" s="367"/>
      <c r="T3530" s="367"/>
      <c r="U3530" s="368"/>
      <c r="V3530" s="1"/>
      <c r="W3530" s="1"/>
      <c r="X3530" s="1"/>
      <c r="Y3530" s="1"/>
      <c r="Z3530" s="1"/>
      <c r="AA3530" s="1"/>
      <c r="AB3530" s="1"/>
      <c r="AC3530" s="1"/>
    </row>
    <row r="3531" spans="1:29" ht="15" customHeight="1" x14ac:dyDescent="0.25">
      <c r="A3531" s="342"/>
      <c r="B3531" s="417"/>
      <c r="C3531" s="418"/>
      <c r="S3531" s="367"/>
      <c r="T3531" s="367"/>
      <c r="U3531" s="368"/>
      <c r="V3531" s="1"/>
      <c r="W3531" s="1"/>
      <c r="X3531" s="1"/>
      <c r="Y3531" s="1"/>
      <c r="Z3531" s="1"/>
      <c r="AA3531" s="1"/>
      <c r="AB3531" s="1"/>
      <c r="AC3531" s="1"/>
    </row>
    <row r="3532" spans="1:29" ht="15" customHeight="1" x14ac:dyDescent="0.25">
      <c r="A3532" s="342"/>
      <c r="B3532" s="417"/>
      <c r="C3532" s="418"/>
      <c r="S3532" s="367"/>
      <c r="T3532" s="367"/>
      <c r="U3532" s="368"/>
      <c r="V3532" s="1"/>
      <c r="W3532" s="1"/>
      <c r="X3532" s="1"/>
      <c r="Y3532" s="1"/>
      <c r="Z3532" s="1"/>
      <c r="AA3532" s="1"/>
      <c r="AB3532" s="1"/>
      <c r="AC3532" s="1"/>
    </row>
    <row r="3533" spans="1:29" ht="15" customHeight="1" x14ac:dyDescent="0.25">
      <c r="A3533" s="342"/>
      <c r="B3533" s="417"/>
      <c r="C3533" s="418"/>
      <c r="S3533" s="367"/>
      <c r="T3533" s="367"/>
      <c r="U3533" s="368"/>
      <c r="V3533" s="1"/>
      <c r="W3533" s="1"/>
      <c r="X3533" s="1"/>
      <c r="Y3533" s="1"/>
      <c r="Z3533" s="1"/>
      <c r="AA3533" s="1"/>
      <c r="AB3533" s="1"/>
      <c r="AC3533" s="1"/>
    </row>
    <row r="3534" spans="1:29" ht="15" customHeight="1" x14ac:dyDescent="0.25">
      <c r="A3534" s="342"/>
      <c r="B3534" s="417"/>
      <c r="C3534" s="418"/>
      <c r="S3534" s="367"/>
      <c r="T3534" s="367"/>
      <c r="U3534" s="368"/>
      <c r="V3534" s="1"/>
      <c r="W3534" s="1"/>
      <c r="X3534" s="1"/>
      <c r="Y3534" s="1"/>
      <c r="Z3534" s="1"/>
      <c r="AA3534" s="1"/>
      <c r="AB3534" s="1"/>
      <c r="AC3534" s="1"/>
    </row>
    <row r="3535" spans="1:29" ht="15" customHeight="1" x14ac:dyDescent="0.25">
      <c r="A3535" s="342"/>
      <c r="B3535" s="417"/>
      <c r="C3535" s="418"/>
      <c r="S3535" s="367"/>
      <c r="T3535" s="367"/>
      <c r="U3535" s="368"/>
      <c r="V3535" s="1"/>
      <c r="W3535" s="1"/>
      <c r="X3535" s="1"/>
      <c r="Y3535" s="1"/>
      <c r="Z3535" s="1"/>
      <c r="AA3535" s="1"/>
      <c r="AB3535" s="1"/>
      <c r="AC3535" s="1"/>
    </row>
    <row r="3536" spans="1:29" ht="15" customHeight="1" x14ac:dyDescent="0.25">
      <c r="A3536" s="342"/>
      <c r="B3536" s="417"/>
      <c r="C3536" s="418"/>
      <c r="S3536" s="367"/>
      <c r="T3536" s="367"/>
      <c r="U3536" s="368"/>
      <c r="V3536" s="1"/>
      <c r="W3536" s="1"/>
      <c r="X3536" s="1"/>
      <c r="Y3536" s="1"/>
      <c r="Z3536" s="1"/>
      <c r="AA3536" s="1"/>
      <c r="AB3536" s="1"/>
      <c r="AC3536" s="1"/>
    </row>
    <row r="3537" spans="1:29" ht="15" customHeight="1" x14ac:dyDescent="0.25">
      <c r="A3537" s="342"/>
      <c r="B3537" s="417"/>
      <c r="C3537" s="418"/>
      <c r="S3537" s="367"/>
      <c r="T3537" s="367"/>
      <c r="U3537" s="368"/>
      <c r="V3537" s="1"/>
      <c r="W3537" s="1"/>
      <c r="X3537" s="1"/>
      <c r="Y3537" s="1"/>
      <c r="Z3537" s="1"/>
      <c r="AA3537" s="1"/>
      <c r="AB3537" s="1"/>
      <c r="AC3537" s="1"/>
    </row>
    <row r="3538" spans="1:29" ht="15" customHeight="1" x14ac:dyDescent="0.25">
      <c r="A3538" s="342"/>
      <c r="B3538" s="417"/>
      <c r="C3538" s="418"/>
      <c r="S3538" s="367"/>
      <c r="T3538" s="367"/>
      <c r="U3538" s="368"/>
      <c r="V3538" s="1"/>
      <c r="W3538" s="1"/>
      <c r="X3538" s="1"/>
      <c r="Y3538" s="1"/>
      <c r="Z3538" s="1"/>
      <c r="AA3538" s="1"/>
      <c r="AB3538" s="1"/>
      <c r="AC3538" s="1"/>
    </row>
    <row r="3539" spans="1:29" ht="15" customHeight="1" x14ac:dyDescent="0.25">
      <c r="A3539" s="342"/>
      <c r="B3539" s="417"/>
      <c r="C3539" s="418"/>
      <c r="S3539" s="367"/>
      <c r="T3539" s="367"/>
      <c r="U3539" s="368"/>
      <c r="V3539" s="1"/>
      <c r="W3539" s="1"/>
      <c r="X3539" s="1"/>
      <c r="Y3539" s="1"/>
      <c r="Z3539" s="1"/>
      <c r="AA3539" s="1"/>
      <c r="AB3539" s="1"/>
      <c r="AC3539" s="1"/>
    </row>
    <row r="3540" spans="1:29" ht="15" customHeight="1" x14ac:dyDescent="0.25">
      <c r="A3540" s="342"/>
      <c r="B3540" s="417"/>
      <c r="C3540" s="418"/>
      <c r="S3540" s="367"/>
      <c r="T3540" s="367"/>
      <c r="U3540" s="368"/>
      <c r="V3540" s="1"/>
      <c r="W3540" s="1"/>
      <c r="X3540" s="1"/>
      <c r="Y3540" s="1"/>
      <c r="Z3540" s="1"/>
      <c r="AA3540" s="1"/>
      <c r="AB3540" s="1"/>
      <c r="AC3540" s="1"/>
    </row>
    <row r="3541" spans="1:29" ht="15" customHeight="1" x14ac:dyDescent="0.25">
      <c r="A3541" s="342"/>
      <c r="B3541" s="417"/>
      <c r="C3541" s="418"/>
      <c r="S3541" s="367"/>
      <c r="T3541" s="367"/>
      <c r="U3541" s="368"/>
      <c r="V3541" s="1"/>
      <c r="W3541" s="1"/>
      <c r="X3541" s="1"/>
      <c r="Y3541" s="1"/>
      <c r="Z3541" s="1"/>
      <c r="AA3541" s="1"/>
      <c r="AB3541" s="1"/>
      <c r="AC3541" s="1"/>
    </row>
    <row r="3542" spans="1:29" ht="15" customHeight="1" x14ac:dyDescent="0.25">
      <c r="A3542" s="342"/>
      <c r="B3542" s="417"/>
      <c r="C3542" s="418"/>
      <c r="S3542" s="367"/>
      <c r="T3542" s="367"/>
      <c r="U3542" s="368"/>
      <c r="V3542" s="1"/>
      <c r="W3542" s="1"/>
      <c r="X3542" s="1"/>
      <c r="Y3542" s="1"/>
      <c r="Z3542" s="1"/>
      <c r="AA3542" s="1"/>
      <c r="AB3542" s="1"/>
      <c r="AC3542" s="1"/>
    </row>
    <row r="3543" spans="1:29" ht="15" customHeight="1" x14ac:dyDescent="0.25">
      <c r="A3543" s="342"/>
      <c r="B3543" s="417"/>
      <c r="C3543" s="418"/>
      <c r="S3543" s="367"/>
      <c r="T3543" s="367"/>
      <c r="U3543" s="368"/>
      <c r="V3543" s="1"/>
      <c r="W3543" s="1"/>
      <c r="X3543" s="1"/>
      <c r="Y3543" s="1"/>
      <c r="Z3543" s="1"/>
      <c r="AA3543" s="1"/>
      <c r="AB3543" s="1"/>
      <c r="AC3543" s="1"/>
    </row>
    <row r="3544" spans="1:29" ht="15" customHeight="1" x14ac:dyDescent="0.25">
      <c r="A3544" s="342"/>
      <c r="B3544" s="417"/>
      <c r="C3544" s="418"/>
      <c r="S3544" s="367"/>
      <c r="T3544" s="367"/>
      <c r="U3544" s="368"/>
      <c r="V3544" s="1"/>
      <c r="W3544" s="1"/>
      <c r="X3544" s="1"/>
      <c r="Y3544" s="1"/>
      <c r="Z3544" s="1"/>
      <c r="AA3544" s="1"/>
      <c r="AB3544" s="1"/>
      <c r="AC3544" s="1"/>
    </row>
    <row r="3545" spans="1:29" ht="15" customHeight="1" x14ac:dyDescent="0.25">
      <c r="A3545" s="342"/>
      <c r="B3545" s="417"/>
      <c r="C3545" s="418"/>
      <c r="S3545" s="367"/>
      <c r="T3545" s="367"/>
      <c r="U3545" s="368"/>
      <c r="V3545" s="1"/>
      <c r="W3545" s="1"/>
      <c r="X3545" s="1"/>
      <c r="Y3545" s="1"/>
      <c r="Z3545" s="1"/>
      <c r="AA3545" s="1"/>
      <c r="AB3545" s="1"/>
      <c r="AC3545" s="1"/>
    </row>
    <row r="3546" spans="1:29" ht="15" customHeight="1" x14ac:dyDescent="0.25">
      <c r="A3546" s="342"/>
      <c r="B3546" s="417"/>
      <c r="C3546" s="418"/>
      <c r="S3546" s="367"/>
      <c r="T3546" s="367"/>
      <c r="U3546" s="368"/>
      <c r="V3546" s="1"/>
      <c r="W3546" s="1"/>
      <c r="X3546" s="1"/>
      <c r="Y3546" s="1"/>
      <c r="Z3546" s="1"/>
      <c r="AA3546" s="1"/>
      <c r="AB3546" s="1"/>
      <c r="AC3546" s="1"/>
    </row>
    <row r="3547" spans="1:29" ht="15" customHeight="1" x14ac:dyDescent="0.25">
      <c r="A3547" s="342"/>
      <c r="B3547" s="417"/>
      <c r="C3547" s="418"/>
      <c r="S3547" s="367"/>
      <c r="T3547" s="367"/>
      <c r="U3547" s="368"/>
      <c r="V3547" s="1"/>
      <c r="W3547" s="1"/>
      <c r="X3547" s="1"/>
      <c r="Y3547" s="1"/>
      <c r="Z3547" s="1"/>
      <c r="AA3547" s="1"/>
      <c r="AB3547" s="1"/>
      <c r="AC3547" s="1"/>
    </row>
    <row r="3548" spans="1:29" ht="15" customHeight="1" x14ac:dyDescent="0.25">
      <c r="A3548" s="342"/>
      <c r="B3548" s="417"/>
      <c r="C3548" s="418"/>
      <c r="S3548" s="367"/>
      <c r="T3548" s="367"/>
      <c r="U3548" s="368"/>
      <c r="V3548" s="1"/>
      <c r="W3548" s="1"/>
      <c r="X3548" s="1"/>
      <c r="Y3548" s="1"/>
      <c r="Z3548" s="1"/>
      <c r="AA3548" s="1"/>
      <c r="AB3548" s="1"/>
      <c r="AC3548" s="1"/>
    </row>
    <row r="3549" spans="1:29" ht="15" customHeight="1" x14ac:dyDescent="0.25">
      <c r="A3549" s="342"/>
      <c r="B3549" s="417"/>
      <c r="C3549" s="418"/>
      <c r="S3549" s="367"/>
      <c r="T3549" s="367"/>
      <c r="U3549" s="368"/>
      <c r="V3549" s="1"/>
      <c r="W3549" s="1"/>
      <c r="X3549" s="1"/>
      <c r="Y3549" s="1"/>
      <c r="Z3549" s="1"/>
      <c r="AA3549" s="1"/>
      <c r="AB3549" s="1"/>
      <c r="AC3549" s="1"/>
    </row>
    <row r="3550" spans="1:29" ht="15" customHeight="1" x14ac:dyDescent="0.25">
      <c r="A3550" s="342"/>
      <c r="B3550" s="417"/>
      <c r="C3550" s="418"/>
      <c r="S3550" s="367"/>
      <c r="T3550" s="367"/>
      <c r="U3550" s="368"/>
      <c r="V3550" s="1"/>
      <c r="W3550" s="1"/>
      <c r="X3550" s="1"/>
      <c r="Y3550" s="1"/>
      <c r="Z3550" s="1"/>
      <c r="AA3550" s="1"/>
      <c r="AB3550" s="1"/>
      <c r="AC3550" s="1"/>
    </row>
    <row r="3551" spans="1:29" ht="15" customHeight="1" x14ac:dyDescent="0.25">
      <c r="A3551" s="342"/>
      <c r="B3551" s="417"/>
      <c r="C3551" s="418"/>
      <c r="S3551" s="367"/>
      <c r="T3551" s="367"/>
      <c r="U3551" s="368"/>
      <c r="V3551" s="1"/>
      <c r="W3551" s="1"/>
      <c r="X3551" s="1"/>
      <c r="Y3551" s="1"/>
      <c r="Z3551" s="1"/>
      <c r="AA3551" s="1"/>
      <c r="AB3551" s="1"/>
      <c r="AC3551" s="1"/>
    </row>
    <row r="3552" spans="1:29" ht="15" customHeight="1" x14ac:dyDescent="0.25">
      <c r="A3552" s="342"/>
      <c r="B3552" s="417"/>
      <c r="C3552" s="418"/>
      <c r="S3552" s="367"/>
      <c r="T3552" s="367"/>
      <c r="U3552" s="368"/>
      <c r="V3552" s="1"/>
      <c r="W3552" s="1"/>
      <c r="X3552" s="1"/>
      <c r="Y3552" s="1"/>
      <c r="Z3552" s="1"/>
      <c r="AA3552" s="1"/>
      <c r="AB3552" s="1"/>
      <c r="AC3552" s="1"/>
    </row>
    <row r="3553" spans="1:29" ht="15" customHeight="1" x14ac:dyDescent="0.25">
      <c r="A3553" s="342"/>
      <c r="B3553" s="417"/>
      <c r="C3553" s="418"/>
      <c r="S3553" s="367"/>
      <c r="T3553" s="367"/>
      <c r="U3553" s="368"/>
      <c r="V3553" s="1"/>
      <c r="W3553" s="1"/>
      <c r="X3553" s="1"/>
      <c r="Y3553" s="1"/>
      <c r="Z3553" s="1"/>
      <c r="AA3553" s="1"/>
      <c r="AB3553" s="1"/>
      <c r="AC3553" s="1"/>
    </row>
    <row r="3554" spans="1:29" ht="15" customHeight="1" x14ac:dyDescent="0.25">
      <c r="A3554" s="342"/>
      <c r="B3554" s="417"/>
      <c r="C3554" s="418"/>
      <c r="S3554" s="367"/>
      <c r="T3554" s="367"/>
      <c r="U3554" s="368"/>
      <c r="V3554" s="1"/>
      <c r="W3554" s="1"/>
      <c r="X3554" s="1"/>
      <c r="Y3554" s="1"/>
      <c r="Z3554" s="1"/>
      <c r="AA3554" s="1"/>
      <c r="AB3554" s="1"/>
      <c r="AC3554" s="1"/>
    </row>
    <row r="3555" spans="1:29" ht="15" customHeight="1" x14ac:dyDescent="0.25">
      <c r="A3555" s="342"/>
      <c r="B3555" s="417"/>
      <c r="C3555" s="418"/>
      <c r="S3555" s="367"/>
      <c r="T3555" s="367"/>
      <c r="U3555" s="368"/>
      <c r="V3555" s="1"/>
      <c r="W3555" s="1"/>
      <c r="X3555" s="1"/>
      <c r="Y3555" s="1"/>
      <c r="Z3555" s="1"/>
      <c r="AA3555" s="1"/>
      <c r="AB3555" s="1"/>
      <c r="AC3555" s="1"/>
    </row>
    <row r="3556" spans="1:29" ht="15" customHeight="1" x14ac:dyDescent="0.25">
      <c r="A3556" s="342"/>
      <c r="B3556" s="417"/>
      <c r="C3556" s="418"/>
      <c r="S3556" s="367"/>
      <c r="T3556" s="367"/>
      <c r="U3556" s="368"/>
      <c r="V3556" s="1"/>
      <c r="W3556" s="1"/>
      <c r="X3556" s="1"/>
      <c r="Y3556" s="1"/>
      <c r="Z3556" s="1"/>
      <c r="AA3556" s="1"/>
      <c r="AB3556" s="1"/>
      <c r="AC3556" s="1"/>
    </row>
    <row r="3557" spans="1:29" ht="15" customHeight="1" x14ac:dyDescent="0.25">
      <c r="A3557" s="342"/>
      <c r="B3557" s="417"/>
      <c r="C3557" s="418"/>
      <c r="S3557" s="367"/>
      <c r="T3557" s="367"/>
      <c r="U3557" s="368"/>
      <c r="V3557" s="1"/>
      <c r="W3557" s="1"/>
      <c r="X3557" s="1"/>
      <c r="Y3557" s="1"/>
      <c r="Z3557" s="1"/>
      <c r="AA3557" s="1"/>
      <c r="AB3557" s="1"/>
      <c r="AC3557" s="1"/>
    </row>
    <row r="3558" spans="1:29" ht="15" customHeight="1" x14ac:dyDescent="0.25">
      <c r="A3558" s="342"/>
      <c r="B3558" s="417"/>
      <c r="C3558" s="418"/>
      <c r="S3558" s="367"/>
      <c r="T3558" s="367"/>
      <c r="U3558" s="368"/>
      <c r="V3558" s="1"/>
      <c r="W3558" s="1"/>
      <c r="X3558" s="1"/>
      <c r="Y3558" s="1"/>
      <c r="Z3558" s="1"/>
      <c r="AA3558" s="1"/>
      <c r="AB3558" s="1"/>
      <c r="AC3558" s="1"/>
    </row>
    <row r="3559" spans="1:29" ht="15" customHeight="1" x14ac:dyDescent="0.25">
      <c r="A3559" s="342"/>
      <c r="B3559" s="417"/>
      <c r="C3559" s="418"/>
      <c r="S3559" s="367"/>
      <c r="T3559" s="367"/>
      <c r="U3559" s="368"/>
      <c r="V3559" s="1"/>
      <c r="W3559" s="1"/>
      <c r="X3559" s="1"/>
      <c r="Y3559" s="1"/>
      <c r="Z3559" s="1"/>
      <c r="AA3559" s="1"/>
      <c r="AB3559" s="1"/>
      <c r="AC3559" s="1"/>
    </row>
    <row r="3560" spans="1:29" ht="15" customHeight="1" x14ac:dyDescent="0.25">
      <c r="A3560" s="342"/>
      <c r="B3560" s="417"/>
      <c r="C3560" s="418"/>
      <c r="S3560" s="367"/>
      <c r="T3560" s="367"/>
      <c r="U3560" s="368"/>
      <c r="V3560" s="1"/>
      <c r="W3560" s="1"/>
      <c r="X3560" s="1"/>
      <c r="Y3560" s="1"/>
      <c r="Z3560" s="1"/>
      <c r="AA3560" s="1"/>
      <c r="AB3560" s="1"/>
      <c r="AC3560" s="1"/>
    </row>
    <row r="3561" spans="1:29" ht="15" customHeight="1" x14ac:dyDescent="0.25">
      <c r="A3561" s="342"/>
      <c r="B3561" s="417"/>
      <c r="C3561" s="418"/>
      <c r="S3561" s="367"/>
      <c r="T3561" s="367"/>
      <c r="U3561" s="368"/>
      <c r="V3561" s="1"/>
      <c r="W3561" s="1"/>
      <c r="X3561" s="1"/>
      <c r="Y3561" s="1"/>
      <c r="Z3561" s="1"/>
      <c r="AA3561" s="1"/>
      <c r="AB3561" s="1"/>
      <c r="AC3561" s="1"/>
    </row>
    <row r="3562" spans="1:29" ht="15" customHeight="1" x14ac:dyDescent="0.25">
      <c r="A3562" s="342"/>
      <c r="B3562" s="417"/>
      <c r="C3562" s="418"/>
      <c r="S3562" s="367"/>
      <c r="T3562" s="367"/>
      <c r="U3562" s="368"/>
      <c r="V3562" s="1"/>
      <c r="W3562" s="1"/>
      <c r="X3562" s="1"/>
      <c r="Y3562" s="1"/>
      <c r="Z3562" s="1"/>
      <c r="AA3562" s="1"/>
      <c r="AB3562" s="1"/>
      <c r="AC3562" s="1"/>
    </row>
    <row r="3563" spans="1:29" ht="15" customHeight="1" x14ac:dyDescent="0.25">
      <c r="A3563" s="342"/>
      <c r="B3563" s="417"/>
      <c r="C3563" s="418"/>
      <c r="S3563" s="367"/>
      <c r="T3563" s="367"/>
      <c r="U3563" s="368"/>
      <c r="V3563" s="1"/>
      <c r="W3563" s="1"/>
      <c r="X3563" s="1"/>
      <c r="Y3563" s="1"/>
      <c r="Z3563" s="1"/>
      <c r="AA3563" s="1"/>
      <c r="AB3563" s="1"/>
      <c r="AC3563" s="1"/>
    </row>
    <row r="3564" spans="1:29" ht="15" customHeight="1" x14ac:dyDescent="0.25">
      <c r="A3564" s="342"/>
      <c r="B3564" s="417"/>
      <c r="C3564" s="418"/>
      <c r="S3564" s="367"/>
      <c r="T3564" s="367"/>
      <c r="U3564" s="368"/>
      <c r="V3564" s="1"/>
      <c r="W3564" s="1"/>
      <c r="X3564" s="1"/>
      <c r="Y3564" s="1"/>
      <c r="Z3564" s="1"/>
      <c r="AA3564" s="1"/>
      <c r="AB3564" s="1"/>
      <c r="AC3564" s="1"/>
    </row>
    <row r="3565" spans="1:29" ht="15" customHeight="1" x14ac:dyDescent="0.25">
      <c r="A3565" s="342"/>
      <c r="B3565" s="417"/>
      <c r="C3565" s="418"/>
      <c r="S3565" s="367"/>
      <c r="T3565" s="367"/>
      <c r="U3565" s="368"/>
      <c r="V3565" s="1"/>
      <c r="W3565" s="1"/>
      <c r="X3565" s="1"/>
      <c r="Y3565" s="1"/>
      <c r="Z3565" s="1"/>
      <c r="AA3565" s="1"/>
      <c r="AB3565" s="1"/>
      <c r="AC3565" s="1"/>
    </row>
    <row r="3566" spans="1:29" ht="15" customHeight="1" x14ac:dyDescent="0.25">
      <c r="A3566" s="342"/>
      <c r="B3566" s="417"/>
      <c r="C3566" s="418"/>
      <c r="S3566" s="367"/>
      <c r="T3566" s="367"/>
      <c r="U3566" s="368"/>
      <c r="V3566" s="1"/>
      <c r="W3566" s="1"/>
      <c r="X3566" s="1"/>
      <c r="Y3566" s="1"/>
      <c r="Z3566" s="1"/>
      <c r="AA3566" s="1"/>
      <c r="AB3566" s="1"/>
      <c r="AC3566" s="1"/>
    </row>
    <row r="3567" spans="1:29" ht="15" customHeight="1" x14ac:dyDescent="0.25">
      <c r="A3567" s="342"/>
      <c r="B3567" s="417"/>
      <c r="C3567" s="418"/>
      <c r="S3567" s="367"/>
      <c r="T3567" s="367"/>
      <c r="U3567" s="368"/>
      <c r="V3567" s="1"/>
      <c r="W3567" s="1"/>
      <c r="X3567" s="1"/>
      <c r="Y3567" s="1"/>
      <c r="Z3567" s="1"/>
      <c r="AA3567" s="1"/>
      <c r="AB3567" s="1"/>
      <c r="AC3567" s="1"/>
    </row>
    <row r="3568" spans="1:29" ht="15" customHeight="1" x14ac:dyDescent="0.25">
      <c r="A3568" s="342"/>
      <c r="B3568" s="417"/>
      <c r="C3568" s="418"/>
      <c r="S3568" s="367"/>
      <c r="T3568" s="367"/>
      <c r="U3568" s="368"/>
      <c r="V3568" s="1"/>
      <c r="W3568" s="1"/>
      <c r="X3568" s="1"/>
      <c r="Y3568" s="1"/>
      <c r="Z3568" s="1"/>
      <c r="AA3568" s="1"/>
      <c r="AB3568" s="1"/>
      <c r="AC3568" s="1"/>
    </row>
    <row r="3569" spans="1:29" ht="15" customHeight="1" x14ac:dyDescent="0.25">
      <c r="A3569" s="342"/>
      <c r="B3569" s="417"/>
      <c r="C3569" s="418"/>
      <c r="S3569" s="367"/>
      <c r="T3569" s="367"/>
      <c r="U3569" s="368"/>
      <c r="V3569" s="1"/>
      <c r="W3569" s="1"/>
      <c r="X3569" s="1"/>
      <c r="Y3569" s="1"/>
      <c r="Z3569" s="1"/>
      <c r="AA3569" s="1"/>
      <c r="AB3569" s="1"/>
      <c r="AC3569" s="1"/>
    </row>
    <row r="3570" spans="1:29" ht="15" customHeight="1" x14ac:dyDescent="0.25">
      <c r="A3570" s="342"/>
      <c r="B3570" s="417"/>
      <c r="C3570" s="418"/>
      <c r="S3570" s="367"/>
      <c r="T3570" s="367"/>
      <c r="U3570" s="368"/>
      <c r="V3570" s="1"/>
      <c r="W3570" s="1"/>
      <c r="X3570" s="1"/>
      <c r="Y3570" s="1"/>
      <c r="Z3570" s="1"/>
      <c r="AA3570" s="1"/>
      <c r="AB3570" s="1"/>
      <c r="AC3570" s="1"/>
    </row>
    <row r="3571" spans="1:29" ht="15" customHeight="1" x14ac:dyDescent="0.25">
      <c r="A3571" s="342"/>
      <c r="B3571" s="417"/>
      <c r="C3571" s="418"/>
      <c r="S3571" s="367"/>
      <c r="T3571" s="367"/>
      <c r="U3571" s="368"/>
      <c r="V3571" s="1"/>
      <c r="W3571" s="1"/>
      <c r="X3571" s="1"/>
      <c r="Y3571" s="1"/>
      <c r="Z3571" s="1"/>
      <c r="AA3571" s="1"/>
      <c r="AB3571" s="1"/>
      <c r="AC3571" s="1"/>
    </row>
    <row r="3572" spans="1:29" ht="15" customHeight="1" x14ac:dyDescent="0.25">
      <c r="A3572" s="342"/>
      <c r="B3572" s="417"/>
      <c r="C3572" s="418"/>
      <c r="S3572" s="367"/>
      <c r="T3572" s="367"/>
      <c r="U3572" s="368"/>
      <c r="V3572" s="1"/>
      <c r="W3572" s="1"/>
      <c r="X3572" s="1"/>
      <c r="Y3572" s="1"/>
      <c r="Z3572" s="1"/>
      <c r="AA3572" s="1"/>
      <c r="AB3572" s="1"/>
      <c r="AC3572" s="1"/>
    </row>
    <row r="3573" spans="1:29" ht="15" customHeight="1" x14ac:dyDescent="0.25">
      <c r="A3573" s="342"/>
      <c r="B3573" s="417"/>
      <c r="C3573" s="418"/>
      <c r="S3573" s="367"/>
      <c r="T3573" s="367"/>
      <c r="U3573" s="368"/>
      <c r="V3573" s="1"/>
      <c r="W3573" s="1"/>
      <c r="X3573" s="1"/>
      <c r="Y3573" s="1"/>
      <c r="Z3573" s="1"/>
      <c r="AA3573" s="1"/>
      <c r="AB3573" s="1"/>
      <c r="AC3573" s="1"/>
    </row>
    <row r="3574" spans="1:29" ht="15" customHeight="1" x14ac:dyDescent="0.25">
      <c r="A3574" s="342"/>
      <c r="B3574" s="417"/>
      <c r="C3574" s="418"/>
      <c r="S3574" s="367"/>
      <c r="T3574" s="367"/>
      <c r="U3574" s="368"/>
      <c r="V3574" s="1"/>
      <c r="W3574" s="1"/>
      <c r="X3574" s="1"/>
      <c r="Y3574" s="1"/>
      <c r="Z3574" s="1"/>
      <c r="AA3574" s="1"/>
      <c r="AB3574" s="1"/>
      <c r="AC3574" s="1"/>
    </row>
    <row r="3575" spans="1:29" ht="15" customHeight="1" x14ac:dyDescent="0.25">
      <c r="A3575" s="342"/>
      <c r="B3575" s="417"/>
      <c r="C3575" s="418"/>
      <c r="S3575" s="367"/>
      <c r="T3575" s="367"/>
      <c r="U3575" s="368"/>
      <c r="V3575" s="1"/>
      <c r="W3575" s="1"/>
      <c r="X3575" s="1"/>
      <c r="Y3575" s="1"/>
      <c r="Z3575" s="1"/>
      <c r="AA3575" s="1"/>
      <c r="AB3575" s="1"/>
      <c r="AC3575" s="1"/>
    </row>
    <row r="3576" spans="1:29" ht="15" customHeight="1" x14ac:dyDescent="0.25">
      <c r="A3576" s="342"/>
      <c r="B3576" s="417"/>
      <c r="C3576" s="418"/>
      <c r="S3576" s="367"/>
      <c r="T3576" s="367"/>
      <c r="U3576" s="368"/>
      <c r="V3576" s="1"/>
      <c r="W3576" s="1"/>
      <c r="X3576" s="1"/>
      <c r="Y3576" s="1"/>
      <c r="Z3576" s="1"/>
      <c r="AA3576" s="1"/>
      <c r="AB3576" s="1"/>
      <c r="AC3576" s="1"/>
    </row>
    <row r="3577" spans="1:29" ht="15" customHeight="1" x14ac:dyDescent="0.25">
      <c r="A3577" s="342"/>
      <c r="B3577" s="417"/>
      <c r="C3577" s="418"/>
      <c r="S3577" s="367"/>
      <c r="T3577" s="367"/>
      <c r="U3577" s="368"/>
      <c r="V3577" s="1"/>
      <c r="W3577" s="1"/>
      <c r="X3577" s="1"/>
      <c r="Y3577" s="1"/>
      <c r="Z3577" s="1"/>
      <c r="AA3577" s="1"/>
      <c r="AB3577" s="1"/>
      <c r="AC3577" s="1"/>
    </row>
    <row r="3578" spans="1:29" ht="15" customHeight="1" x14ac:dyDescent="0.25">
      <c r="A3578" s="342"/>
      <c r="B3578" s="417"/>
      <c r="C3578" s="418"/>
      <c r="S3578" s="367"/>
      <c r="T3578" s="367"/>
      <c r="U3578" s="368"/>
      <c r="V3578" s="1"/>
      <c r="W3578" s="1"/>
      <c r="X3578" s="1"/>
      <c r="Y3578" s="1"/>
      <c r="Z3578" s="1"/>
      <c r="AA3578" s="1"/>
      <c r="AB3578" s="1"/>
      <c r="AC3578" s="1"/>
    </row>
    <row r="3579" spans="1:29" ht="15" customHeight="1" x14ac:dyDescent="0.25">
      <c r="A3579" s="342"/>
      <c r="B3579" s="417"/>
      <c r="C3579" s="418"/>
      <c r="S3579" s="367"/>
      <c r="T3579" s="367"/>
      <c r="U3579" s="368"/>
      <c r="V3579" s="1"/>
      <c r="W3579" s="1"/>
      <c r="X3579" s="1"/>
      <c r="Y3579" s="1"/>
      <c r="Z3579" s="1"/>
      <c r="AA3579" s="1"/>
      <c r="AB3579" s="1"/>
      <c r="AC3579" s="1"/>
    </row>
    <row r="3580" spans="1:29" ht="15" customHeight="1" x14ac:dyDescent="0.25">
      <c r="A3580" s="342"/>
      <c r="B3580" s="417"/>
      <c r="C3580" s="418"/>
      <c r="S3580" s="367"/>
      <c r="T3580" s="367"/>
      <c r="U3580" s="368"/>
      <c r="V3580" s="1"/>
      <c r="W3580" s="1"/>
      <c r="X3580" s="1"/>
      <c r="Y3580" s="1"/>
      <c r="Z3580" s="1"/>
      <c r="AA3580" s="1"/>
      <c r="AB3580" s="1"/>
      <c r="AC3580" s="1"/>
    </row>
    <row r="3581" spans="1:29" ht="15" customHeight="1" x14ac:dyDescent="0.25">
      <c r="A3581" s="342"/>
      <c r="B3581" s="417"/>
      <c r="C3581" s="418"/>
      <c r="S3581" s="367"/>
      <c r="T3581" s="367"/>
      <c r="U3581" s="368"/>
      <c r="V3581" s="1"/>
      <c r="W3581" s="1"/>
      <c r="X3581" s="1"/>
      <c r="Y3581" s="1"/>
      <c r="Z3581" s="1"/>
      <c r="AA3581" s="1"/>
      <c r="AB3581" s="1"/>
      <c r="AC3581" s="1"/>
    </row>
    <row r="3582" spans="1:29" ht="15" customHeight="1" x14ac:dyDescent="0.25">
      <c r="A3582" s="342"/>
      <c r="B3582" s="417"/>
      <c r="C3582" s="418"/>
      <c r="S3582" s="367"/>
      <c r="T3582" s="367"/>
      <c r="U3582" s="368"/>
      <c r="V3582" s="1"/>
      <c r="W3582" s="1"/>
      <c r="X3582" s="1"/>
      <c r="Y3582" s="1"/>
      <c r="Z3582" s="1"/>
      <c r="AA3582" s="1"/>
      <c r="AB3582" s="1"/>
      <c r="AC3582" s="1"/>
    </row>
    <row r="3583" spans="1:29" ht="15" customHeight="1" x14ac:dyDescent="0.25">
      <c r="A3583" s="342"/>
      <c r="B3583" s="417"/>
      <c r="C3583" s="418"/>
      <c r="S3583" s="367"/>
      <c r="T3583" s="367"/>
      <c r="U3583" s="368"/>
      <c r="V3583" s="1"/>
      <c r="W3583" s="1"/>
      <c r="X3583" s="1"/>
      <c r="Y3583" s="1"/>
      <c r="Z3583" s="1"/>
      <c r="AA3583" s="1"/>
      <c r="AB3583" s="1"/>
      <c r="AC3583" s="1"/>
    </row>
    <row r="3584" spans="1:29" ht="15" customHeight="1" x14ac:dyDescent="0.25">
      <c r="A3584" s="342"/>
      <c r="B3584" s="417"/>
      <c r="C3584" s="418"/>
      <c r="S3584" s="367"/>
      <c r="T3584" s="367"/>
      <c r="U3584" s="368"/>
      <c r="V3584" s="1"/>
      <c r="W3584" s="1"/>
      <c r="X3584" s="1"/>
      <c r="Y3584" s="1"/>
      <c r="Z3584" s="1"/>
      <c r="AA3584" s="1"/>
      <c r="AB3584" s="1"/>
      <c r="AC3584" s="1"/>
    </row>
    <row r="3585" spans="1:29" ht="15" customHeight="1" x14ac:dyDescent="0.25">
      <c r="A3585" s="342"/>
      <c r="B3585" s="417"/>
      <c r="C3585" s="418"/>
      <c r="S3585" s="367"/>
      <c r="T3585" s="367"/>
      <c r="U3585" s="368"/>
      <c r="V3585" s="1"/>
      <c r="W3585" s="1"/>
      <c r="X3585" s="1"/>
      <c r="Y3585" s="1"/>
      <c r="Z3585" s="1"/>
      <c r="AA3585" s="1"/>
      <c r="AB3585" s="1"/>
      <c r="AC3585" s="1"/>
    </row>
    <row r="3586" spans="1:29" ht="15" customHeight="1" x14ac:dyDescent="0.25">
      <c r="A3586" s="342"/>
      <c r="B3586" s="417"/>
      <c r="C3586" s="418"/>
      <c r="S3586" s="367"/>
      <c r="T3586" s="367"/>
      <c r="U3586" s="368"/>
      <c r="V3586" s="1"/>
      <c r="W3586" s="1"/>
      <c r="X3586" s="1"/>
      <c r="Y3586" s="1"/>
      <c r="Z3586" s="1"/>
      <c r="AA3586" s="1"/>
      <c r="AB3586" s="1"/>
      <c r="AC3586" s="1"/>
    </row>
    <row r="3587" spans="1:29" ht="15" customHeight="1" x14ac:dyDescent="0.25">
      <c r="A3587" s="342"/>
      <c r="B3587" s="417"/>
      <c r="C3587" s="418"/>
      <c r="S3587" s="367"/>
      <c r="T3587" s="367"/>
      <c r="U3587" s="368"/>
      <c r="V3587" s="1"/>
      <c r="W3587" s="1"/>
      <c r="X3587" s="1"/>
      <c r="Y3587" s="1"/>
      <c r="Z3587" s="1"/>
      <c r="AA3587" s="1"/>
      <c r="AB3587" s="1"/>
      <c r="AC3587" s="1"/>
    </row>
    <row r="3588" spans="1:29" ht="15" customHeight="1" x14ac:dyDescent="0.25">
      <c r="A3588" s="342"/>
      <c r="B3588" s="417"/>
      <c r="C3588" s="418"/>
      <c r="S3588" s="367"/>
      <c r="T3588" s="367"/>
      <c r="U3588" s="368"/>
      <c r="V3588" s="1"/>
      <c r="W3588" s="1"/>
      <c r="X3588" s="1"/>
      <c r="Y3588" s="1"/>
      <c r="Z3588" s="1"/>
      <c r="AA3588" s="1"/>
      <c r="AB3588" s="1"/>
      <c r="AC3588" s="1"/>
    </row>
    <row r="3589" spans="1:29" ht="15" customHeight="1" x14ac:dyDescent="0.25">
      <c r="A3589" s="342"/>
      <c r="B3589" s="417"/>
      <c r="C3589" s="418"/>
      <c r="S3589" s="367"/>
      <c r="T3589" s="367"/>
      <c r="U3589" s="368"/>
      <c r="V3589" s="1"/>
      <c r="W3589" s="1"/>
      <c r="X3589" s="1"/>
      <c r="Y3589" s="1"/>
      <c r="Z3589" s="1"/>
      <c r="AA3589" s="1"/>
      <c r="AB3589" s="1"/>
      <c r="AC3589" s="1"/>
    </row>
    <row r="3590" spans="1:29" ht="15" customHeight="1" x14ac:dyDescent="0.25">
      <c r="A3590" s="342"/>
      <c r="B3590" s="417"/>
      <c r="C3590" s="418"/>
      <c r="S3590" s="367"/>
      <c r="T3590" s="367"/>
      <c r="U3590" s="368"/>
      <c r="V3590" s="1"/>
      <c r="W3590" s="1"/>
      <c r="X3590" s="1"/>
      <c r="Y3590" s="1"/>
      <c r="Z3590" s="1"/>
      <c r="AA3590" s="1"/>
      <c r="AB3590" s="1"/>
      <c r="AC3590" s="1"/>
    </row>
    <row r="3591" spans="1:29" ht="15" customHeight="1" x14ac:dyDescent="0.25">
      <c r="A3591" s="342"/>
      <c r="B3591" s="417"/>
      <c r="C3591" s="418"/>
      <c r="S3591" s="367"/>
      <c r="T3591" s="367"/>
      <c r="U3591" s="368"/>
      <c r="V3591" s="1"/>
      <c r="W3591" s="1"/>
      <c r="X3591" s="1"/>
      <c r="Y3591" s="1"/>
      <c r="Z3591" s="1"/>
      <c r="AA3591" s="1"/>
      <c r="AB3591" s="1"/>
      <c r="AC3591" s="1"/>
    </row>
    <row r="3592" spans="1:29" ht="15" customHeight="1" x14ac:dyDescent="0.25">
      <c r="A3592" s="342"/>
      <c r="B3592" s="417"/>
      <c r="C3592" s="418"/>
      <c r="S3592" s="367"/>
      <c r="T3592" s="367"/>
      <c r="U3592" s="368"/>
      <c r="V3592" s="1"/>
      <c r="W3592" s="1"/>
      <c r="X3592" s="1"/>
      <c r="Y3592" s="1"/>
      <c r="Z3592" s="1"/>
      <c r="AA3592" s="1"/>
      <c r="AB3592" s="1"/>
      <c r="AC3592" s="1"/>
    </row>
    <row r="3593" spans="1:29" ht="15" customHeight="1" x14ac:dyDescent="0.25">
      <c r="A3593" s="342"/>
      <c r="B3593" s="417"/>
      <c r="C3593" s="418"/>
      <c r="S3593" s="367"/>
      <c r="T3593" s="367"/>
      <c r="U3593" s="368"/>
      <c r="V3593" s="1"/>
      <c r="W3593" s="1"/>
      <c r="X3593" s="1"/>
      <c r="Y3593" s="1"/>
      <c r="Z3593" s="1"/>
      <c r="AA3593" s="1"/>
      <c r="AB3593" s="1"/>
      <c r="AC3593" s="1"/>
    </row>
    <row r="3594" spans="1:29" ht="15" customHeight="1" x14ac:dyDescent="0.25">
      <c r="A3594" s="342"/>
      <c r="B3594" s="417"/>
      <c r="C3594" s="418"/>
      <c r="S3594" s="367"/>
      <c r="T3594" s="367"/>
      <c r="U3594" s="368"/>
      <c r="V3594" s="1"/>
      <c r="W3594" s="1"/>
      <c r="X3594" s="1"/>
      <c r="Y3594" s="1"/>
      <c r="Z3594" s="1"/>
      <c r="AA3594" s="1"/>
      <c r="AB3594" s="1"/>
      <c r="AC3594" s="1"/>
    </row>
    <row r="3595" spans="1:29" ht="15" customHeight="1" x14ac:dyDescent="0.25">
      <c r="A3595" s="342"/>
      <c r="B3595" s="417"/>
      <c r="C3595" s="418"/>
      <c r="S3595" s="367"/>
      <c r="T3595" s="367"/>
      <c r="U3595" s="368"/>
      <c r="V3595" s="1"/>
      <c r="W3595" s="1"/>
      <c r="X3595" s="1"/>
      <c r="Y3595" s="1"/>
      <c r="Z3595" s="1"/>
      <c r="AA3595" s="1"/>
      <c r="AB3595" s="1"/>
      <c r="AC3595" s="1"/>
    </row>
    <row r="3596" spans="1:29" ht="15" customHeight="1" x14ac:dyDescent="0.25">
      <c r="A3596" s="342"/>
      <c r="B3596" s="417"/>
      <c r="C3596" s="418"/>
      <c r="S3596" s="367"/>
      <c r="T3596" s="367"/>
      <c r="U3596" s="368"/>
      <c r="V3596" s="1"/>
      <c r="W3596" s="1"/>
      <c r="X3596" s="1"/>
      <c r="Y3596" s="1"/>
      <c r="Z3596" s="1"/>
      <c r="AA3596" s="1"/>
      <c r="AB3596" s="1"/>
      <c r="AC3596" s="1"/>
    </row>
    <row r="3597" spans="1:29" ht="15" customHeight="1" x14ac:dyDescent="0.25">
      <c r="A3597" s="342"/>
      <c r="B3597" s="417"/>
      <c r="C3597" s="418"/>
      <c r="S3597" s="367"/>
      <c r="T3597" s="367"/>
      <c r="U3597" s="368"/>
      <c r="V3597" s="1"/>
      <c r="W3597" s="1"/>
      <c r="X3597" s="1"/>
      <c r="Y3597" s="1"/>
      <c r="Z3597" s="1"/>
      <c r="AA3597" s="1"/>
      <c r="AB3597" s="1"/>
      <c r="AC3597" s="1"/>
    </row>
    <row r="3598" spans="1:29" ht="15" customHeight="1" x14ac:dyDescent="0.25">
      <c r="A3598" s="342"/>
      <c r="B3598" s="417"/>
      <c r="C3598" s="418"/>
      <c r="S3598" s="367"/>
      <c r="T3598" s="367"/>
      <c r="U3598" s="368"/>
      <c r="V3598" s="1"/>
      <c r="W3598" s="1"/>
      <c r="X3598" s="1"/>
      <c r="Y3598" s="1"/>
      <c r="Z3598" s="1"/>
      <c r="AA3598" s="1"/>
      <c r="AB3598" s="1"/>
      <c r="AC3598" s="1"/>
    </row>
    <row r="3599" spans="1:29" ht="15" customHeight="1" x14ac:dyDescent="0.25">
      <c r="A3599" s="342"/>
      <c r="B3599" s="417"/>
      <c r="C3599" s="418"/>
      <c r="S3599" s="367"/>
      <c r="T3599" s="367"/>
      <c r="U3599" s="368"/>
      <c r="V3599" s="1"/>
      <c r="W3599" s="1"/>
      <c r="X3599" s="1"/>
      <c r="Y3599" s="1"/>
      <c r="Z3599" s="1"/>
      <c r="AA3599" s="1"/>
      <c r="AB3599" s="1"/>
      <c r="AC3599" s="1"/>
    </row>
    <row r="3600" spans="1:29" ht="15" customHeight="1" x14ac:dyDescent="0.25">
      <c r="A3600" s="342"/>
      <c r="B3600" s="417"/>
      <c r="C3600" s="418"/>
      <c r="S3600" s="367"/>
      <c r="T3600" s="367"/>
      <c r="U3600" s="368"/>
      <c r="V3600" s="1"/>
      <c r="W3600" s="1"/>
      <c r="X3600" s="1"/>
      <c r="Y3600" s="1"/>
      <c r="Z3600" s="1"/>
      <c r="AA3600" s="1"/>
      <c r="AB3600" s="1"/>
      <c r="AC3600" s="1"/>
    </row>
    <row r="3601" spans="1:29" ht="15" customHeight="1" x14ac:dyDescent="0.25">
      <c r="A3601" s="342"/>
      <c r="B3601" s="417"/>
      <c r="C3601" s="418"/>
      <c r="S3601" s="367"/>
      <c r="T3601" s="367"/>
      <c r="U3601" s="368"/>
      <c r="V3601" s="1"/>
      <c r="W3601" s="1"/>
      <c r="X3601" s="1"/>
      <c r="Y3601" s="1"/>
      <c r="Z3601" s="1"/>
      <c r="AA3601" s="1"/>
      <c r="AB3601" s="1"/>
      <c r="AC3601" s="1"/>
    </row>
    <row r="3602" spans="1:29" ht="15" customHeight="1" x14ac:dyDescent="0.25">
      <c r="A3602" s="342"/>
      <c r="B3602" s="417"/>
      <c r="C3602" s="418"/>
      <c r="S3602" s="367"/>
      <c r="T3602" s="367"/>
      <c r="U3602" s="368"/>
      <c r="V3602" s="1"/>
      <c r="W3602" s="1"/>
      <c r="X3602" s="1"/>
      <c r="Y3602" s="1"/>
      <c r="Z3602" s="1"/>
      <c r="AA3602" s="1"/>
      <c r="AB3602" s="1"/>
      <c r="AC3602" s="1"/>
    </row>
    <row r="3603" spans="1:29" ht="15" customHeight="1" x14ac:dyDescent="0.25">
      <c r="A3603" s="342"/>
      <c r="B3603" s="417"/>
      <c r="C3603" s="418"/>
      <c r="S3603" s="367"/>
      <c r="T3603" s="367"/>
      <c r="U3603" s="368"/>
      <c r="V3603" s="1"/>
      <c r="W3603" s="1"/>
      <c r="X3603" s="1"/>
      <c r="Y3603" s="1"/>
      <c r="Z3603" s="1"/>
      <c r="AA3603" s="1"/>
      <c r="AB3603" s="1"/>
      <c r="AC3603" s="1"/>
    </row>
    <row r="3604" spans="1:29" ht="15" customHeight="1" x14ac:dyDescent="0.25">
      <c r="A3604" s="342"/>
      <c r="B3604" s="417"/>
      <c r="C3604" s="418"/>
      <c r="S3604" s="367"/>
      <c r="T3604" s="367"/>
      <c r="U3604" s="368"/>
      <c r="V3604" s="1"/>
      <c r="W3604" s="1"/>
      <c r="X3604" s="1"/>
      <c r="Y3604" s="1"/>
      <c r="Z3604" s="1"/>
      <c r="AA3604" s="1"/>
      <c r="AB3604" s="1"/>
      <c r="AC3604" s="1"/>
    </row>
    <row r="3605" spans="1:29" ht="15" customHeight="1" x14ac:dyDescent="0.25">
      <c r="A3605" s="342"/>
      <c r="B3605" s="417"/>
      <c r="C3605" s="418"/>
      <c r="S3605" s="367"/>
      <c r="T3605" s="367"/>
      <c r="U3605" s="368"/>
      <c r="V3605" s="1"/>
      <c r="W3605" s="1"/>
      <c r="X3605" s="1"/>
      <c r="Y3605" s="1"/>
      <c r="Z3605" s="1"/>
      <c r="AA3605" s="1"/>
      <c r="AB3605" s="1"/>
      <c r="AC3605" s="1"/>
    </row>
    <row r="3606" spans="1:29" ht="15" customHeight="1" x14ac:dyDescent="0.25">
      <c r="A3606" s="342"/>
      <c r="B3606" s="417"/>
      <c r="C3606" s="418"/>
      <c r="S3606" s="367"/>
      <c r="T3606" s="367"/>
      <c r="U3606" s="368"/>
      <c r="V3606" s="1"/>
      <c r="W3606" s="1"/>
      <c r="X3606" s="1"/>
      <c r="Y3606" s="1"/>
      <c r="Z3606" s="1"/>
      <c r="AA3606" s="1"/>
      <c r="AB3606" s="1"/>
      <c r="AC3606" s="1"/>
    </row>
    <row r="3607" spans="1:29" ht="15" customHeight="1" x14ac:dyDescent="0.25">
      <c r="A3607" s="342"/>
      <c r="B3607" s="417"/>
      <c r="C3607" s="418"/>
      <c r="S3607" s="367"/>
      <c r="T3607" s="367"/>
      <c r="U3607" s="368"/>
      <c r="V3607" s="1"/>
      <c r="W3607" s="1"/>
      <c r="X3607" s="1"/>
      <c r="Y3607" s="1"/>
      <c r="Z3607" s="1"/>
      <c r="AA3607" s="1"/>
      <c r="AB3607" s="1"/>
      <c r="AC3607" s="1"/>
    </row>
    <row r="3608" spans="1:29" ht="15" customHeight="1" x14ac:dyDescent="0.25">
      <c r="A3608" s="342"/>
      <c r="B3608" s="417"/>
      <c r="C3608" s="418"/>
      <c r="S3608" s="367"/>
      <c r="T3608" s="367"/>
      <c r="U3608" s="368"/>
      <c r="V3608" s="1"/>
      <c r="W3608" s="1"/>
      <c r="X3608" s="1"/>
      <c r="Y3608" s="1"/>
      <c r="Z3608" s="1"/>
      <c r="AA3608" s="1"/>
      <c r="AB3608" s="1"/>
      <c r="AC3608" s="1"/>
    </row>
    <row r="3609" spans="1:29" ht="15" customHeight="1" x14ac:dyDescent="0.25">
      <c r="A3609" s="342"/>
      <c r="B3609" s="417"/>
      <c r="C3609" s="418"/>
      <c r="S3609" s="367"/>
      <c r="T3609" s="367"/>
      <c r="U3609" s="368"/>
      <c r="V3609" s="1"/>
      <c r="W3609" s="1"/>
      <c r="X3609" s="1"/>
      <c r="Y3609" s="1"/>
      <c r="Z3609" s="1"/>
      <c r="AA3609" s="1"/>
      <c r="AB3609" s="1"/>
      <c r="AC3609" s="1"/>
    </row>
    <row r="3610" spans="1:29" ht="15" customHeight="1" x14ac:dyDescent="0.25">
      <c r="A3610" s="342"/>
      <c r="B3610" s="417"/>
      <c r="C3610" s="418"/>
      <c r="S3610" s="367"/>
      <c r="T3610" s="367"/>
      <c r="U3610" s="368"/>
      <c r="V3610" s="1"/>
      <c r="W3610" s="1"/>
      <c r="X3610" s="1"/>
      <c r="Y3610" s="1"/>
      <c r="Z3610" s="1"/>
      <c r="AA3610" s="1"/>
      <c r="AB3610" s="1"/>
      <c r="AC3610" s="1"/>
    </row>
    <row r="3611" spans="1:29" ht="15" customHeight="1" x14ac:dyDescent="0.25">
      <c r="A3611" s="342"/>
      <c r="B3611" s="417"/>
      <c r="C3611" s="418"/>
      <c r="S3611" s="367"/>
      <c r="T3611" s="367"/>
      <c r="U3611" s="368"/>
      <c r="V3611" s="1"/>
      <c r="W3611" s="1"/>
      <c r="X3611" s="1"/>
      <c r="Y3611" s="1"/>
      <c r="Z3611" s="1"/>
      <c r="AA3611" s="1"/>
      <c r="AB3611" s="1"/>
      <c r="AC3611" s="1"/>
    </row>
    <row r="3612" spans="1:29" ht="15" customHeight="1" x14ac:dyDescent="0.25">
      <c r="A3612" s="342"/>
      <c r="B3612" s="417"/>
      <c r="C3612" s="418"/>
      <c r="S3612" s="367"/>
      <c r="T3612" s="367"/>
      <c r="U3612" s="368"/>
      <c r="V3612" s="1"/>
      <c r="W3612" s="1"/>
      <c r="X3612" s="1"/>
      <c r="Y3612" s="1"/>
      <c r="Z3612" s="1"/>
      <c r="AA3612" s="1"/>
      <c r="AB3612" s="1"/>
      <c r="AC3612" s="1"/>
    </row>
    <row r="3613" spans="1:29" ht="15" customHeight="1" x14ac:dyDescent="0.25">
      <c r="A3613" s="342"/>
      <c r="B3613" s="417"/>
      <c r="C3613" s="418"/>
      <c r="S3613" s="367"/>
      <c r="T3613" s="367"/>
      <c r="U3613" s="368"/>
      <c r="V3613" s="1"/>
      <c r="W3613" s="1"/>
      <c r="X3613" s="1"/>
      <c r="Y3613" s="1"/>
      <c r="Z3613" s="1"/>
      <c r="AA3613" s="1"/>
      <c r="AB3613" s="1"/>
      <c r="AC3613" s="1"/>
    </row>
    <row r="3614" spans="1:29" ht="15" customHeight="1" x14ac:dyDescent="0.25">
      <c r="A3614" s="342"/>
      <c r="B3614" s="417"/>
      <c r="C3614" s="418"/>
      <c r="S3614" s="367"/>
      <c r="T3614" s="367"/>
      <c r="U3614" s="368"/>
      <c r="V3614" s="1"/>
      <c r="W3614" s="1"/>
      <c r="X3614" s="1"/>
      <c r="Y3614" s="1"/>
      <c r="Z3614" s="1"/>
      <c r="AA3614" s="1"/>
      <c r="AB3614" s="1"/>
      <c r="AC3614" s="1"/>
    </row>
    <row r="3615" spans="1:29" ht="15" customHeight="1" x14ac:dyDescent="0.25">
      <c r="A3615" s="342"/>
      <c r="B3615" s="417"/>
      <c r="C3615" s="418"/>
      <c r="S3615" s="367"/>
      <c r="T3615" s="367"/>
      <c r="U3615" s="368"/>
      <c r="V3615" s="1"/>
      <c r="W3615" s="1"/>
      <c r="X3615" s="1"/>
      <c r="Y3615" s="1"/>
      <c r="Z3615" s="1"/>
      <c r="AA3615" s="1"/>
      <c r="AB3615" s="1"/>
      <c r="AC3615" s="1"/>
    </row>
    <row r="3616" spans="1:29" ht="15" customHeight="1" x14ac:dyDescent="0.25">
      <c r="A3616" s="342"/>
      <c r="B3616" s="417"/>
      <c r="C3616" s="418"/>
      <c r="S3616" s="367"/>
      <c r="T3616" s="367"/>
      <c r="U3616" s="368"/>
      <c r="V3616" s="1"/>
      <c r="W3616" s="1"/>
      <c r="X3616" s="1"/>
      <c r="Y3616" s="1"/>
      <c r="Z3616" s="1"/>
      <c r="AA3616" s="1"/>
      <c r="AB3616" s="1"/>
      <c r="AC3616" s="1"/>
    </row>
    <row r="3617" spans="1:29" ht="15" customHeight="1" x14ac:dyDescent="0.25">
      <c r="A3617" s="342"/>
      <c r="B3617" s="417"/>
      <c r="C3617" s="418"/>
      <c r="S3617" s="367"/>
      <c r="T3617" s="367"/>
      <c r="U3617" s="368"/>
      <c r="V3617" s="1"/>
      <c r="W3617" s="1"/>
      <c r="X3617" s="1"/>
      <c r="Y3617" s="1"/>
      <c r="Z3617" s="1"/>
      <c r="AA3617" s="1"/>
      <c r="AB3617" s="1"/>
      <c r="AC3617" s="1"/>
    </row>
    <row r="3618" spans="1:29" ht="15" customHeight="1" x14ac:dyDescent="0.25">
      <c r="A3618" s="342"/>
      <c r="B3618" s="417"/>
      <c r="C3618" s="418"/>
      <c r="S3618" s="367"/>
      <c r="T3618" s="367"/>
      <c r="U3618" s="368"/>
      <c r="V3618" s="1"/>
      <c r="W3618" s="1"/>
      <c r="X3618" s="1"/>
      <c r="Y3618" s="1"/>
      <c r="Z3618" s="1"/>
      <c r="AA3618" s="1"/>
      <c r="AB3618" s="1"/>
      <c r="AC3618" s="1"/>
    </row>
    <row r="3619" spans="1:29" ht="15" customHeight="1" x14ac:dyDescent="0.25">
      <c r="A3619" s="342"/>
      <c r="B3619" s="417"/>
      <c r="C3619" s="418"/>
      <c r="S3619" s="367"/>
      <c r="T3619" s="367"/>
      <c r="U3619" s="368"/>
      <c r="V3619" s="1"/>
      <c r="W3619" s="1"/>
      <c r="X3619" s="1"/>
      <c r="Y3619" s="1"/>
      <c r="Z3619" s="1"/>
      <c r="AA3619" s="1"/>
      <c r="AB3619" s="1"/>
      <c r="AC3619" s="1"/>
    </row>
    <row r="3620" spans="1:29" ht="15" customHeight="1" x14ac:dyDescent="0.25">
      <c r="A3620" s="342"/>
      <c r="B3620" s="417"/>
      <c r="C3620" s="418"/>
      <c r="S3620" s="367"/>
      <c r="T3620" s="367"/>
      <c r="U3620" s="368"/>
      <c r="V3620" s="1"/>
      <c r="W3620" s="1"/>
      <c r="X3620" s="1"/>
      <c r="Y3620" s="1"/>
      <c r="Z3620" s="1"/>
      <c r="AA3620" s="1"/>
      <c r="AB3620" s="1"/>
      <c r="AC3620" s="1"/>
    </row>
    <row r="3621" spans="1:29" ht="15" customHeight="1" x14ac:dyDescent="0.25">
      <c r="A3621" s="342"/>
      <c r="B3621" s="417"/>
      <c r="C3621" s="418"/>
      <c r="S3621" s="367"/>
      <c r="T3621" s="367"/>
      <c r="U3621" s="368"/>
      <c r="V3621" s="1"/>
      <c r="W3621" s="1"/>
      <c r="X3621" s="1"/>
      <c r="Y3621" s="1"/>
      <c r="Z3621" s="1"/>
      <c r="AA3621" s="1"/>
      <c r="AB3621" s="1"/>
      <c r="AC3621" s="1"/>
    </row>
    <row r="3622" spans="1:29" ht="15" customHeight="1" x14ac:dyDescent="0.25">
      <c r="A3622" s="342"/>
      <c r="B3622" s="417"/>
      <c r="C3622" s="418"/>
      <c r="S3622" s="367"/>
      <c r="T3622" s="367"/>
      <c r="U3622" s="368"/>
      <c r="V3622" s="1"/>
      <c r="W3622" s="1"/>
      <c r="X3622" s="1"/>
      <c r="Y3622" s="1"/>
      <c r="Z3622" s="1"/>
      <c r="AA3622" s="1"/>
      <c r="AB3622" s="1"/>
      <c r="AC3622" s="1"/>
    </row>
    <row r="3623" spans="1:29" ht="15" customHeight="1" x14ac:dyDescent="0.25">
      <c r="A3623" s="342"/>
      <c r="B3623" s="417"/>
      <c r="C3623" s="418"/>
      <c r="S3623" s="367"/>
      <c r="T3623" s="367"/>
      <c r="U3623" s="368"/>
      <c r="V3623" s="1"/>
      <c r="W3623" s="1"/>
      <c r="X3623" s="1"/>
      <c r="Y3623" s="1"/>
      <c r="Z3623" s="1"/>
      <c r="AA3623" s="1"/>
      <c r="AB3623" s="1"/>
      <c r="AC3623" s="1"/>
    </row>
    <row r="3624" spans="1:29" ht="15" customHeight="1" x14ac:dyDescent="0.25">
      <c r="A3624" s="342"/>
      <c r="B3624" s="417"/>
      <c r="C3624" s="418"/>
      <c r="S3624" s="367"/>
      <c r="T3624" s="367"/>
      <c r="U3624" s="368"/>
      <c r="V3624" s="1"/>
      <c r="W3624" s="1"/>
      <c r="X3624" s="1"/>
      <c r="Y3624" s="1"/>
      <c r="Z3624" s="1"/>
      <c r="AA3624" s="1"/>
      <c r="AB3624" s="1"/>
      <c r="AC3624" s="1"/>
    </row>
    <row r="3625" spans="1:29" ht="15" customHeight="1" x14ac:dyDescent="0.25">
      <c r="A3625" s="342"/>
      <c r="B3625" s="417"/>
      <c r="C3625" s="418"/>
      <c r="S3625" s="367"/>
      <c r="T3625" s="367"/>
      <c r="U3625" s="368"/>
      <c r="V3625" s="1"/>
      <c r="W3625" s="1"/>
      <c r="X3625" s="1"/>
      <c r="Y3625" s="1"/>
      <c r="Z3625" s="1"/>
      <c r="AA3625" s="1"/>
      <c r="AB3625" s="1"/>
      <c r="AC3625" s="1"/>
    </row>
    <row r="3626" spans="1:29" ht="15" customHeight="1" x14ac:dyDescent="0.25">
      <c r="A3626" s="342"/>
      <c r="B3626" s="417"/>
      <c r="C3626" s="418"/>
      <c r="S3626" s="367"/>
      <c r="T3626" s="367"/>
      <c r="U3626" s="368"/>
      <c r="V3626" s="1"/>
      <c r="W3626" s="1"/>
      <c r="X3626" s="1"/>
      <c r="Y3626" s="1"/>
      <c r="Z3626" s="1"/>
      <c r="AA3626" s="1"/>
      <c r="AB3626" s="1"/>
      <c r="AC3626" s="1"/>
    </row>
    <row r="3627" spans="1:29" ht="15" customHeight="1" x14ac:dyDescent="0.25">
      <c r="A3627" s="342"/>
      <c r="B3627" s="417"/>
      <c r="C3627" s="418"/>
      <c r="S3627" s="367"/>
      <c r="T3627" s="367"/>
      <c r="U3627" s="368"/>
      <c r="V3627" s="1"/>
      <c r="W3627" s="1"/>
      <c r="X3627" s="1"/>
      <c r="Y3627" s="1"/>
      <c r="Z3627" s="1"/>
      <c r="AA3627" s="1"/>
      <c r="AB3627" s="1"/>
      <c r="AC3627" s="1"/>
    </row>
    <row r="3628" spans="1:29" ht="15" customHeight="1" x14ac:dyDescent="0.25">
      <c r="A3628" s="342"/>
      <c r="B3628" s="417"/>
      <c r="C3628" s="418"/>
      <c r="S3628" s="367"/>
      <c r="T3628" s="367"/>
      <c r="U3628" s="368"/>
      <c r="V3628" s="1"/>
      <c r="W3628" s="1"/>
      <c r="X3628" s="1"/>
      <c r="Y3628" s="1"/>
      <c r="Z3628" s="1"/>
      <c r="AA3628" s="1"/>
      <c r="AB3628" s="1"/>
      <c r="AC3628" s="1"/>
    </row>
    <row r="3629" spans="1:29" ht="15" customHeight="1" x14ac:dyDescent="0.25">
      <c r="A3629" s="342"/>
      <c r="B3629" s="417"/>
      <c r="C3629" s="418"/>
      <c r="S3629" s="367"/>
      <c r="T3629" s="367"/>
      <c r="U3629" s="368"/>
      <c r="V3629" s="1"/>
      <c r="W3629" s="1"/>
      <c r="X3629" s="1"/>
      <c r="Y3629" s="1"/>
      <c r="Z3629" s="1"/>
      <c r="AA3629" s="1"/>
      <c r="AB3629" s="1"/>
      <c r="AC3629" s="1"/>
    </row>
    <row r="3630" spans="1:29" ht="15" customHeight="1" x14ac:dyDescent="0.25">
      <c r="A3630" s="342"/>
      <c r="B3630" s="417"/>
      <c r="C3630" s="418"/>
      <c r="S3630" s="367"/>
      <c r="T3630" s="367"/>
      <c r="U3630" s="368"/>
      <c r="V3630" s="1"/>
      <c r="W3630" s="1"/>
      <c r="X3630" s="1"/>
      <c r="Y3630" s="1"/>
      <c r="Z3630" s="1"/>
      <c r="AA3630" s="1"/>
      <c r="AB3630" s="1"/>
      <c r="AC3630" s="1"/>
    </row>
    <row r="3631" spans="1:29" ht="15" customHeight="1" x14ac:dyDescent="0.25">
      <c r="A3631" s="342"/>
      <c r="B3631" s="417"/>
      <c r="C3631" s="418"/>
      <c r="S3631" s="367"/>
      <c r="T3631" s="367"/>
      <c r="U3631" s="368"/>
      <c r="V3631" s="1"/>
      <c r="W3631" s="1"/>
      <c r="X3631" s="1"/>
      <c r="Y3631" s="1"/>
      <c r="Z3631" s="1"/>
      <c r="AA3631" s="1"/>
      <c r="AB3631" s="1"/>
      <c r="AC3631" s="1"/>
    </row>
    <row r="3632" spans="1:29" ht="15" customHeight="1" x14ac:dyDescent="0.25">
      <c r="A3632" s="342"/>
      <c r="B3632" s="417"/>
      <c r="C3632" s="418"/>
      <c r="S3632" s="367"/>
      <c r="T3632" s="367"/>
      <c r="U3632" s="368"/>
      <c r="V3632" s="1"/>
      <c r="W3632" s="1"/>
      <c r="X3632" s="1"/>
      <c r="Y3632" s="1"/>
      <c r="Z3632" s="1"/>
      <c r="AA3632" s="1"/>
      <c r="AB3632" s="1"/>
      <c r="AC3632" s="1"/>
    </row>
    <row r="3633" spans="1:29" ht="15" customHeight="1" x14ac:dyDescent="0.25">
      <c r="A3633" s="342"/>
      <c r="B3633" s="417"/>
      <c r="C3633" s="418"/>
      <c r="S3633" s="367"/>
      <c r="T3633" s="367"/>
      <c r="U3633" s="368"/>
      <c r="V3633" s="1"/>
      <c r="W3633" s="1"/>
      <c r="X3633" s="1"/>
      <c r="Y3633" s="1"/>
      <c r="Z3633" s="1"/>
      <c r="AA3633" s="1"/>
      <c r="AB3633" s="1"/>
      <c r="AC3633" s="1"/>
    </row>
    <row r="3634" spans="1:29" ht="15" customHeight="1" x14ac:dyDescent="0.25">
      <c r="A3634" s="342"/>
      <c r="B3634" s="417"/>
      <c r="C3634" s="418"/>
      <c r="S3634" s="367"/>
      <c r="T3634" s="367"/>
      <c r="U3634" s="368"/>
      <c r="V3634" s="1"/>
      <c r="W3634" s="1"/>
      <c r="X3634" s="1"/>
      <c r="Y3634" s="1"/>
      <c r="Z3634" s="1"/>
      <c r="AA3634" s="1"/>
      <c r="AB3634" s="1"/>
      <c r="AC3634" s="1"/>
    </row>
    <row r="3635" spans="1:29" ht="15" customHeight="1" x14ac:dyDescent="0.25">
      <c r="A3635" s="342"/>
      <c r="B3635" s="417"/>
      <c r="C3635" s="418"/>
      <c r="S3635" s="367"/>
      <c r="T3635" s="367"/>
      <c r="U3635" s="368"/>
      <c r="V3635" s="1"/>
      <c r="W3635" s="1"/>
      <c r="X3635" s="1"/>
      <c r="Y3635" s="1"/>
      <c r="Z3635" s="1"/>
      <c r="AA3635" s="1"/>
      <c r="AB3635" s="1"/>
      <c r="AC3635" s="1"/>
    </row>
    <row r="3636" spans="1:29" ht="15" customHeight="1" x14ac:dyDescent="0.25">
      <c r="A3636" s="342"/>
      <c r="B3636" s="417"/>
      <c r="C3636" s="418"/>
      <c r="S3636" s="367"/>
      <c r="T3636" s="367"/>
      <c r="U3636" s="368"/>
      <c r="V3636" s="1"/>
      <c r="W3636" s="1"/>
      <c r="X3636" s="1"/>
      <c r="Y3636" s="1"/>
      <c r="Z3636" s="1"/>
      <c r="AA3636" s="1"/>
      <c r="AB3636" s="1"/>
      <c r="AC3636" s="1"/>
    </row>
    <row r="3637" spans="1:29" ht="15" customHeight="1" x14ac:dyDescent="0.25">
      <c r="A3637" s="342"/>
      <c r="B3637" s="417"/>
      <c r="C3637" s="418"/>
      <c r="S3637" s="367"/>
      <c r="T3637" s="367"/>
      <c r="U3637" s="368"/>
      <c r="V3637" s="1"/>
      <c r="W3637" s="1"/>
      <c r="X3637" s="1"/>
      <c r="Y3637" s="1"/>
      <c r="Z3637" s="1"/>
      <c r="AA3637" s="1"/>
      <c r="AB3637" s="1"/>
      <c r="AC3637" s="1"/>
    </row>
    <row r="3638" spans="1:29" ht="15" customHeight="1" x14ac:dyDescent="0.25">
      <c r="A3638" s="342"/>
      <c r="B3638" s="417"/>
      <c r="C3638" s="418"/>
      <c r="S3638" s="367"/>
      <c r="T3638" s="367"/>
      <c r="U3638" s="368"/>
      <c r="V3638" s="1"/>
      <c r="W3638" s="1"/>
      <c r="X3638" s="1"/>
      <c r="Y3638" s="1"/>
      <c r="Z3638" s="1"/>
      <c r="AA3638" s="1"/>
      <c r="AB3638" s="1"/>
      <c r="AC3638" s="1"/>
    </row>
    <row r="3639" spans="1:29" ht="15" customHeight="1" x14ac:dyDescent="0.25">
      <c r="A3639" s="342"/>
      <c r="B3639" s="417"/>
      <c r="C3639" s="418"/>
      <c r="S3639" s="367"/>
      <c r="T3639" s="367"/>
      <c r="U3639" s="368"/>
      <c r="V3639" s="1"/>
      <c r="W3639" s="1"/>
      <c r="X3639" s="1"/>
      <c r="Y3639" s="1"/>
      <c r="Z3639" s="1"/>
      <c r="AA3639" s="1"/>
      <c r="AB3639" s="1"/>
      <c r="AC3639" s="1"/>
    </row>
    <row r="3640" spans="1:29" ht="15" customHeight="1" x14ac:dyDescent="0.25">
      <c r="A3640" s="342"/>
      <c r="B3640" s="417"/>
      <c r="C3640" s="418"/>
      <c r="S3640" s="367"/>
      <c r="T3640" s="367"/>
      <c r="U3640" s="368"/>
      <c r="V3640" s="1"/>
      <c r="W3640" s="1"/>
      <c r="X3640" s="1"/>
      <c r="Y3640" s="1"/>
      <c r="Z3640" s="1"/>
      <c r="AA3640" s="1"/>
      <c r="AB3640" s="1"/>
      <c r="AC3640" s="1"/>
    </row>
    <row r="3641" spans="1:29" ht="15" customHeight="1" x14ac:dyDescent="0.25">
      <c r="A3641" s="342"/>
      <c r="B3641" s="417"/>
      <c r="C3641" s="418"/>
      <c r="S3641" s="367"/>
      <c r="T3641" s="367"/>
      <c r="U3641" s="368"/>
      <c r="V3641" s="1"/>
      <c r="W3641" s="1"/>
      <c r="X3641" s="1"/>
      <c r="Y3641" s="1"/>
      <c r="Z3641" s="1"/>
      <c r="AA3641" s="1"/>
      <c r="AB3641" s="1"/>
      <c r="AC3641" s="1"/>
    </row>
    <row r="3642" spans="1:29" ht="15" customHeight="1" x14ac:dyDescent="0.25">
      <c r="A3642" s="342"/>
      <c r="B3642" s="417"/>
      <c r="C3642" s="418"/>
      <c r="S3642" s="367"/>
      <c r="T3642" s="367"/>
      <c r="U3642" s="368"/>
      <c r="V3642" s="1"/>
      <c r="W3642" s="1"/>
      <c r="X3642" s="1"/>
      <c r="Y3642" s="1"/>
      <c r="Z3642" s="1"/>
      <c r="AA3642" s="1"/>
      <c r="AB3642" s="1"/>
      <c r="AC3642" s="1"/>
    </row>
    <row r="3643" spans="1:29" ht="15" customHeight="1" x14ac:dyDescent="0.25">
      <c r="A3643" s="342"/>
      <c r="B3643" s="417"/>
      <c r="C3643" s="418"/>
      <c r="S3643" s="367"/>
      <c r="T3643" s="367"/>
      <c r="U3643" s="368"/>
      <c r="V3643" s="1"/>
      <c r="W3643" s="1"/>
      <c r="X3643" s="1"/>
      <c r="Y3643" s="1"/>
      <c r="Z3643" s="1"/>
      <c r="AA3643" s="1"/>
      <c r="AB3643" s="1"/>
      <c r="AC3643" s="1"/>
    </row>
    <row r="3644" spans="1:29" ht="15" customHeight="1" x14ac:dyDescent="0.25">
      <c r="A3644" s="342"/>
      <c r="B3644" s="417"/>
      <c r="C3644" s="418"/>
      <c r="S3644" s="367"/>
      <c r="T3644" s="367"/>
      <c r="U3644" s="368"/>
      <c r="V3644" s="1"/>
      <c r="W3644" s="1"/>
      <c r="X3644" s="1"/>
      <c r="Y3644" s="1"/>
      <c r="Z3644" s="1"/>
      <c r="AA3644" s="1"/>
      <c r="AB3644" s="1"/>
      <c r="AC3644" s="1"/>
    </row>
    <row r="3645" spans="1:29" ht="15" customHeight="1" x14ac:dyDescent="0.25">
      <c r="A3645" s="342"/>
      <c r="B3645" s="417"/>
      <c r="C3645" s="418"/>
      <c r="S3645" s="367"/>
      <c r="T3645" s="367"/>
      <c r="U3645" s="368"/>
      <c r="V3645" s="1"/>
      <c r="W3645" s="1"/>
      <c r="X3645" s="1"/>
      <c r="Y3645" s="1"/>
      <c r="Z3645" s="1"/>
      <c r="AA3645" s="1"/>
      <c r="AB3645" s="1"/>
      <c r="AC3645" s="1"/>
    </row>
    <row r="3646" spans="1:29" ht="15" customHeight="1" x14ac:dyDescent="0.25">
      <c r="A3646" s="342"/>
      <c r="B3646" s="417"/>
      <c r="C3646" s="418"/>
      <c r="S3646" s="367"/>
      <c r="T3646" s="367"/>
      <c r="U3646" s="368"/>
      <c r="V3646" s="1"/>
      <c r="W3646" s="1"/>
      <c r="X3646" s="1"/>
      <c r="Y3646" s="1"/>
      <c r="Z3646" s="1"/>
      <c r="AA3646" s="1"/>
      <c r="AB3646" s="1"/>
      <c r="AC3646" s="1"/>
    </row>
    <row r="3647" spans="1:29" ht="15" customHeight="1" x14ac:dyDescent="0.25">
      <c r="A3647" s="342"/>
      <c r="B3647" s="417"/>
      <c r="C3647" s="418"/>
      <c r="S3647" s="367"/>
      <c r="T3647" s="367"/>
      <c r="U3647" s="368"/>
      <c r="V3647" s="1"/>
      <c r="W3647" s="1"/>
      <c r="X3647" s="1"/>
      <c r="Y3647" s="1"/>
      <c r="Z3647" s="1"/>
      <c r="AA3647" s="1"/>
      <c r="AB3647" s="1"/>
      <c r="AC3647" s="1"/>
    </row>
    <row r="3648" spans="1:29" ht="15" customHeight="1" x14ac:dyDescent="0.25">
      <c r="A3648" s="342"/>
      <c r="B3648" s="417"/>
      <c r="C3648" s="418"/>
      <c r="S3648" s="367"/>
      <c r="T3648" s="367"/>
      <c r="U3648" s="368"/>
      <c r="V3648" s="1"/>
      <c r="W3648" s="1"/>
      <c r="X3648" s="1"/>
      <c r="Y3648" s="1"/>
      <c r="Z3648" s="1"/>
      <c r="AA3648" s="1"/>
      <c r="AB3648" s="1"/>
      <c r="AC3648" s="1"/>
    </row>
    <row r="3649" spans="1:29" ht="15" customHeight="1" x14ac:dyDescent="0.25">
      <c r="A3649" s="342"/>
      <c r="B3649" s="417"/>
      <c r="C3649" s="418"/>
      <c r="S3649" s="367"/>
      <c r="T3649" s="367"/>
      <c r="U3649" s="368"/>
      <c r="V3649" s="1"/>
      <c r="W3649" s="1"/>
      <c r="X3649" s="1"/>
      <c r="Y3649" s="1"/>
      <c r="Z3649" s="1"/>
      <c r="AA3649" s="1"/>
      <c r="AB3649" s="1"/>
      <c r="AC3649" s="1"/>
    </row>
    <row r="3650" spans="1:29" ht="15" customHeight="1" x14ac:dyDescent="0.25">
      <c r="A3650" s="342"/>
      <c r="B3650" s="417"/>
      <c r="C3650" s="418"/>
      <c r="S3650" s="367"/>
      <c r="T3650" s="367"/>
      <c r="U3650" s="368"/>
      <c r="V3650" s="1"/>
      <c r="W3650" s="1"/>
      <c r="X3650" s="1"/>
      <c r="Y3650" s="1"/>
      <c r="Z3650" s="1"/>
      <c r="AA3650" s="1"/>
      <c r="AB3650" s="1"/>
      <c r="AC3650" s="1"/>
    </row>
    <row r="3651" spans="1:29" ht="15" customHeight="1" x14ac:dyDescent="0.25">
      <c r="A3651" s="342"/>
      <c r="B3651" s="417"/>
      <c r="C3651" s="418"/>
      <c r="S3651" s="367"/>
      <c r="T3651" s="367"/>
      <c r="U3651" s="368"/>
      <c r="V3651" s="1"/>
      <c r="W3651" s="1"/>
      <c r="X3651" s="1"/>
      <c r="Y3651" s="1"/>
      <c r="Z3651" s="1"/>
      <c r="AA3651" s="1"/>
      <c r="AB3651" s="1"/>
      <c r="AC3651" s="1"/>
    </row>
    <row r="3652" spans="1:29" ht="15" customHeight="1" x14ac:dyDescent="0.25">
      <c r="A3652" s="342"/>
      <c r="B3652" s="417"/>
      <c r="C3652" s="418"/>
      <c r="S3652" s="367"/>
      <c r="T3652" s="367"/>
      <c r="U3652" s="368"/>
      <c r="V3652" s="1"/>
      <c r="W3652" s="1"/>
      <c r="X3652" s="1"/>
      <c r="Y3652" s="1"/>
      <c r="Z3652" s="1"/>
      <c r="AA3652" s="1"/>
      <c r="AB3652" s="1"/>
      <c r="AC3652" s="1"/>
    </row>
    <row r="3653" spans="1:29" ht="15" customHeight="1" x14ac:dyDescent="0.25">
      <c r="A3653" s="342"/>
      <c r="B3653" s="417"/>
      <c r="C3653" s="418"/>
      <c r="S3653" s="367"/>
      <c r="T3653" s="367"/>
      <c r="U3653" s="368"/>
      <c r="V3653" s="1"/>
      <c r="W3653" s="1"/>
      <c r="X3653" s="1"/>
      <c r="Y3653" s="1"/>
      <c r="Z3653" s="1"/>
      <c r="AA3653" s="1"/>
      <c r="AB3653" s="1"/>
      <c r="AC3653" s="1"/>
    </row>
    <row r="3654" spans="1:29" ht="15" customHeight="1" x14ac:dyDescent="0.25">
      <c r="A3654" s="342"/>
      <c r="B3654" s="417"/>
      <c r="C3654" s="418"/>
      <c r="S3654" s="367"/>
      <c r="T3654" s="367"/>
      <c r="U3654" s="368"/>
      <c r="V3654" s="1"/>
      <c r="W3654" s="1"/>
      <c r="X3654" s="1"/>
      <c r="Y3654" s="1"/>
      <c r="Z3654" s="1"/>
      <c r="AA3654" s="1"/>
      <c r="AB3654" s="1"/>
      <c r="AC3654" s="1"/>
    </row>
    <row r="3655" spans="1:29" ht="15" customHeight="1" x14ac:dyDescent="0.25">
      <c r="A3655" s="342"/>
      <c r="B3655" s="417"/>
      <c r="C3655" s="418"/>
      <c r="S3655" s="367"/>
      <c r="T3655" s="367"/>
      <c r="U3655" s="368"/>
      <c r="V3655" s="1"/>
      <c r="W3655" s="1"/>
      <c r="X3655" s="1"/>
      <c r="Y3655" s="1"/>
      <c r="Z3655" s="1"/>
      <c r="AA3655" s="1"/>
      <c r="AB3655" s="1"/>
      <c r="AC3655" s="1"/>
    </row>
    <row r="3656" spans="1:29" ht="15" customHeight="1" x14ac:dyDescent="0.25">
      <c r="A3656" s="342"/>
      <c r="B3656" s="417"/>
      <c r="C3656" s="418"/>
      <c r="S3656" s="367"/>
      <c r="T3656" s="367"/>
      <c r="U3656" s="368"/>
      <c r="V3656" s="1"/>
      <c r="W3656" s="1"/>
      <c r="X3656" s="1"/>
      <c r="Y3656" s="1"/>
      <c r="Z3656" s="1"/>
      <c r="AA3656" s="1"/>
      <c r="AB3656" s="1"/>
      <c r="AC3656" s="1"/>
    </row>
    <row r="3657" spans="1:29" ht="15" customHeight="1" x14ac:dyDescent="0.25">
      <c r="A3657" s="342"/>
      <c r="B3657" s="417"/>
      <c r="C3657" s="418"/>
      <c r="S3657" s="367"/>
      <c r="T3657" s="367"/>
      <c r="U3657" s="368"/>
      <c r="V3657" s="1"/>
      <c r="W3657" s="1"/>
      <c r="X3657" s="1"/>
      <c r="Y3657" s="1"/>
      <c r="Z3657" s="1"/>
      <c r="AA3657" s="1"/>
      <c r="AB3657" s="1"/>
      <c r="AC3657" s="1"/>
    </row>
    <row r="3658" spans="1:29" ht="15" customHeight="1" x14ac:dyDescent="0.25">
      <c r="A3658" s="342"/>
      <c r="B3658" s="417"/>
      <c r="C3658" s="418"/>
      <c r="S3658" s="367"/>
      <c r="T3658" s="367"/>
      <c r="U3658" s="368"/>
      <c r="V3658" s="1"/>
      <c r="W3658" s="1"/>
      <c r="X3658" s="1"/>
      <c r="Y3658" s="1"/>
      <c r="Z3658" s="1"/>
      <c r="AA3658" s="1"/>
      <c r="AB3658" s="1"/>
      <c r="AC3658" s="1"/>
    </row>
    <row r="3659" spans="1:29" ht="15" customHeight="1" x14ac:dyDescent="0.25">
      <c r="A3659" s="342"/>
      <c r="B3659" s="417"/>
      <c r="C3659" s="418"/>
      <c r="S3659" s="367"/>
      <c r="T3659" s="367"/>
      <c r="U3659" s="368"/>
      <c r="V3659" s="1"/>
      <c r="W3659" s="1"/>
      <c r="X3659" s="1"/>
      <c r="Y3659" s="1"/>
      <c r="Z3659" s="1"/>
      <c r="AA3659" s="1"/>
      <c r="AB3659" s="1"/>
      <c r="AC3659" s="1"/>
    </row>
    <row r="3660" spans="1:29" ht="15" customHeight="1" x14ac:dyDescent="0.25">
      <c r="A3660" s="342"/>
      <c r="B3660" s="417"/>
      <c r="C3660" s="418"/>
      <c r="S3660" s="367"/>
      <c r="T3660" s="367"/>
      <c r="U3660" s="368"/>
      <c r="V3660" s="1"/>
      <c r="W3660" s="1"/>
      <c r="X3660" s="1"/>
      <c r="Y3660" s="1"/>
      <c r="Z3660" s="1"/>
      <c r="AA3660" s="1"/>
      <c r="AB3660" s="1"/>
      <c r="AC3660" s="1"/>
    </row>
    <row r="3661" spans="1:29" ht="15" customHeight="1" x14ac:dyDescent="0.25">
      <c r="A3661" s="342"/>
      <c r="B3661" s="417"/>
      <c r="C3661" s="418"/>
      <c r="S3661" s="367"/>
      <c r="T3661" s="367"/>
      <c r="U3661" s="368"/>
      <c r="V3661" s="1"/>
      <c r="W3661" s="1"/>
      <c r="X3661" s="1"/>
      <c r="Y3661" s="1"/>
      <c r="Z3661" s="1"/>
      <c r="AA3661" s="1"/>
      <c r="AB3661" s="1"/>
      <c r="AC3661" s="1"/>
    </row>
    <row r="3662" spans="1:29" ht="15" customHeight="1" x14ac:dyDescent="0.25">
      <c r="A3662" s="342"/>
      <c r="B3662" s="417"/>
      <c r="C3662" s="418"/>
      <c r="S3662" s="367"/>
      <c r="T3662" s="367"/>
      <c r="U3662" s="368"/>
      <c r="V3662" s="1"/>
      <c r="W3662" s="1"/>
      <c r="X3662" s="1"/>
      <c r="Y3662" s="1"/>
      <c r="Z3662" s="1"/>
      <c r="AA3662" s="1"/>
      <c r="AB3662" s="1"/>
      <c r="AC3662" s="1"/>
    </row>
    <row r="3663" spans="1:29" ht="15" customHeight="1" x14ac:dyDescent="0.25">
      <c r="A3663" s="342"/>
      <c r="B3663" s="417"/>
      <c r="C3663" s="418"/>
      <c r="S3663" s="367"/>
      <c r="T3663" s="367"/>
      <c r="U3663" s="368"/>
      <c r="V3663" s="1"/>
      <c r="W3663" s="1"/>
      <c r="X3663" s="1"/>
      <c r="Y3663" s="1"/>
      <c r="Z3663" s="1"/>
      <c r="AA3663" s="1"/>
      <c r="AB3663" s="1"/>
      <c r="AC3663" s="1"/>
    </row>
    <row r="3664" spans="1:29" ht="15" customHeight="1" x14ac:dyDescent="0.25">
      <c r="A3664" s="342"/>
      <c r="B3664" s="417"/>
      <c r="C3664" s="418"/>
      <c r="S3664" s="367"/>
      <c r="T3664" s="367"/>
      <c r="U3664" s="368"/>
      <c r="V3664" s="1"/>
      <c r="W3664" s="1"/>
      <c r="X3664" s="1"/>
      <c r="Y3664" s="1"/>
      <c r="Z3664" s="1"/>
      <c r="AA3664" s="1"/>
      <c r="AB3664" s="1"/>
      <c r="AC3664" s="1"/>
    </row>
    <row r="3665" spans="1:29" ht="15" customHeight="1" x14ac:dyDescent="0.25">
      <c r="A3665" s="342"/>
      <c r="B3665" s="417"/>
      <c r="C3665" s="418"/>
      <c r="S3665" s="367"/>
      <c r="T3665" s="367"/>
      <c r="U3665" s="368"/>
      <c r="V3665" s="1"/>
      <c r="W3665" s="1"/>
      <c r="X3665" s="1"/>
      <c r="Y3665" s="1"/>
      <c r="Z3665" s="1"/>
      <c r="AA3665" s="1"/>
      <c r="AB3665" s="1"/>
      <c r="AC3665" s="1"/>
    </row>
    <row r="3666" spans="1:29" ht="15" customHeight="1" x14ac:dyDescent="0.25">
      <c r="A3666" s="342"/>
      <c r="B3666" s="417"/>
      <c r="C3666" s="418"/>
      <c r="S3666" s="367"/>
      <c r="T3666" s="367"/>
      <c r="U3666" s="368"/>
      <c r="V3666" s="1"/>
      <c r="W3666" s="1"/>
      <c r="X3666" s="1"/>
      <c r="Y3666" s="1"/>
      <c r="Z3666" s="1"/>
      <c r="AA3666" s="1"/>
      <c r="AB3666" s="1"/>
      <c r="AC3666" s="1"/>
    </row>
    <row r="3667" spans="1:29" ht="15" customHeight="1" x14ac:dyDescent="0.25">
      <c r="A3667" s="342"/>
      <c r="B3667" s="417"/>
      <c r="C3667" s="418"/>
      <c r="S3667" s="367"/>
      <c r="T3667" s="367"/>
      <c r="U3667" s="368"/>
      <c r="V3667" s="1"/>
      <c r="W3667" s="1"/>
      <c r="X3667" s="1"/>
      <c r="Y3667" s="1"/>
      <c r="Z3667" s="1"/>
      <c r="AA3667" s="1"/>
      <c r="AB3667" s="1"/>
      <c r="AC3667" s="1"/>
    </row>
    <row r="3668" spans="1:29" ht="15" customHeight="1" x14ac:dyDescent="0.25">
      <c r="A3668" s="342"/>
      <c r="B3668" s="417"/>
      <c r="C3668" s="418"/>
      <c r="S3668" s="367"/>
      <c r="T3668" s="367"/>
      <c r="U3668" s="368"/>
      <c r="V3668" s="1"/>
      <c r="W3668" s="1"/>
      <c r="X3668" s="1"/>
      <c r="Y3668" s="1"/>
      <c r="Z3668" s="1"/>
      <c r="AA3668" s="1"/>
      <c r="AB3668" s="1"/>
      <c r="AC3668" s="1"/>
    </row>
    <row r="3669" spans="1:29" ht="15" customHeight="1" x14ac:dyDescent="0.25">
      <c r="A3669" s="342"/>
      <c r="B3669" s="417"/>
      <c r="C3669" s="418"/>
      <c r="S3669" s="367"/>
      <c r="T3669" s="367"/>
      <c r="U3669" s="368"/>
      <c r="V3669" s="1"/>
      <c r="W3669" s="1"/>
      <c r="X3669" s="1"/>
      <c r="Y3669" s="1"/>
      <c r="Z3669" s="1"/>
      <c r="AA3669" s="1"/>
      <c r="AB3669" s="1"/>
      <c r="AC3669" s="1"/>
    </row>
    <row r="3670" spans="1:29" ht="15" customHeight="1" x14ac:dyDescent="0.25">
      <c r="A3670" s="342"/>
      <c r="B3670" s="417"/>
      <c r="C3670" s="418"/>
      <c r="S3670" s="367"/>
      <c r="T3670" s="367"/>
      <c r="U3670" s="368"/>
      <c r="V3670" s="1"/>
      <c r="W3670" s="1"/>
      <c r="X3670" s="1"/>
      <c r="Y3670" s="1"/>
      <c r="Z3670" s="1"/>
      <c r="AA3670" s="1"/>
      <c r="AB3670" s="1"/>
      <c r="AC3670" s="1"/>
    </row>
    <row r="3671" spans="1:29" ht="15" customHeight="1" x14ac:dyDescent="0.25">
      <c r="A3671" s="342"/>
      <c r="B3671" s="417"/>
      <c r="C3671" s="418"/>
      <c r="S3671" s="367"/>
      <c r="T3671" s="367"/>
      <c r="U3671" s="368"/>
      <c r="V3671" s="1"/>
      <c r="W3671" s="1"/>
      <c r="X3671" s="1"/>
      <c r="Y3671" s="1"/>
      <c r="Z3671" s="1"/>
      <c r="AA3671" s="1"/>
      <c r="AB3671" s="1"/>
      <c r="AC3671" s="1"/>
    </row>
    <row r="3672" spans="1:29" ht="15" customHeight="1" x14ac:dyDescent="0.25">
      <c r="A3672" s="342"/>
      <c r="B3672" s="417"/>
      <c r="C3672" s="418"/>
      <c r="S3672" s="367"/>
      <c r="T3672" s="367"/>
      <c r="U3672" s="368"/>
      <c r="V3672" s="1"/>
      <c r="W3672" s="1"/>
      <c r="X3672" s="1"/>
      <c r="Y3672" s="1"/>
      <c r="Z3672" s="1"/>
      <c r="AA3672" s="1"/>
      <c r="AB3672" s="1"/>
      <c r="AC3672" s="1"/>
    </row>
    <row r="3673" spans="1:29" ht="15" customHeight="1" x14ac:dyDescent="0.25">
      <c r="A3673" s="342"/>
      <c r="B3673" s="417"/>
      <c r="C3673" s="418"/>
      <c r="S3673" s="367"/>
      <c r="T3673" s="367"/>
      <c r="U3673" s="368"/>
      <c r="V3673" s="1"/>
      <c r="W3673" s="1"/>
      <c r="X3673" s="1"/>
      <c r="Y3673" s="1"/>
      <c r="Z3673" s="1"/>
      <c r="AA3673" s="1"/>
      <c r="AB3673" s="1"/>
      <c r="AC3673" s="1"/>
    </row>
    <row r="3674" spans="1:29" ht="15" customHeight="1" x14ac:dyDescent="0.25">
      <c r="A3674" s="342"/>
      <c r="B3674" s="417"/>
      <c r="C3674" s="418"/>
      <c r="S3674" s="367"/>
      <c r="T3674" s="367"/>
      <c r="U3674" s="368"/>
      <c r="V3674" s="1"/>
      <c r="W3674" s="1"/>
      <c r="X3674" s="1"/>
      <c r="Y3674" s="1"/>
      <c r="Z3674" s="1"/>
      <c r="AA3674" s="1"/>
      <c r="AB3674" s="1"/>
      <c r="AC3674" s="1"/>
    </row>
    <row r="3675" spans="1:29" ht="15" customHeight="1" x14ac:dyDescent="0.25">
      <c r="A3675" s="342"/>
      <c r="B3675" s="417"/>
      <c r="C3675" s="418"/>
      <c r="S3675" s="367"/>
      <c r="T3675" s="367"/>
      <c r="U3675" s="368"/>
      <c r="V3675" s="1"/>
      <c r="W3675" s="1"/>
      <c r="X3675" s="1"/>
      <c r="Y3675" s="1"/>
      <c r="Z3675" s="1"/>
      <c r="AA3675" s="1"/>
      <c r="AB3675" s="1"/>
      <c r="AC3675" s="1"/>
    </row>
    <row r="3676" spans="1:29" ht="15" customHeight="1" x14ac:dyDescent="0.25">
      <c r="A3676" s="342"/>
      <c r="B3676" s="417"/>
      <c r="C3676" s="418"/>
      <c r="S3676" s="367"/>
      <c r="T3676" s="367"/>
      <c r="U3676" s="368"/>
      <c r="V3676" s="1"/>
      <c r="W3676" s="1"/>
      <c r="X3676" s="1"/>
      <c r="Y3676" s="1"/>
      <c r="Z3676" s="1"/>
      <c r="AA3676" s="1"/>
      <c r="AB3676" s="1"/>
      <c r="AC3676" s="1"/>
    </row>
    <row r="3677" spans="1:29" ht="15" customHeight="1" x14ac:dyDescent="0.25">
      <c r="A3677" s="342"/>
      <c r="B3677" s="417"/>
      <c r="C3677" s="418"/>
      <c r="S3677" s="367"/>
      <c r="T3677" s="367"/>
      <c r="U3677" s="368"/>
      <c r="V3677" s="1"/>
      <c r="W3677" s="1"/>
      <c r="X3677" s="1"/>
      <c r="Y3677" s="1"/>
      <c r="Z3677" s="1"/>
      <c r="AA3677" s="1"/>
      <c r="AB3677" s="1"/>
      <c r="AC3677" s="1"/>
    </row>
    <row r="3678" spans="1:29" ht="15" customHeight="1" x14ac:dyDescent="0.25">
      <c r="A3678" s="342"/>
      <c r="B3678" s="417"/>
      <c r="C3678" s="418"/>
      <c r="S3678" s="367"/>
      <c r="T3678" s="367"/>
      <c r="U3678" s="368"/>
      <c r="V3678" s="1"/>
      <c r="W3678" s="1"/>
      <c r="X3678" s="1"/>
      <c r="Y3678" s="1"/>
      <c r="Z3678" s="1"/>
      <c r="AA3678" s="1"/>
      <c r="AB3678" s="1"/>
      <c r="AC3678" s="1"/>
    </row>
    <row r="3679" spans="1:29" ht="15" customHeight="1" x14ac:dyDescent="0.25">
      <c r="A3679" s="342"/>
      <c r="B3679" s="417"/>
      <c r="C3679" s="418"/>
      <c r="S3679" s="367"/>
      <c r="T3679" s="367"/>
      <c r="U3679" s="368"/>
      <c r="V3679" s="1"/>
      <c r="W3679" s="1"/>
      <c r="X3679" s="1"/>
      <c r="Y3679" s="1"/>
      <c r="Z3679" s="1"/>
      <c r="AA3679" s="1"/>
      <c r="AB3679" s="1"/>
      <c r="AC3679" s="1"/>
    </row>
    <row r="3680" spans="1:29" ht="15" customHeight="1" x14ac:dyDescent="0.25">
      <c r="A3680" s="342"/>
      <c r="B3680" s="417"/>
      <c r="C3680" s="418"/>
      <c r="S3680" s="367"/>
      <c r="T3680" s="367"/>
      <c r="U3680" s="368"/>
      <c r="V3680" s="1"/>
      <c r="W3680" s="1"/>
      <c r="X3680" s="1"/>
      <c r="Y3680" s="1"/>
      <c r="Z3680" s="1"/>
      <c r="AA3680" s="1"/>
      <c r="AB3680" s="1"/>
      <c r="AC3680" s="1"/>
    </row>
    <row r="3681" spans="1:29" ht="15" customHeight="1" x14ac:dyDescent="0.25">
      <c r="A3681" s="342"/>
      <c r="B3681" s="417"/>
      <c r="C3681" s="418"/>
      <c r="S3681" s="367"/>
      <c r="T3681" s="367"/>
      <c r="U3681" s="368"/>
      <c r="V3681" s="1"/>
      <c r="W3681" s="1"/>
      <c r="X3681" s="1"/>
      <c r="Y3681" s="1"/>
      <c r="Z3681" s="1"/>
      <c r="AA3681" s="1"/>
      <c r="AB3681" s="1"/>
      <c r="AC3681" s="1"/>
    </row>
    <row r="3682" spans="1:29" ht="15" customHeight="1" x14ac:dyDescent="0.25">
      <c r="A3682" s="342"/>
      <c r="B3682" s="417"/>
      <c r="C3682" s="418"/>
      <c r="S3682" s="367"/>
      <c r="T3682" s="367"/>
      <c r="U3682" s="368"/>
      <c r="V3682" s="1"/>
      <c r="W3682" s="1"/>
      <c r="X3682" s="1"/>
      <c r="Y3682" s="1"/>
      <c r="Z3682" s="1"/>
      <c r="AA3682" s="1"/>
      <c r="AB3682" s="1"/>
      <c r="AC3682" s="1"/>
    </row>
    <row r="3683" spans="1:29" ht="15" customHeight="1" x14ac:dyDescent="0.25">
      <c r="A3683" s="342"/>
      <c r="B3683" s="417"/>
      <c r="C3683" s="418"/>
      <c r="S3683" s="367"/>
      <c r="T3683" s="367"/>
      <c r="U3683" s="368"/>
      <c r="V3683" s="1"/>
      <c r="W3683" s="1"/>
      <c r="X3683" s="1"/>
      <c r="Y3683" s="1"/>
      <c r="Z3683" s="1"/>
      <c r="AA3683" s="1"/>
      <c r="AB3683" s="1"/>
      <c r="AC3683" s="1"/>
    </row>
    <row r="3684" spans="1:29" ht="15" customHeight="1" x14ac:dyDescent="0.25">
      <c r="A3684" s="342"/>
      <c r="B3684" s="417"/>
      <c r="C3684" s="418"/>
      <c r="S3684" s="367"/>
      <c r="T3684" s="367"/>
      <c r="U3684" s="368"/>
      <c r="V3684" s="1"/>
      <c r="W3684" s="1"/>
      <c r="X3684" s="1"/>
      <c r="Y3684" s="1"/>
      <c r="Z3684" s="1"/>
      <c r="AA3684" s="1"/>
      <c r="AB3684" s="1"/>
      <c r="AC3684" s="1"/>
    </row>
    <row r="3685" spans="1:29" ht="15" customHeight="1" x14ac:dyDescent="0.25">
      <c r="A3685" s="342"/>
      <c r="B3685" s="417"/>
      <c r="C3685" s="418"/>
      <c r="S3685" s="367"/>
      <c r="T3685" s="367"/>
      <c r="U3685" s="368"/>
      <c r="V3685" s="1"/>
      <c r="W3685" s="1"/>
      <c r="X3685" s="1"/>
      <c r="Y3685" s="1"/>
      <c r="Z3685" s="1"/>
      <c r="AA3685" s="1"/>
      <c r="AB3685" s="1"/>
      <c r="AC3685" s="1"/>
    </row>
    <row r="3686" spans="1:29" ht="15" customHeight="1" x14ac:dyDescent="0.25">
      <c r="A3686" s="342"/>
      <c r="B3686" s="417"/>
      <c r="C3686" s="418"/>
      <c r="S3686" s="367"/>
      <c r="T3686" s="367"/>
      <c r="U3686" s="368"/>
      <c r="V3686" s="1"/>
      <c r="W3686" s="1"/>
      <c r="X3686" s="1"/>
      <c r="Y3686" s="1"/>
      <c r="Z3686" s="1"/>
      <c r="AA3686" s="1"/>
      <c r="AB3686" s="1"/>
      <c r="AC3686" s="1"/>
    </row>
    <row r="3687" spans="1:29" ht="15" customHeight="1" x14ac:dyDescent="0.25">
      <c r="A3687" s="342"/>
      <c r="B3687" s="417"/>
      <c r="C3687" s="418"/>
      <c r="S3687" s="367"/>
      <c r="T3687" s="367"/>
      <c r="U3687" s="368"/>
      <c r="V3687" s="1"/>
      <c r="W3687" s="1"/>
      <c r="X3687" s="1"/>
      <c r="Y3687" s="1"/>
      <c r="Z3687" s="1"/>
      <c r="AA3687" s="1"/>
      <c r="AB3687" s="1"/>
      <c r="AC3687" s="1"/>
    </row>
    <row r="3688" spans="1:29" ht="15" customHeight="1" x14ac:dyDescent="0.25">
      <c r="A3688" s="342"/>
      <c r="B3688" s="417"/>
      <c r="C3688" s="418"/>
      <c r="S3688" s="367"/>
      <c r="T3688" s="367"/>
      <c r="U3688" s="368"/>
      <c r="V3688" s="1"/>
      <c r="W3688" s="1"/>
      <c r="X3688" s="1"/>
      <c r="Y3688" s="1"/>
      <c r="Z3688" s="1"/>
      <c r="AA3688" s="1"/>
      <c r="AB3688" s="1"/>
      <c r="AC3688" s="1"/>
    </row>
    <row r="3689" spans="1:29" ht="15" customHeight="1" x14ac:dyDescent="0.25">
      <c r="A3689" s="342"/>
      <c r="B3689" s="417"/>
      <c r="C3689" s="418"/>
      <c r="S3689" s="367"/>
      <c r="T3689" s="367"/>
      <c r="U3689" s="368"/>
      <c r="V3689" s="1"/>
      <c r="W3689" s="1"/>
      <c r="X3689" s="1"/>
      <c r="Y3689" s="1"/>
      <c r="Z3689" s="1"/>
      <c r="AA3689" s="1"/>
      <c r="AB3689" s="1"/>
      <c r="AC3689" s="1"/>
    </row>
    <row r="3690" spans="1:29" ht="15" customHeight="1" x14ac:dyDescent="0.25">
      <c r="A3690" s="342"/>
      <c r="B3690" s="417"/>
      <c r="C3690" s="418"/>
      <c r="S3690" s="367"/>
      <c r="T3690" s="367"/>
      <c r="U3690" s="368"/>
      <c r="V3690" s="1"/>
      <c r="W3690" s="1"/>
      <c r="X3690" s="1"/>
      <c r="Y3690" s="1"/>
      <c r="Z3690" s="1"/>
      <c r="AA3690" s="1"/>
      <c r="AB3690" s="1"/>
      <c r="AC3690" s="1"/>
    </row>
    <row r="3691" spans="1:29" ht="15" customHeight="1" x14ac:dyDescent="0.25">
      <c r="A3691" s="342"/>
      <c r="B3691" s="417"/>
      <c r="C3691" s="418"/>
      <c r="S3691" s="367"/>
      <c r="T3691" s="367"/>
      <c r="U3691" s="368"/>
      <c r="V3691" s="1"/>
      <c r="W3691" s="1"/>
      <c r="X3691" s="1"/>
      <c r="Y3691" s="1"/>
      <c r="Z3691" s="1"/>
      <c r="AA3691" s="1"/>
      <c r="AB3691" s="1"/>
      <c r="AC3691" s="1"/>
    </row>
    <row r="3692" spans="1:29" ht="15" customHeight="1" x14ac:dyDescent="0.25">
      <c r="A3692" s="342"/>
      <c r="B3692" s="417"/>
      <c r="C3692" s="418"/>
      <c r="S3692" s="367"/>
      <c r="T3692" s="367"/>
      <c r="U3692" s="368"/>
      <c r="V3692" s="1"/>
      <c r="W3692" s="1"/>
      <c r="X3692" s="1"/>
      <c r="Y3692" s="1"/>
      <c r="Z3692" s="1"/>
      <c r="AA3692" s="1"/>
      <c r="AB3692" s="1"/>
      <c r="AC3692" s="1"/>
    </row>
    <row r="3693" spans="1:29" ht="15" customHeight="1" x14ac:dyDescent="0.25">
      <c r="A3693" s="342"/>
      <c r="B3693" s="417"/>
      <c r="C3693" s="418"/>
      <c r="S3693" s="367"/>
      <c r="T3693" s="367"/>
      <c r="U3693" s="368"/>
      <c r="V3693" s="1"/>
      <c r="W3693" s="1"/>
      <c r="X3693" s="1"/>
      <c r="Y3693" s="1"/>
      <c r="Z3693" s="1"/>
      <c r="AA3693" s="1"/>
      <c r="AB3693" s="1"/>
      <c r="AC3693" s="1"/>
    </row>
    <row r="3694" spans="1:29" ht="15" customHeight="1" x14ac:dyDescent="0.25">
      <c r="A3694" s="342"/>
      <c r="B3694" s="417"/>
      <c r="C3694" s="418"/>
      <c r="S3694" s="367"/>
      <c r="T3694" s="367"/>
      <c r="U3694" s="368"/>
      <c r="V3694" s="1"/>
      <c r="W3694" s="1"/>
      <c r="X3694" s="1"/>
      <c r="Y3694" s="1"/>
      <c r="Z3694" s="1"/>
      <c r="AA3694" s="1"/>
      <c r="AB3694" s="1"/>
      <c r="AC3694" s="1"/>
    </row>
    <row r="3695" spans="1:29" ht="15" customHeight="1" x14ac:dyDescent="0.25">
      <c r="A3695" s="342"/>
      <c r="B3695" s="417"/>
      <c r="C3695" s="418"/>
      <c r="S3695" s="367"/>
      <c r="T3695" s="367"/>
      <c r="U3695" s="368"/>
      <c r="V3695" s="1"/>
      <c r="W3695" s="1"/>
      <c r="X3695" s="1"/>
      <c r="Y3695" s="1"/>
      <c r="Z3695" s="1"/>
      <c r="AA3695" s="1"/>
      <c r="AB3695" s="1"/>
      <c r="AC3695" s="1"/>
    </row>
    <row r="3696" spans="1:29" ht="15" customHeight="1" x14ac:dyDescent="0.25">
      <c r="A3696" s="342"/>
      <c r="B3696" s="417"/>
      <c r="C3696" s="418"/>
      <c r="S3696" s="367"/>
      <c r="T3696" s="367"/>
      <c r="U3696" s="368"/>
      <c r="V3696" s="1"/>
      <c r="W3696" s="1"/>
      <c r="X3696" s="1"/>
      <c r="Y3696" s="1"/>
      <c r="Z3696" s="1"/>
      <c r="AA3696" s="1"/>
      <c r="AB3696" s="1"/>
      <c r="AC3696" s="1"/>
    </row>
    <row r="3697" spans="1:29" ht="15" customHeight="1" x14ac:dyDescent="0.25">
      <c r="A3697" s="342"/>
      <c r="B3697" s="417"/>
      <c r="C3697" s="418"/>
      <c r="S3697" s="367"/>
      <c r="T3697" s="367"/>
      <c r="U3697" s="368"/>
      <c r="V3697" s="1"/>
      <c r="W3697" s="1"/>
      <c r="X3697" s="1"/>
      <c r="Y3697" s="1"/>
      <c r="Z3697" s="1"/>
      <c r="AA3697" s="1"/>
      <c r="AB3697" s="1"/>
      <c r="AC3697" s="1"/>
    </row>
    <row r="3698" spans="1:29" ht="15" customHeight="1" x14ac:dyDescent="0.25">
      <c r="A3698" s="342"/>
      <c r="B3698" s="417"/>
      <c r="C3698" s="418"/>
      <c r="S3698" s="367"/>
      <c r="T3698" s="367"/>
      <c r="U3698" s="368"/>
      <c r="V3698" s="1"/>
      <c r="W3698" s="1"/>
      <c r="X3698" s="1"/>
      <c r="Y3698" s="1"/>
      <c r="Z3698" s="1"/>
      <c r="AA3698" s="1"/>
      <c r="AB3698" s="1"/>
      <c r="AC3698" s="1"/>
    </row>
    <row r="3699" spans="1:29" ht="15" customHeight="1" x14ac:dyDescent="0.25">
      <c r="A3699" s="342"/>
      <c r="B3699" s="417"/>
      <c r="C3699" s="418"/>
      <c r="S3699" s="367"/>
      <c r="T3699" s="367"/>
      <c r="U3699" s="368"/>
      <c r="V3699" s="1"/>
      <c r="W3699" s="1"/>
      <c r="X3699" s="1"/>
      <c r="Y3699" s="1"/>
      <c r="Z3699" s="1"/>
      <c r="AA3699" s="1"/>
      <c r="AB3699" s="1"/>
      <c r="AC3699" s="1"/>
    </row>
    <row r="3700" spans="1:29" ht="15" customHeight="1" x14ac:dyDescent="0.25">
      <c r="A3700" s="342"/>
      <c r="B3700" s="417"/>
      <c r="C3700" s="418"/>
      <c r="S3700" s="367"/>
      <c r="T3700" s="367"/>
      <c r="U3700" s="368"/>
      <c r="V3700" s="1"/>
      <c r="W3700" s="1"/>
      <c r="X3700" s="1"/>
      <c r="Y3700" s="1"/>
      <c r="Z3700" s="1"/>
      <c r="AA3700" s="1"/>
      <c r="AB3700" s="1"/>
      <c r="AC3700" s="1"/>
    </row>
    <row r="3701" spans="1:29" ht="15" customHeight="1" x14ac:dyDescent="0.25">
      <c r="A3701" s="342"/>
      <c r="B3701" s="417"/>
      <c r="C3701" s="418"/>
      <c r="S3701" s="367"/>
      <c r="T3701" s="367"/>
      <c r="U3701" s="368"/>
      <c r="V3701" s="1"/>
      <c r="W3701" s="1"/>
      <c r="X3701" s="1"/>
      <c r="Y3701" s="1"/>
      <c r="Z3701" s="1"/>
      <c r="AA3701" s="1"/>
      <c r="AB3701" s="1"/>
      <c r="AC3701" s="1"/>
    </row>
    <row r="3702" spans="1:29" ht="15" customHeight="1" x14ac:dyDescent="0.25">
      <c r="A3702" s="342"/>
      <c r="B3702" s="417"/>
      <c r="C3702" s="418"/>
      <c r="S3702" s="367"/>
      <c r="T3702" s="367"/>
      <c r="U3702" s="368"/>
      <c r="V3702" s="1"/>
      <c r="W3702" s="1"/>
      <c r="X3702" s="1"/>
      <c r="Y3702" s="1"/>
      <c r="Z3702" s="1"/>
      <c r="AA3702" s="1"/>
      <c r="AB3702" s="1"/>
      <c r="AC3702" s="1"/>
    </row>
    <row r="3703" spans="1:29" ht="15" customHeight="1" x14ac:dyDescent="0.25">
      <c r="A3703" s="342"/>
      <c r="B3703" s="417"/>
      <c r="C3703" s="418"/>
      <c r="S3703" s="367"/>
      <c r="T3703" s="367"/>
      <c r="U3703" s="368"/>
      <c r="V3703" s="1"/>
      <c r="W3703" s="1"/>
      <c r="X3703" s="1"/>
      <c r="Y3703" s="1"/>
      <c r="Z3703" s="1"/>
      <c r="AA3703" s="1"/>
      <c r="AB3703" s="1"/>
      <c r="AC3703" s="1"/>
    </row>
    <row r="3704" spans="1:29" ht="15" customHeight="1" x14ac:dyDescent="0.25">
      <c r="A3704" s="342"/>
      <c r="B3704" s="417"/>
      <c r="C3704" s="418"/>
      <c r="S3704" s="367"/>
      <c r="T3704" s="367"/>
      <c r="U3704" s="368"/>
      <c r="V3704" s="1"/>
      <c r="W3704" s="1"/>
      <c r="X3704" s="1"/>
      <c r="Y3704" s="1"/>
      <c r="Z3704" s="1"/>
      <c r="AA3704" s="1"/>
      <c r="AB3704" s="1"/>
      <c r="AC3704" s="1"/>
    </row>
    <row r="3705" spans="1:29" ht="15" customHeight="1" x14ac:dyDescent="0.25">
      <c r="A3705" s="342"/>
      <c r="B3705" s="417"/>
      <c r="C3705" s="418"/>
      <c r="S3705" s="367"/>
      <c r="T3705" s="367"/>
      <c r="U3705" s="368"/>
      <c r="V3705" s="1"/>
      <c r="W3705" s="1"/>
      <c r="X3705" s="1"/>
      <c r="Y3705" s="1"/>
      <c r="Z3705" s="1"/>
      <c r="AA3705" s="1"/>
      <c r="AB3705" s="1"/>
      <c r="AC3705" s="1"/>
    </row>
    <row r="3706" spans="1:29" ht="15" customHeight="1" x14ac:dyDescent="0.25">
      <c r="A3706" s="342"/>
      <c r="B3706" s="417"/>
      <c r="C3706" s="418"/>
      <c r="S3706" s="367"/>
      <c r="T3706" s="367"/>
      <c r="U3706" s="368"/>
      <c r="V3706" s="1"/>
      <c r="W3706" s="1"/>
      <c r="X3706" s="1"/>
      <c r="Y3706" s="1"/>
      <c r="Z3706" s="1"/>
      <c r="AA3706" s="1"/>
      <c r="AB3706" s="1"/>
      <c r="AC3706" s="1"/>
    </row>
    <row r="3707" spans="1:29" ht="15" customHeight="1" x14ac:dyDescent="0.25">
      <c r="A3707" s="342"/>
      <c r="B3707" s="417"/>
      <c r="C3707" s="418"/>
      <c r="S3707" s="367"/>
      <c r="T3707" s="367"/>
      <c r="U3707" s="368"/>
      <c r="V3707" s="1"/>
      <c r="W3707" s="1"/>
      <c r="X3707" s="1"/>
      <c r="Y3707" s="1"/>
      <c r="Z3707" s="1"/>
      <c r="AA3707" s="1"/>
      <c r="AB3707" s="1"/>
      <c r="AC3707" s="1"/>
    </row>
    <row r="3708" spans="1:29" ht="15" customHeight="1" x14ac:dyDescent="0.25">
      <c r="A3708" s="342"/>
      <c r="B3708" s="417"/>
      <c r="C3708" s="418"/>
      <c r="S3708" s="367"/>
      <c r="T3708" s="367"/>
      <c r="U3708" s="368"/>
      <c r="V3708" s="1"/>
      <c r="W3708" s="1"/>
      <c r="X3708" s="1"/>
      <c r="Y3708" s="1"/>
      <c r="Z3708" s="1"/>
      <c r="AA3708" s="1"/>
      <c r="AB3708" s="1"/>
      <c r="AC3708" s="1"/>
    </row>
    <row r="3709" spans="1:29" ht="15" customHeight="1" x14ac:dyDescent="0.25">
      <c r="A3709" s="342"/>
      <c r="B3709" s="417"/>
      <c r="C3709" s="418"/>
      <c r="S3709" s="367"/>
      <c r="T3709" s="367"/>
      <c r="U3709" s="368"/>
      <c r="V3709" s="1"/>
      <c r="W3709" s="1"/>
      <c r="X3709" s="1"/>
      <c r="Y3709" s="1"/>
      <c r="Z3709" s="1"/>
      <c r="AA3709" s="1"/>
      <c r="AB3709" s="1"/>
      <c r="AC3709" s="1"/>
    </row>
    <row r="3710" spans="1:29" ht="15" customHeight="1" x14ac:dyDescent="0.25">
      <c r="A3710" s="342"/>
      <c r="B3710" s="417"/>
      <c r="C3710" s="418"/>
      <c r="S3710" s="367"/>
      <c r="T3710" s="367"/>
      <c r="U3710" s="368"/>
      <c r="V3710" s="1"/>
      <c r="W3710" s="1"/>
      <c r="X3710" s="1"/>
      <c r="Y3710" s="1"/>
      <c r="Z3710" s="1"/>
      <c r="AA3710" s="1"/>
      <c r="AB3710" s="1"/>
      <c r="AC3710" s="1"/>
    </row>
    <row r="3711" spans="1:29" ht="15" customHeight="1" x14ac:dyDescent="0.25">
      <c r="A3711" s="342"/>
      <c r="B3711" s="417"/>
      <c r="C3711" s="418"/>
      <c r="S3711" s="367"/>
      <c r="T3711" s="367"/>
      <c r="U3711" s="368"/>
      <c r="V3711" s="1"/>
      <c r="W3711" s="1"/>
      <c r="X3711" s="1"/>
      <c r="Y3711" s="1"/>
      <c r="Z3711" s="1"/>
      <c r="AA3711" s="1"/>
      <c r="AB3711" s="1"/>
      <c r="AC3711" s="1"/>
    </row>
    <row r="3712" spans="1:29" ht="15" customHeight="1" x14ac:dyDescent="0.25">
      <c r="A3712" s="342"/>
      <c r="B3712" s="417"/>
      <c r="C3712" s="418"/>
      <c r="S3712" s="367"/>
      <c r="T3712" s="367"/>
      <c r="U3712" s="368"/>
      <c r="V3712" s="1"/>
      <c r="W3712" s="1"/>
      <c r="X3712" s="1"/>
      <c r="Y3712" s="1"/>
      <c r="Z3712" s="1"/>
      <c r="AA3712" s="1"/>
      <c r="AB3712" s="1"/>
      <c r="AC3712" s="1"/>
    </row>
    <row r="3713" spans="1:29" ht="15" customHeight="1" x14ac:dyDescent="0.25">
      <c r="A3713" s="342"/>
      <c r="B3713" s="417"/>
      <c r="C3713" s="418"/>
      <c r="S3713" s="367"/>
      <c r="T3713" s="367"/>
      <c r="U3713" s="368"/>
      <c r="V3713" s="1"/>
      <c r="W3713" s="1"/>
      <c r="X3713" s="1"/>
      <c r="Y3713" s="1"/>
      <c r="Z3713" s="1"/>
      <c r="AA3713" s="1"/>
      <c r="AB3713" s="1"/>
      <c r="AC3713" s="1"/>
    </row>
    <row r="3714" spans="1:29" ht="15" customHeight="1" x14ac:dyDescent="0.25">
      <c r="A3714" s="342"/>
      <c r="B3714" s="417"/>
      <c r="C3714" s="418"/>
      <c r="S3714" s="367"/>
      <c r="T3714" s="367"/>
      <c r="U3714" s="368"/>
      <c r="V3714" s="1"/>
      <c r="W3714" s="1"/>
      <c r="X3714" s="1"/>
      <c r="Y3714" s="1"/>
      <c r="Z3714" s="1"/>
      <c r="AA3714" s="1"/>
      <c r="AB3714" s="1"/>
      <c r="AC3714" s="1"/>
    </row>
    <row r="3715" spans="1:29" ht="15" customHeight="1" x14ac:dyDescent="0.25">
      <c r="A3715" s="342"/>
      <c r="B3715" s="417"/>
      <c r="C3715" s="418"/>
      <c r="S3715" s="367"/>
      <c r="T3715" s="367"/>
      <c r="U3715" s="368"/>
      <c r="V3715" s="1"/>
      <c r="W3715" s="1"/>
      <c r="X3715" s="1"/>
      <c r="Y3715" s="1"/>
      <c r="Z3715" s="1"/>
      <c r="AA3715" s="1"/>
      <c r="AB3715" s="1"/>
      <c r="AC3715" s="1"/>
    </row>
    <row r="3716" spans="1:29" ht="15" customHeight="1" x14ac:dyDescent="0.25">
      <c r="A3716" s="342"/>
      <c r="B3716" s="417"/>
      <c r="C3716" s="418"/>
      <c r="S3716" s="367"/>
      <c r="T3716" s="367"/>
      <c r="U3716" s="368"/>
      <c r="V3716" s="1"/>
      <c r="W3716" s="1"/>
      <c r="X3716" s="1"/>
      <c r="Y3716" s="1"/>
      <c r="Z3716" s="1"/>
      <c r="AA3716" s="1"/>
      <c r="AB3716" s="1"/>
      <c r="AC3716" s="1"/>
    </row>
    <row r="3717" spans="1:29" ht="15" customHeight="1" x14ac:dyDescent="0.25">
      <c r="A3717" s="342"/>
      <c r="B3717" s="417"/>
      <c r="C3717" s="418"/>
      <c r="S3717" s="367"/>
      <c r="T3717" s="367"/>
      <c r="U3717" s="368"/>
      <c r="V3717" s="1"/>
      <c r="W3717" s="1"/>
      <c r="X3717" s="1"/>
      <c r="Y3717" s="1"/>
      <c r="Z3717" s="1"/>
      <c r="AA3717" s="1"/>
      <c r="AB3717" s="1"/>
      <c r="AC3717" s="1"/>
    </row>
    <row r="3718" spans="1:29" ht="15" customHeight="1" x14ac:dyDescent="0.25">
      <c r="A3718" s="342"/>
      <c r="B3718" s="417"/>
      <c r="C3718" s="418"/>
      <c r="S3718" s="367"/>
      <c r="T3718" s="367"/>
      <c r="U3718" s="368"/>
      <c r="V3718" s="1"/>
      <c r="W3718" s="1"/>
      <c r="X3718" s="1"/>
      <c r="Y3718" s="1"/>
      <c r="Z3718" s="1"/>
      <c r="AA3718" s="1"/>
      <c r="AB3718" s="1"/>
      <c r="AC3718" s="1"/>
    </row>
    <row r="3719" spans="1:29" ht="15" customHeight="1" x14ac:dyDescent="0.25">
      <c r="A3719" s="342"/>
      <c r="B3719" s="417"/>
      <c r="C3719" s="418"/>
      <c r="S3719" s="367"/>
      <c r="T3719" s="367"/>
      <c r="U3719" s="368"/>
      <c r="V3719" s="1"/>
      <c r="W3719" s="1"/>
      <c r="X3719" s="1"/>
      <c r="Y3719" s="1"/>
      <c r="Z3719" s="1"/>
      <c r="AA3719" s="1"/>
      <c r="AB3719" s="1"/>
      <c r="AC3719" s="1"/>
    </row>
    <row r="3720" spans="1:29" ht="15" customHeight="1" x14ac:dyDescent="0.25">
      <c r="A3720" s="342"/>
      <c r="B3720" s="417"/>
      <c r="C3720" s="418"/>
      <c r="S3720" s="367"/>
      <c r="T3720" s="367"/>
      <c r="U3720" s="368"/>
      <c r="V3720" s="1"/>
      <c r="W3720" s="1"/>
      <c r="X3720" s="1"/>
      <c r="Y3720" s="1"/>
      <c r="Z3720" s="1"/>
      <c r="AA3720" s="1"/>
      <c r="AB3720" s="1"/>
      <c r="AC3720" s="1"/>
    </row>
    <row r="3721" spans="1:29" ht="15" customHeight="1" x14ac:dyDescent="0.25">
      <c r="A3721" s="342"/>
      <c r="B3721" s="417"/>
      <c r="C3721" s="418"/>
      <c r="S3721" s="367"/>
      <c r="T3721" s="367"/>
      <c r="U3721" s="368"/>
      <c r="V3721" s="1"/>
      <c r="W3721" s="1"/>
      <c r="X3721" s="1"/>
      <c r="Y3721" s="1"/>
      <c r="Z3721" s="1"/>
      <c r="AA3721" s="1"/>
      <c r="AB3721" s="1"/>
      <c r="AC3721" s="1"/>
    </row>
    <row r="3722" spans="1:29" ht="15" customHeight="1" x14ac:dyDescent="0.25">
      <c r="A3722" s="342"/>
      <c r="B3722" s="417"/>
      <c r="C3722" s="418"/>
      <c r="S3722" s="367"/>
      <c r="T3722" s="367"/>
      <c r="U3722" s="368"/>
      <c r="V3722" s="1"/>
      <c r="W3722" s="1"/>
      <c r="X3722" s="1"/>
      <c r="Y3722" s="1"/>
      <c r="Z3722" s="1"/>
      <c r="AA3722" s="1"/>
      <c r="AB3722" s="1"/>
      <c r="AC3722" s="1"/>
    </row>
    <row r="3723" spans="1:29" ht="15" customHeight="1" x14ac:dyDescent="0.25">
      <c r="A3723" s="342"/>
      <c r="B3723" s="417"/>
      <c r="C3723" s="418"/>
      <c r="S3723" s="367"/>
      <c r="T3723" s="367"/>
      <c r="U3723" s="368"/>
      <c r="V3723" s="1"/>
      <c r="W3723" s="1"/>
      <c r="X3723" s="1"/>
      <c r="Y3723" s="1"/>
      <c r="Z3723" s="1"/>
      <c r="AA3723" s="1"/>
      <c r="AB3723" s="1"/>
      <c r="AC3723" s="1"/>
    </row>
    <row r="3724" spans="1:29" ht="15" customHeight="1" x14ac:dyDescent="0.25">
      <c r="A3724" s="342"/>
      <c r="B3724" s="417"/>
      <c r="C3724" s="418"/>
      <c r="S3724" s="367"/>
      <c r="T3724" s="367"/>
      <c r="U3724" s="368"/>
      <c r="V3724" s="1"/>
      <c r="W3724" s="1"/>
      <c r="X3724" s="1"/>
      <c r="Y3724" s="1"/>
      <c r="Z3724" s="1"/>
      <c r="AA3724" s="1"/>
      <c r="AB3724" s="1"/>
      <c r="AC3724" s="1"/>
    </row>
    <row r="3725" spans="1:29" ht="15" customHeight="1" x14ac:dyDescent="0.25">
      <c r="A3725" s="342"/>
      <c r="B3725" s="417"/>
      <c r="C3725" s="418"/>
      <c r="S3725" s="367"/>
      <c r="T3725" s="367"/>
      <c r="U3725" s="368"/>
      <c r="V3725" s="1"/>
      <c r="W3725" s="1"/>
      <c r="X3725" s="1"/>
      <c r="Y3725" s="1"/>
      <c r="Z3725" s="1"/>
      <c r="AA3725" s="1"/>
      <c r="AB3725" s="1"/>
      <c r="AC3725" s="1"/>
    </row>
    <row r="3726" spans="1:29" ht="15" customHeight="1" x14ac:dyDescent="0.25">
      <c r="A3726" s="342"/>
      <c r="B3726" s="417"/>
      <c r="C3726" s="418"/>
      <c r="S3726" s="367"/>
      <c r="T3726" s="367"/>
      <c r="U3726" s="368"/>
      <c r="V3726" s="1"/>
      <c r="W3726" s="1"/>
      <c r="X3726" s="1"/>
      <c r="Y3726" s="1"/>
      <c r="Z3726" s="1"/>
      <c r="AA3726" s="1"/>
      <c r="AB3726" s="1"/>
      <c r="AC3726" s="1"/>
    </row>
    <row r="3727" spans="1:29" ht="15" customHeight="1" x14ac:dyDescent="0.25">
      <c r="A3727" s="342"/>
      <c r="B3727" s="417"/>
      <c r="C3727" s="418"/>
      <c r="S3727" s="367"/>
      <c r="T3727" s="367"/>
      <c r="U3727" s="368"/>
      <c r="V3727" s="1"/>
      <c r="W3727" s="1"/>
      <c r="X3727" s="1"/>
      <c r="Y3727" s="1"/>
      <c r="Z3727" s="1"/>
      <c r="AA3727" s="1"/>
      <c r="AB3727" s="1"/>
      <c r="AC3727" s="1"/>
    </row>
    <row r="3728" spans="1:29" ht="15" customHeight="1" x14ac:dyDescent="0.25">
      <c r="A3728" s="342"/>
      <c r="B3728" s="417"/>
      <c r="C3728" s="418"/>
      <c r="S3728" s="367"/>
      <c r="T3728" s="367"/>
      <c r="U3728" s="368"/>
      <c r="V3728" s="1"/>
      <c r="W3728" s="1"/>
      <c r="X3728" s="1"/>
      <c r="Y3728" s="1"/>
      <c r="Z3728" s="1"/>
      <c r="AA3728" s="1"/>
      <c r="AB3728" s="1"/>
      <c r="AC3728" s="1"/>
    </row>
    <row r="3729" spans="1:29" ht="15" customHeight="1" x14ac:dyDescent="0.25">
      <c r="A3729" s="342"/>
      <c r="B3729" s="417"/>
      <c r="C3729" s="418"/>
      <c r="S3729" s="367"/>
      <c r="T3729" s="367"/>
      <c r="U3729" s="368"/>
      <c r="V3729" s="1"/>
      <c r="W3729" s="1"/>
      <c r="X3729" s="1"/>
      <c r="Y3729" s="1"/>
      <c r="Z3729" s="1"/>
      <c r="AA3729" s="1"/>
      <c r="AB3729" s="1"/>
      <c r="AC3729" s="1"/>
    </row>
    <row r="3730" spans="1:29" ht="15" customHeight="1" x14ac:dyDescent="0.25">
      <c r="A3730" s="342"/>
      <c r="B3730" s="417"/>
      <c r="C3730" s="418"/>
      <c r="S3730" s="367"/>
      <c r="T3730" s="367"/>
      <c r="U3730" s="368"/>
      <c r="V3730" s="1"/>
      <c r="W3730" s="1"/>
      <c r="X3730" s="1"/>
      <c r="Y3730" s="1"/>
      <c r="Z3730" s="1"/>
      <c r="AA3730" s="1"/>
      <c r="AB3730" s="1"/>
      <c r="AC3730" s="1"/>
    </row>
    <row r="3731" spans="1:29" ht="15" customHeight="1" x14ac:dyDescent="0.25">
      <c r="A3731" s="342"/>
      <c r="B3731" s="417"/>
      <c r="C3731" s="418"/>
      <c r="S3731" s="367"/>
      <c r="T3731" s="367"/>
      <c r="U3731" s="368"/>
      <c r="V3731" s="1"/>
      <c r="W3731" s="1"/>
      <c r="X3731" s="1"/>
      <c r="Y3731" s="1"/>
      <c r="Z3731" s="1"/>
      <c r="AA3731" s="1"/>
      <c r="AB3731" s="1"/>
      <c r="AC3731" s="1"/>
    </row>
    <row r="3732" spans="1:29" ht="15" customHeight="1" x14ac:dyDescent="0.25">
      <c r="A3732" s="342"/>
      <c r="B3732" s="417"/>
      <c r="C3732" s="418"/>
      <c r="S3732" s="367"/>
      <c r="T3732" s="367"/>
      <c r="U3732" s="368"/>
      <c r="V3732" s="1"/>
      <c r="W3732" s="1"/>
      <c r="X3732" s="1"/>
      <c r="Y3732" s="1"/>
      <c r="Z3732" s="1"/>
      <c r="AA3732" s="1"/>
      <c r="AB3732" s="1"/>
      <c r="AC3732" s="1"/>
    </row>
    <row r="3733" spans="1:29" ht="15" customHeight="1" x14ac:dyDescent="0.25">
      <c r="A3733" s="342"/>
      <c r="B3733" s="417"/>
      <c r="C3733" s="418"/>
      <c r="S3733" s="367"/>
      <c r="T3733" s="367"/>
      <c r="U3733" s="368"/>
      <c r="V3733" s="1"/>
      <c r="W3733" s="1"/>
      <c r="X3733" s="1"/>
      <c r="Y3733" s="1"/>
      <c r="Z3733" s="1"/>
      <c r="AA3733" s="1"/>
      <c r="AB3733" s="1"/>
      <c r="AC3733" s="1"/>
    </row>
    <row r="3734" spans="1:29" ht="15" customHeight="1" x14ac:dyDescent="0.25">
      <c r="A3734" s="342"/>
      <c r="B3734" s="417"/>
      <c r="C3734" s="418"/>
      <c r="S3734" s="367"/>
      <c r="T3734" s="367"/>
      <c r="U3734" s="368"/>
      <c r="V3734" s="1"/>
      <c r="W3734" s="1"/>
      <c r="X3734" s="1"/>
      <c r="Y3734" s="1"/>
      <c r="Z3734" s="1"/>
      <c r="AA3734" s="1"/>
      <c r="AB3734" s="1"/>
      <c r="AC3734" s="1"/>
    </row>
    <row r="3735" spans="1:29" ht="15" customHeight="1" x14ac:dyDescent="0.25">
      <c r="A3735" s="342"/>
      <c r="B3735" s="417"/>
      <c r="C3735" s="418"/>
      <c r="S3735" s="367"/>
      <c r="T3735" s="367"/>
      <c r="U3735" s="368"/>
      <c r="V3735" s="1"/>
      <c r="W3735" s="1"/>
      <c r="X3735" s="1"/>
      <c r="Y3735" s="1"/>
      <c r="Z3735" s="1"/>
      <c r="AA3735" s="1"/>
      <c r="AB3735" s="1"/>
      <c r="AC3735" s="1"/>
    </row>
    <row r="3736" spans="1:29" ht="15" customHeight="1" x14ac:dyDescent="0.25">
      <c r="A3736" s="342"/>
      <c r="B3736" s="417"/>
      <c r="C3736" s="418"/>
      <c r="S3736" s="367"/>
      <c r="T3736" s="367"/>
      <c r="U3736" s="368"/>
      <c r="V3736" s="1"/>
      <c r="W3736" s="1"/>
      <c r="X3736" s="1"/>
      <c r="Y3736" s="1"/>
      <c r="Z3736" s="1"/>
      <c r="AA3736" s="1"/>
      <c r="AB3736" s="1"/>
      <c r="AC3736" s="1"/>
    </row>
    <row r="3737" spans="1:29" ht="15" customHeight="1" x14ac:dyDescent="0.25">
      <c r="A3737" s="342"/>
      <c r="B3737" s="417"/>
      <c r="C3737" s="418"/>
      <c r="S3737" s="367"/>
      <c r="T3737" s="367"/>
      <c r="U3737" s="368"/>
      <c r="V3737" s="1"/>
      <c r="W3737" s="1"/>
      <c r="X3737" s="1"/>
      <c r="Y3737" s="1"/>
      <c r="Z3737" s="1"/>
      <c r="AA3737" s="1"/>
      <c r="AB3737" s="1"/>
      <c r="AC3737" s="1"/>
    </row>
    <row r="3738" spans="1:29" ht="15" customHeight="1" x14ac:dyDescent="0.25">
      <c r="A3738" s="342"/>
      <c r="B3738" s="417"/>
      <c r="C3738" s="418"/>
      <c r="S3738" s="367"/>
      <c r="T3738" s="367"/>
      <c r="U3738" s="368"/>
      <c r="V3738" s="1"/>
      <c r="W3738" s="1"/>
      <c r="X3738" s="1"/>
      <c r="Y3738" s="1"/>
      <c r="Z3738" s="1"/>
      <c r="AA3738" s="1"/>
      <c r="AB3738" s="1"/>
      <c r="AC3738" s="1"/>
    </row>
    <row r="3739" spans="1:29" ht="15" customHeight="1" x14ac:dyDescent="0.25">
      <c r="A3739" s="342"/>
      <c r="B3739" s="417"/>
      <c r="C3739" s="418"/>
      <c r="S3739" s="367"/>
      <c r="T3739" s="367"/>
      <c r="U3739" s="368"/>
      <c r="V3739" s="1"/>
      <c r="W3739" s="1"/>
      <c r="X3739" s="1"/>
      <c r="Y3739" s="1"/>
      <c r="Z3739" s="1"/>
      <c r="AA3739" s="1"/>
      <c r="AB3739" s="1"/>
      <c r="AC3739" s="1"/>
    </row>
    <row r="3740" spans="1:29" ht="15" customHeight="1" x14ac:dyDescent="0.25">
      <c r="A3740" s="342"/>
      <c r="B3740" s="417"/>
      <c r="C3740" s="418"/>
      <c r="S3740" s="367"/>
      <c r="T3740" s="367"/>
      <c r="U3740" s="368"/>
      <c r="V3740" s="1"/>
      <c r="W3740" s="1"/>
      <c r="X3740" s="1"/>
      <c r="Y3740" s="1"/>
      <c r="Z3740" s="1"/>
      <c r="AA3740" s="1"/>
      <c r="AB3740" s="1"/>
      <c r="AC3740" s="1"/>
    </row>
    <row r="3741" spans="1:29" ht="15" customHeight="1" x14ac:dyDescent="0.25">
      <c r="A3741" s="342"/>
      <c r="B3741" s="417"/>
      <c r="C3741" s="418"/>
      <c r="S3741" s="367"/>
      <c r="T3741" s="367"/>
      <c r="U3741" s="368"/>
      <c r="V3741" s="1"/>
      <c r="W3741" s="1"/>
      <c r="X3741" s="1"/>
      <c r="Y3741" s="1"/>
      <c r="Z3741" s="1"/>
      <c r="AA3741" s="1"/>
      <c r="AB3741" s="1"/>
      <c r="AC3741" s="1"/>
    </row>
    <row r="3742" spans="1:29" ht="15" customHeight="1" x14ac:dyDescent="0.25">
      <c r="A3742" s="342"/>
      <c r="B3742" s="417"/>
      <c r="C3742" s="418"/>
      <c r="S3742" s="367"/>
      <c r="T3742" s="367"/>
      <c r="U3742" s="368"/>
      <c r="V3742" s="1"/>
      <c r="W3742" s="1"/>
      <c r="X3742" s="1"/>
      <c r="Y3742" s="1"/>
      <c r="Z3742" s="1"/>
      <c r="AA3742" s="1"/>
      <c r="AB3742" s="1"/>
      <c r="AC3742" s="1"/>
    </row>
    <row r="3743" spans="1:29" ht="15" customHeight="1" x14ac:dyDescent="0.25">
      <c r="A3743" s="342"/>
      <c r="B3743" s="417"/>
      <c r="C3743" s="418"/>
      <c r="S3743" s="367"/>
      <c r="T3743" s="367"/>
      <c r="U3743" s="368"/>
      <c r="V3743" s="1"/>
      <c r="W3743" s="1"/>
      <c r="X3743" s="1"/>
      <c r="Y3743" s="1"/>
      <c r="Z3743" s="1"/>
      <c r="AA3743" s="1"/>
      <c r="AB3743" s="1"/>
      <c r="AC3743" s="1"/>
    </row>
    <row r="3744" spans="1:29" ht="15" customHeight="1" x14ac:dyDescent="0.25">
      <c r="A3744" s="342"/>
      <c r="B3744" s="417"/>
      <c r="C3744" s="418"/>
      <c r="S3744" s="367"/>
      <c r="T3744" s="367"/>
      <c r="U3744" s="368"/>
      <c r="V3744" s="1"/>
      <c r="W3744" s="1"/>
      <c r="X3744" s="1"/>
      <c r="Y3744" s="1"/>
      <c r="Z3744" s="1"/>
      <c r="AA3744" s="1"/>
      <c r="AB3744" s="1"/>
      <c r="AC3744" s="1"/>
    </row>
    <row r="3745" spans="1:29" ht="15" customHeight="1" x14ac:dyDescent="0.25">
      <c r="A3745" s="342"/>
      <c r="B3745" s="417"/>
      <c r="C3745" s="418"/>
      <c r="S3745" s="367"/>
      <c r="T3745" s="367"/>
      <c r="U3745" s="368"/>
      <c r="V3745" s="1"/>
      <c r="W3745" s="1"/>
      <c r="X3745" s="1"/>
      <c r="Y3745" s="1"/>
      <c r="Z3745" s="1"/>
      <c r="AA3745" s="1"/>
      <c r="AB3745" s="1"/>
      <c r="AC3745" s="1"/>
    </row>
    <row r="3746" spans="1:29" ht="15" customHeight="1" x14ac:dyDescent="0.25">
      <c r="A3746" s="342"/>
      <c r="B3746" s="417"/>
      <c r="C3746" s="418"/>
      <c r="S3746" s="367"/>
      <c r="T3746" s="367"/>
      <c r="U3746" s="368"/>
      <c r="V3746" s="1"/>
      <c r="W3746" s="1"/>
      <c r="X3746" s="1"/>
      <c r="Y3746" s="1"/>
      <c r="Z3746" s="1"/>
      <c r="AA3746" s="1"/>
      <c r="AB3746" s="1"/>
      <c r="AC3746" s="1"/>
    </row>
    <row r="3747" spans="1:29" ht="15" customHeight="1" x14ac:dyDescent="0.25">
      <c r="A3747" s="342"/>
      <c r="B3747" s="417"/>
      <c r="C3747" s="418"/>
      <c r="S3747" s="367"/>
      <c r="T3747" s="367"/>
      <c r="U3747" s="368"/>
      <c r="V3747" s="1"/>
      <c r="W3747" s="1"/>
      <c r="X3747" s="1"/>
      <c r="Y3747" s="1"/>
      <c r="Z3747" s="1"/>
      <c r="AA3747" s="1"/>
      <c r="AB3747" s="1"/>
      <c r="AC3747" s="1"/>
    </row>
    <row r="3748" spans="1:29" ht="15" customHeight="1" x14ac:dyDescent="0.25">
      <c r="A3748" s="342"/>
      <c r="B3748" s="417"/>
      <c r="C3748" s="418"/>
      <c r="S3748" s="367"/>
      <c r="T3748" s="367"/>
      <c r="U3748" s="368"/>
      <c r="V3748" s="1"/>
      <c r="W3748" s="1"/>
      <c r="X3748" s="1"/>
      <c r="Y3748" s="1"/>
      <c r="Z3748" s="1"/>
      <c r="AA3748" s="1"/>
      <c r="AB3748" s="1"/>
      <c r="AC3748" s="1"/>
    </row>
    <row r="3749" spans="1:29" ht="15" customHeight="1" x14ac:dyDescent="0.25">
      <c r="A3749" s="342"/>
      <c r="B3749" s="417"/>
      <c r="C3749" s="418"/>
      <c r="S3749" s="367"/>
      <c r="T3749" s="367"/>
      <c r="U3749" s="368"/>
      <c r="V3749" s="1"/>
      <c r="W3749" s="1"/>
      <c r="X3749" s="1"/>
      <c r="Y3749" s="1"/>
      <c r="Z3749" s="1"/>
      <c r="AA3749" s="1"/>
      <c r="AB3749" s="1"/>
      <c r="AC3749" s="1"/>
    </row>
    <row r="3750" spans="1:29" ht="15" customHeight="1" x14ac:dyDescent="0.25">
      <c r="A3750" s="342"/>
      <c r="B3750" s="417"/>
      <c r="C3750" s="418"/>
      <c r="S3750" s="367"/>
      <c r="T3750" s="367"/>
      <c r="U3750" s="368"/>
      <c r="V3750" s="1"/>
      <c r="W3750" s="1"/>
      <c r="X3750" s="1"/>
      <c r="Y3750" s="1"/>
      <c r="Z3750" s="1"/>
      <c r="AA3750" s="1"/>
      <c r="AB3750" s="1"/>
      <c r="AC3750" s="1"/>
    </row>
    <row r="3751" spans="1:29" ht="15" customHeight="1" x14ac:dyDescent="0.25">
      <c r="A3751" s="342"/>
      <c r="B3751" s="417"/>
      <c r="C3751" s="418"/>
      <c r="S3751" s="367"/>
      <c r="T3751" s="367"/>
      <c r="U3751" s="368"/>
      <c r="V3751" s="1"/>
      <c r="W3751" s="1"/>
      <c r="X3751" s="1"/>
      <c r="Y3751" s="1"/>
      <c r="Z3751" s="1"/>
      <c r="AA3751" s="1"/>
      <c r="AB3751" s="1"/>
      <c r="AC3751" s="1"/>
    </row>
    <row r="3752" spans="1:29" ht="15" customHeight="1" x14ac:dyDescent="0.25">
      <c r="A3752" s="342"/>
      <c r="B3752" s="417"/>
      <c r="C3752" s="418"/>
      <c r="S3752" s="367"/>
      <c r="T3752" s="367"/>
      <c r="U3752" s="368"/>
      <c r="V3752" s="1"/>
      <c r="W3752" s="1"/>
      <c r="X3752" s="1"/>
      <c r="Y3752" s="1"/>
      <c r="Z3752" s="1"/>
      <c r="AA3752" s="1"/>
      <c r="AB3752" s="1"/>
      <c r="AC3752" s="1"/>
    </row>
    <row r="3753" spans="1:29" ht="15" customHeight="1" x14ac:dyDescent="0.25">
      <c r="A3753" s="342"/>
      <c r="B3753" s="417"/>
      <c r="C3753" s="418"/>
      <c r="S3753" s="367"/>
      <c r="T3753" s="367"/>
      <c r="U3753" s="368"/>
      <c r="V3753" s="1"/>
      <c r="W3753" s="1"/>
      <c r="X3753" s="1"/>
      <c r="Y3753" s="1"/>
      <c r="Z3753" s="1"/>
      <c r="AA3753" s="1"/>
      <c r="AB3753" s="1"/>
      <c r="AC3753" s="1"/>
    </row>
    <row r="3754" spans="1:29" ht="15" customHeight="1" x14ac:dyDescent="0.25">
      <c r="A3754" s="342"/>
      <c r="B3754" s="417"/>
      <c r="C3754" s="418"/>
      <c r="S3754" s="367"/>
      <c r="T3754" s="367"/>
      <c r="U3754" s="368"/>
      <c r="V3754" s="1"/>
      <c r="W3754" s="1"/>
      <c r="X3754" s="1"/>
      <c r="Y3754" s="1"/>
      <c r="Z3754" s="1"/>
      <c r="AA3754" s="1"/>
      <c r="AB3754" s="1"/>
      <c r="AC3754" s="1"/>
    </row>
    <row r="3755" spans="1:29" ht="15" customHeight="1" x14ac:dyDescent="0.25">
      <c r="A3755" s="342"/>
      <c r="B3755" s="417"/>
      <c r="C3755" s="418"/>
      <c r="S3755" s="367"/>
      <c r="T3755" s="367"/>
      <c r="U3755" s="368"/>
      <c r="V3755" s="1"/>
      <c r="W3755" s="1"/>
      <c r="X3755" s="1"/>
      <c r="Y3755" s="1"/>
      <c r="Z3755" s="1"/>
      <c r="AA3755" s="1"/>
      <c r="AB3755" s="1"/>
      <c r="AC3755" s="1"/>
    </row>
    <row r="3756" spans="1:29" ht="15" customHeight="1" x14ac:dyDescent="0.25">
      <c r="A3756" s="342"/>
      <c r="B3756" s="417"/>
      <c r="C3756" s="418"/>
      <c r="S3756" s="367"/>
      <c r="T3756" s="367"/>
      <c r="U3756" s="368"/>
      <c r="V3756" s="1"/>
      <c r="W3756" s="1"/>
      <c r="X3756" s="1"/>
      <c r="Y3756" s="1"/>
      <c r="Z3756" s="1"/>
      <c r="AA3756" s="1"/>
      <c r="AB3756" s="1"/>
      <c r="AC3756" s="1"/>
    </row>
    <row r="3757" spans="1:29" ht="15" customHeight="1" x14ac:dyDescent="0.25">
      <c r="A3757" s="342"/>
      <c r="B3757" s="417"/>
      <c r="C3757" s="418"/>
      <c r="S3757" s="367"/>
      <c r="T3757" s="367"/>
      <c r="U3757" s="368"/>
      <c r="V3757" s="1"/>
      <c r="W3757" s="1"/>
      <c r="X3757" s="1"/>
      <c r="Y3757" s="1"/>
      <c r="Z3757" s="1"/>
      <c r="AA3757" s="1"/>
      <c r="AB3757" s="1"/>
      <c r="AC3757" s="1"/>
    </row>
    <row r="3758" spans="1:29" ht="15" customHeight="1" x14ac:dyDescent="0.25">
      <c r="A3758" s="342"/>
      <c r="B3758" s="417"/>
      <c r="C3758" s="418"/>
      <c r="S3758" s="367"/>
      <c r="T3758" s="367"/>
      <c r="U3758" s="368"/>
      <c r="V3758" s="1"/>
      <c r="W3758" s="1"/>
      <c r="X3758" s="1"/>
      <c r="Y3758" s="1"/>
      <c r="Z3758" s="1"/>
      <c r="AA3758" s="1"/>
      <c r="AB3758" s="1"/>
      <c r="AC3758" s="1"/>
    </row>
    <row r="3759" spans="1:29" ht="15" customHeight="1" x14ac:dyDescent="0.25">
      <c r="A3759" s="342"/>
      <c r="B3759" s="417"/>
      <c r="C3759" s="418"/>
      <c r="S3759" s="367"/>
      <c r="T3759" s="367"/>
      <c r="U3759" s="368"/>
      <c r="V3759" s="1"/>
      <c r="W3759" s="1"/>
      <c r="X3759" s="1"/>
      <c r="Y3759" s="1"/>
      <c r="Z3759" s="1"/>
      <c r="AA3759" s="1"/>
      <c r="AB3759" s="1"/>
      <c r="AC3759" s="1"/>
    </row>
    <row r="3760" spans="1:29" ht="15" customHeight="1" x14ac:dyDescent="0.25">
      <c r="A3760" s="342"/>
      <c r="B3760" s="417"/>
      <c r="C3760" s="418"/>
      <c r="S3760" s="367"/>
      <c r="T3760" s="367"/>
      <c r="U3760" s="368"/>
      <c r="V3760" s="1"/>
      <c r="W3760" s="1"/>
      <c r="X3760" s="1"/>
      <c r="Y3760" s="1"/>
      <c r="Z3760" s="1"/>
      <c r="AA3760" s="1"/>
      <c r="AB3760" s="1"/>
      <c r="AC3760" s="1"/>
    </row>
    <row r="3761" spans="1:29" ht="15" customHeight="1" x14ac:dyDescent="0.25">
      <c r="A3761" s="342"/>
      <c r="B3761" s="417"/>
      <c r="C3761" s="418"/>
      <c r="S3761" s="367"/>
      <c r="T3761" s="367"/>
      <c r="U3761" s="368"/>
      <c r="V3761" s="1"/>
      <c r="W3761" s="1"/>
      <c r="X3761" s="1"/>
      <c r="Y3761" s="1"/>
      <c r="Z3761" s="1"/>
      <c r="AA3761" s="1"/>
      <c r="AB3761" s="1"/>
      <c r="AC3761" s="1"/>
    </row>
    <row r="3762" spans="1:29" ht="15" customHeight="1" x14ac:dyDescent="0.25">
      <c r="A3762" s="342"/>
      <c r="B3762" s="417"/>
      <c r="C3762" s="418"/>
      <c r="S3762" s="367"/>
      <c r="T3762" s="367"/>
      <c r="U3762" s="368"/>
      <c r="V3762" s="1"/>
      <c r="W3762" s="1"/>
      <c r="X3762" s="1"/>
      <c r="Y3762" s="1"/>
      <c r="Z3762" s="1"/>
      <c r="AA3762" s="1"/>
      <c r="AB3762" s="1"/>
      <c r="AC3762" s="1"/>
    </row>
    <row r="3763" spans="1:29" ht="15" customHeight="1" x14ac:dyDescent="0.25">
      <c r="A3763" s="342"/>
      <c r="B3763" s="417"/>
      <c r="C3763" s="418"/>
      <c r="S3763" s="367"/>
      <c r="T3763" s="367"/>
      <c r="U3763" s="368"/>
      <c r="V3763" s="1"/>
      <c r="W3763" s="1"/>
      <c r="X3763" s="1"/>
      <c r="Y3763" s="1"/>
      <c r="Z3763" s="1"/>
      <c r="AA3763" s="1"/>
      <c r="AB3763" s="1"/>
      <c r="AC3763" s="1"/>
    </row>
    <row r="3764" spans="1:29" ht="15" customHeight="1" x14ac:dyDescent="0.25">
      <c r="A3764" s="342"/>
      <c r="B3764" s="417"/>
      <c r="C3764" s="418"/>
      <c r="S3764" s="367"/>
      <c r="T3764" s="367"/>
      <c r="U3764" s="368"/>
      <c r="V3764" s="1"/>
      <c r="W3764" s="1"/>
      <c r="X3764" s="1"/>
      <c r="Y3764" s="1"/>
      <c r="Z3764" s="1"/>
      <c r="AA3764" s="1"/>
      <c r="AB3764" s="1"/>
      <c r="AC3764" s="1"/>
    </row>
    <row r="3765" spans="1:29" ht="15" customHeight="1" x14ac:dyDescent="0.25">
      <c r="A3765" s="342"/>
      <c r="B3765" s="417"/>
      <c r="C3765" s="418"/>
      <c r="S3765" s="367"/>
      <c r="T3765" s="367"/>
      <c r="U3765" s="368"/>
      <c r="V3765" s="1"/>
      <c r="W3765" s="1"/>
      <c r="X3765" s="1"/>
      <c r="Y3765" s="1"/>
      <c r="Z3765" s="1"/>
      <c r="AA3765" s="1"/>
      <c r="AB3765" s="1"/>
      <c r="AC3765" s="1"/>
    </row>
    <row r="3766" spans="1:29" ht="15" customHeight="1" x14ac:dyDescent="0.25">
      <c r="A3766" s="342"/>
      <c r="B3766" s="417"/>
      <c r="C3766" s="418"/>
      <c r="S3766" s="367"/>
      <c r="T3766" s="367"/>
      <c r="U3766" s="368"/>
      <c r="V3766" s="1"/>
      <c r="W3766" s="1"/>
      <c r="X3766" s="1"/>
      <c r="Y3766" s="1"/>
      <c r="Z3766" s="1"/>
      <c r="AA3766" s="1"/>
      <c r="AB3766" s="1"/>
      <c r="AC3766" s="1"/>
    </row>
    <row r="3767" spans="1:29" ht="15" customHeight="1" x14ac:dyDescent="0.25">
      <c r="A3767" s="342"/>
      <c r="B3767" s="417"/>
      <c r="C3767" s="418"/>
      <c r="S3767" s="367"/>
      <c r="T3767" s="367"/>
      <c r="U3767" s="368"/>
      <c r="V3767" s="1"/>
      <c r="W3767" s="1"/>
      <c r="X3767" s="1"/>
      <c r="Y3767" s="1"/>
      <c r="Z3767" s="1"/>
      <c r="AA3767" s="1"/>
      <c r="AB3767" s="1"/>
      <c r="AC3767" s="1"/>
    </row>
    <row r="3768" spans="1:29" ht="15" customHeight="1" x14ac:dyDescent="0.25">
      <c r="A3768" s="342"/>
      <c r="B3768" s="417"/>
      <c r="C3768" s="418"/>
      <c r="S3768" s="367"/>
      <c r="T3768" s="367"/>
      <c r="U3768" s="368"/>
      <c r="V3768" s="1"/>
      <c r="W3768" s="1"/>
      <c r="X3768" s="1"/>
      <c r="Y3768" s="1"/>
      <c r="Z3768" s="1"/>
      <c r="AA3768" s="1"/>
      <c r="AB3768" s="1"/>
      <c r="AC3768" s="1"/>
    </row>
    <row r="3769" spans="1:29" ht="15" customHeight="1" x14ac:dyDescent="0.25">
      <c r="A3769" s="342"/>
      <c r="B3769" s="417"/>
      <c r="C3769" s="418"/>
      <c r="S3769" s="367"/>
      <c r="T3769" s="367"/>
      <c r="U3769" s="368"/>
      <c r="V3769" s="1"/>
      <c r="W3769" s="1"/>
      <c r="X3769" s="1"/>
      <c r="Y3769" s="1"/>
      <c r="Z3769" s="1"/>
      <c r="AA3769" s="1"/>
      <c r="AB3769" s="1"/>
      <c r="AC3769" s="1"/>
    </row>
    <row r="3770" spans="1:29" ht="15" customHeight="1" x14ac:dyDescent="0.25">
      <c r="A3770" s="342"/>
      <c r="B3770" s="417"/>
      <c r="C3770" s="418"/>
      <c r="S3770" s="367"/>
      <c r="T3770" s="367"/>
      <c r="U3770" s="368"/>
      <c r="V3770" s="1"/>
      <c r="W3770" s="1"/>
      <c r="X3770" s="1"/>
      <c r="Y3770" s="1"/>
      <c r="Z3770" s="1"/>
      <c r="AA3770" s="1"/>
      <c r="AB3770" s="1"/>
      <c r="AC3770" s="1"/>
    </row>
    <row r="3771" spans="1:29" ht="15" customHeight="1" x14ac:dyDescent="0.25">
      <c r="A3771" s="342"/>
      <c r="B3771" s="417"/>
      <c r="C3771" s="418"/>
      <c r="S3771" s="367"/>
      <c r="T3771" s="367"/>
      <c r="U3771" s="368"/>
      <c r="V3771" s="1"/>
      <c r="W3771" s="1"/>
      <c r="X3771" s="1"/>
      <c r="Y3771" s="1"/>
      <c r="Z3771" s="1"/>
      <c r="AA3771" s="1"/>
      <c r="AB3771" s="1"/>
      <c r="AC3771" s="1"/>
    </row>
    <row r="3772" spans="1:29" ht="15" customHeight="1" x14ac:dyDescent="0.25">
      <c r="A3772" s="342"/>
      <c r="B3772" s="417"/>
      <c r="C3772" s="418"/>
      <c r="S3772" s="367"/>
      <c r="T3772" s="367"/>
      <c r="U3772" s="368"/>
      <c r="V3772" s="1"/>
      <c r="W3772" s="1"/>
      <c r="X3772" s="1"/>
      <c r="Y3772" s="1"/>
      <c r="Z3772" s="1"/>
      <c r="AA3772" s="1"/>
      <c r="AB3772" s="1"/>
      <c r="AC3772" s="1"/>
    </row>
    <row r="3773" spans="1:29" ht="15" customHeight="1" x14ac:dyDescent="0.25">
      <c r="A3773" s="342"/>
      <c r="B3773" s="417"/>
      <c r="C3773" s="418"/>
      <c r="S3773" s="367"/>
      <c r="T3773" s="367"/>
      <c r="U3773" s="368"/>
      <c r="V3773" s="1"/>
      <c r="W3773" s="1"/>
      <c r="X3773" s="1"/>
      <c r="Y3773" s="1"/>
      <c r="Z3773" s="1"/>
      <c r="AA3773" s="1"/>
      <c r="AB3773" s="1"/>
      <c r="AC3773" s="1"/>
    </row>
    <row r="3774" spans="1:29" ht="15" customHeight="1" x14ac:dyDescent="0.25">
      <c r="A3774" s="342"/>
      <c r="B3774" s="417"/>
      <c r="C3774" s="418"/>
      <c r="S3774" s="367"/>
      <c r="T3774" s="367"/>
      <c r="U3774" s="368"/>
      <c r="V3774" s="1"/>
      <c r="W3774" s="1"/>
      <c r="X3774" s="1"/>
      <c r="Y3774" s="1"/>
      <c r="Z3774" s="1"/>
      <c r="AA3774" s="1"/>
      <c r="AB3774" s="1"/>
      <c r="AC3774" s="1"/>
    </row>
    <row r="3775" spans="1:29" ht="15" customHeight="1" x14ac:dyDescent="0.25">
      <c r="A3775" s="342"/>
      <c r="B3775" s="417"/>
      <c r="C3775" s="418"/>
      <c r="S3775" s="367"/>
      <c r="T3775" s="367"/>
      <c r="U3775" s="368"/>
      <c r="V3775" s="1"/>
      <c r="W3775" s="1"/>
      <c r="X3775" s="1"/>
      <c r="Y3775" s="1"/>
      <c r="Z3775" s="1"/>
      <c r="AA3775" s="1"/>
      <c r="AB3775" s="1"/>
      <c r="AC3775" s="1"/>
    </row>
    <row r="3776" spans="1:29" ht="15" customHeight="1" x14ac:dyDescent="0.25">
      <c r="A3776" s="342"/>
      <c r="B3776" s="417"/>
      <c r="C3776" s="418"/>
      <c r="S3776" s="367"/>
      <c r="T3776" s="367"/>
      <c r="U3776" s="368"/>
      <c r="V3776" s="1"/>
      <c r="W3776" s="1"/>
      <c r="X3776" s="1"/>
      <c r="Y3776" s="1"/>
      <c r="Z3776" s="1"/>
      <c r="AA3776" s="1"/>
      <c r="AB3776" s="1"/>
      <c r="AC3776" s="1"/>
    </row>
    <row r="3777" spans="1:29" ht="15" customHeight="1" x14ac:dyDescent="0.25">
      <c r="A3777" s="342"/>
      <c r="B3777" s="417"/>
      <c r="C3777" s="418"/>
      <c r="S3777" s="367"/>
      <c r="T3777" s="367"/>
      <c r="U3777" s="368"/>
      <c r="V3777" s="1"/>
      <c r="W3777" s="1"/>
      <c r="X3777" s="1"/>
      <c r="Y3777" s="1"/>
      <c r="Z3777" s="1"/>
      <c r="AA3777" s="1"/>
      <c r="AB3777" s="1"/>
      <c r="AC3777" s="1"/>
    </row>
    <row r="3778" spans="1:29" ht="15" customHeight="1" x14ac:dyDescent="0.25">
      <c r="A3778" s="342"/>
      <c r="B3778" s="417"/>
      <c r="C3778" s="418"/>
      <c r="S3778" s="367"/>
      <c r="T3778" s="367"/>
      <c r="U3778" s="368"/>
      <c r="V3778" s="1"/>
      <c r="W3778" s="1"/>
      <c r="X3778" s="1"/>
      <c r="Y3778" s="1"/>
      <c r="Z3778" s="1"/>
      <c r="AA3778" s="1"/>
      <c r="AB3778" s="1"/>
      <c r="AC3778" s="1"/>
    </row>
    <row r="3779" spans="1:29" ht="15" customHeight="1" x14ac:dyDescent="0.25">
      <c r="A3779" s="342"/>
      <c r="B3779" s="417"/>
      <c r="C3779" s="418"/>
      <c r="S3779" s="367"/>
      <c r="T3779" s="367"/>
      <c r="U3779" s="368"/>
      <c r="V3779" s="1"/>
      <c r="W3779" s="1"/>
      <c r="X3779" s="1"/>
      <c r="Y3779" s="1"/>
      <c r="Z3779" s="1"/>
      <c r="AA3779" s="1"/>
      <c r="AB3779" s="1"/>
      <c r="AC3779" s="1"/>
    </row>
    <row r="3780" spans="1:29" ht="15" customHeight="1" x14ac:dyDescent="0.25">
      <c r="A3780" s="342"/>
      <c r="B3780" s="417"/>
      <c r="C3780" s="418"/>
      <c r="S3780" s="367"/>
      <c r="T3780" s="367"/>
      <c r="U3780" s="368"/>
      <c r="V3780" s="1"/>
      <c r="W3780" s="1"/>
      <c r="X3780" s="1"/>
      <c r="Y3780" s="1"/>
      <c r="Z3780" s="1"/>
      <c r="AA3780" s="1"/>
      <c r="AB3780" s="1"/>
      <c r="AC3780" s="1"/>
    </row>
    <row r="3781" spans="1:29" ht="15" customHeight="1" x14ac:dyDescent="0.25">
      <c r="A3781" s="342"/>
      <c r="B3781" s="417"/>
      <c r="C3781" s="418"/>
      <c r="S3781" s="367"/>
      <c r="T3781" s="367"/>
      <c r="U3781" s="368"/>
      <c r="V3781" s="1"/>
      <c r="W3781" s="1"/>
      <c r="X3781" s="1"/>
      <c r="Y3781" s="1"/>
      <c r="Z3781" s="1"/>
      <c r="AA3781" s="1"/>
      <c r="AB3781" s="1"/>
      <c r="AC3781" s="1"/>
    </row>
    <row r="3782" spans="1:29" ht="15" customHeight="1" x14ac:dyDescent="0.25">
      <c r="A3782" s="342"/>
      <c r="B3782" s="417"/>
      <c r="C3782" s="418"/>
      <c r="S3782" s="367"/>
      <c r="T3782" s="367"/>
      <c r="U3782" s="368"/>
      <c r="V3782" s="1"/>
      <c r="W3782" s="1"/>
      <c r="X3782" s="1"/>
      <c r="Y3782" s="1"/>
      <c r="Z3782" s="1"/>
      <c r="AA3782" s="1"/>
      <c r="AB3782" s="1"/>
      <c r="AC3782" s="1"/>
    </row>
    <row r="3783" spans="1:29" ht="15" customHeight="1" x14ac:dyDescent="0.25">
      <c r="A3783" s="342"/>
      <c r="B3783" s="417"/>
      <c r="C3783" s="418"/>
      <c r="S3783" s="367"/>
      <c r="T3783" s="367"/>
      <c r="U3783" s="368"/>
      <c r="V3783" s="1"/>
      <c r="W3783" s="1"/>
      <c r="X3783" s="1"/>
      <c r="Y3783" s="1"/>
      <c r="Z3783" s="1"/>
      <c r="AA3783" s="1"/>
      <c r="AB3783" s="1"/>
      <c r="AC3783" s="1"/>
    </row>
    <row r="3784" spans="1:29" ht="15" customHeight="1" x14ac:dyDescent="0.25">
      <c r="A3784" s="342"/>
      <c r="B3784" s="417"/>
      <c r="C3784" s="418"/>
      <c r="S3784" s="367"/>
      <c r="T3784" s="367"/>
      <c r="U3784" s="368"/>
      <c r="V3784" s="1"/>
      <c r="W3784" s="1"/>
      <c r="X3784" s="1"/>
      <c r="Y3784" s="1"/>
      <c r="Z3784" s="1"/>
      <c r="AA3784" s="1"/>
      <c r="AB3784" s="1"/>
      <c r="AC3784" s="1"/>
    </row>
    <row r="3785" spans="1:29" ht="15" customHeight="1" x14ac:dyDescent="0.25">
      <c r="A3785" s="342"/>
      <c r="B3785" s="417"/>
      <c r="C3785" s="418"/>
      <c r="S3785" s="367"/>
      <c r="T3785" s="367"/>
      <c r="U3785" s="368"/>
      <c r="V3785" s="1"/>
      <c r="W3785" s="1"/>
      <c r="X3785" s="1"/>
      <c r="Y3785" s="1"/>
      <c r="Z3785" s="1"/>
      <c r="AA3785" s="1"/>
      <c r="AB3785" s="1"/>
      <c r="AC3785" s="1"/>
    </row>
    <row r="3786" spans="1:29" ht="15" customHeight="1" x14ac:dyDescent="0.25">
      <c r="A3786" s="342"/>
      <c r="B3786" s="417"/>
      <c r="C3786" s="418"/>
      <c r="S3786" s="367"/>
      <c r="T3786" s="367"/>
      <c r="U3786" s="368"/>
      <c r="V3786" s="1"/>
      <c r="W3786" s="1"/>
      <c r="X3786" s="1"/>
      <c r="Y3786" s="1"/>
      <c r="Z3786" s="1"/>
      <c r="AA3786" s="1"/>
      <c r="AB3786" s="1"/>
      <c r="AC3786" s="1"/>
    </row>
    <row r="3787" spans="1:29" ht="15" customHeight="1" x14ac:dyDescent="0.25">
      <c r="A3787" s="342"/>
      <c r="B3787" s="417"/>
      <c r="C3787" s="418"/>
      <c r="S3787" s="367"/>
      <c r="T3787" s="367"/>
      <c r="U3787" s="368"/>
      <c r="V3787" s="1"/>
      <c r="W3787" s="1"/>
      <c r="X3787" s="1"/>
      <c r="Y3787" s="1"/>
      <c r="Z3787" s="1"/>
      <c r="AA3787" s="1"/>
      <c r="AB3787" s="1"/>
      <c r="AC3787" s="1"/>
    </row>
    <row r="3788" spans="1:29" ht="15" customHeight="1" x14ac:dyDescent="0.25">
      <c r="A3788" s="342"/>
      <c r="B3788" s="417"/>
      <c r="C3788" s="418"/>
      <c r="S3788" s="367"/>
      <c r="T3788" s="367"/>
      <c r="U3788" s="368"/>
      <c r="V3788" s="1"/>
      <c r="W3788" s="1"/>
      <c r="X3788" s="1"/>
      <c r="Y3788" s="1"/>
      <c r="Z3788" s="1"/>
      <c r="AA3788" s="1"/>
      <c r="AB3788" s="1"/>
      <c r="AC3788" s="1"/>
    </row>
    <row r="3789" spans="1:29" ht="15" customHeight="1" x14ac:dyDescent="0.25">
      <c r="A3789" s="342"/>
      <c r="B3789" s="417"/>
      <c r="C3789" s="418"/>
      <c r="S3789" s="367"/>
      <c r="T3789" s="367"/>
      <c r="U3789" s="368"/>
      <c r="V3789" s="1"/>
      <c r="W3789" s="1"/>
      <c r="X3789" s="1"/>
      <c r="Y3789" s="1"/>
      <c r="Z3789" s="1"/>
      <c r="AA3789" s="1"/>
      <c r="AB3789" s="1"/>
      <c r="AC3789" s="1"/>
    </row>
    <row r="3790" spans="1:29" ht="15" customHeight="1" x14ac:dyDescent="0.25">
      <c r="A3790" s="342"/>
      <c r="B3790" s="417"/>
      <c r="C3790" s="418"/>
      <c r="S3790" s="367"/>
      <c r="T3790" s="367"/>
      <c r="U3790" s="368"/>
      <c r="V3790" s="1"/>
      <c r="W3790" s="1"/>
      <c r="X3790" s="1"/>
      <c r="Y3790" s="1"/>
      <c r="Z3790" s="1"/>
      <c r="AA3790" s="1"/>
      <c r="AB3790" s="1"/>
      <c r="AC3790" s="1"/>
    </row>
    <row r="3791" spans="1:29" ht="15" customHeight="1" x14ac:dyDescent="0.25">
      <c r="A3791" s="342"/>
      <c r="B3791" s="417"/>
      <c r="C3791" s="418"/>
      <c r="S3791" s="367"/>
      <c r="T3791" s="367"/>
      <c r="U3791" s="368"/>
      <c r="V3791" s="1"/>
      <c r="W3791" s="1"/>
      <c r="X3791" s="1"/>
      <c r="Y3791" s="1"/>
      <c r="Z3791" s="1"/>
      <c r="AA3791" s="1"/>
      <c r="AB3791" s="1"/>
      <c r="AC3791" s="1"/>
    </row>
    <row r="3792" spans="1:29" ht="15" customHeight="1" x14ac:dyDescent="0.25">
      <c r="A3792" s="342"/>
      <c r="B3792" s="417"/>
      <c r="C3792" s="418"/>
      <c r="S3792" s="367"/>
      <c r="T3792" s="367"/>
      <c r="U3792" s="368"/>
      <c r="V3792" s="1"/>
      <c r="W3792" s="1"/>
      <c r="X3792" s="1"/>
      <c r="Y3792" s="1"/>
      <c r="Z3792" s="1"/>
      <c r="AA3792" s="1"/>
      <c r="AB3792" s="1"/>
      <c r="AC3792" s="1"/>
    </row>
    <row r="3793" spans="1:29" ht="15" customHeight="1" x14ac:dyDescent="0.25">
      <c r="A3793" s="342"/>
      <c r="B3793" s="417"/>
      <c r="C3793" s="418"/>
      <c r="S3793" s="367"/>
      <c r="T3793" s="367"/>
      <c r="U3793" s="368"/>
      <c r="V3793" s="1"/>
      <c r="W3793" s="1"/>
      <c r="X3793" s="1"/>
      <c r="Y3793" s="1"/>
      <c r="Z3793" s="1"/>
      <c r="AA3793" s="1"/>
      <c r="AB3793" s="1"/>
      <c r="AC3793" s="1"/>
    </row>
    <row r="3794" spans="1:29" ht="15" customHeight="1" x14ac:dyDescent="0.25">
      <c r="A3794" s="342"/>
      <c r="B3794" s="417"/>
      <c r="C3794" s="418"/>
      <c r="S3794" s="367"/>
      <c r="T3794" s="367"/>
      <c r="U3794" s="368"/>
      <c r="V3794" s="1"/>
      <c r="W3794" s="1"/>
      <c r="X3794" s="1"/>
      <c r="Y3794" s="1"/>
      <c r="Z3794" s="1"/>
      <c r="AA3794" s="1"/>
      <c r="AB3794" s="1"/>
      <c r="AC3794" s="1"/>
    </row>
    <row r="3795" spans="1:29" ht="15" customHeight="1" x14ac:dyDescent="0.25">
      <c r="A3795" s="342"/>
      <c r="B3795" s="417"/>
      <c r="C3795" s="418"/>
      <c r="S3795" s="367"/>
      <c r="T3795" s="367"/>
      <c r="U3795" s="368"/>
      <c r="V3795" s="1"/>
      <c r="W3795" s="1"/>
      <c r="X3795" s="1"/>
      <c r="Y3795" s="1"/>
      <c r="Z3795" s="1"/>
      <c r="AA3795" s="1"/>
      <c r="AB3795" s="1"/>
      <c r="AC3795" s="1"/>
    </row>
    <row r="3796" spans="1:29" ht="15" customHeight="1" x14ac:dyDescent="0.25">
      <c r="A3796" s="342"/>
      <c r="B3796" s="417"/>
      <c r="C3796" s="418"/>
      <c r="S3796" s="367"/>
      <c r="T3796" s="367"/>
      <c r="U3796" s="368"/>
      <c r="V3796" s="1"/>
      <c r="W3796" s="1"/>
      <c r="X3796" s="1"/>
      <c r="Y3796" s="1"/>
      <c r="Z3796" s="1"/>
      <c r="AA3796" s="1"/>
      <c r="AB3796" s="1"/>
      <c r="AC3796" s="1"/>
    </row>
    <row r="3797" spans="1:29" ht="15" customHeight="1" x14ac:dyDescent="0.25">
      <c r="A3797" s="342"/>
      <c r="B3797" s="417"/>
      <c r="C3797" s="418"/>
      <c r="S3797" s="367"/>
      <c r="T3797" s="367"/>
      <c r="U3797" s="368"/>
      <c r="V3797" s="1"/>
      <c r="W3797" s="1"/>
      <c r="X3797" s="1"/>
      <c r="Y3797" s="1"/>
      <c r="Z3797" s="1"/>
      <c r="AA3797" s="1"/>
      <c r="AB3797" s="1"/>
      <c r="AC3797" s="1"/>
    </row>
    <row r="3798" spans="1:29" ht="15" customHeight="1" x14ac:dyDescent="0.25">
      <c r="A3798" s="342"/>
      <c r="B3798" s="417"/>
      <c r="C3798" s="418"/>
      <c r="S3798" s="367"/>
      <c r="T3798" s="367"/>
      <c r="U3798" s="368"/>
      <c r="V3798" s="1"/>
      <c r="W3798" s="1"/>
      <c r="X3798" s="1"/>
      <c r="Y3798" s="1"/>
      <c r="Z3798" s="1"/>
      <c r="AA3798" s="1"/>
      <c r="AB3798" s="1"/>
      <c r="AC3798" s="1"/>
    </row>
    <row r="3799" spans="1:29" ht="15" customHeight="1" x14ac:dyDescent="0.25">
      <c r="A3799" s="342"/>
      <c r="B3799" s="417"/>
      <c r="C3799" s="418"/>
      <c r="S3799" s="367"/>
      <c r="T3799" s="367"/>
      <c r="U3799" s="368"/>
      <c r="V3799" s="1"/>
      <c r="W3799" s="1"/>
      <c r="X3799" s="1"/>
      <c r="Y3799" s="1"/>
      <c r="Z3799" s="1"/>
      <c r="AA3799" s="1"/>
      <c r="AB3799" s="1"/>
      <c r="AC3799" s="1"/>
    </row>
    <row r="3800" spans="1:29" ht="15" customHeight="1" x14ac:dyDescent="0.25">
      <c r="A3800" s="342"/>
      <c r="B3800" s="417"/>
      <c r="C3800" s="418"/>
      <c r="S3800" s="367"/>
      <c r="T3800" s="367"/>
      <c r="U3800" s="368"/>
      <c r="V3800" s="1"/>
      <c r="W3800" s="1"/>
      <c r="X3800" s="1"/>
      <c r="Y3800" s="1"/>
      <c r="Z3800" s="1"/>
      <c r="AA3800" s="1"/>
      <c r="AB3800" s="1"/>
      <c r="AC3800" s="1"/>
    </row>
    <row r="3801" spans="1:29" ht="15" customHeight="1" x14ac:dyDescent="0.25">
      <c r="A3801" s="342"/>
      <c r="B3801" s="417"/>
      <c r="C3801" s="418"/>
      <c r="S3801" s="367"/>
      <c r="T3801" s="367"/>
      <c r="U3801" s="368"/>
      <c r="V3801" s="1"/>
      <c r="W3801" s="1"/>
      <c r="X3801" s="1"/>
      <c r="Y3801" s="1"/>
      <c r="Z3801" s="1"/>
      <c r="AA3801" s="1"/>
      <c r="AB3801" s="1"/>
      <c r="AC3801" s="1"/>
    </row>
    <row r="3802" spans="1:29" ht="15" customHeight="1" x14ac:dyDescent="0.25">
      <c r="A3802" s="342"/>
      <c r="B3802" s="417"/>
      <c r="C3802" s="418"/>
      <c r="S3802" s="367"/>
      <c r="T3802" s="367"/>
      <c r="U3802" s="368"/>
      <c r="V3802" s="1"/>
      <c r="W3802" s="1"/>
      <c r="X3802" s="1"/>
      <c r="Y3802" s="1"/>
      <c r="Z3802" s="1"/>
      <c r="AA3802" s="1"/>
      <c r="AB3802" s="1"/>
      <c r="AC3802" s="1"/>
    </row>
    <row r="3803" spans="1:29" ht="15" customHeight="1" x14ac:dyDescent="0.25">
      <c r="A3803" s="342"/>
      <c r="B3803" s="417"/>
      <c r="C3803" s="418"/>
      <c r="S3803" s="367"/>
      <c r="T3803" s="367"/>
      <c r="U3803" s="368"/>
      <c r="V3803" s="1"/>
      <c r="W3803" s="1"/>
      <c r="X3803" s="1"/>
      <c r="Y3803" s="1"/>
      <c r="Z3803" s="1"/>
      <c r="AA3803" s="1"/>
      <c r="AB3803" s="1"/>
      <c r="AC3803" s="1"/>
    </row>
    <row r="3804" spans="1:29" ht="15" customHeight="1" x14ac:dyDescent="0.25">
      <c r="A3804" s="342"/>
      <c r="B3804" s="417"/>
      <c r="C3804" s="418"/>
      <c r="S3804" s="367"/>
      <c r="T3804" s="367"/>
      <c r="U3804" s="368"/>
      <c r="V3804" s="1"/>
      <c r="W3804" s="1"/>
      <c r="X3804" s="1"/>
      <c r="Y3804" s="1"/>
      <c r="Z3804" s="1"/>
      <c r="AA3804" s="1"/>
      <c r="AB3804" s="1"/>
      <c r="AC3804" s="1"/>
    </row>
    <row r="3805" spans="1:29" ht="15" customHeight="1" x14ac:dyDescent="0.25">
      <c r="A3805" s="342"/>
      <c r="B3805" s="417"/>
      <c r="C3805" s="418"/>
      <c r="S3805" s="367"/>
      <c r="T3805" s="367"/>
      <c r="U3805" s="368"/>
      <c r="V3805" s="1"/>
      <c r="W3805" s="1"/>
      <c r="X3805" s="1"/>
      <c r="Y3805" s="1"/>
      <c r="Z3805" s="1"/>
      <c r="AA3805" s="1"/>
      <c r="AB3805" s="1"/>
      <c r="AC3805" s="1"/>
    </row>
    <row r="3806" spans="1:29" ht="15" customHeight="1" x14ac:dyDescent="0.25">
      <c r="A3806" s="342"/>
      <c r="B3806" s="417"/>
      <c r="C3806" s="418"/>
      <c r="S3806" s="367"/>
      <c r="T3806" s="367"/>
      <c r="U3806" s="368"/>
      <c r="V3806" s="1"/>
      <c r="W3806" s="1"/>
      <c r="X3806" s="1"/>
      <c r="Y3806" s="1"/>
      <c r="Z3806" s="1"/>
      <c r="AA3806" s="1"/>
      <c r="AB3806" s="1"/>
      <c r="AC3806" s="1"/>
    </row>
    <row r="3807" spans="1:29" ht="15" customHeight="1" x14ac:dyDescent="0.25">
      <c r="A3807" s="342"/>
      <c r="B3807" s="417"/>
      <c r="C3807" s="418"/>
      <c r="S3807" s="367"/>
      <c r="T3807" s="367"/>
      <c r="U3807" s="368"/>
      <c r="V3807" s="1"/>
      <c r="W3807" s="1"/>
      <c r="X3807" s="1"/>
      <c r="Y3807" s="1"/>
      <c r="Z3807" s="1"/>
      <c r="AA3807" s="1"/>
      <c r="AB3807" s="1"/>
      <c r="AC3807" s="1"/>
    </row>
    <row r="3808" spans="1:29" ht="15" customHeight="1" x14ac:dyDescent="0.25">
      <c r="A3808" s="342"/>
      <c r="B3808" s="417"/>
      <c r="C3808" s="418"/>
      <c r="S3808" s="367"/>
      <c r="T3808" s="367"/>
      <c r="U3808" s="368"/>
      <c r="V3808" s="1"/>
      <c r="W3808" s="1"/>
      <c r="X3808" s="1"/>
      <c r="Y3808" s="1"/>
      <c r="Z3808" s="1"/>
      <c r="AA3808" s="1"/>
      <c r="AB3808" s="1"/>
      <c r="AC3808" s="1"/>
    </row>
    <row r="3809" spans="1:29" ht="15" customHeight="1" x14ac:dyDescent="0.25">
      <c r="A3809" s="342"/>
      <c r="B3809" s="417"/>
      <c r="C3809" s="418"/>
      <c r="S3809" s="367"/>
      <c r="T3809" s="367"/>
      <c r="U3809" s="368"/>
      <c r="V3809" s="1"/>
      <c r="W3809" s="1"/>
      <c r="X3809" s="1"/>
      <c r="Y3809" s="1"/>
      <c r="Z3809" s="1"/>
      <c r="AA3809" s="1"/>
      <c r="AB3809" s="1"/>
      <c r="AC3809" s="1"/>
    </row>
    <row r="3810" spans="1:29" ht="15" customHeight="1" x14ac:dyDescent="0.25">
      <c r="A3810" s="342"/>
      <c r="B3810" s="417"/>
      <c r="C3810" s="418"/>
      <c r="S3810" s="367"/>
      <c r="T3810" s="367"/>
      <c r="U3810" s="368"/>
      <c r="V3810" s="1"/>
      <c r="W3810" s="1"/>
      <c r="X3810" s="1"/>
      <c r="Y3810" s="1"/>
      <c r="Z3810" s="1"/>
      <c r="AA3810" s="1"/>
      <c r="AB3810" s="1"/>
      <c r="AC3810" s="1"/>
    </row>
    <row r="3811" spans="1:29" ht="15" customHeight="1" x14ac:dyDescent="0.25">
      <c r="A3811" s="342"/>
      <c r="B3811" s="417"/>
      <c r="C3811" s="418"/>
      <c r="S3811" s="367"/>
      <c r="T3811" s="367"/>
      <c r="U3811" s="368"/>
      <c r="V3811" s="1"/>
      <c r="W3811" s="1"/>
      <c r="X3811" s="1"/>
      <c r="Y3811" s="1"/>
      <c r="Z3811" s="1"/>
      <c r="AA3811" s="1"/>
      <c r="AB3811" s="1"/>
      <c r="AC3811" s="1"/>
    </row>
    <row r="3812" spans="1:29" ht="15" customHeight="1" x14ac:dyDescent="0.25">
      <c r="A3812" s="342"/>
      <c r="B3812" s="417"/>
      <c r="C3812" s="418"/>
      <c r="S3812" s="367"/>
      <c r="T3812" s="367"/>
      <c r="U3812" s="368"/>
      <c r="V3812" s="1"/>
      <c r="W3812" s="1"/>
      <c r="X3812" s="1"/>
      <c r="Y3812" s="1"/>
      <c r="Z3812" s="1"/>
      <c r="AA3812" s="1"/>
      <c r="AB3812" s="1"/>
      <c r="AC3812" s="1"/>
    </row>
    <row r="3813" spans="1:29" ht="15" customHeight="1" x14ac:dyDescent="0.25">
      <c r="A3813" s="342"/>
      <c r="B3813" s="417"/>
      <c r="C3813" s="418"/>
      <c r="S3813" s="367"/>
      <c r="T3813" s="367"/>
      <c r="U3813" s="368"/>
      <c r="V3813" s="1"/>
      <c r="W3813" s="1"/>
      <c r="X3813" s="1"/>
      <c r="Y3813" s="1"/>
      <c r="Z3813" s="1"/>
      <c r="AA3813" s="1"/>
      <c r="AB3813" s="1"/>
      <c r="AC3813" s="1"/>
    </row>
    <row r="3814" spans="1:29" ht="15" customHeight="1" x14ac:dyDescent="0.25">
      <c r="A3814" s="342"/>
      <c r="B3814" s="417"/>
      <c r="C3814" s="418"/>
      <c r="S3814" s="367"/>
      <c r="T3814" s="367"/>
      <c r="U3814" s="368"/>
      <c r="V3814" s="1"/>
      <c r="W3814" s="1"/>
      <c r="X3814" s="1"/>
      <c r="Y3814" s="1"/>
      <c r="Z3814" s="1"/>
      <c r="AA3814" s="1"/>
      <c r="AB3814" s="1"/>
      <c r="AC3814" s="1"/>
    </row>
    <row r="3815" spans="1:29" ht="15" customHeight="1" x14ac:dyDescent="0.25">
      <c r="A3815" s="342"/>
      <c r="B3815" s="417"/>
      <c r="C3815" s="418"/>
      <c r="S3815" s="367"/>
      <c r="T3815" s="367"/>
      <c r="U3815" s="368"/>
      <c r="V3815" s="1"/>
      <c r="W3815" s="1"/>
      <c r="X3815" s="1"/>
      <c r="Y3815" s="1"/>
      <c r="Z3815" s="1"/>
      <c r="AA3815" s="1"/>
      <c r="AB3815" s="1"/>
      <c r="AC3815" s="1"/>
    </row>
    <row r="3816" spans="1:29" ht="15" customHeight="1" x14ac:dyDescent="0.25">
      <c r="A3816" s="342"/>
      <c r="B3816" s="417"/>
      <c r="C3816" s="418"/>
      <c r="S3816" s="367"/>
      <c r="T3816" s="367"/>
      <c r="U3816" s="368"/>
      <c r="V3816" s="1"/>
      <c r="W3816" s="1"/>
      <c r="X3816" s="1"/>
      <c r="Y3816" s="1"/>
      <c r="Z3816" s="1"/>
      <c r="AA3816" s="1"/>
      <c r="AB3816" s="1"/>
      <c r="AC3816" s="1"/>
    </row>
    <row r="3817" spans="1:29" ht="15" customHeight="1" x14ac:dyDescent="0.25">
      <c r="A3817" s="342"/>
      <c r="B3817" s="417"/>
      <c r="C3817" s="418"/>
      <c r="S3817" s="367"/>
      <c r="T3817" s="367"/>
      <c r="U3817" s="368"/>
      <c r="V3817" s="1"/>
      <c r="W3817" s="1"/>
      <c r="X3817" s="1"/>
      <c r="Y3817" s="1"/>
      <c r="Z3817" s="1"/>
      <c r="AA3817" s="1"/>
      <c r="AB3817" s="1"/>
      <c r="AC3817" s="1"/>
    </row>
    <row r="3818" spans="1:29" ht="15" customHeight="1" x14ac:dyDescent="0.25">
      <c r="A3818" s="342"/>
      <c r="B3818" s="417"/>
      <c r="C3818" s="418"/>
      <c r="S3818" s="367"/>
      <c r="T3818" s="367"/>
      <c r="U3818" s="368"/>
      <c r="V3818" s="1"/>
      <c r="W3818" s="1"/>
      <c r="X3818" s="1"/>
      <c r="Y3818" s="1"/>
      <c r="Z3818" s="1"/>
      <c r="AA3818" s="1"/>
      <c r="AB3818" s="1"/>
      <c r="AC3818" s="1"/>
    </row>
    <row r="3819" spans="1:29" ht="15" customHeight="1" x14ac:dyDescent="0.25">
      <c r="A3819" s="342"/>
      <c r="B3819" s="417"/>
      <c r="C3819" s="418"/>
      <c r="S3819" s="367"/>
      <c r="T3819" s="367"/>
      <c r="U3819" s="368"/>
      <c r="V3819" s="1"/>
      <c r="W3819" s="1"/>
      <c r="X3819" s="1"/>
      <c r="Y3819" s="1"/>
      <c r="Z3819" s="1"/>
      <c r="AA3819" s="1"/>
      <c r="AB3819" s="1"/>
      <c r="AC3819" s="1"/>
    </row>
    <row r="3820" spans="1:29" ht="15" customHeight="1" x14ac:dyDescent="0.25">
      <c r="A3820" s="342"/>
      <c r="B3820" s="417"/>
      <c r="C3820" s="418"/>
      <c r="S3820" s="367"/>
      <c r="T3820" s="367"/>
      <c r="U3820" s="368"/>
      <c r="V3820" s="1"/>
      <c r="W3820" s="1"/>
      <c r="X3820" s="1"/>
      <c r="Y3820" s="1"/>
      <c r="Z3820" s="1"/>
      <c r="AA3820" s="1"/>
      <c r="AB3820" s="1"/>
      <c r="AC3820" s="1"/>
    </row>
    <row r="3821" spans="1:29" ht="15" customHeight="1" x14ac:dyDescent="0.25">
      <c r="A3821" s="342"/>
      <c r="B3821" s="417"/>
      <c r="C3821" s="418"/>
      <c r="S3821" s="367"/>
      <c r="T3821" s="367"/>
      <c r="U3821" s="368"/>
      <c r="V3821" s="1"/>
      <c r="W3821" s="1"/>
      <c r="X3821" s="1"/>
      <c r="Y3821" s="1"/>
      <c r="Z3821" s="1"/>
      <c r="AA3821" s="1"/>
      <c r="AB3821" s="1"/>
      <c r="AC3821" s="1"/>
    </row>
    <row r="3822" spans="1:29" ht="15" customHeight="1" x14ac:dyDescent="0.25">
      <c r="A3822" s="342"/>
      <c r="B3822" s="417"/>
      <c r="C3822" s="418"/>
      <c r="S3822" s="367"/>
      <c r="T3822" s="367"/>
      <c r="U3822" s="368"/>
      <c r="V3822" s="1"/>
      <c r="W3822" s="1"/>
      <c r="X3822" s="1"/>
      <c r="Y3822" s="1"/>
      <c r="Z3822" s="1"/>
      <c r="AA3822" s="1"/>
      <c r="AB3822" s="1"/>
      <c r="AC3822" s="1"/>
    </row>
    <row r="3823" spans="1:29" ht="15" customHeight="1" x14ac:dyDescent="0.25">
      <c r="A3823" s="342"/>
      <c r="B3823" s="417"/>
      <c r="C3823" s="418"/>
      <c r="S3823" s="367"/>
      <c r="T3823" s="367"/>
      <c r="U3823" s="368"/>
      <c r="V3823" s="1"/>
      <c r="W3823" s="1"/>
      <c r="X3823" s="1"/>
      <c r="Y3823" s="1"/>
      <c r="Z3823" s="1"/>
      <c r="AA3823" s="1"/>
      <c r="AB3823" s="1"/>
      <c r="AC3823" s="1"/>
    </row>
    <row r="3824" spans="1:29" ht="15" customHeight="1" x14ac:dyDescent="0.25">
      <c r="A3824" s="342"/>
      <c r="B3824" s="417"/>
      <c r="C3824" s="418"/>
      <c r="S3824" s="367"/>
      <c r="T3824" s="367"/>
      <c r="U3824" s="368"/>
      <c r="V3824" s="1"/>
      <c r="W3824" s="1"/>
      <c r="X3824" s="1"/>
      <c r="Y3824" s="1"/>
      <c r="Z3824" s="1"/>
      <c r="AA3824" s="1"/>
      <c r="AB3824" s="1"/>
      <c r="AC3824" s="1"/>
    </row>
    <row r="3825" spans="1:29" ht="15" customHeight="1" x14ac:dyDescent="0.25">
      <c r="A3825" s="342"/>
      <c r="B3825" s="417"/>
      <c r="C3825" s="418"/>
      <c r="S3825" s="367"/>
      <c r="T3825" s="367"/>
      <c r="U3825" s="368"/>
      <c r="V3825" s="1"/>
      <c r="W3825" s="1"/>
      <c r="X3825" s="1"/>
      <c r="Y3825" s="1"/>
      <c r="Z3825" s="1"/>
      <c r="AA3825" s="1"/>
      <c r="AB3825" s="1"/>
      <c r="AC3825" s="1"/>
    </row>
    <row r="3826" spans="1:29" ht="15" customHeight="1" x14ac:dyDescent="0.25">
      <c r="A3826" s="342"/>
      <c r="B3826" s="417"/>
      <c r="C3826" s="418"/>
      <c r="S3826" s="367"/>
      <c r="T3826" s="367"/>
      <c r="U3826" s="368"/>
      <c r="V3826" s="1"/>
      <c r="W3826" s="1"/>
      <c r="X3826" s="1"/>
      <c r="Y3826" s="1"/>
      <c r="Z3826" s="1"/>
      <c r="AA3826" s="1"/>
      <c r="AB3826" s="1"/>
      <c r="AC3826" s="1"/>
    </row>
    <row r="3827" spans="1:29" ht="15" customHeight="1" x14ac:dyDescent="0.25">
      <c r="A3827" s="342"/>
      <c r="B3827" s="417"/>
      <c r="C3827" s="418"/>
      <c r="S3827" s="367"/>
      <c r="T3827" s="367"/>
      <c r="U3827" s="368"/>
      <c r="V3827" s="1"/>
      <c r="W3827" s="1"/>
      <c r="X3827" s="1"/>
      <c r="Y3827" s="1"/>
      <c r="Z3827" s="1"/>
      <c r="AA3827" s="1"/>
      <c r="AB3827" s="1"/>
      <c r="AC3827" s="1"/>
    </row>
    <row r="3828" spans="1:29" ht="15" customHeight="1" x14ac:dyDescent="0.25">
      <c r="A3828" s="342"/>
      <c r="B3828" s="417"/>
      <c r="C3828" s="418"/>
      <c r="S3828" s="367"/>
      <c r="T3828" s="367"/>
      <c r="U3828" s="368"/>
      <c r="V3828" s="1"/>
      <c r="W3828" s="1"/>
      <c r="X3828" s="1"/>
      <c r="Y3828" s="1"/>
      <c r="Z3828" s="1"/>
      <c r="AA3828" s="1"/>
      <c r="AB3828" s="1"/>
      <c r="AC3828" s="1"/>
    </row>
    <row r="3829" spans="1:29" ht="15" customHeight="1" x14ac:dyDescent="0.25">
      <c r="A3829" s="342"/>
      <c r="B3829" s="417"/>
      <c r="C3829" s="418"/>
      <c r="S3829" s="367"/>
      <c r="T3829" s="367"/>
      <c r="U3829" s="368"/>
      <c r="V3829" s="1"/>
      <c r="W3829" s="1"/>
      <c r="X3829" s="1"/>
      <c r="Y3829" s="1"/>
      <c r="Z3829" s="1"/>
      <c r="AA3829" s="1"/>
      <c r="AB3829" s="1"/>
      <c r="AC3829" s="1"/>
    </row>
    <row r="3830" spans="1:29" ht="15" customHeight="1" x14ac:dyDescent="0.25">
      <c r="A3830" s="342"/>
      <c r="B3830" s="417"/>
      <c r="C3830" s="418"/>
      <c r="S3830" s="367"/>
      <c r="T3830" s="367"/>
      <c r="U3830" s="368"/>
      <c r="V3830" s="1"/>
      <c r="W3830" s="1"/>
      <c r="X3830" s="1"/>
      <c r="Y3830" s="1"/>
      <c r="Z3830" s="1"/>
      <c r="AA3830" s="1"/>
      <c r="AB3830" s="1"/>
      <c r="AC3830" s="1"/>
    </row>
    <row r="3831" spans="1:29" ht="15" customHeight="1" x14ac:dyDescent="0.25">
      <c r="A3831" s="342"/>
      <c r="B3831" s="417"/>
      <c r="C3831" s="418"/>
      <c r="S3831" s="367"/>
      <c r="T3831" s="367"/>
      <c r="U3831" s="368"/>
      <c r="V3831" s="1"/>
      <c r="W3831" s="1"/>
      <c r="X3831" s="1"/>
      <c r="Y3831" s="1"/>
      <c r="Z3831" s="1"/>
      <c r="AA3831" s="1"/>
      <c r="AB3831" s="1"/>
      <c r="AC3831" s="1"/>
    </row>
    <row r="3832" spans="1:29" ht="15" customHeight="1" x14ac:dyDescent="0.25">
      <c r="A3832" s="342"/>
      <c r="B3832" s="417"/>
      <c r="C3832" s="418"/>
      <c r="S3832" s="367"/>
      <c r="T3832" s="367"/>
      <c r="U3832" s="368"/>
      <c r="V3832" s="1"/>
      <c r="W3832" s="1"/>
      <c r="X3832" s="1"/>
      <c r="Y3832" s="1"/>
      <c r="Z3832" s="1"/>
      <c r="AA3832" s="1"/>
      <c r="AB3832" s="1"/>
      <c r="AC3832" s="1"/>
    </row>
    <row r="3833" spans="1:29" ht="15" customHeight="1" x14ac:dyDescent="0.25">
      <c r="A3833" s="342"/>
      <c r="B3833" s="417"/>
      <c r="C3833" s="418"/>
      <c r="S3833" s="367"/>
      <c r="T3833" s="367"/>
      <c r="U3833" s="368"/>
      <c r="V3833" s="1"/>
      <c r="W3833" s="1"/>
      <c r="X3833" s="1"/>
      <c r="Y3833" s="1"/>
      <c r="Z3833" s="1"/>
      <c r="AA3833" s="1"/>
      <c r="AB3833" s="1"/>
      <c r="AC3833" s="1"/>
    </row>
    <row r="3834" spans="1:29" ht="15" customHeight="1" x14ac:dyDescent="0.25">
      <c r="A3834" s="342"/>
      <c r="B3834" s="417"/>
      <c r="C3834" s="418"/>
      <c r="S3834" s="367"/>
      <c r="T3834" s="367"/>
      <c r="U3834" s="368"/>
      <c r="V3834" s="1"/>
      <c r="W3834" s="1"/>
      <c r="X3834" s="1"/>
      <c r="Y3834" s="1"/>
      <c r="Z3834" s="1"/>
      <c r="AA3834" s="1"/>
      <c r="AB3834" s="1"/>
      <c r="AC3834" s="1"/>
    </row>
    <row r="3835" spans="1:29" ht="15" customHeight="1" x14ac:dyDescent="0.25">
      <c r="A3835" s="342"/>
      <c r="B3835" s="417"/>
      <c r="C3835" s="418"/>
      <c r="S3835" s="367"/>
      <c r="T3835" s="367"/>
      <c r="U3835" s="368"/>
      <c r="V3835" s="1"/>
      <c r="W3835" s="1"/>
      <c r="X3835" s="1"/>
      <c r="Y3835" s="1"/>
      <c r="Z3835" s="1"/>
      <c r="AA3835" s="1"/>
      <c r="AB3835" s="1"/>
      <c r="AC3835" s="1"/>
    </row>
    <row r="3836" spans="1:29" ht="15" customHeight="1" x14ac:dyDescent="0.25">
      <c r="A3836" s="342"/>
      <c r="B3836" s="417"/>
      <c r="C3836" s="418"/>
      <c r="S3836" s="367"/>
      <c r="T3836" s="367"/>
      <c r="U3836" s="368"/>
      <c r="V3836" s="1"/>
      <c r="W3836" s="1"/>
      <c r="X3836" s="1"/>
      <c r="Y3836" s="1"/>
      <c r="Z3836" s="1"/>
      <c r="AA3836" s="1"/>
      <c r="AB3836" s="1"/>
      <c r="AC3836" s="1"/>
    </row>
    <row r="3837" spans="1:29" ht="15" customHeight="1" x14ac:dyDescent="0.25">
      <c r="A3837" s="342"/>
      <c r="B3837" s="417"/>
      <c r="C3837" s="418"/>
      <c r="S3837" s="367"/>
      <c r="T3837" s="367"/>
      <c r="U3837" s="368"/>
      <c r="V3837" s="1"/>
      <c r="W3837" s="1"/>
      <c r="X3837" s="1"/>
      <c r="Y3837" s="1"/>
      <c r="Z3837" s="1"/>
      <c r="AA3837" s="1"/>
      <c r="AB3837" s="1"/>
      <c r="AC3837" s="1"/>
    </row>
    <row r="3838" spans="1:29" ht="15" customHeight="1" x14ac:dyDescent="0.25">
      <c r="A3838" s="342"/>
      <c r="B3838" s="417"/>
      <c r="C3838" s="418"/>
      <c r="S3838" s="367"/>
      <c r="T3838" s="367"/>
      <c r="U3838" s="368"/>
      <c r="V3838" s="1"/>
      <c r="W3838" s="1"/>
      <c r="X3838" s="1"/>
      <c r="Y3838" s="1"/>
      <c r="Z3838" s="1"/>
      <c r="AA3838" s="1"/>
      <c r="AB3838" s="1"/>
      <c r="AC3838" s="1"/>
    </row>
    <row r="3839" spans="1:29" ht="15" customHeight="1" x14ac:dyDescent="0.25">
      <c r="A3839" s="342"/>
      <c r="B3839" s="417"/>
      <c r="C3839" s="418"/>
      <c r="S3839" s="367"/>
      <c r="T3839" s="367"/>
      <c r="U3839" s="368"/>
      <c r="V3839" s="1"/>
      <c r="W3839" s="1"/>
      <c r="X3839" s="1"/>
      <c r="Y3839" s="1"/>
      <c r="Z3839" s="1"/>
      <c r="AA3839" s="1"/>
      <c r="AB3839" s="1"/>
      <c r="AC3839" s="1"/>
    </row>
    <row r="3840" spans="1:29" ht="15" customHeight="1" x14ac:dyDescent="0.25">
      <c r="A3840" s="342"/>
      <c r="B3840" s="417"/>
      <c r="C3840" s="418"/>
      <c r="S3840" s="367"/>
      <c r="T3840" s="367"/>
      <c r="U3840" s="368"/>
      <c r="V3840" s="1"/>
      <c r="W3840" s="1"/>
      <c r="X3840" s="1"/>
      <c r="Y3840" s="1"/>
      <c r="Z3840" s="1"/>
      <c r="AA3840" s="1"/>
      <c r="AB3840" s="1"/>
      <c r="AC3840" s="1"/>
    </row>
    <row r="3841" spans="1:29" ht="15" customHeight="1" x14ac:dyDescent="0.25">
      <c r="A3841" s="342"/>
      <c r="B3841" s="417"/>
      <c r="C3841" s="418"/>
      <c r="S3841" s="367"/>
      <c r="T3841" s="367"/>
      <c r="U3841" s="368"/>
      <c r="V3841" s="1"/>
      <c r="W3841" s="1"/>
      <c r="X3841" s="1"/>
      <c r="Y3841" s="1"/>
      <c r="Z3841" s="1"/>
      <c r="AA3841" s="1"/>
      <c r="AB3841" s="1"/>
      <c r="AC3841" s="1"/>
    </row>
    <row r="3842" spans="1:29" ht="15" customHeight="1" x14ac:dyDescent="0.25">
      <c r="A3842" s="342"/>
      <c r="B3842" s="417"/>
      <c r="C3842" s="418"/>
      <c r="S3842" s="367"/>
      <c r="T3842" s="367"/>
      <c r="U3842" s="368"/>
      <c r="V3842" s="1"/>
      <c r="W3842" s="1"/>
      <c r="X3842" s="1"/>
      <c r="Y3842" s="1"/>
      <c r="Z3842" s="1"/>
      <c r="AA3842" s="1"/>
      <c r="AB3842" s="1"/>
      <c r="AC3842" s="1"/>
    </row>
    <row r="3843" spans="1:29" ht="15" customHeight="1" x14ac:dyDescent="0.25">
      <c r="A3843" s="342"/>
      <c r="B3843" s="417"/>
      <c r="C3843" s="418"/>
      <c r="S3843" s="367"/>
      <c r="T3843" s="367"/>
      <c r="U3843" s="368"/>
      <c r="V3843" s="1"/>
      <c r="W3843" s="1"/>
      <c r="X3843" s="1"/>
      <c r="Y3843" s="1"/>
      <c r="Z3843" s="1"/>
      <c r="AA3843" s="1"/>
      <c r="AB3843" s="1"/>
      <c r="AC3843" s="1"/>
    </row>
    <row r="3844" spans="1:29" ht="15" customHeight="1" x14ac:dyDescent="0.25">
      <c r="A3844" s="342"/>
      <c r="B3844" s="417"/>
      <c r="C3844" s="418"/>
      <c r="S3844" s="367"/>
      <c r="T3844" s="367"/>
      <c r="U3844" s="368"/>
      <c r="V3844" s="1"/>
      <c r="W3844" s="1"/>
      <c r="X3844" s="1"/>
      <c r="Y3844" s="1"/>
      <c r="Z3844" s="1"/>
      <c r="AA3844" s="1"/>
      <c r="AB3844" s="1"/>
      <c r="AC3844" s="1"/>
    </row>
    <row r="3845" spans="1:29" ht="15" customHeight="1" x14ac:dyDescent="0.25">
      <c r="A3845" s="342"/>
      <c r="B3845" s="417"/>
      <c r="C3845" s="418"/>
      <c r="S3845" s="367"/>
      <c r="T3845" s="367"/>
      <c r="U3845" s="368"/>
      <c r="V3845" s="1"/>
      <c r="W3845" s="1"/>
      <c r="X3845" s="1"/>
      <c r="Y3845" s="1"/>
      <c r="Z3845" s="1"/>
      <c r="AA3845" s="1"/>
      <c r="AB3845" s="1"/>
      <c r="AC3845" s="1"/>
    </row>
    <row r="3846" spans="1:29" ht="15" customHeight="1" x14ac:dyDescent="0.25">
      <c r="A3846" s="342"/>
      <c r="B3846" s="417"/>
      <c r="C3846" s="418"/>
      <c r="S3846" s="367"/>
      <c r="T3846" s="367"/>
      <c r="U3846" s="368"/>
      <c r="V3846" s="1"/>
      <c r="W3846" s="1"/>
      <c r="X3846" s="1"/>
      <c r="Y3846" s="1"/>
      <c r="Z3846" s="1"/>
      <c r="AA3846" s="1"/>
      <c r="AB3846" s="1"/>
      <c r="AC3846" s="1"/>
    </row>
    <row r="3847" spans="1:29" ht="15" customHeight="1" x14ac:dyDescent="0.25">
      <c r="A3847" s="342"/>
      <c r="B3847" s="417"/>
      <c r="C3847" s="418"/>
      <c r="S3847" s="367"/>
      <c r="T3847" s="367"/>
      <c r="U3847" s="368"/>
      <c r="V3847" s="1"/>
      <c r="W3847" s="1"/>
      <c r="X3847" s="1"/>
      <c r="Y3847" s="1"/>
      <c r="Z3847" s="1"/>
      <c r="AA3847" s="1"/>
      <c r="AB3847" s="1"/>
      <c r="AC3847" s="1"/>
    </row>
    <row r="3848" spans="1:29" ht="15" customHeight="1" x14ac:dyDescent="0.25">
      <c r="A3848" s="342"/>
      <c r="B3848" s="417"/>
      <c r="C3848" s="418"/>
      <c r="S3848" s="367"/>
      <c r="T3848" s="367"/>
      <c r="U3848" s="368"/>
      <c r="V3848" s="1"/>
      <c r="W3848" s="1"/>
      <c r="X3848" s="1"/>
      <c r="Y3848" s="1"/>
      <c r="Z3848" s="1"/>
      <c r="AA3848" s="1"/>
      <c r="AB3848" s="1"/>
      <c r="AC3848" s="1"/>
    </row>
    <row r="3849" spans="1:29" ht="15" customHeight="1" x14ac:dyDescent="0.25">
      <c r="A3849" s="342"/>
      <c r="B3849" s="417"/>
      <c r="C3849" s="418"/>
      <c r="S3849" s="367"/>
      <c r="T3849" s="367"/>
      <c r="U3849" s="368"/>
      <c r="V3849" s="1"/>
      <c r="W3849" s="1"/>
      <c r="X3849" s="1"/>
      <c r="Y3849" s="1"/>
      <c r="Z3849" s="1"/>
      <c r="AA3849" s="1"/>
      <c r="AB3849" s="1"/>
      <c r="AC3849" s="1"/>
    </row>
    <row r="3850" spans="1:29" ht="15" customHeight="1" x14ac:dyDescent="0.25">
      <c r="A3850" s="342"/>
      <c r="B3850" s="417"/>
      <c r="C3850" s="418"/>
      <c r="S3850" s="367"/>
      <c r="T3850" s="367"/>
      <c r="U3850" s="368"/>
      <c r="V3850" s="1"/>
      <c r="W3850" s="1"/>
      <c r="X3850" s="1"/>
      <c r="Y3850" s="1"/>
      <c r="Z3850" s="1"/>
      <c r="AA3850" s="1"/>
      <c r="AB3850" s="1"/>
      <c r="AC3850" s="1"/>
    </row>
    <row r="3851" spans="1:29" ht="15" customHeight="1" x14ac:dyDescent="0.25">
      <c r="A3851" s="342"/>
      <c r="B3851" s="417"/>
      <c r="C3851" s="418"/>
      <c r="S3851" s="367"/>
      <c r="T3851" s="367"/>
      <c r="U3851" s="368"/>
      <c r="V3851" s="1"/>
      <c r="W3851" s="1"/>
      <c r="X3851" s="1"/>
      <c r="Y3851" s="1"/>
      <c r="Z3851" s="1"/>
      <c r="AA3851" s="1"/>
      <c r="AB3851" s="1"/>
      <c r="AC3851" s="1"/>
    </row>
    <row r="3852" spans="1:29" ht="15" customHeight="1" x14ac:dyDescent="0.25">
      <c r="A3852" s="342"/>
      <c r="B3852" s="417"/>
      <c r="C3852" s="418"/>
      <c r="S3852" s="367"/>
      <c r="T3852" s="367"/>
      <c r="U3852" s="368"/>
      <c r="V3852" s="1"/>
      <c r="W3852" s="1"/>
      <c r="X3852" s="1"/>
      <c r="Y3852" s="1"/>
      <c r="Z3852" s="1"/>
      <c r="AA3852" s="1"/>
      <c r="AB3852" s="1"/>
      <c r="AC3852" s="1"/>
    </row>
    <row r="3853" spans="1:29" ht="15" customHeight="1" x14ac:dyDescent="0.25">
      <c r="A3853" s="342"/>
      <c r="B3853" s="417"/>
      <c r="C3853" s="418"/>
      <c r="S3853" s="367"/>
      <c r="T3853" s="367"/>
      <c r="U3853" s="368"/>
      <c r="V3853" s="1"/>
      <c r="W3853" s="1"/>
      <c r="X3853" s="1"/>
      <c r="Y3853" s="1"/>
      <c r="Z3853" s="1"/>
      <c r="AA3853" s="1"/>
      <c r="AB3853" s="1"/>
      <c r="AC3853" s="1"/>
    </row>
    <row r="3854" spans="1:29" ht="15" customHeight="1" x14ac:dyDescent="0.25">
      <c r="A3854" s="342"/>
      <c r="B3854" s="417"/>
      <c r="C3854" s="418"/>
      <c r="S3854" s="367"/>
      <c r="T3854" s="367"/>
      <c r="U3854" s="368"/>
      <c r="V3854" s="1"/>
      <c r="W3854" s="1"/>
      <c r="X3854" s="1"/>
      <c r="Y3854" s="1"/>
      <c r="Z3854" s="1"/>
      <c r="AA3854" s="1"/>
      <c r="AB3854" s="1"/>
      <c r="AC3854" s="1"/>
    </row>
    <row r="3855" spans="1:29" ht="15" customHeight="1" x14ac:dyDescent="0.25">
      <c r="A3855" s="342"/>
      <c r="B3855" s="417"/>
      <c r="C3855" s="418"/>
      <c r="S3855" s="367"/>
      <c r="T3855" s="367"/>
      <c r="U3855" s="368"/>
      <c r="V3855" s="1"/>
      <c r="W3855" s="1"/>
      <c r="X3855" s="1"/>
      <c r="Y3855" s="1"/>
      <c r="Z3855" s="1"/>
      <c r="AA3855" s="1"/>
      <c r="AB3855" s="1"/>
      <c r="AC3855" s="1"/>
    </row>
    <row r="3856" spans="1:29" ht="15" customHeight="1" x14ac:dyDescent="0.25">
      <c r="A3856" s="342"/>
      <c r="B3856" s="417"/>
      <c r="C3856" s="418"/>
      <c r="S3856" s="367"/>
      <c r="T3856" s="367"/>
      <c r="U3856" s="368"/>
      <c r="V3856" s="1"/>
      <c r="W3856" s="1"/>
      <c r="X3856" s="1"/>
      <c r="Y3856" s="1"/>
      <c r="Z3856" s="1"/>
      <c r="AA3856" s="1"/>
      <c r="AB3856" s="1"/>
      <c r="AC3856" s="1"/>
    </row>
    <row r="3857" spans="1:29" ht="15" customHeight="1" x14ac:dyDescent="0.25">
      <c r="A3857" s="342"/>
      <c r="B3857" s="417"/>
      <c r="C3857" s="418"/>
      <c r="S3857" s="367"/>
      <c r="T3857" s="367"/>
      <c r="U3857" s="368"/>
      <c r="V3857" s="1"/>
      <c r="W3857" s="1"/>
      <c r="X3857" s="1"/>
      <c r="Y3857" s="1"/>
      <c r="Z3857" s="1"/>
      <c r="AA3857" s="1"/>
      <c r="AB3857" s="1"/>
      <c r="AC3857" s="1"/>
    </row>
    <row r="3858" spans="1:29" ht="15" customHeight="1" x14ac:dyDescent="0.25">
      <c r="A3858" s="342"/>
      <c r="B3858" s="417"/>
      <c r="C3858" s="418"/>
      <c r="S3858" s="367"/>
      <c r="T3858" s="367"/>
      <c r="U3858" s="368"/>
      <c r="V3858" s="1"/>
      <c r="W3858" s="1"/>
      <c r="X3858" s="1"/>
      <c r="Y3858" s="1"/>
      <c r="Z3858" s="1"/>
      <c r="AA3858" s="1"/>
      <c r="AB3858" s="1"/>
      <c r="AC3858" s="1"/>
    </row>
    <row r="3859" spans="1:29" ht="15" customHeight="1" x14ac:dyDescent="0.25">
      <c r="A3859" s="342"/>
      <c r="B3859" s="417"/>
      <c r="C3859" s="418"/>
      <c r="S3859" s="367"/>
      <c r="T3859" s="367"/>
      <c r="U3859" s="368"/>
      <c r="V3859" s="1"/>
      <c r="W3859" s="1"/>
      <c r="X3859" s="1"/>
      <c r="Y3859" s="1"/>
      <c r="Z3859" s="1"/>
      <c r="AA3859" s="1"/>
      <c r="AB3859" s="1"/>
      <c r="AC3859" s="1"/>
    </row>
    <row r="3860" spans="1:29" ht="15" customHeight="1" x14ac:dyDescent="0.25">
      <c r="A3860" s="342"/>
      <c r="B3860" s="417"/>
      <c r="C3860" s="418"/>
      <c r="S3860" s="367"/>
      <c r="T3860" s="367"/>
      <c r="U3860" s="368"/>
      <c r="V3860" s="1"/>
      <c r="W3860" s="1"/>
      <c r="X3860" s="1"/>
      <c r="Y3860" s="1"/>
      <c r="Z3860" s="1"/>
      <c r="AA3860" s="1"/>
      <c r="AB3860" s="1"/>
      <c r="AC3860" s="1"/>
    </row>
    <row r="3861" spans="1:29" ht="15" customHeight="1" x14ac:dyDescent="0.25">
      <c r="A3861" s="342"/>
      <c r="B3861" s="417"/>
      <c r="C3861" s="418"/>
      <c r="S3861" s="367"/>
      <c r="T3861" s="367"/>
      <c r="U3861" s="368"/>
      <c r="V3861" s="1"/>
      <c r="W3861" s="1"/>
      <c r="X3861" s="1"/>
      <c r="Y3861" s="1"/>
      <c r="Z3861" s="1"/>
      <c r="AA3861" s="1"/>
      <c r="AB3861" s="1"/>
      <c r="AC3861" s="1"/>
    </row>
    <row r="3862" spans="1:29" ht="15" customHeight="1" x14ac:dyDescent="0.25">
      <c r="A3862" s="342"/>
      <c r="B3862" s="417"/>
      <c r="C3862" s="418"/>
      <c r="S3862" s="367"/>
      <c r="T3862" s="367"/>
      <c r="U3862" s="368"/>
      <c r="V3862" s="1"/>
      <c r="W3862" s="1"/>
      <c r="X3862" s="1"/>
      <c r="Y3862" s="1"/>
      <c r="Z3862" s="1"/>
      <c r="AA3862" s="1"/>
      <c r="AB3862" s="1"/>
      <c r="AC3862" s="1"/>
    </row>
    <row r="3863" spans="1:29" ht="15" customHeight="1" x14ac:dyDescent="0.25">
      <c r="A3863" s="342"/>
      <c r="B3863" s="417"/>
      <c r="C3863" s="418"/>
      <c r="S3863" s="367"/>
      <c r="T3863" s="367"/>
      <c r="U3863" s="368"/>
      <c r="V3863" s="1"/>
      <c r="W3863" s="1"/>
      <c r="X3863" s="1"/>
      <c r="Y3863" s="1"/>
      <c r="Z3863" s="1"/>
      <c r="AA3863" s="1"/>
      <c r="AB3863" s="1"/>
      <c r="AC3863" s="1"/>
    </row>
    <row r="3864" spans="1:29" ht="15" customHeight="1" x14ac:dyDescent="0.25">
      <c r="A3864" s="342"/>
      <c r="B3864" s="417"/>
      <c r="C3864" s="418"/>
      <c r="S3864" s="367"/>
      <c r="T3864" s="367"/>
      <c r="U3864" s="368"/>
      <c r="V3864" s="1"/>
      <c r="W3864" s="1"/>
      <c r="X3864" s="1"/>
      <c r="Y3864" s="1"/>
      <c r="Z3864" s="1"/>
      <c r="AA3864" s="1"/>
      <c r="AB3864" s="1"/>
      <c r="AC3864" s="1"/>
    </row>
    <row r="3865" spans="1:29" ht="15" customHeight="1" x14ac:dyDescent="0.25">
      <c r="A3865" s="342"/>
      <c r="B3865" s="417"/>
      <c r="C3865" s="418"/>
      <c r="S3865" s="367"/>
      <c r="T3865" s="367"/>
      <c r="U3865" s="368"/>
      <c r="V3865" s="1"/>
      <c r="W3865" s="1"/>
      <c r="X3865" s="1"/>
      <c r="Y3865" s="1"/>
      <c r="Z3865" s="1"/>
      <c r="AA3865" s="1"/>
      <c r="AB3865" s="1"/>
      <c r="AC3865" s="1"/>
    </row>
    <row r="3866" spans="1:29" ht="15" customHeight="1" x14ac:dyDescent="0.25">
      <c r="A3866" s="342"/>
      <c r="B3866" s="417"/>
      <c r="C3866" s="418"/>
      <c r="S3866" s="367"/>
      <c r="T3866" s="367"/>
      <c r="U3866" s="368"/>
      <c r="V3866" s="1"/>
      <c r="W3866" s="1"/>
      <c r="X3866" s="1"/>
      <c r="Y3866" s="1"/>
      <c r="Z3866" s="1"/>
      <c r="AA3866" s="1"/>
      <c r="AB3866" s="1"/>
      <c r="AC3866" s="1"/>
    </row>
    <row r="3867" spans="1:29" ht="15" customHeight="1" x14ac:dyDescent="0.25">
      <c r="A3867" s="342"/>
      <c r="B3867" s="417"/>
      <c r="C3867" s="418"/>
      <c r="S3867" s="367"/>
      <c r="T3867" s="367"/>
      <c r="U3867" s="368"/>
      <c r="V3867" s="1"/>
      <c r="W3867" s="1"/>
      <c r="X3867" s="1"/>
      <c r="Y3867" s="1"/>
      <c r="Z3867" s="1"/>
      <c r="AA3867" s="1"/>
      <c r="AB3867" s="1"/>
      <c r="AC3867" s="1"/>
    </row>
    <row r="3868" spans="1:29" ht="15" customHeight="1" x14ac:dyDescent="0.25">
      <c r="A3868" s="342"/>
      <c r="B3868" s="417"/>
      <c r="C3868" s="418"/>
      <c r="S3868" s="367"/>
      <c r="T3868" s="367"/>
      <c r="U3868" s="368"/>
      <c r="V3868" s="1"/>
      <c r="W3868" s="1"/>
      <c r="X3868" s="1"/>
      <c r="Y3868" s="1"/>
      <c r="Z3868" s="1"/>
      <c r="AA3868" s="1"/>
      <c r="AB3868" s="1"/>
      <c r="AC3868" s="1"/>
    </row>
    <row r="3869" spans="1:29" ht="15" customHeight="1" x14ac:dyDescent="0.25">
      <c r="A3869" s="342"/>
      <c r="B3869" s="417"/>
      <c r="C3869" s="418"/>
      <c r="S3869" s="367"/>
      <c r="T3869" s="367"/>
      <c r="U3869" s="368"/>
      <c r="V3869" s="1"/>
      <c r="W3869" s="1"/>
      <c r="X3869" s="1"/>
      <c r="Y3869" s="1"/>
      <c r="Z3869" s="1"/>
      <c r="AA3869" s="1"/>
      <c r="AB3869" s="1"/>
      <c r="AC3869" s="1"/>
    </row>
    <row r="3870" spans="1:29" ht="15" customHeight="1" x14ac:dyDescent="0.25">
      <c r="A3870" s="342"/>
      <c r="B3870" s="417"/>
      <c r="C3870" s="418"/>
      <c r="S3870" s="367"/>
      <c r="T3870" s="367"/>
      <c r="U3870" s="368"/>
      <c r="V3870" s="1"/>
      <c r="W3870" s="1"/>
      <c r="X3870" s="1"/>
      <c r="Y3870" s="1"/>
      <c r="Z3870" s="1"/>
      <c r="AA3870" s="1"/>
      <c r="AB3870" s="1"/>
      <c r="AC3870" s="1"/>
    </row>
    <row r="3871" spans="1:29" ht="15" customHeight="1" x14ac:dyDescent="0.25">
      <c r="A3871" s="342"/>
      <c r="B3871" s="417"/>
      <c r="C3871" s="418"/>
      <c r="S3871" s="367"/>
      <c r="T3871" s="367"/>
      <c r="U3871" s="368"/>
      <c r="V3871" s="1"/>
      <c r="W3871" s="1"/>
      <c r="X3871" s="1"/>
      <c r="Y3871" s="1"/>
      <c r="Z3871" s="1"/>
      <c r="AA3871" s="1"/>
      <c r="AB3871" s="1"/>
      <c r="AC3871" s="1"/>
    </row>
    <row r="3872" spans="1:29" ht="15" customHeight="1" x14ac:dyDescent="0.25">
      <c r="A3872" s="342"/>
      <c r="B3872" s="417"/>
      <c r="C3872" s="418"/>
      <c r="S3872" s="367"/>
      <c r="T3872" s="367"/>
      <c r="U3872" s="368"/>
      <c r="V3872" s="1"/>
      <c r="W3872" s="1"/>
      <c r="X3872" s="1"/>
      <c r="Y3872" s="1"/>
      <c r="Z3872" s="1"/>
      <c r="AA3872" s="1"/>
      <c r="AB3872" s="1"/>
      <c r="AC3872" s="1"/>
    </row>
    <row r="3873" spans="1:29" ht="15" customHeight="1" x14ac:dyDescent="0.25">
      <c r="A3873" s="342"/>
      <c r="B3873" s="417"/>
      <c r="C3873" s="418"/>
      <c r="S3873" s="367"/>
      <c r="T3873" s="367"/>
      <c r="U3873" s="368"/>
      <c r="V3873" s="1"/>
      <c r="W3873" s="1"/>
      <c r="X3873" s="1"/>
      <c r="Y3873" s="1"/>
      <c r="Z3873" s="1"/>
      <c r="AA3873" s="1"/>
      <c r="AB3873" s="1"/>
      <c r="AC3873" s="1"/>
    </row>
    <row r="3874" spans="1:29" ht="15" customHeight="1" x14ac:dyDescent="0.25">
      <c r="A3874" s="342"/>
      <c r="B3874" s="417"/>
      <c r="C3874" s="418"/>
      <c r="S3874" s="367"/>
      <c r="T3874" s="367"/>
      <c r="U3874" s="368"/>
      <c r="V3874" s="1"/>
      <c r="W3874" s="1"/>
      <c r="X3874" s="1"/>
      <c r="Y3874" s="1"/>
      <c r="Z3874" s="1"/>
      <c r="AA3874" s="1"/>
      <c r="AB3874" s="1"/>
      <c r="AC3874" s="1"/>
    </row>
    <row r="3875" spans="1:29" ht="15" customHeight="1" x14ac:dyDescent="0.25">
      <c r="A3875" s="342"/>
      <c r="B3875" s="417"/>
      <c r="C3875" s="418"/>
      <c r="S3875" s="367"/>
      <c r="T3875" s="367"/>
      <c r="U3875" s="368"/>
      <c r="V3875" s="1"/>
      <c r="W3875" s="1"/>
      <c r="X3875" s="1"/>
      <c r="Y3875" s="1"/>
      <c r="Z3875" s="1"/>
      <c r="AA3875" s="1"/>
      <c r="AB3875" s="1"/>
      <c r="AC3875" s="1"/>
    </row>
    <row r="3876" spans="1:29" ht="15" customHeight="1" x14ac:dyDescent="0.25">
      <c r="A3876" s="342"/>
      <c r="B3876" s="417"/>
      <c r="C3876" s="418"/>
      <c r="S3876" s="367"/>
      <c r="T3876" s="367"/>
      <c r="U3876" s="368"/>
      <c r="V3876" s="1"/>
      <c r="W3876" s="1"/>
      <c r="X3876" s="1"/>
      <c r="Y3876" s="1"/>
      <c r="Z3876" s="1"/>
      <c r="AA3876" s="1"/>
      <c r="AB3876" s="1"/>
      <c r="AC3876" s="1"/>
    </row>
    <row r="3877" spans="1:29" ht="15" customHeight="1" x14ac:dyDescent="0.25">
      <c r="A3877" s="342"/>
      <c r="B3877" s="417"/>
      <c r="C3877" s="418"/>
      <c r="S3877" s="367"/>
      <c r="T3877" s="367"/>
      <c r="U3877" s="368"/>
      <c r="V3877" s="1"/>
      <c r="W3877" s="1"/>
      <c r="X3877" s="1"/>
      <c r="Y3877" s="1"/>
      <c r="Z3877" s="1"/>
      <c r="AA3877" s="1"/>
      <c r="AB3877" s="1"/>
      <c r="AC3877" s="1"/>
    </row>
    <row r="3878" spans="1:29" ht="15" customHeight="1" x14ac:dyDescent="0.25">
      <c r="A3878" s="342"/>
      <c r="B3878" s="417"/>
      <c r="C3878" s="418"/>
      <c r="S3878" s="367"/>
      <c r="T3878" s="367"/>
      <c r="U3878" s="368"/>
      <c r="V3878" s="1"/>
      <c r="W3878" s="1"/>
      <c r="X3878" s="1"/>
      <c r="Y3878" s="1"/>
      <c r="Z3878" s="1"/>
      <c r="AA3878" s="1"/>
      <c r="AB3878" s="1"/>
      <c r="AC3878" s="1"/>
    </row>
    <row r="3879" spans="1:29" ht="15" customHeight="1" x14ac:dyDescent="0.25">
      <c r="A3879" s="342"/>
      <c r="B3879" s="417"/>
      <c r="C3879" s="418"/>
      <c r="S3879" s="367"/>
      <c r="T3879" s="367"/>
      <c r="U3879" s="368"/>
      <c r="V3879" s="1"/>
      <c r="W3879" s="1"/>
      <c r="X3879" s="1"/>
      <c r="Y3879" s="1"/>
      <c r="Z3879" s="1"/>
      <c r="AA3879" s="1"/>
      <c r="AB3879" s="1"/>
      <c r="AC3879" s="1"/>
    </row>
    <row r="3880" spans="1:29" ht="15" customHeight="1" x14ac:dyDescent="0.25">
      <c r="A3880" s="342"/>
      <c r="B3880" s="417"/>
      <c r="C3880" s="418"/>
      <c r="S3880" s="367"/>
      <c r="T3880" s="367"/>
      <c r="U3880" s="368"/>
      <c r="V3880" s="1"/>
      <c r="W3880" s="1"/>
      <c r="X3880" s="1"/>
      <c r="Y3880" s="1"/>
      <c r="Z3880" s="1"/>
      <c r="AA3880" s="1"/>
      <c r="AB3880" s="1"/>
      <c r="AC3880" s="1"/>
    </row>
    <row r="3881" spans="1:29" ht="15" customHeight="1" x14ac:dyDescent="0.25">
      <c r="A3881" s="342"/>
      <c r="B3881" s="417"/>
      <c r="C3881" s="418"/>
      <c r="S3881" s="367"/>
      <c r="T3881" s="367"/>
      <c r="U3881" s="368"/>
      <c r="V3881" s="1"/>
      <c r="W3881" s="1"/>
      <c r="X3881" s="1"/>
      <c r="Y3881" s="1"/>
      <c r="Z3881" s="1"/>
      <c r="AA3881" s="1"/>
      <c r="AB3881" s="1"/>
      <c r="AC3881" s="1"/>
    </row>
    <row r="3882" spans="1:29" ht="15" customHeight="1" x14ac:dyDescent="0.25">
      <c r="A3882" s="342"/>
      <c r="B3882" s="417"/>
      <c r="C3882" s="418"/>
      <c r="S3882" s="367"/>
      <c r="T3882" s="367"/>
      <c r="U3882" s="368"/>
      <c r="V3882" s="1"/>
      <c r="W3882" s="1"/>
      <c r="X3882" s="1"/>
      <c r="Y3882" s="1"/>
      <c r="Z3882" s="1"/>
      <c r="AA3882" s="1"/>
      <c r="AB3882" s="1"/>
      <c r="AC3882" s="1"/>
    </row>
    <row r="3883" spans="1:29" ht="15" customHeight="1" x14ac:dyDescent="0.25">
      <c r="A3883" s="342"/>
      <c r="B3883" s="417"/>
      <c r="C3883" s="418"/>
      <c r="S3883" s="367"/>
      <c r="T3883" s="367"/>
      <c r="U3883" s="368"/>
      <c r="V3883" s="1"/>
      <c r="W3883" s="1"/>
      <c r="X3883" s="1"/>
      <c r="Y3883" s="1"/>
      <c r="Z3883" s="1"/>
      <c r="AA3883" s="1"/>
      <c r="AB3883" s="1"/>
      <c r="AC3883" s="1"/>
    </row>
    <row r="3884" spans="1:29" ht="15" customHeight="1" x14ac:dyDescent="0.25">
      <c r="A3884" s="342"/>
      <c r="B3884" s="417"/>
      <c r="C3884" s="418"/>
      <c r="S3884" s="367"/>
      <c r="T3884" s="367"/>
      <c r="U3884" s="368"/>
      <c r="V3884" s="1"/>
      <c r="W3884" s="1"/>
      <c r="X3884" s="1"/>
      <c r="Y3884" s="1"/>
      <c r="Z3884" s="1"/>
      <c r="AA3884" s="1"/>
      <c r="AB3884" s="1"/>
      <c r="AC3884" s="1"/>
    </row>
    <row r="3885" spans="1:29" ht="15" customHeight="1" x14ac:dyDescent="0.25">
      <c r="A3885" s="342"/>
      <c r="B3885" s="417"/>
      <c r="C3885" s="418"/>
      <c r="S3885" s="367"/>
      <c r="T3885" s="367"/>
      <c r="U3885" s="368"/>
      <c r="V3885" s="1"/>
      <c r="W3885" s="1"/>
      <c r="X3885" s="1"/>
      <c r="Y3885" s="1"/>
      <c r="Z3885" s="1"/>
      <c r="AA3885" s="1"/>
      <c r="AB3885" s="1"/>
      <c r="AC3885" s="1"/>
    </row>
    <row r="3886" spans="1:29" ht="15" customHeight="1" x14ac:dyDescent="0.25">
      <c r="A3886" s="342"/>
      <c r="B3886" s="417"/>
      <c r="C3886" s="418"/>
      <c r="S3886" s="367"/>
      <c r="T3886" s="367"/>
      <c r="U3886" s="368"/>
      <c r="V3886" s="1"/>
      <c r="W3886" s="1"/>
      <c r="X3886" s="1"/>
      <c r="Y3886" s="1"/>
      <c r="Z3886" s="1"/>
      <c r="AA3886" s="1"/>
      <c r="AB3886" s="1"/>
      <c r="AC3886" s="1"/>
    </row>
    <row r="3887" spans="1:29" ht="15" customHeight="1" x14ac:dyDescent="0.25">
      <c r="A3887" s="342"/>
      <c r="B3887" s="417"/>
      <c r="C3887" s="418"/>
      <c r="S3887" s="367"/>
      <c r="T3887" s="367"/>
      <c r="U3887" s="368"/>
      <c r="V3887" s="1"/>
      <c r="W3887" s="1"/>
      <c r="X3887" s="1"/>
      <c r="Y3887" s="1"/>
      <c r="Z3887" s="1"/>
      <c r="AA3887" s="1"/>
      <c r="AB3887" s="1"/>
      <c r="AC3887" s="1"/>
    </row>
    <row r="3888" spans="1:29" ht="15" customHeight="1" x14ac:dyDescent="0.25">
      <c r="A3888" s="342"/>
      <c r="B3888" s="417"/>
      <c r="C3888" s="418"/>
      <c r="S3888" s="367"/>
      <c r="T3888" s="367"/>
      <c r="U3888" s="368"/>
      <c r="V3888" s="1"/>
      <c r="W3888" s="1"/>
      <c r="X3888" s="1"/>
      <c r="Y3888" s="1"/>
      <c r="Z3888" s="1"/>
      <c r="AA3888" s="1"/>
      <c r="AB3888" s="1"/>
      <c r="AC3888" s="1"/>
    </row>
    <row r="3889" spans="1:29" ht="15" customHeight="1" x14ac:dyDescent="0.25">
      <c r="A3889" s="342"/>
      <c r="B3889" s="417"/>
      <c r="C3889" s="418"/>
      <c r="S3889" s="367"/>
      <c r="T3889" s="367"/>
      <c r="U3889" s="368"/>
      <c r="V3889" s="1"/>
      <c r="W3889" s="1"/>
      <c r="X3889" s="1"/>
      <c r="Y3889" s="1"/>
      <c r="Z3889" s="1"/>
      <c r="AA3889" s="1"/>
      <c r="AB3889" s="1"/>
      <c r="AC3889" s="1"/>
    </row>
    <row r="3890" spans="1:29" ht="15" customHeight="1" x14ac:dyDescent="0.25">
      <c r="A3890" s="342"/>
      <c r="B3890" s="417"/>
      <c r="C3890" s="418"/>
      <c r="S3890" s="367"/>
      <c r="T3890" s="367"/>
      <c r="U3890" s="368"/>
      <c r="V3890" s="1"/>
      <c r="W3890" s="1"/>
      <c r="X3890" s="1"/>
      <c r="Y3890" s="1"/>
      <c r="Z3890" s="1"/>
      <c r="AA3890" s="1"/>
      <c r="AB3890" s="1"/>
      <c r="AC3890" s="1"/>
    </row>
    <row r="3891" spans="1:29" ht="15" customHeight="1" x14ac:dyDescent="0.25">
      <c r="A3891" s="342"/>
      <c r="B3891" s="417"/>
      <c r="C3891" s="418"/>
      <c r="S3891" s="367"/>
      <c r="T3891" s="367"/>
      <c r="U3891" s="368"/>
      <c r="V3891" s="1"/>
      <c r="W3891" s="1"/>
      <c r="X3891" s="1"/>
      <c r="Y3891" s="1"/>
      <c r="Z3891" s="1"/>
      <c r="AA3891" s="1"/>
      <c r="AB3891" s="1"/>
      <c r="AC3891" s="1"/>
    </row>
    <row r="3892" spans="1:29" ht="15" customHeight="1" x14ac:dyDescent="0.25">
      <c r="A3892" s="342"/>
      <c r="B3892" s="417"/>
      <c r="C3892" s="418"/>
      <c r="S3892" s="367"/>
      <c r="T3892" s="367"/>
      <c r="U3892" s="368"/>
      <c r="V3892" s="1"/>
      <c r="W3892" s="1"/>
      <c r="X3892" s="1"/>
      <c r="Y3892" s="1"/>
      <c r="Z3892" s="1"/>
      <c r="AA3892" s="1"/>
      <c r="AB3892" s="1"/>
      <c r="AC3892" s="1"/>
    </row>
    <row r="3893" spans="1:29" ht="15" customHeight="1" x14ac:dyDescent="0.25">
      <c r="A3893" s="342"/>
      <c r="B3893" s="417"/>
      <c r="C3893" s="418"/>
      <c r="S3893" s="367"/>
      <c r="T3893" s="367"/>
      <c r="U3893" s="368"/>
      <c r="V3893" s="1"/>
      <c r="W3893" s="1"/>
      <c r="X3893" s="1"/>
      <c r="Y3893" s="1"/>
      <c r="Z3893" s="1"/>
      <c r="AA3893" s="1"/>
      <c r="AB3893" s="1"/>
      <c r="AC3893" s="1"/>
    </row>
    <row r="3894" spans="1:29" ht="15" customHeight="1" x14ac:dyDescent="0.25">
      <c r="A3894" s="342"/>
      <c r="B3894" s="417"/>
      <c r="C3894" s="418"/>
      <c r="S3894" s="367"/>
      <c r="T3894" s="367"/>
      <c r="U3894" s="368"/>
      <c r="V3894" s="1"/>
      <c r="W3894" s="1"/>
      <c r="X3894" s="1"/>
      <c r="Y3894" s="1"/>
      <c r="Z3894" s="1"/>
      <c r="AA3894" s="1"/>
      <c r="AB3894" s="1"/>
      <c r="AC3894" s="1"/>
    </row>
    <row r="3895" spans="1:29" ht="15" customHeight="1" x14ac:dyDescent="0.25">
      <c r="A3895" s="342"/>
      <c r="B3895" s="417"/>
      <c r="C3895" s="418"/>
      <c r="S3895" s="367"/>
      <c r="T3895" s="367"/>
      <c r="U3895" s="368"/>
      <c r="V3895" s="1"/>
      <c r="W3895" s="1"/>
      <c r="X3895" s="1"/>
      <c r="Y3895" s="1"/>
      <c r="Z3895" s="1"/>
      <c r="AA3895" s="1"/>
      <c r="AB3895" s="1"/>
      <c r="AC3895" s="1"/>
    </row>
    <row r="3896" spans="1:29" ht="15" customHeight="1" x14ac:dyDescent="0.25">
      <c r="A3896" s="342"/>
      <c r="B3896" s="417"/>
      <c r="C3896" s="418"/>
      <c r="S3896" s="367"/>
      <c r="T3896" s="367"/>
      <c r="U3896" s="368"/>
      <c r="V3896" s="1"/>
      <c r="W3896" s="1"/>
      <c r="X3896" s="1"/>
      <c r="Y3896" s="1"/>
      <c r="Z3896" s="1"/>
      <c r="AA3896" s="1"/>
      <c r="AB3896" s="1"/>
      <c r="AC3896" s="1"/>
    </row>
    <row r="3897" spans="1:29" ht="15" customHeight="1" x14ac:dyDescent="0.25">
      <c r="A3897" s="342"/>
      <c r="B3897" s="417"/>
      <c r="C3897" s="418"/>
      <c r="S3897" s="367"/>
      <c r="T3897" s="367"/>
      <c r="U3897" s="368"/>
      <c r="V3897" s="1"/>
      <c r="W3897" s="1"/>
      <c r="X3897" s="1"/>
      <c r="Y3897" s="1"/>
      <c r="Z3897" s="1"/>
      <c r="AA3897" s="1"/>
      <c r="AB3897" s="1"/>
      <c r="AC3897" s="1"/>
    </row>
    <row r="3898" spans="1:29" ht="15" customHeight="1" x14ac:dyDescent="0.25">
      <c r="A3898" s="342"/>
      <c r="B3898" s="417"/>
      <c r="C3898" s="418"/>
      <c r="S3898" s="367"/>
      <c r="T3898" s="367"/>
      <c r="U3898" s="368"/>
      <c r="V3898" s="1"/>
      <c r="W3898" s="1"/>
      <c r="X3898" s="1"/>
      <c r="Y3898" s="1"/>
      <c r="Z3898" s="1"/>
      <c r="AA3898" s="1"/>
      <c r="AB3898" s="1"/>
      <c r="AC3898" s="1"/>
    </row>
    <row r="3899" spans="1:29" ht="15" customHeight="1" x14ac:dyDescent="0.25">
      <c r="A3899" s="342"/>
      <c r="B3899" s="417"/>
      <c r="C3899" s="418"/>
      <c r="S3899" s="367"/>
      <c r="T3899" s="367"/>
      <c r="U3899" s="368"/>
      <c r="V3899" s="1"/>
      <c r="W3899" s="1"/>
      <c r="X3899" s="1"/>
      <c r="Y3899" s="1"/>
      <c r="Z3899" s="1"/>
      <c r="AA3899" s="1"/>
      <c r="AB3899" s="1"/>
      <c r="AC3899" s="1"/>
    </row>
    <row r="3900" spans="1:29" ht="15" customHeight="1" x14ac:dyDescent="0.25">
      <c r="A3900" s="342"/>
      <c r="B3900" s="417"/>
      <c r="C3900" s="418"/>
      <c r="S3900" s="367"/>
      <c r="T3900" s="367"/>
      <c r="U3900" s="368"/>
      <c r="V3900" s="1"/>
      <c r="W3900" s="1"/>
      <c r="X3900" s="1"/>
      <c r="Y3900" s="1"/>
      <c r="Z3900" s="1"/>
      <c r="AA3900" s="1"/>
      <c r="AB3900" s="1"/>
      <c r="AC3900" s="1"/>
    </row>
    <row r="3901" spans="1:29" ht="15" customHeight="1" x14ac:dyDescent="0.25">
      <c r="A3901" s="342"/>
      <c r="B3901" s="417"/>
      <c r="C3901" s="418"/>
      <c r="S3901" s="367"/>
      <c r="T3901" s="367"/>
      <c r="U3901" s="368"/>
      <c r="V3901" s="1"/>
      <c r="W3901" s="1"/>
      <c r="X3901" s="1"/>
      <c r="Y3901" s="1"/>
      <c r="Z3901" s="1"/>
      <c r="AA3901" s="1"/>
      <c r="AB3901" s="1"/>
      <c r="AC3901" s="1"/>
    </row>
    <row r="3902" spans="1:29" ht="15" customHeight="1" x14ac:dyDescent="0.25">
      <c r="A3902" s="342"/>
      <c r="B3902" s="417"/>
      <c r="C3902" s="418"/>
      <c r="S3902" s="367"/>
      <c r="T3902" s="367"/>
      <c r="U3902" s="368"/>
      <c r="V3902" s="1"/>
      <c r="W3902" s="1"/>
      <c r="X3902" s="1"/>
      <c r="Y3902" s="1"/>
      <c r="Z3902" s="1"/>
      <c r="AA3902" s="1"/>
      <c r="AB3902" s="1"/>
      <c r="AC3902" s="1"/>
    </row>
    <row r="3903" spans="1:29" ht="15" customHeight="1" x14ac:dyDescent="0.25">
      <c r="A3903" s="342"/>
      <c r="B3903" s="417"/>
      <c r="C3903" s="418"/>
      <c r="S3903" s="367"/>
      <c r="T3903" s="367"/>
      <c r="U3903" s="368"/>
      <c r="V3903" s="1"/>
      <c r="W3903" s="1"/>
      <c r="X3903" s="1"/>
      <c r="Y3903" s="1"/>
      <c r="Z3903" s="1"/>
      <c r="AA3903" s="1"/>
      <c r="AB3903" s="1"/>
      <c r="AC3903" s="1"/>
    </row>
    <row r="3904" spans="1:29" ht="15" customHeight="1" x14ac:dyDescent="0.25">
      <c r="A3904" s="342"/>
      <c r="B3904" s="417"/>
      <c r="C3904" s="418"/>
      <c r="S3904" s="367"/>
      <c r="T3904" s="367"/>
      <c r="U3904" s="368"/>
      <c r="V3904" s="1"/>
      <c r="W3904" s="1"/>
      <c r="X3904" s="1"/>
      <c r="Y3904" s="1"/>
      <c r="Z3904" s="1"/>
      <c r="AA3904" s="1"/>
      <c r="AB3904" s="1"/>
      <c r="AC3904" s="1"/>
    </row>
    <row r="3905" spans="1:29" ht="15" customHeight="1" x14ac:dyDescent="0.25">
      <c r="A3905" s="342"/>
      <c r="B3905" s="417"/>
      <c r="C3905" s="418"/>
      <c r="S3905" s="367"/>
      <c r="T3905" s="367"/>
      <c r="U3905" s="368"/>
      <c r="V3905" s="1"/>
      <c r="W3905" s="1"/>
      <c r="X3905" s="1"/>
      <c r="Y3905" s="1"/>
      <c r="Z3905" s="1"/>
      <c r="AA3905" s="1"/>
      <c r="AB3905" s="1"/>
      <c r="AC3905" s="1"/>
    </row>
    <row r="3906" spans="1:29" ht="15" customHeight="1" x14ac:dyDescent="0.25">
      <c r="A3906" s="342"/>
      <c r="B3906" s="417"/>
      <c r="C3906" s="418"/>
      <c r="S3906" s="367"/>
      <c r="T3906" s="367"/>
      <c r="U3906" s="368"/>
      <c r="V3906" s="1"/>
      <c r="W3906" s="1"/>
      <c r="X3906" s="1"/>
      <c r="Y3906" s="1"/>
      <c r="Z3906" s="1"/>
      <c r="AA3906" s="1"/>
      <c r="AB3906" s="1"/>
      <c r="AC3906" s="1"/>
    </row>
    <row r="3907" spans="1:29" ht="15" customHeight="1" x14ac:dyDescent="0.25">
      <c r="A3907" s="342"/>
      <c r="B3907" s="417"/>
      <c r="C3907" s="418"/>
      <c r="S3907" s="367"/>
      <c r="T3907" s="367"/>
      <c r="U3907" s="368"/>
      <c r="V3907" s="1"/>
      <c r="W3907" s="1"/>
      <c r="X3907" s="1"/>
      <c r="Y3907" s="1"/>
      <c r="Z3907" s="1"/>
      <c r="AA3907" s="1"/>
      <c r="AB3907" s="1"/>
      <c r="AC3907" s="1"/>
    </row>
    <row r="3908" spans="1:29" ht="15" customHeight="1" x14ac:dyDescent="0.25">
      <c r="A3908" s="342"/>
      <c r="B3908" s="417"/>
      <c r="C3908" s="418"/>
      <c r="S3908" s="367"/>
      <c r="T3908" s="367"/>
      <c r="U3908" s="368"/>
      <c r="V3908" s="1"/>
      <c r="W3908" s="1"/>
      <c r="X3908" s="1"/>
      <c r="Y3908" s="1"/>
      <c r="Z3908" s="1"/>
      <c r="AA3908" s="1"/>
      <c r="AB3908" s="1"/>
      <c r="AC3908" s="1"/>
    </row>
    <row r="3909" spans="1:29" ht="15" customHeight="1" x14ac:dyDescent="0.25">
      <c r="A3909" s="342"/>
      <c r="B3909" s="417"/>
      <c r="C3909" s="418"/>
      <c r="S3909" s="367"/>
      <c r="T3909" s="367"/>
      <c r="U3909" s="368"/>
      <c r="V3909" s="1"/>
      <c r="W3909" s="1"/>
      <c r="X3909" s="1"/>
      <c r="Y3909" s="1"/>
      <c r="Z3909" s="1"/>
      <c r="AA3909" s="1"/>
      <c r="AB3909" s="1"/>
      <c r="AC3909" s="1"/>
    </row>
    <row r="3910" spans="1:29" ht="15" customHeight="1" x14ac:dyDescent="0.25">
      <c r="A3910" s="342"/>
      <c r="B3910" s="417"/>
      <c r="C3910" s="418"/>
      <c r="S3910" s="367"/>
      <c r="T3910" s="367"/>
      <c r="U3910" s="368"/>
      <c r="V3910" s="1"/>
      <c r="W3910" s="1"/>
      <c r="X3910" s="1"/>
      <c r="Y3910" s="1"/>
      <c r="Z3910" s="1"/>
      <c r="AA3910" s="1"/>
      <c r="AB3910" s="1"/>
      <c r="AC3910" s="1"/>
    </row>
    <row r="3911" spans="1:29" ht="15" customHeight="1" x14ac:dyDescent="0.25">
      <c r="A3911" s="342"/>
      <c r="B3911" s="417"/>
      <c r="C3911" s="418"/>
      <c r="S3911" s="367"/>
      <c r="T3911" s="367"/>
      <c r="U3911" s="368"/>
      <c r="V3911" s="1"/>
      <c r="W3911" s="1"/>
      <c r="X3911" s="1"/>
      <c r="Y3911" s="1"/>
      <c r="Z3911" s="1"/>
      <c r="AA3911" s="1"/>
      <c r="AB3911" s="1"/>
      <c r="AC3911" s="1"/>
    </row>
    <row r="3912" spans="1:29" ht="15" customHeight="1" x14ac:dyDescent="0.25">
      <c r="A3912" s="342"/>
      <c r="B3912" s="417"/>
      <c r="C3912" s="418"/>
      <c r="S3912" s="367"/>
      <c r="T3912" s="367"/>
      <c r="U3912" s="368"/>
      <c r="V3912" s="1"/>
      <c r="W3912" s="1"/>
      <c r="X3912" s="1"/>
      <c r="Y3912" s="1"/>
      <c r="Z3912" s="1"/>
      <c r="AA3912" s="1"/>
      <c r="AB3912" s="1"/>
      <c r="AC3912" s="1"/>
    </row>
    <row r="3913" spans="1:29" ht="15" customHeight="1" x14ac:dyDescent="0.25">
      <c r="A3913" s="342"/>
      <c r="B3913" s="417"/>
      <c r="C3913" s="418"/>
      <c r="S3913" s="367"/>
      <c r="T3913" s="367"/>
      <c r="U3913" s="368"/>
      <c r="V3913" s="1"/>
      <c r="W3913" s="1"/>
      <c r="X3913" s="1"/>
      <c r="Y3913" s="1"/>
      <c r="Z3913" s="1"/>
      <c r="AA3913" s="1"/>
      <c r="AB3913" s="1"/>
      <c r="AC3913" s="1"/>
    </row>
    <row r="3914" spans="1:29" ht="15" customHeight="1" x14ac:dyDescent="0.25">
      <c r="A3914" s="342"/>
      <c r="B3914" s="417"/>
      <c r="C3914" s="418"/>
      <c r="S3914" s="367"/>
      <c r="T3914" s="367"/>
      <c r="U3914" s="368"/>
      <c r="V3914" s="1"/>
      <c r="W3914" s="1"/>
      <c r="X3914" s="1"/>
      <c r="Y3914" s="1"/>
      <c r="Z3914" s="1"/>
      <c r="AA3914" s="1"/>
      <c r="AB3914" s="1"/>
      <c r="AC3914" s="1"/>
    </row>
    <row r="3915" spans="1:29" ht="15" customHeight="1" x14ac:dyDescent="0.25">
      <c r="A3915" s="342"/>
      <c r="B3915" s="417"/>
      <c r="C3915" s="418"/>
      <c r="S3915" s="367"/>
      <c r="T3915" s="367"/>
      <c r="U3915" s="368"/>
      <c r="V3915" s="1"/>
      <c r="W3915" s="1"/>
      <c r="X3915" s="1"/>
      <c r="Y3915" s="1"/>
      <c r="Z3915" s="1"/>
      <c r="AA3915" s="1"/>
      <c r="AB3915" s="1"/>
      <c r="AC3915" s="1"/>
    </row>
    <row r="3916" spans="1:29" ht="15" customHeight="1" x14ac:dyDescent="0.25">
      <c r="A3916" s="342"/>
      <c r="B3916" s="417"/>
      <c r="C3916" s="418"/>
      <c r="S3916" s="367"/>
      <c r="T3916" s="367"/>
      <c r="U3916" s="368"/>
      <c r="V3916" s="1"/>
      <c r="W3916" s="1"/>
      <c r="X3916" s="1"/>
      <c r="Y3916" s="1"/>
      <c r="Z3916" s="1"/>
      <c r="AA3916" s="1"/>
      <c r="AB3916" s="1"/>
      <c r="AC3916" s="1"/>
    </row>
    <row r="3917" spans="1:29" ht="15" customHeight="1" x14ac:dyDescent="0.25">
      <c r="A3917" s="342"/>
      <c r="B3917" s="417"/>
      <c r="C3917" s="418"/>
      <c r="S3917" s="367"/>
      <c r="T3917" s="367"/>
      <c r="U3917" s="368"/>
      <c r="V3917" s="1"/>
      <c r="W3917" s="1"/>
      <c r="X3917" s="1"/>
      <c r="Y3917" s="1"/>
      <c r="Z3917" s="1"/>
      <c r="AA3917" s="1"/>
      <c r="AB3917" s="1"/>
      <c r="AC3917" s="1"/>
    </row>
    <row r="3918" spans="1:29" ht="15" customHeight="1" x14ac:dyDescent="0.25">
      <c r="A3918" s="342"/>
      <c r="B3918" s="417"/>
      <c r="C3918" s="418"/>
      <c r="S3918" s="367"/>
      <c r="T3918" s="367"/>
      <c r="U3918" s="368"/>
      <c r="V3918" s="1"/>
      <c r="W3918" s="1"/>
      <c r="X3918" s="1"/>
      <c r="Y3918" s="1"/>
      <c r="Z3918" s="1"/>
      <c r="AA3918" s="1"/>
      <c r="AB3918" s="1"/>
      <c r="AC3918" s="1"/>
    </row>
    <row r="3919" spans="1:29" ht="15" customHeight="1" x14ac:dyDescent="0.25">
      <c r="A3919" s="342"/>
      <c r="B3919" s="417"/>
      <c r="C3919" s="418"/>
      <c r="S3919" s="367"/>
      <c r="T3919" s="367"/>
      <c r="U3919" s="368"/>
      <c r="V3919" s="1"/>
      <c r="W3919" s="1"/>
      <c r="X3919" s="1"/>
      <c r="Y3919" s="1"/>
      <c r="Z3919" s="1"/>
      <c r="AA3919" s="1"/>
      <c r="AB3919" s="1"/>
      <c r="AC3919" s="1"/>
    </row>
    <row r="3920" spans="1:29" ht="15" customHeight="1" x14ac:dyDescent="0.25">
      <c r="A3920" s="342"/>
      <c r="B3920" s="417"/>
      <c r="C3920" s="418"/>
      <c r="S3920" s="367"/>
      <c r="T3920" s="367"/>
      <c r="U3920" s="368"/>
      <c r="V3920" s="1"/>
      <c r="W3920" s="1"/>
      <c r="X3920" s="1"/>
      <c r="Y3920" s="1"/>
      <c r="Z3920" s="1"/>
      <c r="AA3920" s="1"/>
      <c r="AB3920" s="1"/>
      <c r="AC3920" s="1"/>
    </row>
    <row r="3921" spans="1:29" ht="15" customHeight="1" x14ac:dyDescent="0.25">
      <c r="A3921" s="342"/>
      <c r="B3921" s="417"/>
      <c r="C3921" s="418"/>
      <c r="S3921" s="367"/>
      <c r="T3921" s="367"/>
      <c r="U3921" s="368"/>
      <c r="V3921" s="1"/>
      <c r="W3921" s="1"/>
      <c r="X3921" s="1"/>
      <c r="Y3921" s="1"/>
      <c r="Z3921" s="1"/>
      <c r="AA3921" s="1"/>
      <c r="AB3921" s="1"/>
      <c r="AC3921" s="1"/>
    </row>
    <row r="3922" spans="1:29" ht="15" customHeight="1" x14ac:dyDescent="0.25">
      <c r="A3922" s="342"/>
      <c r="B3922" s="417"/>
      <c r="C3922" s="418"/>
      <c r="S3922" s="367"/>
      <c r="T3922" s="367"/>
      <c r="U3922" s="368"/>
      <c r="V3922" s="1"/>
      <c r="W3922" s="1"/>
      <c r="X3922" s="1"/>
      <c r="Y3922" s="1"/>
      <c r="Z3922" s="1"/>
      <c r="AA3922" s="1"/>
      <c r="AB3922" s="1"/>
      <c r="AC3922" s="1"/>
    </row>
    <row r="3923" spans="1:29" ht="15" customHeight="1" x14ac:dyDescent="0.25">
      <c r="A3923" s="342"/>
      <c r="B3923" s="417"/>
      <c r="C3923" s="418"/>
      <c r="S3923" s="367"/>
      <c r="T3923" s="367"/>
      <c r="U3923" s="368"/>
      <c r="V3923" s="1"/>
      <c r="W3923" s="1"/>
      <c r="X3923" s="1"/>
      <c r="Y3923" s="1"/>
      <c r="Z3923" s="1"/>
      <c r="AA3923" s="1"/>
      <c r="AB3923" s="1"/>
      <c r="AC3923" s="1"/>
    </row>
    <row r="3924" spans="1:29" ht="15" customHeight="1" x14ac:dyDescent="0.25">
      <c r="A3924" s="342"/>
      <c r="B3924" s="417"/>
      <c r="C3924" s="418"/>
      <c r="S3924" s="367"/>
      <c r="T3924" s="367"/>
      <c r="U3924" s="368"/>
      <c r="V3924" s="1"/>
      <c r="W3924" s="1"/>
      <c r="X3924" s="1"/>
      <c r="Y3924" s="1"/>
      <c r="Z3924" s="1"/>
      <c r="AA3924" s="1"/>
      <c r="AB3924" s="1"/>
      <c r="AC3924" s="1"/>
    </row>
    <row r="3925" spans="1:29" ht="15" customHeight="1" x14ac:dyDescent="0.25">
      <c r="A3925" s="342"/>
      <c r="B3925" s="417"/>
      <c r="C3925" s="418"/>
      <c r="S3925" s="367"/>
      <c r="T3925" s="367"/>
      <c r="U3925" s="368"/>
      <c r="V3925" s="1"/>
      <c r="W3925" s="1"/>
      <c r="X3925" s="1"/>
      <c r="Y3925" s="1"/>
      <c r="Z3925" s="1"/>
      <c r="AA3925" s="1"/>
      <c r="AB3925" s="1"/>
      <c r="AC3925" s="1"/>
    </row>
    <row r="3926" spans="1:29" ht="15" customHeight="1" x14ac:dyDescent="0.25">
      <c r="A3926" s="342"/>
      <c r="B3926" s="417"/>
      <c r="C3926" s="418"/>
      <c r="S3926" s="367"/>
      <c r="T3926" s="367"/>
      <c r="U3926" s="368"/>
      <c r="V3926" s="1"/>
      <c r="W3926" s="1"/>
      <c r="X3926" s="1"/>
      <c r="Y3926" s="1"/>
      <c r="Z3926" s="1"/>
      <c r="AA3926" s="1"/>
      <c r="AB3926" s="1"/>
      <c r="AC3926" s="1"/>
    </row>
    <row r="3927" spans="1:29" ht="15" customHeight="1" x14ac:dyDescent="0.25">
      <c r="A3927" s="342"/>
      <c r="B3927" s="417"/>
      <c r="C3927" s="418"/>
      <c r="S3927" s="367"/>
      <c r="T3927" s="367"/>
      <c r="U3927" s="368"/>
      <c r="V3927" s="1"/>
      <c r="W3927" s="1"/>
      <c r="X3927" s="1"/>
      <c r="Y3927" s="1"/>
      <c r="Z3927" s="1"/>
      <c r="AA3927" s="1"/>
      <c r="AB3927" s="1"/>
      <c r="AC3927" s="1"/>
    </row>
    <row r="3928" spans="1:29" ht="15" customHeight="1" x14ac:dyDescent="0.25">
      <c r="A3928" s="342"/>
      <c r="B3928" s="417"/>
      <c r="C3928" s="418"/>
      <c r="S3928" s="367"/>
      <c r="T3928" s="367"/>
      <c r="U3928" s="368"/>
      <c r="V3928" s="1"/>
      <c r="W3928" s="1"/>
      <c r="X3928" s="1"/>
      <c r="Y3928" s="1"/>
      <c r="Z3928" s="1"/>
      <c r="AA3928" s="1"/>
      <c r="AB3928" s="1"/>
      <c r="AC3928" s="1"/>
    </row>
    <row r="3929" spans="1:29" ht="15" customHeight="1" x14ac:dyDescent="0.25">
      <c r="A3929" s="342"/>
      <c r="B3929" s="417"/>
      <c r="C3929" s="418"/>
      <c r="S3929" s="367"/>
      <c r="T3929" s="367"/>
      <c r="U3929" s="368"/>
      <c r="V3929" s="1"/>
      <c r="W3929" s="1"/>
      <c r="X3929" s="1"/>
      <c r="Y3929" s="1"/>
      <c r="Z3929" s="1"/>
      <c r="AA3929" s="1"/>
      <c r="AB3929" s="1"/>
      <c r="AC3929" s="1"/>
    </row>
    <row r="3930" spans="1:29" ht="15" customHeight="1" x14ac:dyDescent="0.25">
      <c r="A3930" s="342"/>
      <c r="B3930" s="417"/>
      <c r="C3930" s="418"/>
      <c r="S3930" s="367"/>
      <c r="T3930" s="367"/>
      <c r="U3930" s="368"/>
      <c r="V3930" s="1"/>
      <c r="W3930" s="1"/>
      <c r="X3930" s="1"/>
      <c r="Y3930" s="1"/>
      <c r="Z3930" s="1"/>
      <c r="AA3930" s="1"/>
      <c r="AB3930" s="1"/>
      <c r="AC3930" s="1"/>
    </row>
    <row r="3931" spans="1:29" ht="15" customHeight="1" x14ac:dyDescent="0.25">
      <c r="A3931" s="342"/>
      <c r="B3931" s="417"/>
      <c r="C3931" s="418"/>
      <c r="S3931" s="367"/>
      <c r="T3931" s="367"/>
      <c r="U3931" s="368"/>
      <c r="V3931" s="1"/>
      <c r="W3931" s="1"/>
      <c r="X3931" s="1"/>
      <c r="Y3931" s="1"/>
      <c r="Z3931" s="1"/>
      <c r="AA3931" s="1"/>
      <c r="AB3931" s="1"/>
      <c r="AC3931" s="1"/>
    </row>
    <row r="3932" spans="1:29" ht="15" customHeight="1" x14ac:dyDescent="0.25">
      <c r="A3932" s="342"/>
      <c r="B3932" s="417"/>
      <c r="C3932" s="418"/>
      <c r="S3932" s="367"/>
      <c r="T3932" s="367"/>
      <c r="U3932" s="368"/>
      <c r="V3932" s="1"/>
      <c r="W3932" s="1"/>
      <c r="X3932" s="1"/>
      <c r="Y3932" s="1"/>
      <c r="Z3932" s="1"/>
      <c r="AA3932" s="1"/>
      <c r="AB3932" s="1"/>
      <c r="AC3932" s="1"/>
    </row>
    <row r="3933" spans="1:29" ht="15" customHeight="1" x14ac:dyDescent="0.25">
      <c r="A3933" s="342"/>
      <c r="B3933" s="417"/>
      <c r="C3933" s="418"/>
      <c r="S3933" s="367"/>
      <c r="T3933" s="367"/>
      <c r="U3933" s="368"/>
      <c r="V3933" s="1"/>
      <c r="W3933" s="1"/>
      <c r="X3933" s="1"/>
      <c r="Y3933" s="1"/>
      <c r="Z3933" s="1"/>
      <c r="AA3933" s="1"/>
      <c r="AB3933" s="1"/>
      <c r="AC3933" s="1"/>
    </row>
    <row r="3934" spans="1:29" ht="15" customHeight="1" x14ac:dyDescent="0.25">
      <c r="A3934" s="342"/>
      <c r="B3934" s="417"/>
      <c r="C3934" s="418"/>
      <c r="S3934" s="367"/>
      <c r="T3934" s="367"/>
      <c r="U3934" s="368"/>
      <c r="V3934" s="1"/>
      <c r="W3934" s="1"/>
      <c r="X3934" s="1"/>
      <c r="Y3934" s="1"/>
      <c r="Z3934" s="1"/>
      <c r="AA3934" s="1"/>
      <c r="AB3934" s="1"/>
      <c r="AC3934" s="1"/>
    </row>
    <row r="3935" spans="1:29" ht="15" customHeight="1" x14ac:dyDescent="0.25">
      <c r="A3935" s="342"/>
      <c r="B3935" s="417"/>
      <c r="C3935" s="418"/>
      <c r="S3935" s="367"/>
      <c r="T3935" s="367"/>
      <c r="U3935" s="368"/>
      <c r="V3935" s="1"/>
      <c r="W3935" s="1"/>
      <c r="X3935" s="1"/>
      <c r="Y3935" s="1"/>
      <c r="Z3935" s="1"/>
      <c r="AA3935" s="1"/>
      <c r="AB3935" s="1"/>
      <c r="AC3935" s="1"/>
    </row>
    <row r="3936" spans="1:29" ht="15" customHeight="1" x14ac:dyDescent="0.25">
      <c r="A3936" s="342"/>
      <c r="B3936" s="417"/>
      <c r="C3936" s="418"/>
      <c r="S3936" s="367"/>
      <c r="T3936" s="367"/>
      <c r="U3936" s="368"/>
      <c r="V3936" s="1"/>
      <c r="W3936" s="1"/>
      <c r="X3936" s="1"/>
      <c r="Y3936" s="1"/>
      <c r="Z3936" s="1"/>
      <c r="AA3936" s="1"/>
      <c r="AB3936" s="1"/>
      <c r="AC3936" s="1"/>
    </row>
    <row r="3937" spans="1:29" ht="15" customHeight="1" x14ac:dyDescent="0.25">
      <c r="A3937" s="342"/>
      <c r="B3937" s="417"/>
      <c r="C3937" s="418"/>
      <c r="S3937" s="367"/>
      <c r="T3937" s="367"/>
      <c r="U3937" s="368"/>
      <c r="V3937" s="1"/>
      <c r="W3937" s="1"/>
      <c r="X3937" s="1"/>
      <c r="Y3937" s="1"/>
      <c r="Z3937" s="1"/>
      <c r="AA3937" s="1"/>
      <c r="AB3937" s="1"/>
      <c r="AC3937" s="1"/>
    </row>
    <row r="3938" spans="1:29" ht="15" customHeight="1" x14ac:dyDescent="0.25">
      <c r="A3938" s="342"/>
      <c r="B3938" s="417"/>
      <c r="C3938" s="418"/>
      <c r="S3938" s="367"/>
      <c r="T3938" s="367"/>
      <c r="U3938" s="368"/>
      <c r="V3938" s="1"/>
      <c r="W3938" s="1"/>
      <c r="X3938" s="1"/>
      <c r="Y3938" s="1"/>
      <c r="Z3938" s="1"/>
      <c r="AA3938" s="1"/>
      <c r="AB3938" s="1"/>
      <c r="AC3938" s="1"/>
    </row>
    <row r="3939" spans="1:29" ht="15" customHeight="1" x14ac:dyDescent="0.25">
      <c r="A3939" s="342"/>
      <c r="B3939" s="417"/>
      <c r="C3939" s="418"/>
      <c r="S3939" s="367"/>
      <c r="T3939" s="367"/>
      <c r="U3939" s="368"/>
      <c r="V3939" s="1"/>
      <c r="W3939" s="1"/>
      <c r="X3939" s="1"/>
      <c r="Y3939" s="1"/>
      <c r="Z3939" s="1"/>
      <c r="AA3939" s="1"/>
      <c r="AB3939" s="1"/>
      <c r="AC3939" s="1"/>
    </row>
    <row r="3940" spans="1:29" ht="15" customHeight="1" x14ac:dyDescent="0.25">
      <c r="A3940" s="342"/>
      <c r="B3940" s="417"/>
      <c r="C3940" s="418"/>
      <c r="S3940" s="367"/>
      <c r="T3940" s="367"/>
      <c r="U3940" s="368"/>
      <c r="V3940" s="1"/>
      <c r="W3940" s="1"/>
      <c r="X3940" s="1"/>
      <c r="Y3940" s="1"/>
      <c r="Z3940" s="1"/>
      <c r="AA3940" s="1"/>
      <c r="AB3940" s="1"/>
      <c r="AC3940" s="1"/>
    </row>
    <row r="3941" spans="1:29" ht="15" customHeight="1" x14ac:dyDescent="0.25">
      <c r="A3941" s="342"/>
      <c r="B3941" s="417"/>
      <c r="C3941" s="418"/>
      <c r="S3941" s="367"/>
      <c r="T3941" s="367"/>
      <c r="U3941" s="368"/>
      <c r="V3941" s="1"/>
      <c r="W3941" s="1"/>
      <c r="X3941" s="1"/>
      <c r="Y3941" s="1"/>
      <c r="Z3941" s="1"/>
      <c r="AA3941" s="1"/>
      <c r="AB3941" s="1"/>
      <c r="AC3941" s="1"/>
    </row>
    <row r="3942" spans="1:29" ht="15" customHeight="1" x14ac:dyDescent="0.25">
      <c r="A3942" s="342"/>
      <c r="B3942" s="417"/>
      <c r="C3942" s="418"/>
      <c r="S3942" s="367"/>
      <c r="T3942" s="367"/>
      <c r="U3942" s="368"/>
      <c r="V3942" s="1"/>
      <c r="W3942" s="1"/>
      <c r="X3942" s="1"/>
      <c r="Y3942" s="1"/>
      <c r="Z3942" s="1"/>
      <c r="AA3942" s="1"/>
      <c r="AB3942" s="1"/>
      <c r="AC3942" s="1"/>
    </row>
    <row r="3943" spans="1:29" ht="15" customHeight="1" x14ac:dyDescent="0.25">
      <c r="A3943" s="342"/>
      <c r="B3943" s="417"/>
      <c r="C3943" s="418"/>
      <c r="S3943" s="367"/>
      <c r="T3943" s="367"/>
      <c r="U3943" s="368"/>
      <c r="V3943" s="1"/>
      <c r="W3943" s="1"/>
      <c r="X3943" s="1"/>
      <c r="Y3943" s="1"/>
      <c r="Z3943" s="1"/>
      <c r="AA3943" s="1"/>
      <c r="AB3943" s="1"/>
      <c r="AC3943" s="1"/>
    </row>
    <row r="3944" spans="1:29" ht="15" customHeight="1" x14ac:dyDescent="0.25">
      <c r="A3944" s="342"/>
      <c r="B3944" s="417"/>
      <c r="C3944" s="418"/>
      <c r="S3944" s="367"/>
      <c r="T3944" s="367"/>
      <c r="U3944" s="368"/>
      <c r="V3944" s="1"/>
      <c r="W3944" s="1"/>
      <c r="X3944" s="1"/>
      <c r="Y3944" s="1"/>
      <c r="Z3944" s="1"/>
      <c r="AA3944" s="1"/>
      <c r="AB3944" s="1"/>
      <c r="AC3944" s="1"/>
    </row>
    <row r="3945" spans="1:29" ht="15" customHeight="1" x14ac:dyDescent="0.25">
      <c r="A3945" s="342"/>
      <c r="B3945" s="417"/>
      <c r="C3945" s="418"/>
      <c r="S3945" s="367"/>
      <c r="T3945" s="367"/>
      <c r="U3945" s="368"/>
      <c r="V3945" s="1"/>
      <c r="W3945" s="1"/>
      <c r="X3945" s="1"/>
      <c r="Y3945" s="1"/>
      <c r="Z3945" s="1"/>
      <c r="AA3945" s="1"/>
      <c r="AB3945" s="1"/>
      <c r="AC3945" s="1"/>
    </row>
    <row r="3946" spans="1:29" ht="15" customHeight="1" x14ac:dyDescent="0.25">
      <c r="A3946" s="342"/>
      <c r="B3946" s="417"/>
      <c r="C3946" s="418"/>
      <c r="S3946" s="367"/>
      <c r="T3946" s="367"/>
      <c r="U3946" s="368"/>
      <c r="V3946" s="1"/>
      <c r="W3946" s="1"/>
      <c r="X3946" s="1"/>
      <c r="Y3946" s="1"/>
      <c r="Z3946" s="1"/>
      <c r="AA3946" s="1"/>
      <c r="AB3946" s="1"/>
      <c r="AC3946" s="1"/>
    </row>
    <row r="3947" spans="1:29" ht="15" customHeight="1" x14ac:dyDescent="0.25">
      <c r="A3947" s="342"/>
      <c r="B3947" s="417"/>
      <c r="C3947" s="418"/>
      <c r="S3947" s="367"/>
      <c r="T3947" s="367"/>
      <c r="U3947" s="368"/>
      <c r="V3947" s="1"/>
      <c r="W3947" s="1"/>
      <c r="X3947" s="1"/>
      <c r="Y3947" s="1"/>
      <c r="Z3947" s="1"/>
      <c r="AA3947" s="1"/>
      <c r="AB3947" s="1"/>
      <c r="AC3947" s="1"/>
    </row>
    <row r="3948" spans="1:29" ht="15" customHeight="1" x14ac:dyDescent="0.25">
      <c r="A3948" s="342"/>
      <c r="B3948" s="417"/>
      <c r="C3948" s="418"/>
      <c r="S3948" s="367"/>
      <c r="T3948" s="367"/>
      <c r="U3948" s="368"/>
      <c r="V3948" s="1"/>
      <c r="W3948" s="1"/>
      <c r="X3948" s="1"/>
      <c r="Y3948" s="1"/>
      <c r="Z3948" s="1"/>
      <c r="AA3948" s="1"/>
      <c r="AB3948" s="1"/>
      <c r="AC3948" s="1"/>
    </row>
    <row r="3949" spans="1:29" ht="15" customHeight="1" x14ac:dyDescent="0.25">
      <c r="A3949" s="342"/>
      <c r="B3949" s="417"/>
      <c r="C3949" s="418"/>
      <c r="S3949" s="367"/>
      <c r="T3949" s="367"/>
      <c r="U3949" s="368"/>
      <c r="V3949" s="1"/>
      <c r="W3949" s="1"/>
      <c r="X3949" s="1"/>
      <c r="Y3949" s="1"/>
      <c r="Z3949" s="1"/>
      <c r="AA3949" s="1"/>
      <c r="AB3949" s="1"/>
      <c r="AC3949" s="1"/>
    </row>
    <row r="3950" spans="1:29" ht="15" customHeight="1" x14ac:dyDescent="0.25">
      <c r="A3950" s="342"/>
      <c r="B3950" s="417"/>
      <c r="C3950" s="418"/>
      <c r="S3950" s="367"/>
      <c r="T3950" s="367"/>
      <c r="U3950" s="368"/>
      <c r="V3950" s="1"/>
      <c r="W3950" s="1"/>
      <c r="X3950" s="1"/>
      <c r="Y3950" s="1"/>
      <c r="Z3950" s="1"/>
      <c r="AA3950" s="1"/>
      <c r="AB3950" s="1"/>
      <c r="AC3950" s="1"/>
    </row>
    <row r="3951" spans="1:29" ht="15" customHeight="1" x14ac:dyDescent="0.25">
      <c r="A3951" s="342"/>
      <c r="B3951" s="417"/>
      <c r="C3951" s="418"/>
      <c r="S3951" s="367"/>
      <c r="T3951" s="367"/>
      <c r="U3951" s="368"/>
      <c r="V3951" s="1"/>
      <c r="W3951" s="1"/>
      <c r="X3951" s="1"/>
      <c r="Y3951" s="1"/>
      <c r="Z3951" s="1"/>
      <c r="AA3951" s="1"/>
      <c r="AB3951" s="1"/>
      <c r="AC3951" s="1"/>
    </row>
    <row r="3952" spans="1:29" ht="15" customHeight="1" x14ac:dyDescent="0.25">
      <c r="A3952" s="342"/>
      <c r="B3952" s="417"/>
      <c r="C3952" s="418"/>
      <c r="S3952" s="367"/>
      <c r="T3952" s="367"/>
      <c r="U3952" s="368"/>
      <c r="V3952" s="1"/>
      <c r="W3952" s="1"/>
      <c r="X3952" s="1"/>
      <c r="Y3952" s="1"/>
      <c r="Z3952" s="1"/>
      <c r="AA3952" s="1"/>
      <c r="AB3952" s="1"/>
      <c r="AC3952" s="1"/>
    </row>
    <row r="3953" spans="1:29" ht="15" customHeight="1" x14ac:dyDescent="0.25">
      <c r="A3953" s="342"/>
      <c r="B3953" s="417"/>
      <c r="C3953" s="418"/>
      <c r="S3953" s="367"/>
      <c r="T3953" s="367"/>
      <c r="U3953" s="368"/>
      <c r="V3953" s="1"/>
      <c r="W3953" s="1"/>
      <c r="X3953" s="1"/>
      <c r="Y3953" s="1"/>
      <c r="Z3953" s="1"/>
      <c r="AA3953" s="1"/>
      <c r="AB3953" s="1"/>
      <c r="AC3953" s="1"/>
    </row>
    <row r="3954" spans="1:29" ht="15" customHeight="1" x14ac:dyDescent="0.25">
      <c r="A3954" s="342"/>
      <c r="B3954" s="417"/>
      <c r="C3954" s="418"/>
      <c r="S3954" s="367"/>
      <c r="T3954" s="367"/>
      <c r="U3954" s="368"/>
      <c r="V3954" s="1"/>
      <c r="W3954" s="1"/>
      <c r="X3954" s="1"/>
      <c r="Y3954" s="1"/>
      <c r="Z3954" s="1"/>
      <c r="AA3954" s="1"/>
      <c r="AB3954" s="1"/>
      <c r="AC3954" s="1"/>
    </row>
    <row r="3955" spans="1:29" ht="15" customHeight="1" x14ac:dyDescent="0.25">
      <c r="A3955" s="342"/>
      <c r="B3955" s="417"/>
      <c r="C3955" s="418"/>
      <c r="S3955" s="367"/>
      <c r="T3955" s="367"/>
      <c r="U3955" s="368"/>
      <c r="V3955" s="1"/>
      <c r="W3955" s="1"/>
      <c r="X3955" s="1"/>
      <c r="Y3955" s="1"/>
      <c r="Z3955" s="1"/>
      <c r="AA3955" s="1"/>
      <c r="AB3955" s="1"/>
      <c r="AC3955" s="1"/>
    </row>
    <row r="3956" spans="1:29" ht="15" customHeight="1" x14ac:dyDescent="0.25">
      <c r="A3956" s="342"/>
      <c r="B3956" s="417"/>
      <c r="C3956" s="418"/>
      <c r="S3956" s="367"/>
      <c r="T3956" s="367"/>
      <c r="U3956" s="368"/>
      <c r="V3956" s="1"/>
      <c r="W3956" s="1"/>
      <c r="X3956" s="1"/>
      <c r="Y3956" s="1"/>
      <c r="Z3956" s="1"/>
      <c r="AA3956" s="1"/>
      <c r="AB3956" s="1"/>
      <c r="AC3956" s="1"/>
    </row>
    <row r="3957" spans="1:29" ht="15" customHeight="1" x14ac:dyDescent="0.25">
      <c r="A3957" s="342"/>
      <c r="B3957" s="417"/>
      <c r="C3957" s="418"/>
      <c r="S3957" s="367"/>
      <c r="T3957" s="367"/>
      <c r="U3957" s="368"/>
      <c r="V3957" s="1"/>
      <c r="W3957" s="1"/>
      <c r="X3957" s="1"/>
      <c r="Y3957" s="1"/>
      <c r="Z3957" s="1"/>
      <c r="AA3957" s="1"/>
      <c r="AB3957" s="1"/>
      <c r="AC3957" s="1"/>
    </row>
    <row r="3958" spans="1:29" ht="15" customHeight="1" x14ac:dyDescent="0.25">
      <c r="A3958" s="342"/>
      <c r="B3958" s="417"/>
      <c r="C3958" s="418"/>
      <c r="S3958" s="367"/>
      <c r="T3958" s="367"/>
      <c r="U3958" s="368"/>
      <c r="V3958" s="1"/>
      <c r="W3958" s="1"/>
      <c r="X3958" s="1"/>
      <c r="Y3958" s="1"/>
      <c r="Z3958" s="1"/>
      <c r="AA3958" s="1"/>
      <c r="AB3958" s="1"/>
      <c r="AC3958" s="1"/>
    </row>
    <row r="3959" spans="1:29" ht="15" customHeight="1" x14ac:dyDescent="0.25">
      <c r="A3959" s="342"/>
      <c r="B3959" s="417"/>
      <c r="C3959" s="418"/>
      <c r="S3959" s="367"/>
      <c r="T3959" s="367"/>
      <c r="U3959" s="368"/>
      <c r="V3959" s="1"/>
      <c r="W3959" s="1"/>
      <c r="X3959" s="1"/>
      <c r="Y3959" s="1"/>
      <c r="Z3959" s="1"/>
      <c r="AA3959" s="1"/>
      <c r="AB3959" s="1"/>
      <c r="AC3959" s="1"/>
    </row>
    <row r="3960" spans="1:29" ht="15" customHeight="1" x14ac:dyDescent="0.25">
      <c r="A3960" s="342"/>
      <c r="B3960" s="417"/>
      <c r="C3960" s="418"/>
      <c r="S3960" s="367"/>
      <c r="T3960" s="367"/>
      <c r="U3960" s="368"/>
      <c r="V3960" s="1"/>
      <c r="W3960" s="1"/>
      <c r="X3960" s="1"/>
      <c r="Y3960" s="1"/>
      <c r="Z3960" s="1"/>
      <c r="AA3960" s="1"/>
      <c r="AB3960" s="1"/>
      <c r="AC3960" s="1"/>
    </row>
    <row r="3961" spans="1:29" ht="15" customHeight="1" x14ac:dyDescent="0.25">
      <c r="A3961" s="342"/>
      <c r="B3961" s="417"/>
      <c r="C3961" s="418"/>
      <c r="S3961" s="367"/>
      <c r="T3961" s="367"/>
      <c r="U3961" s="368"/>
      <c r="V3961" s="1"/>
      <c r="W3961" s="1"/>
      <c r="X3961" s="1"/>
      <c r="Y3961" s="1"/>
      <c r="Z3961" s="1"/>
      <c r="AA3961" s="1"/>
      <c r="AB3961" s="1"/>
      <c r="AC3961" s="1"/>
    </row>
    <row r="3962" spans="1:29" ht="15" customHeight="1" x14ac:dyDescent="0.25">
      <c r="A3962" s="342"/>
      <c r="B3962" s="417"/>
      <c r="C3962" s="418"/>
      <c r="S3962" s="367"/>
      <c r="T3962" s="367"/>
      <c r="U3962" s="368"/>
      <c r="V3962" s="1"/>
      <c r="W3962" s="1"/>
      <c r="X3962" s="1"/>
      <c r="Y3962" s="1"/>
      <c r="Z3962" s="1"/>
      <c r="AA3962" s="1"/>
      <c r="AB3962" s="1"/>
      <c r="AC3962" s="1"/>
    </row>
    <row r="3963" spans="1:29" ht="15" customHeight="1" x14ac:dyDescent="0.25">
      <c r="A3963" s="342"/>
      <c r="B3963" s="417"/>
      <c r="C3963" s="418"/>
      <c r="S3963" s="367"/>
      <c r="T3963" s="367"/>
      <c r="U3963" s="368"/>
      <c r="V3963" s="1"/>
      <c r="W3963" s="1"/>
      <c r="X3963" s="1"/>
      <c r="Y3963" s="1"/>
      <c r="Z3963" s="1"/>
      <c r="AA3963" s="1"/>
      <c r="AB3963" s="1"/>
      <c r="AC3963" s="1"/>
    </row>
    <row r="3964" spans="1:29" ht="15" customHeight="1" x14ac:dyDescent="0.25">
      <c r="A3964" s="342"/>
      <c r="B3964" s="417"/>
      <c r="C3964" s="418"/>
      <c r="S3964" s="367"/>
      <c r="T3964" s="367"/>
      <c r="U3964" s="368"/>
      <c r="V3964" s="1"/>
      <c r="W3964" s="1"/>
      <c r="X3964" s="1"/>
      <c r="Y3964" s="1"/>
      <c r="Z3964" s="1"/>
      <c r="AA3964" s="1"/>
      <c r="AB3964" s="1"/>
      <c r="AC3964" s="1"/>
    </row>
    <row r="3965" spans="1:29" ht="15" customHeight="1" x14ac:dyDescent="0.25">
      <c r="A3965" s="342"/>
      <c r="B3965" s="417"/>
      <c r="C3965" s="418"/>
      <c r="S3965" s="367"/>
      <c r="T3965" s="367"/>
      <c r="U3965" s="368"/>
      <c r="V3965" s="1"/>
      <c r="W3965" s="1"/>
      <c r="X3965" s="1"/>
      <c r="Y3965" s="1"/>
      <c r="Z3965" s="1"/>
      <c r="AA3965" s="1"/>
      <c r="AB3965" s="1"/>
      <c r="AC3965" s="1"/>
    </row>
    <row r="3966" spans="1:29" ht="15" customHeight="1" x14ac:dyDescent="0.25">
      <c r="A3966" s="342"/>
      <c r="B3966" s="417"/>
      <c r="C3966" s="418"/>
      <c r="S3966" s="367"/>
      <c r="T3966" s="367"/>
      <c r="U3966" s="368"/>
      <c r="V3966" s="1"/>
      <c r="W3966" s="1"/>
      <c r="X3966" s="1"/>
      <c r="Y3966" s="1"/>
      <c r="Z3966" s="1"/>
      <c r="AA3966" s="1"/>
      <c r="AB3966" s="1"/>
      <c r="AC3966" s="1"/>
    </row>
    <row r="3967" spans="1:29" ht="15" customHeight="1" x14ac:dyDescent="0.25">
      <c r="A3967" s="342"/>
      <c r="B3967" s="417"/>
      <c r="C3967" s="418"/>
      <c r="S3967" s="367"/>
      <c r="T3967" s="367"/>
      <c r="U3967" s="368"/>
      <c r="V3967" s="1"/>
      <c r="W3967" s="1"/>
      <c r="X3967" s="1"/>
      <c r="Y3967" s="1"/>
      <c r="Z3967" s="1"/>
      <c r="AA3967" s="1"/>
      <c r="AB3967" s="1"/>
      <c r="AC3967" s="1"/>
    </row>
    <row r="3968" spans="1:29" ht="15" customHeight="1" x14ac:dyDescent="0.25">
      <c r="A3968" s="342"/>
      <c r="B3968" s="417"/>
      <c r="C3968" s="418"/>
      <c r="S3968" s="367"/>
      <c r="T3968" s="367"/>
      <c r="U3968" s="368"/>
      <c r="V3968" s="1"/>
      <c r="W3968" s="1"/>
      <c r="X3968" s="1"/>
      <c r="Y3968" s="1"/>
      <c r="Z3968" s="1"/>
      <c r="AA3968" s="1"/>
      <c r="AB3968" s="1"/>
      <c r="AC3968" s="1"/>
    </row>
    <row r="3969" spans="1:29" ht="15" customHeight="1" x14ac:dyDescent="0.25">
      <c r="A3969" s="342"/>
      <c r="B3969" s="417"/>
      <c r="C3969" s="418"/>
      <c r="S3969" s="367"/>
      <c r="T3969" s="367"/>
      <c r="U3969" s="368"/>
      <c r="V3969" s="1"/>
      <c r="W3969" s="1"/>
      <c r="X3969" s="1"/>
      <c r="Y3969" s="1"/>
      <c r="Z3969" s="1"/>
      <c r="AA3969" s="1"/>
      <c r="AB3969" s="1"/>
      <c r="AC3969" s="1"/>
    </row>
    <row r="3970" spans="1:29" ht="15" customHeight="1" x14ac:dyDescent="0.25">
      <c r="A3970" s="342"/>
      <c r="B3970" s="417"/>
      <c r="C3970" s="418"/>
      <c r="S3970" s="367"/>
      <c r="T3970" s="367"/>
      <c r="U3970" s="368"/>
      <c r="V3970" s="1"/>
      <c r="W3970" s="1"/>
      <c r="X3970" s="1"/>
      <c r="Y3970" s="1"/>
      <c r="Z3970" s="1"/>
      <c r="AA3970" s="1"/>
      <c r="AB3970" s="1"/>
      <c r="AC3970" s="1"/>
    </row>
    <row r="3971" spans="1:29" ht="15" customHeight="1" x14ac:dyDescent="0.25">
      <c r="A3971" s="342"/>
      <c r="B3971" s="417"/>
      <c r="C3971" s="418"/>
      <c r="S3971" s="367"/>
      <c r="T3971" s="367"/>
      <c r="U3971" s="368"/>
      <c r="V3971" s="1"/>
      <c r="W3971" s="1"/>
      <c r="X3971" s="1"/>
      <c r="Y3971" s="1"/>
      <c r="Z3971" s="1"/>
      <c r="AA3971" s="1"/>
      <c r="AB3971" s="1"/>
      <c r="AC3971" s="1"/>
    </row>
    <row r="3972" spans="1:29" ht="15" customHeight="1" x14ac:dyDescent="0.25">
      <c r="A3972" s="342"/>
      <c r="B3972" s="417"/>
      <c r="C3972" s="418"/>
      <c r="S3972" s="367"/>
      <c r="T3972" s="367"/>
      <c r="U3972" s="368"/>
      <c r="V3972" s="1"/>
      <c r="W3972" s="1"/>
      <c r="X3972" s="1"/>
      <c r="Y3972" s="1"/>
      <c r="Z3972" s="1"/>
      <c r="AA3972" s="1"/>
      <c r="AB3972" s="1"/>
      <c r="AC3972" s="1"/>
    </row>
    <row r="3973" spans="1:29" ht="15" customHeight="1" x14ac:dyDescent="0.25">
      <c r="A3973" s="342"/>
      <c r="B3973" s="417"/>
      <c r="C3973" s="418"/>
      <c r="S3973" s="367"/>
      <c r="T3973" s="367"/>
      <c r="U3973" s="368"/>
      <c r="V3973" s="1"/>
      <c r="W3973" s="1"/>
      <c r="X3973" s="1"/>
      <c r="Y3973" s="1"/>
      <c r="Z3973" s="1"/>
      <c r="AA3973" s="1"/>
      <c r="AB3973" s="1"/>
      <c r="AC3973" s="1"/>
    </row>
    <row r="3974" spans="1:29" ht="15" customHeight="1" x14ac:dyDescent="0.25">
      <c r="A3974" s="342"/>
      <c r="B3974" s="417"/>
      <c r="C3974" s="418"/>
      <c r="S3974" s="367"/>
      <c r="T3974" s="367"/>
      <c r="U3974" s="368"/>
      <c r="V3974" s="1"/>
      <c r="W3974" s="1"/>
      <c r="X3974" s="1"/>
      <c r="Y3974" s="1"/>
      <c r="Z3974" s="1"/>
      <c r="AA3974" s="1"/>
      <c r="AB3974" s="1"/>
      <c r="AC3974" s="1"/>
    </row>
    <row r="3975" spans="1:29" ht="15" customHeight="1" x14ac:dyDescent="0.25">
      <c r="A3975" s="342"/>
      <c r="B3975" s="417"/>
      <c r="C3975" s="418"/>
      <c r="S3975" s="367"/>
      <c r="T3975" s="367"/>
      <c r="U3975" s="368"/>
      <c r="V3975" s="1"/>
      <c r="W3975" s="1"/>
      <c r="X3975" s="1"/>
      <c r="Y3975" s="1"/>
      <c r="Z3975" s="1"/>
      <c r="AA3975" s="1"/>
      <c r="AB3975" s="1"/>
      <c r="AC3975" s="1"/>
    </row>
    <row r="3976" spans="1:29" ht="15" customHeight="1" x14ac:dyDescent="0.25">
      <c r="A3976" s="342"/>
      <c r="B3976" s="417"/>
      <c r="C3976" s="418"/>
      <c r="S3976" s="367"/>
      <c r="T3976" s="367"/>
      <c r="U3976" s="368"/>
      <c r="V3976" s="1"/>
      <c r="W3976" s="1"/>
      <c r="X3976" s="1"/>
      <c r="Y3976" s="1"/>
      <c r="Z3976" s="1"/>
      <c r="AA3976" s="1"/>
      <c r="AB3976" s="1"/>
      <c r="AC3976" s="1"/>
    </row>
    <row r="3977" spans="1:29" ht="15" customHeight="1" x14ac:dyDescent="0.25">
      <c r="A3977" s="342"/>
      <c r="B3977" s="417"/>
      <c r="C3977" s="418"/>
      <c r="S3977" s="367"/>
      <c r="T3977" s="367"/>
      <c r="U3977" s="368"/>
      <c r="V3977" s="1"/>
      <c r="W3977" s="1"/>
      <c r="X3977" s="1"/>
      <c r="Y3977" s="1"/>
      <c r="Z3977" s="1"/>
      <c r="AA3977" s="1"/>
      <c r="AB3977" s="1"/>
      <c r="AC3977" s="1"/>
    </row>
    <row r="3978" spans="1:29" ht="15" customHeight="1" x14ac:dyDescent="0.25">
      <c r="A3978" s="342"/>
      <c r="B3978" s="417"/>
      <c r="C3978" s="418"/>
      <c r="S3978" s="367"/>
      <c r="T3978" s="367"/>
      <c r="U3978" s="368"/>
      <c r="V3978" s="1"/>
      <c r="W3978" s="1"/>
      <c r="X3978" s="1"/>
      <c r="Y3978" s="1"/>
      <c r="Z3978" s="1"/>
      <c r="AA3978" s="1"/>
      <c r="AB3978" s="1"/>
      <c r="AC3978" s="1"/>
    </row>
    <row r="3979" spans="1:29" ht="15" customHeight="1" x14ac:dyDescent="0.25">
      <c r="A3979" s="342"/>
      <c r="B3979" s="417"/>
      <c r="C3979" s="418"/>
      <c r="S3979" s="367"/>
      <c r="T3979" s="367"/>
      <c r="U3979" s="368"/>
      <c r="V3979" s="1"/>
      <c r="W3979" s="1"/>
      <c r="X3979" s="1"/>
      <c r="Y3979" s="1"/>
      <c r="Z3979" s="1"/>
      <c r="AA3979" s="1"/>
      <c r="AB3979" s="1"/>
      <c r="AC3979" s="1"/>
    </row>
    <row r="3980" spans="1:29" ht="15" customHeight="1" x14ac:dyDescent="0.25">
      <c r="A3980" s="342"/>
      <c r="B3980" s="417"/>
      <c r="C3980" s="418"/>
      <c r="S3980" s="367"/>
      <c r="T3980" s="367"/>
      <c r="U3980" s="368"/>
      <c r="V3980" s="1"/>
      <c r="W3980" s="1"/>
      <c r="X3980" s="1"/>
      <c r="Y3980" s="1"/>
      <c r="Z3980" s="1"/>
      <c r="AA3980" s="1"/>
      <c r="AB3980" s="1"/>
      <c r="AC3980" s="1"/>
    </row>
    <row r="3981" spans="1:29" ht="15" customHeight="1" x14ac:dyDescent="0.25">
      <c r="A3981" s="342"/>
      <c r="B3981" s="417"/>
      <c r="C3981" s="418"/>
      <c r="S3981" s="367"/>
      <c r="T3981" s="367"/>
      <c r="U3981" s="368"/>
      <c r="V3981" s="1"/>
      <c r="W3981" s="1"/>
      <c r="X3981" s="1"/>
      <c r="Y3981" s="1"/>
      <c r="Z3981" s="1"/>
      <c r="AA3981" s="1"/>
      <c r="AB3981" s="1"/>
      <c r="AC3981" s="1"/>
    </row>
    <row r="3982" spans="1:29" ht="15" customHeight="1" x14ac:dyDescent="0.25">
      <c r="A3982" s="342"/>
      <c r="B3982" s="417"/>
      <c r="C3982" s="418"/>
      <c r="S3982" s="367"/>
      <c r="T3982" s="367"/>
      <c r="U3982" s="368"/>
      <c r="V3982" s="1"/>
      <c r="W3982" s="1"/>
      <c r="X3982" s="1"/>
      <c r="Y3982" s="1"/>
      <c r="Z3982" s="1"/>
      <c r="AA3982" s="1"/>
      <c r="AB3982" s="1"/>
      <c r="AC3982" s="1"/>
    </row>
    <row r="3983" spans="1:29" ht="15" customHeight="1" x14ac:dyDescent="0.25">
      <c r="A3983" s="342"/>
      <c r="B3983" s="417"/>
      <c r="C3983" s="418"/>
      <c r="S3983" s="367"/>
      <c r="T3983" s="367"/>
      <c r="U3983" s="368"/>
      <c r="V3983" s="1"/>
      <c r="W3983" s="1"/>
      <c r="X3983" s="1"/>
      <c r="Y3983" s="1"/>
      <c r="Z3983" s="1"/>
      <c r="AA3983" s="1"/>
      <c r="AB3983" s="1"/>
      <c r="AC3983" s="1"/>
    </row>
    <row r="3984" spans="1:29" ht="15" customHeight="1" x14ac:dyDescent="0.25">
      <c r="A3984" s="342"/>
      <c r="B3984" s="417"/>
      <c r="C3984" s="418"/>
      <c r="S3984" s="367"/>
      <c r="T3984" s="367"/>
      <c r="U3984" s="368"/>
      <c r="V3984" s="1"/>
      <c r="W3984" s="1"/>
      <c r="X3984" s="1"/>
      <c r="Y3984" s="1"/>
      <c r="Z3984" s="1"/>
      <c r="AA3984" s="1"/>
      <c r="AB3984" s="1"/>
      <c r="AC3984" s="1"/>
    </row>
    <row r="3985" spans="1:29" ht="15" customHeight="1" x14ac:dyDescent="0.25">
      <c r="A3985" s="342"/>
      <c r="B3985" s="417"/>
      <c r="C3985" s="418"/>
      <c r="S3985" s="367"/>
      <c r="T3985" s="367"/>
      <c r="U3985" s="368"/>
      <c r="V3985" s="1"/>
      <c r="W3985" s="1"/>
      <c r="X3985" s="1"/>
      <c r="Y3985" s="1"/>
      <c r="Z3985" s="1"/>
      <c r="AA3985" s="1"/>
      <c r="AB3985" s="1"/>
      <c r="AC3985" s="1"/>
    </row>
    <row r="3986" spans="1:29" ht="15" customHeight="1" x14ac:dyDescent="0.25">
      <c r="A3986" s="342"/>
      <c r="B3986" s="417"/>
      <c r="C3986" s="418"/>
      <c r="S3986" s="367"/>
      <c r="T3986" s="367"/>
      <c r="U3986" s="368"/>
      <c r="V3986" s="1"/>
      <c r="W3986" s="1"/>
      <c r="X3986" s="1"/>
      <c r="Y3986" s="1"/>
      <c r="Z3986" s="1"/>
      <c r="AA3986" s="1"/>
      <c r="AB3986" s="1"/>
      <c r="AC3986" s="1"/>
    </row>
    <row r="3987" spans="1:29" ht="15" customHeight="1" x14ac:dyDescent="0.25">
      <c r="A3987" s="342"/>
      <c r="B3987" s="417"/>
      <c r="C3987" s="418"/>
      <c r="S3987" s="367"/>
      <c r="T3987" s="367"/>
      <c r="U3987" s="368"/>
      <c r="V3987" s="1"/>
      <c r="W3987" s="1"/>
      <c r="X3987" s="1"/>
      <c r="Y3987" s="1"/>
      <c r="Z3987" s="1"/>
      <c r="AA3987" s="1"/>
      <c r="AB3987" s="1"/>
      <c r="AC3987" s="1"/>
    </row>
    <row r="3988" spans="1:29" ht="15" customHeight="1" x14ac:dyDescent="0.25">
      <c r="A3988" s="342"/>
      <c r="B3988" s="417"/>
      <c r="C3988" s="418"/>
      <c r="S3988" s="367"/>
      <c r="T3988" s="367"/>
      <c r="U3988" s="368"/>
      <c r="V3988" s="1"/>
      <c r="W3988" s="1"/>
      <c r="X3988" s="1"/>
      <c r="Y3988" s="1"/>
      <c r="Z3988" s="1"/>
      <c r="AA3988" s="1"/>
      <c r="AB3988" s="1"/>
      <c r="AC3988" s="1"/>
    </row>
    <row r="3989" spans="1:29" ht="15" customHeight="1" x14ac:dyDescent="0.25">
      <c r="A3989" s="342"/>
      <c r="B3989" s="417"/>
      <c r="C3989" s="418"/>
      <c r="S3989" s="367"/>
      <c r="T3989" s="367"/>
      <c r="U3989" s="368"/>
      <c r="V3989" s="1"/>
      <c r="W3989" s="1"/>
      <c r="X3989" s="1"/>
      <c r="Y3989" s="1"/>
      <c r="Z3989" s="1"/>
      <c r="AA3989" s="1"/>
      <c r="AB3989" s="1"/>
      <c r="AC3989" s="1"/>
    </row>
    <row r="3990" spans="1:29" ht="15" customHeight="1" x14ac:dyDescent="0.25">
      <c r="A3990" s="342"/>
      <c r="B3990" s="417"/>
      <c r="C3990" s="418"/>
      <c r="S3990" s="367"/>
      <c r="T3990" s="367"/>
      <c r="U3990" s="368"/>
      <c r="V3990" s="1"/>
      <c r="W3990" s="1"/>
      <c r="X3990" s="1"/>
      <c r="Y3990" s="1"/>
      <c r="Z3990" s="1"/>
      <c r="AA3990" s="1"/>
      <c r="AB3990" s="1"/>
      <c r="AC3990" s="1"/>
    </row>
    <row r="3991" spans="1:29" ht="15" customHeight="1" x14ac:dyDescent="0.25">
      <c r="A3991" s="342"/>
      <c r="B3991" s="417"/>
      <c r="C3991" s="418"/>
      <c r="S3991" s="367"/>
      <c r="T3991" s="367"/>
      <c r="U3991" s="368"/>
      <c r="V3991" s="1"/>
      <c r="W3991" s="1"/>
      <c r="X3991" s="1"/>
      <c r="Y3991" s="1"/>
      <c r="Z3991" s="1"/>
      <c r="AA3991" s="1"/>
      <c r="AB3991" s="1"/>
      <c r="AC3991" s="1"/>
    </row>
    <row r="3992" spans="1:29" ht="15" customHeight="1" x14ac:dyDescent="0.25">
      <c r="A3992" s="342"/>
      <c r="B3992" s="417"/>
      <c r="C3992" s="418"/>
      <c r="S3992" s="367"/>
      <c r="T3992" s="367"/>
      <c r="U3992" s="368"/>
      <c r="V3992" s="1"/>
      <c r="W3992" s="1"/>
      <c r="X3992" s="1"/>
      <c r="Y3992" s="1"/>
      <c r="Z3992" s="1"/>
      <c r="AA3992" s="1"/>
      <c r="AB3992" s="1"/>
      <c r="AC3992" s="1"/>
    </row>
    <row r="3993" spans="1:29" ht="15" customHeight="1" x14ac:dyDescent="0.25">
      <c r="A3993" s="342"/>
      <c r="B3993" s="417"/>
      <c r="C3993" s="418"/>
      <c r="S3993" s="367"/>
      <c r="T3993" s="367"/>
      <c r="U3993" s="368"/>
      <c r="V3993" s="1"/>
      <c r="W3993" s="1"/>
      <c r="X3993" s="1"/>
      <c r="Y3993" s="1"/>
      <c r="Z3993" s="1"/>
      <c r="AA3993" s="1"/>
      <c r="AB3993" s="1"/>
      <c r="AC3993" s="1"/>
    </row>
    <row r="3994" spans="1:29" ht="15" customHeight="1" x14ac:dyDescent="0.25">
      <c r="A3994" s="342"/>
      <c r="B3994" s="417"/>
      <c r="C3994" s="418"/>
      <c r="S3994" s="367"/>
      <c r="T3994" s="367"/>
      <c r="U3994" s="368"/>
      <c r="V3994" s="1"/>
      <c r="W3994" s="1"/>
      <c r="X3994" s="1"/>
      <c r="Y3994" s="1"/>
      <c r="Z3994" s="1"/>
      <c r="AA3994" s="1"/>
      <c r="AB3994" s="1"/>
      <c r="AC3994" s="1"/>
    </row>
    <row r="3995" spans="1:29" ht="15" customHeight="1" x14ac:dyDescent="0.25">
      <c r="A3995" s="342"/>
      <c r="B3995" s="417"/>
      <c r="C3995" s="418"/>
      <c r="S3995" s="367"/>
      <c r="T3995" s="367"/>
      <c r="U3995" s="368"/>
      <c r="V3995" s="1"/>
      <c r="W3995" s="1"/>
      <c r="X3995" s="1"/>
      <c r="Y3995" s="1"/>
      <c r="Z3995" s="1"/>
      <c r="AA3995" s="1"/>
      <c r="AB3995" s="1"/>
      <c r="AC3995" s="1"/>
    </row>
    <row r="3996" spans="1:29" ht="15" customHeight="1" x14ac:dyDescent="0.25">
      <c r="A3996" s="342"/>
      <c r="B3996" s="417"/>
      <c r="C3996" s="418"/>
      <c r="S3996" s="367"/>
      <c r="T3996" s="367"/>
      <c r="U3996" s="368"/>
      <c r="V3996" s="1"/>
      <c r="W3996" s="1"/>
      <c r="X3996" s="1"/>
      <c r="Y3996" s="1"/>
      <c r="Z3996" s="1"/>
      <c r="AA3996" s="1"/>
      <c r="AB3996" s="1"/>
      <c r="AC3996" s="1"/>
    </row>
    <row r="3997" spans="1:29" ht="15" customHeight="1" x14ac:dyDescent="0.25">
      <c r="A3997" s="342"/>
      <c r="B3997" s="417"/>
      <c r="C3997" s="418"/>
      <c r="S3997" s="367"/>
      <c r="T3997" s="367"/>
      <c r="U3997" s="368"/>
      <c r="V3997" s="1"/>
      <c r="W3997" s="1"/>
      <c r="X3997" s="1"/>
      <c r="Y3997" s="1"/>
      <c r="Z3997" s="1"/>
      <c r="AA3997" s="1"/>
      <c r="AB3997" s="1"/>
      <c r="AC3997" s="1"/>
    </row>
    <row r="3998" spans="1:29" ht="15" customHeight="1" x14ac:dyDescent="0.25">
      <c r="A3998" s="342"/>
      <c r="B3998" s="417"/>
      <c r="C3998" s="418"/>
      <c r="S3998" s="367"/>
      <c r="T3998" s="367"/>
      <c r="U3998" s="368"/>
      <c r="V3998" s="1"/>
      <c r="W3998" s="1"/>
      <c r="X3998" s="1"/>
      <c r="Y3998" s="1"/>
      <c r="Z3998" s="1"/>
      <c r="AA3998" s="1"/>
      <c r="AB3998" s="1"/>
      <c r="AC3998" s="1"/>
    </row>
    <row r="3999" spans="1:29" ht="15" customHeight="1" x14ac:dyDescent="0.25">
      <c r="A3999" s="342"/>
      <c r="B3999" s="417"/>
      <c r="C3999" s="418"/>
      <c r="S3999" s="367"/>
      <c r="T3999" s="367"/>
      <c r="U3999" s="368"/>
      <c r="V3999" s="1"/>
      <c r="W3999" s="1"/>
      <c r="X3999" s="1"/>
      <c r="Y3999" s="1"/>
      <c r="Z3999" s="1"/>
      <c r="AA3999" s="1"/>
      <c r="AB3999" s="1"/>
      <c r="AC3999" s="1"/>
    </row>
    <row r="4000" spans="1:29" ht="15" customHeight="1" x14ac:dyDescent="0.25">
      <c r="A4000" s="342"/>
      <c r="B4000" s="417"/>
      <c r="C4000" s="418"/>
      <c r="S4000" s="367"/>
      <c r="T4000" s="367"/>
      <c r="U4000" s="368"/>
      <c r="V4000" s="1"/>
      <c r="W4000" s="1"/>
      <c r="X4000" s="1"/>
      <c r="Y4000" s="1"/>
      <c r="Z4000" s="1"/>
      <c r="AA4000" s="1"/>
      <c r="AB4000" s="1"/>
      <c r="AC4000" s="1"/>
    </row>
    <row r="4001" spans="1:29" ht="15" customHeight="1" x14ac:dyDescent="0.25">
      <c r="A4001" s="342"/>
      <c r="B4001" s="417"/>
      <c r="C4001" s="418"/>
      <c r="S4001" s="367"/>
      <c r="T4001" s="367"/>
      <c r="U4001" s="368"/>
      <c r="V4001" s="1"/>
      <c r="W4001" s="1"/>
      <c r="X4001" s="1"/>
      <c r="Y4001" s="1"/>
      <c r="Z4001" s="1"/>
      <c r="AA4001" s="1"/>
      <c r="AB4001" s="1"/>
      <c r="AC4001" s="1"/>
    </row>
    <row r="4002" spans="1:29" ht="15" customHeight="1" x14ac:dyDescent="0.25">
      <c r="A4002" s="342"/>
      <c r="B4002" s="417"/>
      <c r="C4002" s="418"/>
      <c r="S4002" s="367"/>
      <c r="T4002" s="367"/>
      <c r="U4002" s="368"/>
      <c r="V4002" s="1"/>
      <c r="W4002" s="1"/>
      <c r="X4002" s="1"/>
      <c r="Y4002" s="1"/>
      <c r="Z4002" s="1"/>
      <c r="AA4002" s="1"/>
      <c r="AB4002" s="1"/>
      <c r="AC4002" s="1"/>
    </row>
    <row r="4003" spans="1:29" ht="15" customHeight="1" x14ac:dyDescent="0.25">
      <c r="A4003" s="342"/>
      <c r="B4003" s="417"/>
      <c r="C4003" s="418"/>
      <c r="S4003" s="367"/>
      <c r="T4003" s="367"/>
      <c r="U4003" s="368"/>
      <c r="V4003" s="1"/>
      <c r="W4003" s="1"/>
      <c r="X4003" s="1"/>
      <c r="Y4003" s="1"/>
      <c r="Z4003" s="1"/>
      <c r="AA4003" s="1"/>
      <c r="AB4003" s="1"/>
      <c r="AC4003" s="1"/>
    </row>
    <row r="4004" spans="1:29" ht="15" customHeight="1" x14ac:dyDescent="0.25">
      <c r="A4004" s="342"/>
      <c r="B4004" s="417"/>
      <c r="C4004" s="418"/>
      <c r="S4004" s="367"/>
      <c r="T4004" s="367"/>
      <c r="U4004" s="368"/>
      <c r="V4004" s="1"/>
      <c r="W4004" s="1"/>
      <c r="X4004" s="1"/>
      <c r="Y4004" s="1"/>
      <c r="Z4004" s="1"/>
      <c r="AA4004" s="1"/>
      <c r="AB4004" s="1"/>
      <c r="AC4004" s="1"/>
    </row>
    <row r="4005" spans="1:29" ht="15" customHeight="1" x14ac:dyDescent="0.25">
      <c r="A4005" s="342"/>
      <c r="B4005" s="417"/>
      <c r="C4005" s="418"/>
      <c r="S4005" s="367"/>
      <c r="T4005" s="367"/>
      <c r="U4005" s="368"/>
      <c r="V4005" s="1"/>
      <c r="W4005" s="1"/>
      <c r="X4005" s="1"/>
      <c r="Y4005" s="1"/>
      <c r="Z4005" s="1"/>
      <c r="AA4005" s="1"/>
      <c r="AB4005" s="1"/>
      <c r="AC4005" s="1"/>
    </row>
    <row r="4006" spans="1:29" ht="15" customHeight="1" x14ac:dyDescent="0.25">
      <c r="A4006" s="342"/>
      <c r="B4006" s="417"/>
      <c r="C4006" s="418"/>
      <c r="S4006" s="367"/>
      <c r="T4006" s="367"/>
      <c r="U4006" s="368"/>
      <c r="V4006" s="1"/>
      <c r="W4006" s="1"/>
      <c r="X4006" s="1"/>
      <c r="Y4006" s="1"/>
      <c r="Z4006" s="1"/>
      <c r="AA4006" s="1"/>
      <c r="AB4006" s="1"/>
      <c r="AC4006" s="1"/>
    </row>
    <row r="4007" spans="1:29" ht="15" customHeight="1" x14ac:dyDescent="0.25">
      <c r="A4007" s="342"/>
      <c r="B4007" s="417"/>
      <c r="C4007" s="418"/>
      <c r="S4007" s="367"/>
      <c r="T4007" s="367"/>
      <c r="U4007" s="368"/>
      <c r="V4007" s="1"/>
      <c r="W4007" s="1"/>
      <c r="X4007" s="1"/>
      <c r="Y4007" s="1"/>
      <c r="Z4007" s="1"/>
      <c r="AA4007" s="1"/>
      <c r="AB4007" s="1"/>
      <c r="AC4007" s="1"/>
    </row>
    <row r="4008" spans="1:29" ht="15" customHeight="1" x14ac:dyDescent="0.25">
      <c r="A4008" s="342"/>
      <c r="B4008" s="417"/>
      <c r="C4008" s="418"/>
      <c r="S4008" s="367"/>
      <c r="T4008" s="367"/>
      <c r="U4008" s="368"/>
      <c r="V4008" s="1"/>
      <c r="W4008" s="1"/>
      <c r="X4008" s="1"/>
      <c r="Y4008" s="1"/>
      <c r="Z4008" s="1"/>
      <c r="AA4008" s="1"/>
      <c r="AB4008" s="1"/>
      <c r="AC4008" s="1"/>
    </row>
    <row r="4009" spans="1:29" ht="15" customHeight="1" x14ac:dyDescent="0.25">
      <c r="A4009" s="342"/>
      <c r="B4009" s="417"/>
      <c r="C4009" s="418"/>
      <c r="S4009" s="367"/>
      <c r="T4009" s="367"/>
      <c r="U4009" s="368"/>
      <c r="V4009" s="1"/>
      <c r="W4009" s="1"/>
      <c r="X4009" s="1"/>
      <c r="Y4009" s="1"/>
      <c r="Z4009" s="1"/>
      <c r="AA4009" s="1"/>
      <c r="AB4009" s="1"/>
      <c r="AC4009" s="1"/>
    </row>
    <row r="4010" spans="1:29" ht="15" customHeight="1" x14ac:dyDescent="0.25">
      <c r="A4010" s="342"/>
      <c r="B4010" s="417"/>
      <c r="C4010" s="418"/>
      <c r="S4010" s="367"/>
      <c r="T4010" s="367"/>
      <c r="U4010" s="368"/>
      <c r="V4010" s="1"/>
      <c r="W4010" s="1"/>
      <c r="X4010" s="1"/>
      <c r="Y4010" s="1"/>
      <c r="Z4010" s="1"/>
      <c r="AA4010" s="1"/>
      <c r="AB4010" s="1"/>
      <c r="AC4010" s="1"/>
    </row>
    <row r="4011" spans="1:29" ht="15" customHeight="1" x14ac:dyDescent="0.25">
      <c r="A4011" s="342"/>
      <c r="B4011" s="417"/>
      <c r="C4011" s="418"/>
      <c r="S4011" s="367"/>
      <c r="T4011" s="367"/>
      <c r="U4011" s="368"/>
      <c r="V4011" s="1"/>
      <c r="W4011" s="1"/>
      <c r="X4011" s="1"/>
      <c r="Y4011" s="1"/>
      <c r="Z4011" s="1"/>
      <c r="AA4011" s="1"/>
      <c r="AB4011" s="1"/>
      <c r="AC4011" s="1"/>
    </row>
    <row r="4012" spans="1:29" ht="15" customHeight="1" x14ac:dyDescent="0.25">
      <c r="A4012" s="342"/>
      <c r="B4012" s="417"/>
      <c r="C4012" s="418"/>
      <c r="S4012" s="367"/>
      <c r="T4012" s="367"/>
      <c r="U4012" s="368"/>
      <c r="V4012" s="1"/>
      <c r="W4012" s="1"/>
      <c r="X4012" s="1"/>
      <c r="Y4012" s="1"/>
      <c r="Z4012" s="1"/>
      <c r="AA4012" s="1"/>
      <c r="AB4012" s="1"/>
      <c r="AC4012" s="1"/>
    </row>
    <row r="4013" spans="1:29" ht="15" customHeight="1" x14ac:dyDescent="0.25">
      <c r="A4013" s="342"/>
      <c r="B4013" s="417"/>
      <c r="C4013" s="418"/>
      <c r="S4013" s="367"/>
      <c r="T4013" s="367"/>
      <c r="U4013" s="368"/>
      <c r="V4013" s="1"/>
      <c r="W4013" s="1"/>
      <c r="X4013" s="1"/>
      <c r="Y4013" s="1"/>
      <c r="Z4013" s="1"/>
      <c r="AA4013" s="1"/>
      <c r="AB4013" s="1"/>
      <c r="AC4013" s="1"/>
    </row>
    <row r="4014" spans="1:29" ht="15" customHeight="1" x14ac:dyDescent="0.25">
      <c r="A4014" s="342"/>
      <c r="B4014" s="417"/>
      <c r="C4014" s="418"/>
      <c r="S4014" s="367"/>
      <c r="T4014" s="367"/>
      <c r="U4014" s="368"/>
      <c r="V4014" s="1"/>
      <c r="W4014" s="1"/>
      <c r="X4014" s="1"/>
      <c r="Y4014" s="1"/>
      <c r="Z4014" s="1"/>
      <c r="AA4014" s="1"/>
      <c r="AB4014" s="1"/>
      <c r="AC4014" s="1"/>
    </row>
    <row r="4015" spans="1:29" ht="15" customHeight="1" x14ac:dyDescent="0.25">
      <c r="A4015" s="342"/>
      <c r="B4015" s="417"/>
      <c r="C4015" s="418"/>
      <c r="S4015" s="367"/>
      <c r="T4015" s="367"/>
      <c r="U4015" s="368"/>
      <c r="V4015" s="1"/>
      <c r="W4015" s="1"/>
      <c r="X4015" s="1"/>
      <c r="Y4015" s="1"/>
      <c r="Z4015" s="1"/>
      <c r="AA4015" s="1"/>
      <c r="AB4015" s="1"/>
      <c r="AC4015" s="1"/>
    </row>
    <row r="4016" spans="1:29" ht="15" customHeight="1" x14ac:dyDescent="0.25">
      <c r="A4016" s="342"/>
      <c r="B4016" s="417"/>
      <c r="C4016" s="418"/>
      <c r="S4016" s="367"/>
      <c r="T4016" s="367"/>
      <c r="U4016" s="368"/>
      <c r="V4016" s="1"/>
      <c r="W4016" s="1"/>
      <c r="X4016" s="1"/>
      <c r="Y4016" s="1"/>
      <c r="Z4016" s="1"/>
      <c r="AA4016" s="1"/>
      <c r="AB4016" s="1"/>
      <c r="AC4016" s="1"/>
    </row>
    <row r="4017" spans="1:29" ht="15" customHeight="1" x14ac:dyDescent="0.25">
      <c r="A4017" s="342"/>
      <c r="B4017" s="417"/>
      <c r="C4017" s="418"/>
      <c r="S4017" s="367"/>
      <c r="T4017" s="367"/>
      <c r="U4017" s="368"/>
      <c r="V4017" s="1"/>
      <c r="W4017" s="1"/>
      <c r="X4017" s="1"/>
      <c r="Y4017" s="1"/>
      <c r="Z4017" s="1"/>
      <c r="AA4017" s="1"/>
      <c r="AB4017" s="1"/>
      <c r="AC4017" s="1"/>
    </row>
    <row r="4018" spans="1:29" ht="15" customHeight="1" x14ac:dyDescent="0.25">
      <c r="A4018" s="342"/>
      <c r="B4018" s="417"/>
      <c r="C4018" s="418"/>
      <c r="S4018" s="367"/>
      <c r="T4018" s="367"/>
      <c r="U4018" s="368"/>
      <c r="V4018" s="1"/>
      <c r="W4018" s="1"/>
      <c r="X4018" s="1"/>
      <c r="Y4018" s="1"/>
      <c r="Z4018" s="1"/>
      <c r="AA4018" s="1"/>
      <c r="AB4018" s="1"/>
      <c r="AC4018" s="1"/>
    </row>
    <row r="4019" spans="1:29" ht="15" customHeight="1" x14ac:dyDescent="0.25">
      <c r="A4019" s="342"/>
      <c r="B4019" s="417"/>
      <c r="C4019" s="418"/>
      <c r="S4019" s="367"/>
      <c r="T4019" s="367"/>
      <c r="U4019" s="368"/>
      <c r="V4019" s="1"/>
      <c r="W4019" s="1"/>
      <c r="X4019" s="1"/>
      <c r="Y4019" s="1"/>
      <c r="Z4019" s="1"/>
      <c r="AA4019" s="1"/>
      <c r="AB4019" s="1"/>
      <c r="AC4019" s="1"/>
    </row>
    <row r="4020" spans="1:29" ht="15" customHeight="1" x14ac:dyDescent="0.25">
      <c r="A4020" s="342"/>
      <c r="B4020" s="417"/>
      <c r="C4020" s="418"/>
      <c r="S4020" s="367"/>
      <c r="T4020" s="367"/>
      <c r="U4020" s="368"/>
      <c r="V4020" s="1"/>
      <c r="W4020" s="1"/>
      <c r="X4020" s="1"/>
      <c r="Y4020" s="1"/>
      <c r="Z4020" s="1"/>
      <c r="AA4020" s="1"/>
      <c r="AB4020" s="1"/>
      <c r="AC4020" s="1"/>
    </row>
    <row r="4021" spans="1:29" ht="15" customHeight="1" x14ac:dyDescent="0.25">
      <c r="A4021" s="342"/>
      <c r="B4021" s="417"/>
      <c r="C4021" s="418"/>
      <c r="S4021" s="367"/>
      <c r="T4021" s="367"/>
      <c r="U4021" s="368"/>
      <c r="V4021" s="1"/>
      <c r="W4021" s="1"/>
      <c r="X4021" s="1"/>
      <c r="Y4021" s="1"/>
      <c r="Z4021" s="1"/>
      <c r="AA4021" s="1"/>
      <c r="AB4021" s="1"/>
      <c r="AC4021" s="1"/>
    </row>
    <row r="4022" spans="1:29" ht="15" customHeight="1" x14ac:dyDescent="0.25">
      <c r="A4022" s="342"/>
      <c r="B4022" s="417"/>
      <c r="C4022" s="418"/>
      <c r="S4022" s="367"/>
      <c r="T4022" s="367"/>
      <c r="U4022" s="368"/>
      <c r="V4022" s="1"/>
      <c r="W4022" s="1"/>
      <c r="X4022" s="1"/>
      <c r="Y4022" s="1"/>
      <c r="Z4022" s="1"/>
      <c r="AA4022" s="1"/>
      <c r="AB4022" s="1"/>
      <c r="AC4022" s="1"/>
    </row>
    <row r="4023" spans="1:29" ht="15" customHeight="1" x14ac:dyDescent="0.25">
      <c r="A4023" s="342"/>
      <c r="B4023" s="417"/>
      <c r="C4023" s="418"/>
      <c r="S4023" s="367"/>
      <c r="T4023" s="367"/>
      <c r="U4023" s="368"/>
      <c r="V4023" s="1"/>
      <c r="W4023" s="1"/>
      <c r="X4023" s="1"/>
      <c r="Y4023" s="1"/>
      <c r="Z4023" s="1"/>
      <c r="AA4023" s="1"/>
      <c r="AB4023" s="1"/>
      <c r="AC4023" s="1"/>
    </row>
    <row r="4024" spans="1:29" ht="15" customHeight="1" x14ac:dyDescent="0.25">
      <c r="A4024" s="342"/>
      <c r="B4024" s="417"/>
      <c r="C4024" s="418"/>
      <c r="S4024" s="367"/>
      <c r="T4024" s="367"/>
      <c r="U4024" s="368"/>
      <c r="V4024" s="1"/>
      <c r="W4024" s="1"/>
      <c r="X4024" s="1"/>
      <c r="Y4024" s="1"/>
      <c r="Z4024" s="1"/>
      <c r="AA4024" s="1"/>
      <c r="AB4024" s="1"/>
      <c r="AC4024" s="1"/>
    </row>
    <row r="4025" spans="1:29" ht="15" customHeight="1" x14ac:dyDescent="0.25">
      <c r="A4025" s="342"/>
      <c r="B4025" s="417"/>
      <c r="C4025" s="418"/>
      <c r="S4025" s="367"/>
      <c r="T4025" s="367"/>
      <c r="U4025" s="368"/>
      <c r="V4025" s="1"/>
      <c r="W4025" s="1"/>
      <c r="X4025" s="1"/>
      <c r="Y4025" s="1"/>
      <c r="Z4025" s="1"/>
      <c r="AA4025" s="1"/>
      <c r="AB4025" s="1"/>
      <c r="AC4025" s="1"/>
    </row>
    <row r="4026" spans="1:29" ht="15" customHeight="1" x14ac:dyDescent="0.25">
      <c r="A4026" s="342"/>
      <c r="B4026" s="417"/>
      <c r="C4026" s="418"/>
      <c r="S4026" s="367"/>
      <c r="T4026" s="367"/>
      <c r="U4026" s="368"/>
      <c r="V4026" s="1"/>
      <c r="W4026" s="1"/>
      <c r="X4026" s="1"/>
      <c r="Y4026" s="1"/>
      <c r="Z4026" s="1"/>
      <c r="AA4026" s="1"/>
      <c r="AB4026" s="1"/>
      <c r="AC4026" s="1"/>
    </row>
    <row r="4027" spans="1:29" ht="15" customHeight="1" x14ac:dyDescent="0.25">
      <c r="A4027" s="342"/>
      <c r="B4027" s="417"/>
      <c r="C4027" s="418"/>
      <c r="S4027" s="367"/>
      <c r="T4027" s="367"/>
      <c r="U4027" s="368"/>
      <c r="V4027" s="1"/>
      <c r="W4027" s="1"/>
      <c r="X4027" s="1"/>
      <c r="Y4027" s="1"/>
      <c r="Z4027" s="1"/>
      <c r="AA4027" s="1"/>
      <c r="AB4027" s="1"/>
      <c r="AC4027" s="1"/>
    </row>
    <row r="4028" spans="1:29" ht="15" customHeight="1" x14ac:dyDescent="0.25">
      <c r="A4028" s="342"/>
      <c r="B4028" s="417"/>
      <c r="C4028" s="418"/>
      <c r="S4028" s="367"/>
      <c r="T4028" s="367"/>
      <c r="U4028" s="368"/>
      <c r="V4028" s="1"/>
      <c r="W4028" s="1"/>
      <c r="X4028" s="1"/>
      <c r="Y4028" s="1"/>
      <c r="Z4028" s="1"/>
      <c r="AA4028" s="1"/>
      <c r="AB4028" s="1"/>
      <c r="AC4028" s="1"/>
    </row>
    <row r="4029" spans="1:29" ht="15" customHeight="1" x14ac:dyDescent="0.25">
      <c r="A4029" s="342"/>
      <c r="B4029" s="417"/>
      <c r="C4029" s="418"/>
      <c r="S4029" s="367"/>
      <c r="T4029" s="367"/>
      <c r="U4029" s="368"/>
      <c r="V4029" s="1"/>
      <c r="W4029" s="1"/>
      <c r="X4029" s="1"/>
      <c r="Y4029" s="1"/>
      <c r="Z4029" s="1"/>
      <c r="AA4029" s="1"/>
      <c r="AB4029" s="1"/>
      <c r="AC4029" s="1"/>
    </row>
    <row r="4030" spans="1:29" ht="15" customHeight="1" x14ac:dyDescent="0.25">
      <c r="A4030" s="342"/>
      <c r="B4030" s="417"/>
      <c r="C4030" s="418"/>
      <c r="S4030" s="367"/>
      <c r="T4030" s="367"/>
      <c r="U4030" s="368"/>
      <c r="V4030" s="1"/>
      <c r="W4030" s="1"/>
      <c r="X4030" s="1"/>
      <c r="Y4030" s="1"/>
      <c r="Z4030" s="1"/>
      <c r="AA4030" s="1"/>
      <c r="AB4030" s="1"/>
      <c r="AC4030" s="1"/>
    </row>
    <row r="4031" spans="1:29" ht="15" customHeight="1" x14ac:dyDescent="0.25">
      <c r="A4031" s="342"/>
      <c r="B4031" s="417"/>
      <c r="C4031" s="418"/>
      <c r="S4031" s="367"/>
      <c r="T4031" s="367"/>
      <c r="U4031" s="368"/>
      <c r="V4031" s="1"/>
      <c r="W4031" s="1"/>
      <c r="X4031" s="1"/>
      <c r="Y4031" s="1"/>
      <c r="Z4031" s="1"/>
      <c r="AA4031" s="1"/>
      <c r="AB4031" s="1"/>
      <c r="AC4031" s="1"/>
    </row>
    <row r="4032" spans="1:29" ht="15" customHeight="1" x14ac:dyDescent="0.25">
      <c r="A4032" s="342"/>
      <c r="B4032" s="417"/>
      <c r="C4032" s="418"/>
      <c r="S4032" s="367"/>
      <c r="T4032" s="367"/>
      <c r="U4032" s="368"/>
      <c r="V4032" s="1"/>
      <c r="W4032" s="1"/>
      <c r="X4032" s="1"/>
      <c r="Y4032" s="1"/>
      <c r="Z4032" s="1"/>
      <c r="AA4032" s="1"/>
      <c r="AB4032" s="1"/>
      <c r="AC4032" s="1"/>
    </row>
    <row r="4033" spans="1:29" ht="15" customHeight="1" x14ac:dyDescent="0.25">
      <c r="A4033" s="342"/>
      <c r="B4033" s="417"/>
      <c r="C4033" s="418"/>
      <c r="S4033" s="367"/>
      <c r="T4033" s="367"/>
      <c r="U4033" s="368"/>
      <c r="V4033" s="1"/>
      <c r="W4033" s="1"/>
      <c r="X4033" s="1"/>
      <c r="Y4033" s="1"/>
      <c r="Z4033" s="1"/>
      <c r="AA4033" s="1"/>
      <c r="AB4033" s="1"/>
      <c r="AC4033" s="1"/>
    </row>
    <row r="4034" spans="1:29" ht="15" customHeight="1" x14ac:dyDescent="0.25">
      <c r="A4034" s="342"/>
      <c r="B4034" s="417"/>
      <c r="C4034" s="418"/>
      <c r="S4034" s="367"/>
      <c r="T4034" s="367"/>
      <c r="U4034" s="368"/>
      <c r="V4034" s="1"/>
      <c r="W4034" s="1"/>
      <c r="X4034" s="1"/>
      <c r="Y4034" s="1"/>
      <c r="Z4034" s="1"/>
      <c r="AA4034" s="1"/>
      <c r="AB4034" s="1"/>
      <c r="AC4034" s="1"/>
    </row>
    <row r="4035" spans="1:29" ht="15" customHeight="1" x14ac:dyDescent="0.25">
      <c r="A4035" s="342"/>
      <c r="B4035" s="417"/>
      <c r="C4035" s="418"/>
      <c r="S4035" s="367"/>
      <c r="T4035" s="367"/>
      <c r="U4035" s="368"/>
      <c r="V4035" s="1"/>
      <c r="W4035" s="1"/>
      <c r="X4035" s="1"/>
      <c r="Y4035" s="1"/>
      <c r="Z4035" s="1"/>
      <c r="AA4035" s="1"/>
      <c r="AB4035" s="1"/>
      <c r="AC4035" s="1"/>
    </row>
    <row r="4036" spans="1:29" ht="15" customHeight="1" x14ac:dyDescent="0.25">
      <c r="A4036" s="342"/>
      <c r="B4036" s="417"/>
      <c r="C4036" s="418"/>
      <c r="S4036" s="367"/>
      <c r="T4036" s="367"/>
      <c r="U4036" s="368"/>
      <c r="V4036" s="1"/>
      <c r="W4036" s="1"/>
      <c r="X4036" s="1"/>
      <c r="Y4036" s="1"/>
      <c r="Z4036" s="1"/>
      <c r="AA4036" s="1"/>
      <c r="AB4036" s="1"/>
      <c r="AC4036" s="1"/>
    </row>
    <row r="4037" spans="1:29" ht="15" customHeight="1" x14ac:dyDescent="0.25">
      <c r="A4037" s="342"/>
      <c r="B4037" s="417"/>
      <c r="C4037" s="418"/>
      <c r="S4037" s="367"/>
      <c r="T4037" s="367"/>
      <c r="U4037" s="368"/>
      <c r="V4037" s="1"/>
      <c r="W4037" s="1"/>
      <c r="X4037" s="1"/>
      <c r="Y4037" s="1"/>
      <c r="Z4037" s="1"/>
      <c r="AA4037" s="1"/>
      <c r="AB4037" s="1"/>
      <c r="AC4037" s="1"/>
    </row>
    <row r="4038" spans="1:29" ht="15" customHeight="1" x14ac:dyDescent="0.25">
      <c r="A4038" s="342"/>
      <c r="B4038" s="417"/>
      <c r="C4038" s="418"/>
      <c r="S4038" s="367"/>
      <c r="T4038" s="367"/>
      <c r="U4038" s="368"/>
      <c r="V4038" s="1"/>
      <c r="W4038" s="1"/>
      <c r="X4038" s="1"/>
      <c r="Y4038" s="1"/>
      <c r="Z4038" s="1"/>
      <c r="AA4038" s="1"/>
      <c r="AB4038" s="1"/>
      <c r="AC4038" s="1"/>
    </row>
    <row r="4039" spans="1:29" ht="15" customHeight="1" x14ac:dyDescent="0.25">
      <c r="A4039" s="342"/>
      <c r="B4039" s="417"/>
      <c r="C4039" s="418"/>
      <c r="S4039" s="367"/>
      <c r="T4039" s="367"/>
      <c r="U4039" s="368"/>
      <c r="V4039" s="1"/>
      <c r="W4039" s="1"/>
      <c r="X4039" s="1"/>
      <c r="Y4039" s="1"/>
      <c r="Z4039" s="1"/>
      <c r="AA4039" s="1"/>
      <c r="AB4039" s="1"/>
      <c r="AC4039" s="1"/>
    </row>
    <row r="4040" spans="1:29" ht="15" customHeight="1" x14ac:dyDescent="0.25">
      <c r="A4040" s="342"/>
      <c r="B4040" s="417"/>
      <c r="C4040" s="418"/>
      <c r="S4040" s="367"/>
      <c r="T4040" s="367"/>
      <c r="U4040" s="368"/>
      <c r="V4040" s="1"/>
      <c r="W4040" s="1"/>
      <c r="X4040" s="1"/>
      <c r="Y4040" s="1"/>
      <c r="Z4040" s="1"/>
      <c r="AA4040" s="1"/>
      <c r="AB4040" s="1"/>
      <c r="AC4040" s="1"/>
    </row>
    <row r="4041" spans="1:29" ht="15" customHeight="1" x14ac:dyDescent="0.25">
      <c r="A4041" s="342"/>
      <c r="B4041" s="417"/>
      <c r="C4041" s="418"/>
      <c r="S4041" s="367"/>
      <c r="T4041" s="367"/>
      <c r="U4041" s="368"/>
      <c r="V4041" s="1"/>
      <c r="W4041" s="1"/>
      <c r="X4041" s="1"/>
      <c r="Y4041" s="1"/>
      <c r="Z4041" s="1"/>
      <c r="AA4041" s="1"/>
      <c r="AB4041" s="1"/>
      <c r="AC4041" s="1"/>
    </row>
    <row r="4042" spans="1:29" ht="15" customHeight="1" x14ac:dyDescent="0.25">
      <c r="A4042" s="342"/>
      <c r="B4042" s="417"/>
      <c r="C4042" s="418"/>
      <c r="S4042" s="367"/>
      <c r="T4042" s="367"/>
      <c r="U4042" s="368"/>
      <c r="V4042" s="1"/>
      <c r="W4042" s="1"/>
      <c r="X4042" s="1"/>
      <c r="Y4042" s="1"/>
      <c r="Z4042" s="1"/>
      <c r="AA4042" s="1"/>
      <c r="AB4042" s="1"/>
      <c r="AC4042" s="1"/>
    </row>
    <row r="4043" spans="1:29" ht="15" customHeight="1" x14ac:dyDescent="0.25">
      <c r="A4043" s="342"/>
      <c r="B4043" s="417"/>
      <c r="C4043" s="418"/>
      <c r="S4043" s="367"/>
      <c r="T4043" s="367"/>
      <c r="U4043" s="368"/>
      <c r="V4043" s="1"/>
      <c r="W4043" s="1"/>
      <c r="X4043" s="1"/>
      <c r="Y4043" s="1"/>
      <c r="Z4043" s="1"/>
      <c r="AA4043" s="1"/>
      <c r="AB4043" s="1"/>
      <c r="AC4043" s="1"/>
    </row>
    <row r="4044" spans="1:29" ht="15" customHeight="1" x14ac:dyDescent="0.25">
      <c r="A4044" s="342"/>
      <c r="B4044" s="417"/>
      <c r="C4044" s="418"/>
      <c r="S4044" s="367"/>
      <c r="T4044" s="367"/>
      <c r="U4044" s="368"/>
      <c r="V4044" s="1"/>
      <c r="W4044" s="1"/>
      <c r="X4044" s="1"/>
      <c r="Y4044" s="1"/>
      <c r="Z4044" s="1"/>
      <c r="AA4044" s="1"/>
      <c r="AB4044" s="1"/>
      <c r="AC4044" s="1"/>
    </row>
    <row r="4045" spans="1:29" ht="15" customHeight="1" x14ac:dyDescent="0.25">
      <c r="A4045" s="342"/>
      <c r="B4045" s="417"/>
      <c r="C4045" s="418"/>
      <c r="S4045" s="367"/>
      <c r="T4045" s="367"/>
      <c r="U4045" s="368"/>
      <c r="V4045" s="1"/>
      <c r="W4045" s="1"/>
      <c r="X4045" s="1"/>
      <c r="Y4045" s="1"/>
      <c r="Z4045" s="1"/>
      <c r="AA4045" s="1"/>
      <c r="AB4045" s="1"/>
      <c r="AC4045" s="1"/>
    </row>
    <row r="4046" spans="1:29" ht="15" customHeight="1" x14ac:dyDescent="0.25">
      <c r="A4046" s="342"/>
      <c r="B4046" s="417"/>
      <c r="C4046" s="418"/>
      <c r="S4046" s="367"/>
      <c r="T4046" s="367"/>
      <c r="U4046" s="368"/>
      <c r="V4046" s="1"/>
      <c r="W4046" s="1"/>
      <c r="X4046" s="1"/>
      <c r="Y4046" s="1"/>
      <c r="Z4046" s="1"/>
      <c r="AA4046" s="1"/>
      <c r="AB4046" s="1"/>
      <c r="AC4046" s="1"/>
    </row>
    <row r="4047" spans="1:29" ht="15" customHeight="1" x14ac:dyDescent="0.25">
      <c r="A4047" s="342"/>
      <c r="B4047" s="417"/>
      <c r="C4047" s="418"/>
      <c r="S4047" s="367"/>
      <c r="T4047" s="367"/>
      <c r="U4047" s="368"/>
      <c r="V4047" s="1"/>
      <c r="W4047" s="1"/>
      <c r="X4047" s="1"/>
      <c r="Y4047" s="1"/>
      <c r="Z4047" s="1"/>
      <c r="AA4047" s="1"/>
      <c r="AB4047" s="1"/>
      <c r="AC4047" s="1"/>
    </row>
    <row r="4048" spans="1:29" ht="15" customHeight="1" x14ac:dyDescent="0.25">
      <c r="A4048" s="342"/>
      <c r="B4048" s="417"/>
      <c r="C4048" s="418"/>
      <c r="S4048" s="367"/>
      <c r="T4048" s="367"/>
      <c r="U4048" s="368"/>
      <c r="V4048" s="1"/>
      <c r="W4048" s="1"/>
      <c r="X4048" s="1"/>
      <c r="Y4048" s="1"/>
      <c r="Z4048" s="1"/>
      <c r="AA4048" s="1"/>
      <c r="AB4048" s="1"/>
      <c r="AC4048" s="1"/>
    </row>
    <row r="4049" spans="1:29" ht="15" customHeight="1" x14ac:dyDescent="0.25">
      <c r="A4049" s="342"/>
      <c r="B4049" s="417"/>
      <c r="C4049" s="418"/>
      <c r="S4049" s="367"/>
      <c r="T4049" s="367"/>
      <c r="U4049" s="368"/>
      <c r="V4049" s="1"/>
      <c r="W4049" s="1"/>
      <c r="X4049" s="1"/>
      <c r="Y4049" s="1"/>
      <c r="Z4049" s="1"/>
      <c r="AA4049" s="1"/>
      <c r="AB4049" s="1"/>
      <c r="AC4049" s="1"/>
    </row>
    <row r="4050" spans="1:29" ht="15" customHeight="1" x14ac:dyDescent="0.25">
      <c r="A4050" s="342"/>
      <c r="B4050" s="417"/>
      <c r="C4050" s="418"/>
      <c r="S4050" s="367"/>
      <c r="T4050" s="367"/>
      <c r="U4050" s="368"/>
      <c r="V4050" s="1"/>
      <c r="W4050" s="1"/>
      <c r="X4050" s="1"/>
      <c r="Y4050" s="1"/>
      <c r="Z4050" s="1"/>
      <c r="AA4050" s="1"/>
      <c r="AB4050" s="1"/>
      <c r="AC4050" s="1"/>
    </row>
    <row r="4051" spans="1:29" ht="15" customHeight="1" x14ac:dyDescent="0.25">
      <c r="A4051" s="342"/>
      <c r="B4051" s="417"/>
      <c r="C4051" s="418"/>
      <c r="S4051" s="367"/>
      <c r="T4051" s="367"/>
      <c r="U4051" s="368"/>
      <c r="V4051" s="1"/>
      <c r="W4051" s="1"/>
      <c r="X4051" s="1"/>
      <c r="Y4051" s="1"/>
      <c r="Z4051" s="1"/>
      <c r="AA4051" s="1"/>
      <c r="AB4051" s="1"/>
      <c r="AC4051" s="1"/>
    </row>
    <row r="4052" spans="1:29" ht="15" customHeight="1" x14ac:dyDescent="0.25">
      <c r="A4052" s="342"/>
      <c r="B4052" s="417"/>
      <c r="C4052" s="418"/>
      <c r="S4052" s="367"/>
      <c r="T4052" s="367"/>
      <c r="U4052" s="368"/>
      <c r="V4052" s="1"/>
      <c r="W4052" s="1"/>
      <c r="X4052" s="1"/>
      <c r="Y4052" s="1"/>
      <c r="Z4052" s="1"/>
      <c r="AA4052" s="1"/>
      <c r="AB4052" s="1"/>
      <c r="AC4052" s="1"/>
    </row>
    <row r="4053" spans="1:29" ht="15" customHeight="1" x14ac:dyDescent="0.25">
      <c r="A4053" s="342"/>
      <c r="B4053" s="417"/>
      <c r="C4053" s="418"/>
      <c r="S4053" s="367"/>
      <c r="T4053" s="367"/>
      <c r="U4053" s="368"/>
      <c r="V4053" s="1"/>
      <c r="W4053" s="1"/>
      <c r="X4053" s="1"/>
      <c r="Y4053" s="1"/>
      <c r="Z4053" s="1"/>
      <c r="AA4053" s="1"/>
      <c r="AB4053" s="1"/>
      <c r="AC4053" s="1"/>
    </row>
    <row r="4054" spans="1:29" ht="15" customHeight="1" x14ac:dyDescent="0.25">
      <c r="A4054" s="342"/>
      <c r="B4054" s="417"/>
      <c r="C4054" s="418"/>
      <c r="S4054" s="367"/>
      <c r="T4054" s="367"/>
      <c r="U4054" s="368"/>
      <c r="V4054" s="1"/>
      <c r="W4054" s="1"/>
      <c r="X4054" s="1"/>
      <c r="Y4054" s="1"/>
      <c r="Z4054" s="1"/>
      <c r="AA4054" s="1"/>
      <c r="AB4054" s="1"/>
      <c r="AC4054" s="1"/>
    </row>
    <row r="4055" spans="1:29" ht="15" customHeight="1" x14ac:dyDescent="0.25">
      <c r="A4055" s="342"/>
      <c r="B4055" s="417"/>
      <c r="C4055" s="418"/>
      <c r="S4055" s="367"/>
      <c r="T4055" s="367"/>
      <c r="U4055" s="368"/>
      <c r="V4055" s="1"/>
      <c r="W4055" s="1"/>
      <c r="X4055" s="1"/>
      <c r="Y4055" s="1"/>
      <c r="Z4055" s="1"/>
      <c r="AA4055" s="1"/>
      <c r="AB4055" s="1"/>
      <c r="AC4055" s="1"/>
    </row>
    <row r="4056" spans="1:29" ht="15" customHeight="1" x14ac:dyDescent="0.25">
      <c r="A4056" s="342"/>
      <c r="B4056" s="417"/>
      <c r="C4056" s="418"/>
      <c r="S4056" s="367"/>
      <c r="T4056" s="367"/>
      <c r="U4056" s="368"/>
      <c r="V4056" s="1"/>
      <c r="W4056" s="1"/>
      <c r="X4056" s="1"/>
      <c r="Y4056" s="1"/>
      <c r="Z4056" s="1"/>
      <c r="AA4056" s="1"/>
      <c r="AB4056" s="1"/>
      <c r="AC4056" s="1"/>
    </row>
    <row r="4057" spans="1:29" ht="15" customHeight="1" x14ac:dyDescent="0.25">
      <c r="A4057" s="342"/>
      <c r="B4057" s="417"/>
      <c r="C4057" s="418"/>
      <c r="S4057" s="367"/>
      <c r="T4057" s="367"/>
      <c r="U4057" s="368"/>
      <c r="V4057" s="1"/>
      <c r="W4057" s="1"/>
      <c r="X4057" s="1"/>
      <c r="Y4057" s="1"/>
      <c r="Z4057" s="1"/>
      <c r="AA4057" s="1"/>
      <c r="AB4057" s="1"/>
      <c r="AC4057" s="1"/>
    </row>
    <row r="4058" spans="1:29" ht="15" customHeight="1" x14ac:dyDescent="0.25">
      <c r="A4058" s="342"/>
      <c r="B4058" s="417"/>
      <c r="C4058" s="418"/>
      <c r="S4058" s="367"/>
      <c r="T4058" s="367"/>
      <c r="U4058" s="368"/>
      <c r="V4058" s="1"/>
      <c r="W4058" s="1"/>
      <c r="X4058" s="1"/>
      <c r="Y4058" s="1"/>
      <c r="Z4058" s="1"/>
      <c r="AA4058" s="1"/>
      <c r="AB4058" s="1"/>
      <c r="AC4058" s="1"/>
    </row>
    <row r="4059" spans="1:29" ht="15" customHeight="1" x14ac:dyDescent="0.25">
      <c r="A4059" s="342"/>
      <c r="B4059" s="417"/>
      <c r="C4059" s="418"/>
      <c r="S4059" s="367"/>
      <c r="T4059" s="367"/>
      <c r="U4059" s="368"/>
      <c r="V4059" s="1"/>
      <c r="W4059" s="1"/>
      <c r="X4059" s="1"/>
      <c r="Y4059" s="1"/>
      <c r="Z4059" s="1"/>
      <c r="AA4059" s="1"/>
      <c r="AB4059" s="1"/>
      <c r="AC4059" s="1"/>
    </row>
    <row r="4060" spans="1:29" ht="15" customHeight="1" x14ac:dyDescent="0.25">
      <c r="A4060" s="342"/>
      <c r="B4060" s="417"/>
      <c r="C4060" s="418"/>
      <c r="S4060" s="367"/>
      <c r="T4060" s="367"/>
      <c r="U4060" s="368"/>
      <c r="V4060" s="1"/>
      <c r="W4060" s="1"/>
      <c r="X4060" s="1"/>
      <c r="Y4060" s="1"/>
      <c r="Z4060" s="1"/>
      <c r="AA4060" s="1"/>
      <c r="AB4060" s="1"/>
      <c r="AC4060" s="1"/>
    </row>
    <row r="4061" spans="1:29" ht="15" customHeight="1" x14ac:dyDescent="0.25">
      <c r="A4061" s="342"/>
      <c r="B4061" s="417"/>
      <c r="C4061" s="418"/>
      <c r="S4061" s="367"/>
      <c r="T4061" s="367"/>
      <c r="U4061" s="368"/>
      <c r="V4061" s="1"/>
      <c r="W4061" s="1"/>
      <c r="X4061" s="1"/>
      <c r="Y4061" s="1"/>
      <c r="Z4061" s="1"/>
      <c r="AA4061" s="1"/>
      <c r="AB4061" s="1"/>
      <c r="AC4061" s="1"/>
    </row>
    <row r="4062" spans="1:29" ht="15" customHeight="1" x14ac:dyDescent="0.25">
      <c r="A4062" s="342"/>
      <c r="B4062" s="417"/>
      <c r="C4062" s="418"/>
      <c r="S4062" s="367"/>
      <c r="T4062" s="367"/>
      <c r="U4062" s="368"/>
      <c r="V4062" s="1"/>
      <c r="W4062" s="1"/>
      <c r="X4062" s="1"/>
      <c r="Y4062" s="1"/>
      <c r="Z4062" s="1"/>
      <c r="AA4062" s="1"/>
      <c r="AB4062" s="1"/>
      <c r="AC4062" s="1"/>
    </row>
    <row r="4063" spans="1:29" ht="15" customHeight="1" x14ac:dyDescent="0.25">
      <c r="A4063" s="342"/>
      <c r="B4063" s="417"/>
      <c r="C4063" s="418"/>
      <c r="S4063" s="367"/>
      <c r="T4063" s="367"/>
      <c r="U4063" s="368"/>
      <c r="V4063" s="1"/>
      <c r="W4063" s="1"/>
      <c r="X4063" s="1"/>
      <c r="Y4063" s="1"/>
      <c r="Z4063" s="1"/>
      <c r="AA4063" s="1"/>
      <c r="AB4063" s="1"/>
      <c r="AC4063" s="1"/>
    </row>
    <row r="4064" spans="1:29" ht="15" customHeight="1" x14ac:dyDescent="0.25">
      <c r="A4064" s="342"/>
      <c r="B4064" s="417"/>
      <c r="C4064" s="418"/>
      <c r="S4064" s="367"/>
      <c r="T4064" s="367"/>
      <c r="U4064" s="368"/>
      <c r="V4064" s="1"/>
      <c r="W4064" s="1"/>
      <c r="X4064" s="1"/>
      <c r="Y4064" s="1"/>
      <c r="Z4064" s="1"/>
      <c r="AA4064" s="1"/>
      <c r="AB4064" s="1"/>
      <c r="AC4064" s="1"/>
    </row>
    <row r="4065" spans="1:29" ht="15" customHeight="1" x14ac:dyDescent="0.25">
      <c r="A4065" s="342"/>
      <c r="B4065" s="417"/>
      <c r="C4065" s="418"/>
      <c r="S4065" s="367"/>
      <c r="T4065" s="367"/>
      <c r="U4065" s="368"/>
      <c r="V4065" s="1"/>
      <c r="W4065" s="1"/>
      <c r="X4065" s="1"/>
      <c r="Y4065" s="1"/>
      <c r="Z4065" s="1"/>
      <c r="AA4065" s="1"/>
      <c r="AB4065" s="1"/>
      <c r="AC4065" s="1"/>
    </row>
    <row r="4066" spans="1:29" ht="15" customHeight="1" x14ac:dyDescent="0.25">
      <c r="A4066" s="342"/>
      <c r="B4066" s="417"/>
      <c r="C4066" s="418"/>
      <c r="S4066" s="367"/>
      <c r="T4066" s="367"/>
      <c r="U4066" s="368"/>
      <c r="V4066" s="1"/>
      <c r="W4066" s="1"/>
      <c r="X4066" s="1"/>
      <c r="Y4066" s="1"/>
      <c r="Z4066" s="1"/>
      <c r="AA4066" s="1"/>
      <c r="AB4066" s="1"/>
      <c r="AC4066" s="1"/>
    </row>
    <row r="4067" spans="1:29" ht="15" customHeight="1" x14ac:dyDescent="0.25">
      <c r="A4067" s="342"/>
      <c r="B4067" s="417"/>
      <c r="C4067" s="418"/>
      <c r="S4067" s="367"/>
      <c r="T4067" s="367"/>
      <c r="U4067" s="368"/>
      <c r="V4067" s="1"/>
      <c r="W4067" s="1"/>
      <c r="X4067" s="1"/>
      <c r="Y4067" s="1"/>
      <c r="Z4067" s="1"/>
      <c r="AA4067" s="1"/>
      <c r="AB4067" s="1"/>
      <c r="AC4067" s="1"/>
    </row>
    <row r="4068" spans="1:29" ht="15" customHeight="1" x14ac:dyDescent="0.25">
      <c r="A4068" s="342"/>
      <c r="B4068" s="417"/>
      <c r="C4068" s="418"/>
      <c r="S4068" s="367"/>
      <c r="T4068" s="367"/>
      <c r="U4068" s="368"/>
      <c r="V4068" s="1"/>
      <c r="W4068" s="1"/>
      <c r="X4068" s="1"/>
      <c r="Y4068" s="1"/>
      <c r="Z4068" s="1"/>
      <c r="AA4068" s="1"/>
      <c r="AB4068" s="1"/>
      <c r="AC4068" s="1"/>
    </row>
    <row r="4069" spans="1:29" ht="15" customHeight="1" x14ac:dyDescent="0.25">
      <c r="A4069" s="342"/>
      <c r="B4069" s="417"/>
      <c r="C4069" s="418"/>
      <c r="S4069" s="367"/>
      <c r="T4069" s="367"/>
      <c r="U4069" s="368"/>
      <c r="V4069" s="1"/>
      <c r="W4069" s="1"/>
      <c r="X4069" s="1"/>
      <c r="Y4069" s="1"/>
      <c r="Z4069" s="1"/>
      <c r="AA4069" s="1"/>
      <c r="AB4069" s="1"/>
      <c r="AC4069" s="1"/>
    </row>
    <row r="4070" spans="1:29" ht="15" customHeight="1" x14ac:dyDescent="0.25">
      <c r="A4070" s="342"/>
      <c r="B4070" s="417"/>
      <c r="C4070" s="418"/>
      <c r="S4070" s="367"/>
      <c r="T4070" s="367"/>
      <c r="U4070" s="368"/>
      <c r="V4070" s="1"/>
      <c r="W4070" s="1"/>
      <c r="X4070" s="1"/>
      <c r="Y4070" s="1"/>
      <c r="Z4070" s="1"/>
      <c r="AA4070" s="1"/>
      <c r="AB4070" s="1"/>
      <c r="AC4070" s="1"/>
    </row>
    <row r="4071" spans="1:29" ht="15" customHeight="1" x14ac:dyDescent="0.25">
      <c r="A4071" s="342"/>
      <c r="B4071" s="417"/>
      <c r="C4071" s="418"/>
      <c r="S4071" s="367"/>
      <c r="T4071" s="367"/>
      <c r="U4071" s="368"/>
      <c r="V4071" s="1"/>
      <c r="W4071" s="1"/>
      <c r="X4071" s="1"/>
      <c r="Y4071" s="1"/>
      <c r="Z4071" s="1"/>
      <c r="AA4071" s="1"/>
      <c r="AB4071" s="1"/>
      <c r="AC4071" s="1"/>
    </row>
    <row r="4072" spans="1:29" ht="15" customHeight="1" x14ac:dyDescent="0.25">
      <c r="A4072" s="342"/>
      <c r="B4072" s="417"/>
      <c r="C4072" s="418"/>
      <c r="S4072" s="367"/>
      <c r="T4072" s="367"/>
      <c r="U4072" s="368"/>
      <c r="V4072" s="1"/>
      <c r="W4072" s="1"/>
      <c r="X4072" s="1"/>
      <c r="Y4072" s="1"/>
      <c r="Z4072" s="1"/>
      <c r="AA4072" s="1"/>
      <c r="AB4072" s="1"/>
      <c r="AC4072" s="1"/>
    </row>
    <row r="4073" spans="1:29" ht="15" customHeight="1" x14ac:dyDescent="0.25">
      <c r="A4073" s="342"/>
      <c r="B4073" s="417"/>
      <c r="C4073" s="418"/>
      <c r="S4073" s="367"/>
      <c r="T4073" s="367"/>
      <c r="U4073" s="368"/>
      <c r="V4073" s="1"/>
      <c r="W4073" s="1"/>
      <c r="X4073" s="1"/>
      <c r="Y4073" s="1"/>
      <c r="Z4073" s="1"/>
      <c r="AA4073" s="1"/>
      <c r="AB4073" s="1"/>
      <c r="AC4073" s="1"/>
    </row>
    <row r="4074" spans="1:29" ht="15" customHeight="1" x14ac:dyDescent="0.25">
      <c r="A4074" s="342"/>
      <c r="B4074" s="417"/>
      <c r="C4074" s="418"/>
      <c r="S4074" s="367"/>
      <c r="T4074" s="367"/>
      <c r="U4074" s="368"/>
      <c r="V4074" s="1"/>
      <c r="W4074" s="1"/>
      <c r="X4074" s="1"/>
      <c r="Y4074" s="1"/>
      <c r="Z4074" s="1"/>
      <c r="AA4074" s="1"/>
      <c r="AB4074" s="1"/>
      <c r="AC4074" s="1"/>
    </row>
    <row r="4075" spans="1:29" ht="15" customHeight="1" x14ac:dyDescent="0.25">
      <c r="A4075" s="342"/>
      <c r="B4075" s="417"/>
      <c r="C4075" s="418"/>
      <c r="S4075" s="367"/>
      <c r="T4075" s="367"/>
      <c r="U4075" s="368"/>
      <c r="V4075" s="1"/>
      <c r="W4075" s="1"/>
      <c r="X4075" s="1"/>
      <c r="Y4075" s="1"/>
      <c r="Z4075" s="1"/>
      <c r="AA4075" s="1"/>
      <c r="AB4075" s="1"/>
      <c r="AC4075" s="1"/>
    </row>
    <row r="4076" spans="1:29" ht="15" customHeight="1" x14ac:dyDescent="0.25">
      <c r="A4076" s="342"/>
      <c r="B4076" s="417"/>
      <c r="C4076" s="418"/>
      <c r="S4076" s="367"/>
      <c r="T4076" s="367"/>
      <c r="U4076" s="368"/>
      <c r="V4076" s="1"/>
      <c r="W4076" s="1"/>
      <c r="X4076" s="1"/>
      <c r="Y4076" s="1"/>
      <c r="Z4076" s="1"/>
      <c r="AA4076" s="1"/>
      <c r="AB4076" s="1"/>
      <c r="AC4076" s="1"/>
    </row>
    <row r="4077" spans="1:29" ht="15" customHeight="1" x14ac:dyDescent="0.25">
      <c r="A4077" s="342"/>
      <c r="B4077" s="417"/>
      <c r="C4077" s="418"/>
      <c r="S4077" s="367"/>
      <c r="T4077" s="367"/>
      <c r="U4077" s="368"/>
      <c r="V4077" s="1"/>
      <c r="W4077" s="1"/>
      <c r="X4077" s="1"/>
      <c r="Y4077" s="1"/>
      <c r="Z4077" s="1"/>
      <c r="AA4077" s="1"/>
      <c r="AB4077" s="1"/>
      <c r="AC4077" s="1"/>
    </row>
    <row r="4078" spans="1:29" ht="15" customHeight="1" x14ac:dyDescent="0.25">
      <c r="A4078" s="342"/>
      <c r="B4078" s="417"/>
      <c r="C4078" s="418"/>
      <c r="S4078" s="367"/>
      <c r="T4078" s="367"/>
      <c r="U4078" s="368"/>
      <c r="V4078" s="1"/>
      <c r="W4078" s="1"/>
      <c r="X4078" s="1"/>
      <c r="Y4078" s="1"/>
      <c r="Z4078" s="1"/>
      <c r="AA4078" s="1"/>
      <c r="AB4078" s="1"/>
      <c r="AC4078" s="1"/>
    </row>
    <row r="4079" spans="1:29" ht="15" customHeight="1" x14ac:dyDescent="0.25">
      <c r="A4079" s="342"/>
      <c r="B4079" s="417"/>
      <c r="C4079" s="418"/>
      <c r="S4079" s="367"/>
      <c r="T4079" s="367"/>
      <c r="U4079" s="368"/>
      <c r="V4079" s="1"/>
      <c r="W4079" s="1"/>
      <c r="X4079" s="1"/>
      <c r="Y4079" s="1"/>
      <c r="Z4079" s="1"/>
      <c r="AA4079" s="1"/>
      <c r="AB4079" s="1"/>
      <c r="AC4079" s="1"/>
    </row>
    <row r="4080" spans="1:29" ht="15" customHeight="1" x14ac:dyDescent="0.25">
      <c r="A4080" s="342"/>
      <c r="B4080" s="417"/>
      <c r="C4080" s="418"/>
      <c r="S4080" s="367"/>
      <c r="T4080" s="367"/>
      <c r="U4080" s="368"/>
      <c r="V4080" s="1"/>
      <c r="W4080" s="1"/>
      <c r="X4080" s="1"/>
      <c r="Y4080" s="1"/>
      <c r="Z4080" s="1"/>
      <c r="AA4080" s="1"/>
      <c r="AB4080" s="1"/>
      <c r="AC4080" s="1"/>
    </row>
    <row r="4081" spans="1:29" ht="15" customHeight="1" x14ac:dyDescent="0.25">
      <c r="A4081" s="342"/>
      <c r="B4081" s="417"/>
      <c r="C4081" s="418"/>
      <c r="S4081" s="367"/>
      <c r="T4081" s="367"/>
      <c r="U4081" s="368"/>
      <c r="V4081" s="1"/>
      <c r="W4081" s="1"/>
      <c r="X4081" s="1"/>
      <c r="Y4081" s="1"/>
      <c r="Z4081" s="1"/>
      <c r="AA4081" s="1"/>
      <c r="AB4081" s="1"/>
      <c r="AC4081" s="1"/>
    </row>
    <row r="4082" spans="1:29" ht="15" customHeight="1" x14ac:dyDescent="0.25">
      <c r="A4082" s="342"/>
      <c r="B4082" s="417"/>
      <c r="C4082" s="418"/>
      <c r="S4082" s="367"/>
      <c r="T4082" s="367"/>
      <c r="U4082" s="368"/>
      <c r="V4082" s="1"/>
      <c r="W4082" s="1"/>
      <c r="X4082" s="1"/>
      <c r="Y4082" s="1"/>
      <c r="Z4082" s="1"/>
      <c r="AA4082" s="1"/>
      <c r="AB4082" s="1"/>
      <c r="AC4082" s="1"/>
    </row>
    <row r="4083" spans="1:29" ht="15" customHeight="1" x14ac:dyDescent="0.25">
      <c r="A4083" s="342"/>
      <c r="B4083" s="417"/>
      <c r="C4083" s="418"/>
      <c r="S4083" s="367"/>
      <c r="T4083" s="367"/>
      <c r="U4083" s="368"/>
      <c r="V4083" s="1"/>
      <c r="W4083" s="1"/>
      <c r="X4083" s="1"/>
      <c r="Y4083" s="1"/>
      <c r="Z4083" s="1"/>
      <c r="AA4083" s="1"/>
      <c r="AB4083" s="1"/>
      <c r="AC4083" s="1"/>
    </row>
    <row r="4084" spans="1:29" ht="15" customHeight="1" x14ac:dyDescent="0.25">
      <c r="A4084" s="342"/>
      <c r="B4084" s="417"/>
      <c r="C4084" s="418"/>
      <c r="S4084" s="367"/>
      <c r="T4084" s="367"/>
      <c r="U4084" s="368"/>
      <c r="V4084" s="1"/>
      <c r="W4084" s="1"/>
      <c r="X4084" s="1"/>
      <c r="Y4084" s="1"/>
      <c r="Z4084" s="1"/>
      <c r="AA4084" s="1"/>
      <c r="AB4084" s="1"/>
      <c r="AC4084" s="1"/>
    </row>
    <row r="4085" spans="1:29" ht="15" customHeight="1" x14ac:dyDescent="0.25">
      <c r="A4085" s="342"/>
      <c r="B4085" s="417"/>
      <c r="C4085" s="418"/>
      <c r="S4085" s="367"/>
      <c r="T4085" s="367"/>
      <c r="U4085" s="368"/>
      <c r="V4085" s="1"/>
      <c r="W4085" s="1"/>
      <c r="X4085" s="1"/>
      <c r="Y4085" s="1"/>
      <c r="Z4085" s="1"/>
      <c r="AA4085" s="1"/>
      <c r="AB4085" s="1"/>
      <c r="AC4085" s="1"/>
    </row>
    <row r="4086" spans="1:29" ht="15" customHeight="1" x14ac:dyDescent="0.25">
      <c r="A4086" s="342"/>
      <c r="B4086" s="417"/>
      <c r="C4086" s="418"/>
      <c r="S4086" s="367"/>
      <c r="T4086" s="367"/>
      <c r="U4086" s="368"/>
      <c r="V4086" s="1"/>
      <c r="W4086" s="1"/>
      <c r="X4086" s="1"/>
      <c r="Y4086" s="1"/>
      <c r="Z4086" s="1"/>
      <c r="AA4086" s="1"/>
      <c r="AB4086" s="1"/>
      <c r="AC4086" s="1"/>
    </row>
    <row r="4087" spans="1:29" ht="15" customHeight="1" x14ac:dyDescent="0.25">
      <c r="A4087" s="342"/>
      <c r="B4087" s="417"/>
      <c r="C4087" s="418"/>
      <c r="S4087" s="367"/>
      <c r="T4087" s="367"/>
      <c r="U4087" s="368"/>
      <c r="V4087" s="1"/>
      <c r="W4087" s="1"/>
      <c r="X4087" s="1"/>
      <c r="Y4087" s="1"/>
      <c r="Z4087" s="1"/>
      <c r="AA4087" s="1"/>
      <c r="AB4087" s="1"/>
      <c r="AC4087" s="1"/>
    </row>
    <row r="4088" spans="1:29" ht="15" customHeight="1" x14ac:dyDescent="0.25">
      <c r="A4088" s="342"/>
      <c r="B4088" s="417"/>
      <c r="C4088" s="418"/>
      <c r="S4088" s="367"/>
      <c r="T4088" s="367"/>
      <c r="U4088" s="368"/>
      <c r="V4088" s="1"/>
      <c r="W4088" s="1"/>
      <c r="X4088" s="1"/>
      <c r="Y4088" s="1"/>
      <c r="Z4088" s="1"/>
      <c r="AA4088" s="1"/>
      <c r="AB4088" s="1"/>
      <c r="AC4088" s="1"/>
    </row>
    <row r="4089" spans="1:29" ht="15" customHeight="1" x14ac:dyDescent="0.25">
      <c r="A4089" s="342"/>
      <c r="B4089" s="417"/>
      <c r="C4089" s="418"/>
      <c r="S4089" s="367"/>
      <c r="T4089" s="367"/>
      <c r="U4089" s="368"/>
      <c r="V4089" s="1"/>
      <c r="W4089" s="1"/>
      <c r="X4089" s="1"/>
      <c r="Y4089" s="1"/>
      <c r="Z4089" s="1"/>
      <c r="AA4089" s="1"/>
      <c r="AB4089" s="1"/>
      <c r="AC4089" s="1"/>
    </row>
    <row r="4090" spans="1:29" ht="15" customHeight="1" x14ac:dyDescent="0.25">
      <c r="A4090" s="342"/>
      <c r="B4090" s="417"/>
      <c r="C4090" s="418"/>
      <c r="S4090" s="367"/>
      <c r="T4090" s="367"/>
      <c r="U4090" s="368"/>
      <c r="V4090" s="1"/>
      <c r="W4090" s="1"/>
      <c r="X4090" s="1"/>
      <c r="Y4090" s="1"/>
      <c r="Z4090" s="1"/>
      <c r="AA4090" s="1"/>
      <c r="AB4090" s="1"/>
      <c r="AC4090" s="1"/>
    </row>
    <row r="4091" spans="1:29" ht="15" customHeight="1" x14ac:dyDescent="0.25">
      <c r="A4091" s="342"/>
      <c r="B4091" s="417"/>
      <c r="C4091" s="418"/>
      <c r="S4091" s="367"/>
      <c r="T4091" s="367"/>
      <c r="U4091" s="368"/>
      <c r="V4091" s="1"/>
      <c r="W4091" s="1"/>
      <c r="X4091" s="1"/>
      <c r="Y4091" s="1"/>
      <c r="Z4091" s="1"/>
      <c r="AA4091" s="1"/>
      <c r="AB4091" s="1"/>
      <c r="AC4091" s="1"/>
    </row>
    <row r="4092" spans="1:29" ht="15" customHeight="1" x14ac:dyDescent="0.25">
      <c r="A4092" s="342"/>
      <c r="B4092" s="417"/>
      <c r="C4092" s="418"/>
      <c r="S4092" s="367"/>
      <c r="T4092" s="367"/>
      <c r="U4092" s="368"/>
      <c r="V4092" s="1"/>
      <c r="W4092" s="1"/>
      <c r="X4092" s="1"/>
      <c r="Y4092" s="1"/>
      <c r="Z4092" s="1"/>
      <c r="AA4092" s="1"/>
      <c r="AB4092" s="1"/>
      <c r="AC4092" s="1"/>
    </row>
    <row r="4093" spans="1:29" ht="15" customHeight="1" x14ac:dyDescent="0.25">
      <c r="A4093" s="342"/>
      <c r="B4093" s="417"/>
      <c r="C4093" s="418"/>
      <c r="S4093" s="367"/>
      <c r="T4093" s="367"/>
      <c r="U4093" s="368"/>
      <c r="V4093" s="1"/>
      <c r="W4093" s="1"/>
      <c r="X4093" s="1"/>
      <c r="Y4093" s="1"/>
      <c r="Z4093" s="1"/>
      <c r="AA4093" s="1"/>
      <c r="AB4093" s="1"/>
      <c r="AC4093" s="1"/>
    </row>
    <row r="4094" spans="1:29" ht="15" customHeight="1" x14ac:dyDescent="0.25">
      <c r="A4094" s="342"/>
      <c r="B4094" s="417"/>
      <c r="C4094" s="418"/>
      <c r="S4094" s="367"/>
      <c r="T4094" s="367"/>
      <c r="U4094" s="368"/>
      <c r="V4094" s="1"/>
      <c r="W4094" s="1"/>
      <c r="X4094" s="1"/>
      <c r="Y4094" s="1"/>
      <c r="Z4094" s="1"/>
      <c r="AA4094" s="1"/>
      <c r="AB4094" s="1"/>
      <c r="AC4094" s="1"/>
    </row>
    <row r="4095" spans="1:29" ht="15" customHeight="1" x14ac:dyDescent="0.25">
      <c r="A4095" s="342"/>
      <c r="B4095" s="417"/>
      <c r="C4095" s="418"/>
      <c r="S4095" s="367"/>
      <c r="T4095" s="367"/>
      <c r="U4095" s="368"/>
      <c r="V4095" s="1"/>
      <c r="W4095" s="1"/>
      <c r="X4095" s="1"/>
      <c r="Y4095" s="1"/>
      <c r="Z4095" s="1"/>
      <c r="AA4095" s="1"/>
      <c r="AB4095" s="1"/>
      <c r="AC4095" s="1"/>
    </row>
    <row r="4096" spans="1:29" ht="15" customHeight="1" x14ac:dyDescent="0.25">
      <c r="A4096" s="342"/>
      <c r="B4096" s="417"/>
      <c r="C4096" s="418"/>
      <c r="S4096" s="367"/>
      <c r="T4096" s="367"/>
      <c r="U4096" s="368"/>
      <c r="V4096" s="1"/>
      <c r="W4096" s="1"/>
      <c r="X4096" s="1"/>
      <c r="Y4096" s="1"/>
      <c r="Z4096" s="1"/>
      <c r="AA4096" s="1"/>
      <c r="AB4096" s="1"/>
      <c r="AC4096" s="1"/>
    </row>
    <row r="4097" spans="1:29" ht="15" customHeight="1" x14ac:dyDescent="0.25">
      <c r="A4097" s="342"/>
      <c r="B4097" s="417"/>
      <c r="C4097" s="418"/>
      <c r="S4097" s="367"/>
      <c r="T4097" s="367"/>
      <c r="U4097" s="368"/>
      <c r="V4097" s="1"/>
      <c r="W4097" s="1"/>
      <c r="X4097" s="1"/>
      <c r="Y4097" s="1"/>
      <c r="Z4097" s="1"/>
      <c r="AA4097" s="1"/>
      <c r="AB4097" s="1"/>
      <c r="AC4097" s="1"/>
    </row>
    <row r="4098" spans="1:29" ht="15" customHeight="1" x14ac:dyDescent="0.25">
      <c r="A4098" s="342"/>
      <c r="B4098" s="417"/>
      <c r="C4098" s="418"/>
      <c r="S4098" s="367"/>
      <c r="T4098" s="367"/>
      <c r="U4098" s="368"/>
      <c r="V4098" s="1"/>
      <c r="W4098" s="1"/>
      <c r="X4098" s="1"/>
      <c r="Y4098" s="1"/>
      <c r="Z4098" s="1"/>
      <c r="AA4098" s="1"/>
      <c r="AB4098" s="1"/>
      <c r="AC4098" s="1"/>
    </row>
    <row r="4099" spans="1:29" ht="15" customHeight="1" x14ac:dyDescent="0.25">
      <c r="A4099" s="342"/>
      <c r="B4099" s="417"/>
      <c r="C4099" s="418"/>
      <c r="S4099" s="367"/>
      <c r="T4099" s="367"/>
      <c r="U4099" s="368"/>
      <c r="V4099" s="1"/>
      <c r="W4099" s="1"/>
      <c r="X4099" s="1"/>
      <c r="Y4099" s="1"/>
      <c r="Z4099" s="1"/>
      <c r="AA4099" s="1"/>
      <c r="AB4099" s="1"/>
      <c r="AC4099" s="1"/>
    </row>
    <row r="4100" spans="1:29" ht="15" customHeight="1" x14ac:dyDescent="0.25">
      <c r="A4100" s="342"/>
      <c r="B4100" s="417"/>
      <c r="C4100" s="418"/>
      <c r="S4100" s="367"/>
      <c r="T4100" s="367"/>
      <c r="U4100" s="368"/>
      <c r="V4100" s="1"/>
      <c r="W4100" s="1"/>
      <c r="X4100" s="1"/>
      <c r="Y4100" s="1"/>
      <c r="Z4100" s="1"/>
      <c r="AA4100" s="1"/>
      <c r="AB4100" s="1"/>
      <c r="AC4100" s="1"/>
    </row>
    <row r="4101" spans="1:29" ht="15" customHeight="1" x14ac:dyDescent="0.25">
      <c r="A4101" s="342"/>
      <c r="B4101" s="417"/>
      <c r="C4101" s="418"/>
      <c r="S4101" s="367"/>
      <c r="T4101" s="367"/>
      <c r="U4101" s="368"/>
      <c r="V4101" s="1"/>
      <c r="W4101" s="1"/>
      <c r="X4101" s="1"/>
      <c r="Y4101" s="1"/>
      <c r="Z4101" s="1"/>
      <c r="AA4101" s="1"/>
      <c r="AB4101" s="1"/>
      <c r="AC4101" s="1"/>
    </row>
    <row r="4102" spans="1:29" ht="15" customHeight="1" x14ac:dyDescent="0.25">
      <c r="A4102" s="342"/>
      <c r="B4102" s="417"/>
      <c r="C4102" s="418"/>
      <c r="S4102" s="367"/>
      <c r="T4102" s="367"/>
      <c r="U4102" s="368"/>
      <c r="V4102" s="1"/>
      <c r="W4102" s="1"/>
      <c r="X4102" s="1"/>
      <c r="Y4102" s="1"/>
      <c r="Z4102" s="1"/>
      <c r="AA4102" s="1"/>
      <c r="AB4102" s="1"/>
      <c r="AC4102" s="1"/>
    </row>
    <row r="4103" spans="1:29" ht="15" customHeight="1" x14ac:dyDescent="0.25">
      <c r="A4103" s="342"/>
      <c r="B4103" s="417"/>
      <c r="C4103" s="418"/>
      <c r="S4103" s="367"/>
      <c r="T4103" s="367"/>
      <c r="U4103" s="368"/>
      <c r="V4103" s="1"/>
      <c r="W4103" s="1"/>
      <c r="X4103" s="1"/>
      <c r="Y4103" s="1"/>
      <c r="Z4103" s="1"/>
      <c r="AA4103" s="1"/>
      <c r="AB4103" s="1"/>
      <c r="AC4103" s="1"/>
    </row>
    <row r="4104" spans="1:29" ht="15" customHeight="1" x14ac:dyDescent="0.25">
      <c r="A4104" s="342"/>
      <c r="B4104" s="417"/>
      <c r="C4104" s="418"/>
      <c r="S4104" s="367"/>
      <c r="T4104" s="367"/>
      <c r="U4104" s="368"/>
      <c r="V4104" s="1"/>
      <c r="W4104" s="1"/>
      <c r="X4104" s="1"/>
      <c r="Y4104" s="1"/>
      <c r="Z4104" s="1"/>
      <c r="AA4104" s="1"/>
      <c r="AB4104" s="1"/>
      <c r="AC4104" s="1"/>
    </row>
    <row r="4105" spans="1:29" ht="15" customHeight="1" x14ac:dyDescent="0.25">
      <c r="A4105" s="342"/>
      <c r="B4105" s="417"/>
      <c r="C4105" s="418"/>
      <c r="S4105" s="367"/>
      <c r="T4105" s="367"/>
      <c r="U4105" s="368"/>
      <c r="V4105" s="1"/>
      <c r="W4105" s="1"/>
      <c r="X4105" s="1"/>
      <c r="Y4105" s="1"/>
      <c r="Z4105" s="1"/>
      <c r="AA4105" s="1"/>
      <c r="AB4105" s="1"/>
      <c r="AC4105" s="1"/>
    </row>
    <row r="4106" spans="1:29" ht="15" customHeight="1" x14ac:dyDescent="0.25">
      <c r="A4106" s="342"/>
      <c r="B4106" s="417"/>
      <c r="C4106" s="418"/>
      <c r="S4106" s="367"/>
      <c r="T4106" s="367"/>
      <c r="U4106" s="368"/>
      <c r="V4106" s="1"/>
      <c r="W4106" s="1"/>
      <c r="X4106" s="1"/>
      <c r="Y4106" s="1"/>
      <c r="Z4106" s="1"/>
      <c r="AA4106" s="1"/>
      <c r="AB4106" s="1"/>
      <c r="AC4106" s="1"/>
    </row>
    <row r="4107" spans="1:29" ht="15" customHeight="1" x14ac:dyDescent="0.25">
      <c r="A4107" s="342"/>
      <c r="B4107" s="417"/>
      <c r="C4107" s="418"/>
      <c r="S4107" s="367"/>
      <c r="T4107" s="367"/>
      <c r="U4107" s="368"/>
      <c r="V4107" s="1"/>
      <c r="W4107" s="1"/>
      <c r="X4107" s="1"/>
      <c r="Y4107" s="1"/>
      <c r="Z4107" s="1"/>
      <c r="AA4107" s="1"/>
      <c r="AB4107" s="1"/>
      <c r="AC4107" s="1"/>
    </row>
    <row r="4108" spans="1:29" ht="15" customHeight="1" x14ac:dyDescent="0.25">
      <c r="A4108" s="342"/>
      <c r="B4108" s="417"/>
      <c r="C4108" s="418"/>
      <c r="S4108" s="367"/>
      <c r="T4108" s="367"/>
      <c r="U4108" s="368"/>
      <c r="V4108" s="1"/>
      <c r="W4108" s="1"/>
      <c r="X4108" s="1"/>
      <c r="Y4108" s="1"/>
      <c r="Z4108" s="1"/>
      <c r="AA4108" s="1"/>
      <c r="AB4108" s="1"/>
      <c r="AC4108" s="1"/>
    </row>
    <row r="4109" spans="1:29" ht="15" customHeight="1" x14ac:dyDescent="0.25">
      <c r="A4109" s="342"/>
      <c r="B4109" s="417"/>
      <c r="C4109" s="418"/>
      <c r="S4109" s="367"/>
      <c r="T4109" s="367"/>
      <c r="U4109" s="368"/>
      <c r="V4109" s="1"/>
      <c r="W4109" s="1"/>
      <c r="X4109" s="1"/>
      <c r="Y4109" s="1"/>
      <c r="Z4109" s="1"/>
      <c r="AA4109" s="1"/>
      <c r="AB4109" s="1"/>
      <c r="AC4109" s="1"/>
    </row>
    <row r="4110" spans="1:29" ht="15" customHeight="1" x14ac:dyDescent="0.25">
      <c r="A4110" s="342"/>
      <c r="B4110" s="417"/>
      <c r="C4110" s="418"/>
      <c r="S4110" s="367"/>
      <c r="T4110" s="367"/>
      <c r="U4110" s="368"/>
      <c r="V4110" s="1"/>
      <c r="W4110" s="1"/>
      <c r="X4110" s="1"/>
      <c r="Y4110" s="1"/>
      <c r="Z4110" s="1"/>
      <c r="AA4110" s="1"/>
      <c r="AB4110" s="1"/>
      <c r="AC4110" s="1"/>
    </row>
    <row r="4111" spans="1:29" ht="15" customHeight="1" x14ac:dyDescent="0.25">
      <c r="A4111" s="342"/>
      <c r="B4111" s="417"/>
      <c r="C4111" s="418"/>
      <c r="S4111" s="367"/>
      <c r="T4111" s="367"/>
      <c r="U4111" s="368"/>
      <c r="V4111" s="1"/>
      <c r="W4111" s="1"/>
      <c r="X4111" s="1"/>
      <c r="Y4111" s="1"/>
      <c r="Z4111" s="1"/>
      <c r="AA4111" s="1"/>
      <c r="AB4111" s="1"/>
      <c r="AC4111" s="1"/>
    </row>
    <row r="4112" spans="1:29" ht="15" customHeight="1" x14ac:dyDescent="0.25">
      <c r="A4112" s="342"/>
      <c r="B4112" s="417"/>
      <c r="C4112" s="418"/>
      <c r="S4112" s="367"/>
      <c r="T4112" s="367"/>
      <c r="U4112" s="368"/>
      <c r="V4112" s="1"/>
      <c r="W4112" s="1"/>
      <c r="X4112" s="1"/>
      <c r="Y4112" s="1"/>
      <c r="Z4112" s="1"/>
      <c r="AA4112" s="1"/>
      <c r="AB4112" s="1"/>
      <c r="AC4112" s="1"/>
    </row>
    <row r="4113" spans="1:29" ht="15" customHeight="1" x14ac:dyDescent="0.25">
      <c r="A4113" s="342"/>
      <c r="B4113" s="417"/>
      <c r="C4113" s="418"/>
      <c r="S4113" s="367"/>
      <c r="T4113" s="367"/>
      <c r="U4113" s="368"/>
      <c r="V4113" s="1"/>
      <c r="W4113" s="1"/>
      <c r="X4113" s="1"/>
      <c r="Y4113" s="1"/>
      <c r="Z4113" s="1"/>
      <c r="AA4113" s="1"/>
      <c r="AB4113" s="1"/>
      <c r="AC4113" s="1"/>
    </row>
    <row r="4114" spans="1:29" ht="15" customHeight="1" x14ac:dyDescent="0.25">
      <c r="A4114" s="342"/>
      <c r="B4114" s="417"/>
      <c r="C4114" s="418"/>
      <c r="S4114" s="367"/>
      <c r="T4114" s="367"/>
      <c r="U4114" s="368"/>
      <c r="V4114" s="1"/>
      <c r="W4114" s="1"/>
      <c r="X4114" s="1"/>
      <c r="Y4114" s="1"/>
      <c r="Z4114" s="1"/>
      <c r="AA4114" s="1"/>
      <c r="AB4114" s="1"/>
      <c r="AC4114" s="1"/>
    </row>
    <row r="4115" spans="1:29" ht="15" customHeight="1" x14ac:dyDescent="0.25">
      <c r="A4115" s="342"/>
      <c r="B4115" s="417"/>
      <c r="C4115" s="418"/>
      <c r="S4115" s="367"/>
      <c r="T4115" s="367"/>
      <c r="U4115" s="368"/>
      <c r="V4115" s="1"/>
      <c r="W4115" s="1"/>
      <c r="X4115" s="1"/>
      <c r="Y4115" s="1"/>
      <c r="Z4115" s="1"/>
      <c r="AA4115" s="1"/>
      <c r="AB4115" s="1"/>
      <c r="AC4115" s="1"/>
    </row>
    <row r="4116" spans="1:29" ht="15" customHeight="1" x14ac:dyDescent="0.25">
      <c r="A4116" s="342"/>
      <c r="B4116" s="417"/>
      <c r="C4116" s="418"/>
      <c r="S4116" s="367"/>
      <c r="T4116" s="367"/>
      <c r="U4116" s="368"/>
      <c r="V4116" s="1"/>
      <c r="W4116" s="1"/>
      <c r="X4116" s="1"/>
      <c r="Y4116" s="1"/>
      <c r="Z4116" s="1"/>
      <c r="AA4116" s="1"/>
      <c r="AB4116" s="1"/>
      <c r="AC4116" s="1"/>
    </row>
    <row r="4117" spans="1:29" ht="15" customHeight="1" x14ac:dyDescent="0.25">
      <c r="A4117" s="342"/>
      <c r="B4117" s="417"/>
      <c r="C4117" s="418"/>
      <c r="S4117" s="367"/>
      <c r="T4117" s="367"/>
      <c r="U4117" s="368"/>
      <c r="V4117" s="1"/>
      <c r="W4117" s="1"/>
      <c r="X4117" s="1"/>
      <c r="Y4117" s="1"/>
      <c r="Z4117" s="1"/>
      <c r="AA4117" s="1"/>
      <c r="AB4117" s="1"/>
      <c r="AC4117" s="1"/>
    </row>
    <row r="4118" spans="1:29" ht="15" customHeight="1" x14ac:dyDescent="0.25">
      <c r="A4118" s="342"/>
      <c r="B4118" s="417"/>
      <c r="C4118" s="418"/>
      <c r="S4118" s="367"/>
      <c r="T4118" s="367"/>
      <c r="U4118" s="368"/>
      <c r="V4118" s="1"/>
      <c r="W4118" s="1"/>
      <c r="X4118" s="1"/>
      <c r="Y4118" s="1"/>
      <c r="Z4118" s="1"/>
      <c r="AA4118" s="1"/>
      <c r="AB4118" s="1"/>
      <c r="AC4118" s="1"/>
    </row>
    <row r="4119" spans="1:29" ht="15" customHeight="1" x14ac:dyDescent="0.25">
      <c r="A4119" s="342"/>
      <c r="B4119" s="417"/>
      <c r="C4119" s="418"/>
      <c r="S4119" s="367"/>
      <c r="T4119" s="367"/>
      <c r="U4119" s="368"/>
      <c r="V4119" s="1"/>
      <c r="W4119" s="1"/>
      <c r="X4119" s="1"/>
      <c r="Y4119" s="1"/>
      <c r="Z4119" s="1"/>
      <c r="AA4119" s="1"/>
      <c r="AB4119" s="1"/>
      <c r="AC4119" s="1"/>
    </row>
    <row r="4120" spans="1:29" ht="15" customHeight="1" x14ac:dyDescent="0.25">
      <c r="A4120" s="342"/>
      <c r="B4120" s="417"/>
      <c r="C4120" s="418"/>
      <c r="S4120" s="367"/>
      <c r="T4120" s="367"/>
      <c r="U4120" s="368"/>
      <c r="V4120" s="1"/>
      <c r="W4120" s="1"/>
      <c r="X4120" s="1"/>
      <c r="Y4120" s="1"/>
      <c r="Z4120" s="1"/>
      <c r="AA4120" s="1"/>
      <c r="AB4120" s="1"/>
      <c r="AC4120" s="1"/>
    </row>
    <row r="4121" spans="1:29" ht="15" customHeight="1" x14ac:dyDescent="0.25">
      <c r="A4121" s="342"/>
      <c r="B4121" s="417"/>
      <c r="C4121" s="418"/>
      <c r="S4121" s="367"/>
      <c r="T4121" s="367"/>
      <c r="U4121" s="368"/>
      <c r="V4121" s="1"/>
      <c r="W4121" s="1"/>
      <c r="X4121" s="1"/>
      <c r="Y4121" s="1"/>
      <c r="Z4121" s="1"/>
      <c r="AA4121" s="1"/>
      <c r="AB4121" s="1"/>
      <c r="AC4121" s="1"/>
    </row>
    <row r="4122" spans="1:29" ht="15" customHeight="1" x14ac:dyDescent="0.25">
      <c r="A4122" s="342"/>
      <c r="B4122" s="417"/>
      <c r="C4122" s="418"/>
      <c r="S4122" s="367"/>
      <c r="T4122" s="367"/>
      <c r="U4122" s="368"/>
      <c r="V4122" s="1"/>
      <c r="W4122" s="1"/>
      <c r="X4122" s="1"/>
      <c r="Y4122" s="1"/>
      <c r="Z4122" s="1"/>
      <c r="AA4122" s="1"/>
      <c r="AB4122" s="1"/>
      <c r="AC4122" s="1"/>
    </row>
    <row r="4123" spans="1:29" ht="15" customHeight="1" x14ac:dyDescent="0.25">
      <c r="A4123" s="342"/>
      <c r="B4123" s="417"/>
      <c r="C4123" s="418"/>
      <c r="S4123" s="367"/>
      <c r="T4123" s="367"/>
      <c r="U4123" s="368"/>
      <c r="V4123" s="1"/>
      <c r="W4123" s="1"/>
      <c r="X4123" s="1"/>
      <c r="Y4123" s="1"/>
      <c r="Z4123" s="1"/>
      <c r="AA4123" s="1"/>
      <c r="AB4123" s="1"/>
      <c r="AC4123" s="1"/>
    </row>
    <row r="4124" spans="1:29" ht="15" customHeight="1" x14ac:dyDescent="0.25">
      <c r="A4124" s="342"/>
      <c r="B4124" s="417"/>
      <c r="C4124" s="418"/>
      <c r="S4124" s="367"/>
      <c r="T4124" s="367"/>
      <c r="U4124" s="368"/>
      <c r="V4124" s="1"/>
      <c r="W4124" s="1"/>
      <c r="X4124" s="1"/>
      <c r="Y4124" s="1"/>
      <c r="Z4124" s="1"/>
      <c r="AA4124" s="1"/>
      <c r="AB4124" s="1"/>
      <c r="AC4124" s="1"/>
    </row>
    <row r="4125" spans="1:29" ht="15" customHeight="1" x14ac:dyDescent="0.25">
      <c r="A4125" s="342"/>
      <c r="B4125" s="417"/>
      <c r="C4125" s="418"/>
      <c r="S4125" s="367"/>
      <c r="T4125" s="367"/>
      <c r="U4125" s="368"/>
      <c r="V4125" s="1"/>
      <c r="W4125" s="1"/>
      <c r="X4125" s="1"/>
      <c r="Y4125" s="1"/>
      <c r="Z4125" s="1"/>
      <c r="AA4125" s="1"/>
      <c r="AB4125" s="1"/>
      <c r="AC4125" s="1"/>
    </row>
    <row r="4126" spans="1:29" ht="15" customHeight="1" x14ac:dyDescent="0.25">
      <c r="A4126" s="342"/>
      <c r="B4126" s="417"/>
      <c r="C4126" s="418"/>
      <c r="S4126" s="367"/>
      <c r="T4126" s="367"/>
      <c r="U4126" s="368"/>
      <c r="V4126" s="1"/>
      <c r="W4126" s="1"/>
      <c r="X4126" s="1"/>
      <c r="Y4126" s="1"/>
      <c r="Z4126" s="1"/>
      <c r="AA4126" s="1"/>
      <c r="AB4126" s="1"/>
      <c r="AC4126" s="1"/>
    </row>
    <row r="4127" spans="1:29" ht="15" customHeight="1" x14ac:dyDescent="0.25">
      <c r="A4127" s="342"/>
      <c r="B4127" s="417"/>
      <c r="C4127" s="418"/>
      <c r="S4127" s="367"/>
      <c r="T4127" s="367"/>
      <c r="U4127" s="368"/>
      <c r="V4127" s="1"/>
      <c r="W4127" s="1"/>
      <c r="X4127" s="1"/>
      <c r="Y4127" s="1"/>
      <c r="Z4127" s="1"/>
      <c r="AA4127" s="1"/>
      <c r="AB4127" s="1"/>
      <c r="AC4127" s="1"/>
    </row>
    <row r="4128" spans="1:29" ht="15" customHeight="1" x14ac:dyDescent="0.25">
      <c r="A4128" s="342"/>
      <c r="B4128" s="417"/>
      <c r="C4128" s="418"/>
      <c r="S4128" s="367"/>
      <c r="T4128" s="367"/>
      <c r="U4128" s="368"/>
      <c r="V4128" s="1"/>
      <c r="W4128" s="1"/>
      <c r="X4128" s="1"/>
      <c r="Y4128" s="1"/>
      <c r="Z4128" s="1"/>
      <c r="AA4128" s="1"/>
      <c r="AB4128" s="1"/>
      <c r="AC4128" s="1"/>
    </row>
    <row r="4129" spans="1:29" ht="15" customHeight="1" x14ac:dyDescent="0.25">
      <c r="A4129" s="342"/>
      <c r="B4129" s="417"/>
      <c r="C4129" s="418"/>
      <c r="S4129" s="367"/>
      <c r="T4129" s="367"/>
      <c r="U4129" s="368"/>
      <c r="V4129" s="1"/>
      <c r="W4129" s="1"/>
      <c r="X4129" s="1"/>
      <c r="Y4129" s="1"/>
      <c r="Z4129" s="1"/>
      <c r="AA4129" s="1"/>
      <c r="AB4129" s="1"/>
      <c r="AC4129" s="1"/>
    </row>
    <row r="4130" spans="1:29" ht="15" customHeight="1" x14ac:dyDescent="0.25">
      <c r="A4130" s="342"/>
      <c r="B4130" s="417"/>
      <c r="C4130" s="418"/>
      <c r="S4130" s="367"/>
      <c r="T4130" s="367"/>
      <c r="U4130" s="368"/>
      <c r="V4130" s="1"/>
      <c r="W4130" s="1"/>
      <c r="X4130" s="1"/>
      <c r="Y4130" s="1"/>
      <c r="Z4130" s="1"/>
      <c r="AA4130" s="1"/>
      <c r="AB4130" s="1"/>
      <c r="AC4130" s="1"/>
    </row>
    <row r="4131" spans="1:29" ht="15" customHeight="1" x14ac:dyDescent="0.25">
      <c r="A4131" s="342"/>
      <c r="B4131" s="417"/>
      <c r="C4131" s="418"/>
      <c r="S4131" s="367"/>
      <c r="T4131" s="367"/>
      <c r="U4131" s="368"/>
      <c r="V4131" s="1"/>
      <c r="W4131" s="1"/>
      <c r="X4131" s="1"/>
      <c r="Y4131" s="1"/>
      <c r="Z4131" s="1"/>
      <c r="AA4131" s="1"/>
      <c r="AB4131" s="1"/>
      <c r="AC4131" s="1"/>
    </row>
    <row r="4132" spans="1:29" ht="15" customHeight="1" x14ac:dyDescent="0.25">
      <c r="A4132" s="342"/>
      <c r="B4132" s="417"/>
      <c r="C4132" s="418"/>
      <c r="S4132" s="367"/>
      <c r="T4132" s="367"/>
      <c r="U4132" s="368"/>
      <c r="V4132" s="1"/>
      <c r="W4132" s="1"/>
      <c r="X4132" s="1"/>
      <c r="Y4132" s="1"/>
      <c r="Z4132" s="1"/>
      <c r="AA4132" s="1"/>
      <c r="AB4132" s="1"/>
      <c r="AC4132" s="1"/>
    </row>
    <row r="4133" spans="1:29" ht="15" customHeight="1" x14ac:dyDescent="0.25">
      <c r="A4133" s="342"/>
      <c r="B4133" s="417"/>
      <c r="C4133" s="418"/>
      <c r="S4133" s="367"/>
      <c r="T4133" s="367"/>
      <c r="U4133" s="368"/>
      <c r="V4133" s="1"/>
      <c r="W4133" s="1"/>
      <c r="X4133" s="1"/>
      <c r="Y4133" s="1"/>
      <c r="Z4133" s="1"/>
      <c r="AA4133" s="1"/>
      <c r="AB4133" s="1"/>
      <c r="AC4133" s="1"/>
    </row>
    <row r="4134" spans="1:29" ht="15" customHeight="1" x14ac:dyDescent="0.25">
      <c r="A4134" s="342"/>
      <c r="B4134" s="417"/>
      <c r="C4134" s="418"/>
      <c r="S4134" s="367"/>
      <c r="T4134" s="367"/>
      <c r="U4134" s="368"/>
      <c r="V4134" s="1"/>
      <c r="W4134" s="1"/>
      <c r="X4134" s="1"/>
      <c r="Y4134" s="1"/>
      <c r="Z4134" s="1"/>
      <c r="AA4134" s="1"/>
      <c r="AB4134" s="1"/>
      <c r="AC4134" s="1"/>
    </row>
    <row r="4135" spans="1:29" ht="15" customHeight="1" x14ac:dyDescent="0.25">
      <c r="A4135" s="342"/>
      <c r="B4135" s="417"/>
      <c r="C4135" s="418"/>
      <c r="S4135" s="367"/>
      <c r="T4135" s="367"/>
      <c r="U4135" s="368"/>
      <c r="V4135" s="1"/>
      <c r="W4135" s="1"/>
      <c r="X4135" s="1"/>
      <c r="Y4135" s="1"/>
      <c r="Z4135" s="1"/>
      <c r="AA4135" s="1"/>
      <c r="AB4135" s="1"/>
      <c r="AC4135" s="1"/>
    </row>
    <row r="4136" spans="1:29" ht="15" customHeight="1" x14ac:dyDescent="0.25">
      <c r="A4136" s="342"/>
      <c r="B4136" s="417"/>
      <c r="C4136" s="418"/>
      <c r="S4136" s="367"/>
      <c r="T4136" s="367"/>
      <c r="U4136" s="368"/>
      <c r="V4136" s="1"/>
      <c r="W4136" s="1"/>
      <c r="X4136" s="1"/>
      <c r="Y4136" s="1"/>
      <c r="Z4136" s="1"/>
      <c r="AA4136" s="1"/>
      <c r="AB4136" s="1"/>
      <c r="AC4136" s="1"/>
    </row>
    <row r="4137" spans="1:29" ht="15" customHeight="1" x14ac:dyDescent="0.25">
      <c r="A4137" s="342"/>
      <c r="B4137" s="417"/>
      <c r="C4137" s="418"/>
      <c r="S4137" s="367"/>
      <c r="T4137" s="367"/>
      <c r="U4137" s="368"/>
      <c r="V4137" s="1"/>
      <c r="W4137" s="1"/>
      <c r="X4137" s="1"/>
      <c r="Y4137" s="1"/>
      <c r="Z4137" s="1"/>
      <c r="AA4137" s="1"/>
      <c r="AB4137" s="1"/>
      <c r="AC4137" s="1"/>
    </row>
    <row r="4138" spans="1:29" ht="15" customHeight="1" x14ac:dyDescent="0.25">
      <c r="A4138" s="342"/>
      <c r="B4138" s="417"/>
      <c r="C4138" s="418"/>
      <c r="S4138" s="367"/>
      <c r="T4138" s="367"/>
      <c r="U4138" s="368"/>
      <c r="V4138" s="1"/>
      <c r="W4138" s="1"/>
      <c r="X4138" s="1"/>
      <c r="Y4138" s="1"/>
      <c r="Z4138" s="1"/>
      <c r="AA4138" s="1"/>
      <c r="AB4138" s="1"/>
      <c r="AC4138" s="1"/>
    </row>
    <row r="4139" spans="1:29" ht="15" customHeight="1" x14ac:dyDescent="0.25">
      <c r="A4139" s="342"/>
      <c r="B4139" s="417"/>
      <c r="C4139" s="418"/>
      <c r="S4139" s="367"/>
      <c r="T4139" s="367"/>
      <c r="U4139" s="368"/>
      <c r="V4139" s="1"/>
      <c r="W4139" s="1"/>
      <c r="X4139" s="1"/>
      <c r="Y4139" s="1"/>
      <c r="Z4139" s="1"/>
      <c r="AA4139" s="1"/>
      <c r="AB4139" s="1"/>
      <c r="AC4139" s="1"/>
    </row>
    <row r="4140" spans="1:29" ht="15" customHeight="1" x14ac:dyDescent="0.25">
      <c r="A4140" s="342"/>
      <c r="B4140" s="417"/>
      <c r="C4140" s="418"/>
      <c r="S4140" s="367"/>
      <c r="T4140" s="367"/>
      <c r="U4140" s="368"/>
      <c r="V4140" s="1"/>
      <c r="W4140" s="1"/>
      <c r="X4140" s="1"/>
      <c r="Y4140" s="1"/>
      <c r="Z4140" s="1"/>
      <c r="AA4140" s="1"/>
      <c r="AB4140" s="1"/>
      <c r="AC4140" s="1"/>
    </row>
    <row r="4141" spans="1:29" ht="15" customHeight="1" x14ac:dyDescent="0.25">
      <c r="A4141" s="342"/>
      <c r="B4141" s="417"/>
      <c r="C4141" s="418"/>
      <c r="S4141" s="367"/>
      <c r="T4141" s="367"/>
      <c r="U4141" s="368"/>
      <c r="V4141" s="1"/>
      <c r="W4141" s="1"/>
      <c r="X4141" s="1"/>
      <c r="Y4141" s="1"/>
      <c r="Z4141" s="1"/>
      <c r="AA4141" s="1"/>
      <c r="AB4141" s="1"/>
      <c r="AC4141" s="1"/>
    </row>
    <row r="4142" spans="1:29" ht="15" customHeight="1" x14ac:dyDescent="0.25">
      <c r="A4142" s="342"/>
      <c r="B4142" s="417"/>
      <c r="C4142" s="418"/>
      <c r="S4142" s="367"/>
      <c r="T4142" s="367"/>
      <c r="U4142" s="368"/>
      <c r="V4142" s="1"/>
      <c r="W4142" s="1"/>
      <c r="X4142" s="1"/>
      <c r="Y4142" s="1"/>
      <c r="Z4142" s="1"/>
      <c r="AA4142" s="1"/>
      <c r="AB4142" s="1"/>
      <c r="AC4142" s="1"/>
    </row>
    <row r="4143" spans="1:29" ht="15" customHeight="1" x14ac:dyDescent="0.25">
      <c r="A4143" s="342"/>
      <c r="B4143" s="417"/>
      <c r="C4143" s="418"/>
      <c r="S4143" s="367"/>
      <c r="T4143" s="367"/>
      <c r="U4143" s="368"/>
      <c r="V4143" s="1"/>
      <c r="W4143" s="1"/>
      <c r="X4143" s="1"/>
      <c r="Y4143" s="1"/>
      <c r="Z4143" s="1"/>
      <c r="AA4143" s="1"/>
      <c r="AB4143" s="1"/>
      <c r="AC4143" s="1"/>
    </row>
    <row r="4144" spans="1:29" ht="15" customHeight="1" x14ac:dyDescent="0.25">
      <c r="A4144" s="342"/>
      <c r="B4144" s="417"/>
      <c r="C4144" s="418"/>
      <c r="S4144" s="367"/>
      <c r="T4144" s="367"/>
      <c r="U4144" s="368"/>
      <c r="V4144" s="1"/>
      <c r="W4144" s="1"/>
      <c r="X4144" s="1"/>
      <c r="Y4144" s="1"/>
      <c r="Z4144" s="1"/>
      <c r="AA4144" s="1"/>
      <c r="AB4144" s="1"/>
      <c r="AC4144" s="1"/>
    </row>
    <row r="4145" spans="1:29" ht="15" customHeight="1" x14ac:dyDescent="0.25">
      <c r="A4145" s="342"/>
      <c r="B4145" s="417"/>
      <c r="C4145" s="418"/>
      <c r="S4145" s="367"/>
      <c r="T4145" s="367"/>
      <c r="U4145" s="368"/>
      <c r="V4145" s="1"/>
      <c r="W4145" s="1"/>
      <c r="X4145" s="1"/>
      <c r="Y4145" s="1"/>
      <c r="Z4145" s="1"/>
      <c r="AA4145" s="1"/>
      <c r="AB4145" s="1"/>
      <c r="AC4145" s="1"/>
    </row>
    <row r="4146" spans="1:29" ht="15" customHeight="1" x14ac:dyDescent="0.25">
      <c r="A4146" s="342"/>
      <c r="B4146" s="417"/>
      <c r="C4146" s="418"/>
      <c r="S4146" s="367"/>
      <c r="T4146" s="367"/>
      <c r="U4146" s="368"/>
      <c r="V4146" s="1"/>
      <c r="W4146" s="1"/>
      <c r="X4146" s="1"/>
      <c r="Y4146" s="1"/>
      <c r="Z4146" s="1"/>
      <c r="AA4146" s="1"/>
      <c r="AB4146" s="1"/>
      <c r="AC4146" s="1"/>
    </row>
    <row r="4147" spans="1:29" ht="15" customHeight="1" x14ac:dyDescent="0.25">
      <c r="A4147" s="342"/>
      <c r="B4147" s="417"/>
      <c r="C4147" s="418"/>
      <c r="S4147" s="367"/>
      <c r="T4147" s="367"/>
      <c r="U4147" s="368"/>
      <c r="V4147" s="1"/>
      <c r="W4147" s="1"/>
      <c r="X4147" s="1"/>
      <c r="Y4147" s="1"/>
      <c r="Z4147" s="1"/>
      <c r="AA4147" s="1"/>
      <c r="AB4147" s="1"/>
      <c r="AC4147" s="1"/>
    </row>
    <row r="4148" spans="1:29" ht="15" customHeight="1" x14ac:dyDescent="0.25">
      <c r="A4148" s="342"/>
      <c r="B4148" s="417"/>
      <c r="C4148" s="418"/>
      <c r="S4148" s="367"/>
      <c r="T4148" s="367"/>
      <c r="U4148" s="368"/>
      <c r="V4148" s="1"/>
      <c r="W4148" s="1"/>
      <c r="X4148" s="1"/>
      <c r="Y4148" s="1"/>
      <c r="Z4148" s="1"/>
      <c r="AA4148" s="1"/>
      <c r="AB4148" s="1"/>
      <c r="AC4148" s="1"/>
    </row>
    <row r="4149" spans="1:29" ht="15" customHeight="1" x14ac:dyDescent="0.25">
      <c r="A4149" s="342"/>
      <c r="B4149" s="417"/>
      <c r="C4149" s="418"/>
      <c r="S4149" s="367"/>
      <c r="T4149" s="367"/>
      <c r="U4149" s="368"/>
      <c r="V4149" s="1"/>
      <c r="W4149" s="1"/>
      <c r="X4149" s="1"/>
      <c r="Y4149" s="1"/>
      <c r="Z4149" s="1"/>
      <c r="AA4149" s="1"/>
      <c r="AB4149" s="1"/>
      <c r="AC4149" s="1"/>
    </row>
    <row r="4150" spans="1:29" ht="15" customHeight="1" x14ac:dyDescent="0.25">
      <c r="A4150" s="342"/>
      <c r="B4150" s="417"/>
      <c r="C4150" s="418"/>
      <c r="S4150" s="367"/>
      <c r="T4150" s="367"/>
      <c r="U4150" s="368"/>
      <c r="V4150" s="1"/>
      <c r="W4150" s="1"/>
      <c r="X4150" s="1"/>
      <c r="Y4150" s="1"/>
      <c r="Z4150" s="1"/>
      <c r="AA4150" s="1"/>
      <c r="AB4150" s="1"/>
      <c r="AC4150" s="1"/>
    </row>
    <row r="4151" spans="1:29" ht="15" customHeight="1" x14ac:dyDescent="0.25">
      <c r="A4151" s="342"/>
      <c r="B4151" s="417"/>
      <c r="C4151" s="418"/>
      <c r="S4151" s="367"/>
      <c r="T4151" s="367"/>
      <c r="U4151" s="368"/>
      <c r="V4151" s="1"/>
      <c r="W4151" s="1"/>
      <c r="X4151" s="1"/>
      <c r="Y4151" s="1"/>
      <c r="Z4151" s="1"/>
      <c r="AA4151" s="1"/>
      <c r="AB4151" s="1"/>
      <c r="AC4151" s="1"/>
    </row>
    <row r="4152" spans="1:29" ht="15" customHeight="1" x14ac:dyDescent="0.25">
      <c r="A4152" s="342"/>
      <c r="B4152" s="417"/>
      <c r="C4152" s="418"/>
      <c r="S4152" s="367"/>
      <c r="T4152" s="367"/>
      <c r="U4152" s="368"/>
      <c r="V4152" s="1"/>
      <c r="W4152" s="1"/>
      <c r="X4152" s="1"/>
      <c r="Y4152" s="1"/>
      <c r="Z4152" s="1"/>
      <c r="AA4152" s="1"/>
      <c r="AB4152" s="1"/>
      <c r="AC4152" s="1"/>
    </row>
    <row r="4153" spans="1:29" ht="15" customHeight="1" x14ac:dyDescent="0.25">
      <c r="A4153" s="342"/>
      <c r="B4153" s="417"/>
      <c r="C4153" s="418"/>
      <c r="S4153" s="367"/>
      <c r="T4153" s="367"/>
      <c r="U4153" s="368"/>
      <c r="V4153" s="1"/>
      <c r="W4153" s="1"/>
      <c r="X4153" s="1"/>
      <c r="Y4153" s="1"/>
      <c r="Z4153" s="1"/>
      <c r="AA4153" s="1"/>
      <c r="AB4153" s="1"/>
      <c r="AC4153" s="1"/>
    </row>
    <row r="4154" spans="1:29" ht="15" customHeight="1" x14ac:dyDescent="0.25">
      <c r="A4154" s="342"/>
      <c r="B4154" s="417"/>
      <c r="C4154" s="418"/>
      <c r="S4154" s="367"/>
      <c r="T4154" s="367"/>
      <c r="U4154" s="368"/>
      <c r="V4154" s="1"/>
      <c r="W4154" s="1"/>
      <c r="X4154" s="1"/>
      <c r="Y4154" s="1"/>
      <c r="Z4154" s="1"/>
      <c r="AA4154" s="1"/>
      <c r="AB4154" s="1"/>
      <c r="AC4154" s="1"/>
    </row>
    <row r="4155" spans="1:29" ht="15" customHeight="1" x14ac:dyDescent="0.25">
      <c r="A4155" s="342"/>
      <c r="B4155" s="417"/>
      <c r="C4155" s="418"/>
      <c r="S4155" s="367"/>
      <c r="T4155" s="367"/>
      <c r="U4155" s="368"/>
      <c r="V4155" s="1"/>
      <c r="W4155" s="1"/>
      <c r="X4155" s="1"/>
      <c r="Y4155" s="1"/>
      <c r="Z4155" s="1"/>
      <c r="AA4155" s="1"/>
      <c r="AB4155" s="1"/>
      <c r="AC4155" s="1"/>
    </row>
    <row r="4156" spans="1:29" ht="15" customHeight="1" x14ac:dyDescent="0.25">
      <c r="A4156" s="342"/>
      <c r="B4156" s="417"/>
      <c r="C4156" s="418"/>
      <c r="S4156" s="367"/>
      <c r="T4156" s="367"/>
      <c r="U4156" s="368"/>
      <c r="V4156" s="1"/>
      <c r="W4156" s="1"/>
      <c r="X4156" s="1"/>
      <c r="Y4156" s="1"/>
      <c r="Z4156" s="1"/>
      <c r="AA4156" s="1"/>
      <c r="AB4156" s="1"/>
      <c r="AC4156" s="1"/>
    </row>
    <row r="4157" spans="1:29" ht="15" customHeight="1" x14ac:dyDescent="0.25">
      <c r="A4157" s="342"/>
      <c r="B4157" s="417"/>
      <c r="C4157" s="418"/>
      <c r="S4157" s="367"/>
      <c r="T4157" s="367"/>
      <c r="U4157" s="368"/>
      <c r="V4157" s="1"/>
      <c r="W4157" s="1"/>
      <c r="X4157" s="1"/>
      <c r="Y4157" s="1"/>
      <c r="Z4157" s="1"/>
      <c r="AA4157" s="1"/>
      <c r="AB4157" s="1"/>
      <c r="AC4157" s="1"/>
    </row>
    <row r="4158" spans="1:29" ht="15" customHeight="1" x14ac:dyDescent="0.25">
      <c r="A4158" s="342"/>
      <c r="B4158" s="417"/>
      <c r="C4158" s="418"/>
      <c r="S4158" s="367"/>
      <c r="T4158" s="367"/>
      <c r="U4158" s="368"/>
      <c r="V4158" s="1"/>
      <c r="W4158" s="1"/>
      <c r="X4158" s="1"/>
      <c r="Y4158" s="1"/>
      <c r="Z4158" s="1"/>
      <c r="AA4158" s="1"/>
      <c r="AB4158" s="1"/>
      <c r="AC4158" s="1"/>
    </row>
    <row r="4159" spans="1:29" ht="15" customHeight="1" x14ac:dyDescent="0.25">
      <c r="A4159" s="342"/>
      <c r="B4159" s="417"/>
      <c r="C4159" s="418"/>
      <c r="S4159" s="367"/>
      <c r="T4159" s="367"/>
      <c r="U4159" s="368"/>
      <c r="V4159" s="1"/>
      <c r="W4159" s="1"/>
      <c r="X4159" s="1"/>
      <c r="Y4159" s="1"/>
      <c r="Z4159" s="1"/>
      <c r="AA4159" s="1"/>
      <c r="AB4159" s="1"/>
      <c r="AC4159" s="1"/>
    </row>
    <row r="4160" spans="1:29" ht="15" customHeight="1" x14ac:dyDescent="0.25">
      <c r="A4160" s="342"/>
      <c r="B4160" s="417"/>
      <c r="C4160" s="418"/>
      <c r="S4160" s="367"/>
      <c r="T4160" s="367"/>
      <c r="U4160" s="368"/>
      <c r="V4160" s="1"/>
      <c r="W4160" s="1"/>
      <c r="X4160" s="1"/>
      <c r="Y4160" s="1"/>
      <c r="Z4160" s="1"/>
      <c r="AA4160" s="1"/>
      <c r="AB4160" s="1"/>
      <c r="AC4160" s="1"/>
    </row>
    <row r="4161" spans="1:29" ht="15" customHeight="1" x14ac:dyDescent="0.25">
      <c r="A4161" s="342"/>
      <c r="B4161" s="417"/>
      <c r="C4161" s="418"/>
      <c r="S4161" s="367"/>
      <c r="T4161" s="367"/>
      <c r="U4161" s="368"/>
      <c r="V4161" s="1"/>
      <c r="W4161" s="1"/>
      <c r="X4161" s="1"/>
      <c r="Y4161" s="1"/>
      <c r="Z4161" s="1"/>
      <c r="AA4161" s="1"/>
      <c r="AB4161" s="1"/>
      <c r="AC4161" s="1"/>
    </row>
    <row r="4162" spans="1:29" ht="15" customHeight="1" x14ac:dyDescent="0.25">
      <c r="A4162" s="342"/>
      <c r="B4162" s="417"/>
      <c r="C4162" s="418"/>
      <c r="S4162" s="367"/>
      <c r="T4162" s="367"/>
      <c r="U4162" s="368"/>
      <c r="V4162" s="1"/>
      <c r="W4162" s="1"/>
      <c r="X4162" s="1"/>
      <c r="Y4162" s="1"/>
      <c r="Z4162" s="1"/>
      <c r="AA4162" s="1"/>
      <c r="AB4162" s="1"/>
      <c r="AC4162" s="1"/>
    </row>
    <row r="4163" spans="1:29" ht="15" customHeight="1" x14ac:dyDescent="0.25">
      <c r="A4163" s="342"/>
      <c r="B4163" s="417"/>
      <c r="C4163" s="418"/>
      <c r="S4163" s="367"/>
      <c r="T4163" s="367"/>
      <c r="U4163" s="368"/>
      <c r="V4163" s="1"/>
      <c r="W4163" s="1"/>
      <c r="X4163" s="1"/>
      <c r="Y4163" s="1"/>
      <c r="Z4163" s="1"/>
      <c r="AA4163" s="1"/>
      <c r="AB4163" s="1"/>
      <c r="AC4163" s="1"/>
    </row>
    <row r="4164" spans="1:29" ht="15" customHeight="1" x14ac:dyDescent="0.25">
      <c r="A4164" s="342"/>
      <c r="B4164" s="417"/>
      <c r="C4164" s="418"/>
      <c r="S4164" s="367"/>
      <c r="T4164" s="367"/>
      <c r="U4164" s="368"/>
      <c r="V4164" s="1"/>
      <c r="W4164" s="1"/>
      <c r="X4164" s="1"/>
      <c r="Y4164" s="1"/>
      <c r="Z4164" s="1"/>
      <c r="AA4164" s="1"/>
      <c r="AB4164" s="1"/>
      <c r="AC4164" s="1"/>
    </row>
    <row r="4165" spans="1:29" ht="15" customHeight="1" x14ac:dyDescent="0.25">
      <c r="A4165" s="342"/>
      <c r="B4165" s="417"/>
      <c r="C4165" s="418"/>
      <c r="S4165" s="367"/>
      <c r="T4165" s="367"/>
      <c r="U4165" s="368"/>
      <c r="V4165" s="1"/>
      <c r="W4165" s="1"/>
      <c r="X4165" s="1"/>
      <c r="Y4165" s="1"/>
      <c r="Z4165" s="1"/>
      <c r="AA4165" s="1"/>
      <c r="AB4165" s="1"/>
      <c r="AC4165" s="1"/>
    </row>
    <row r="4166" spans="1:29" ht="15" customHeight="1" x14ac:dyDescent="0.25">
      <c r="A4166" s="342"/>
      <c r="B4166" s="417"/>
      <c r="C4166" s="418"/>
      <c r="S4166" s="367"/>
      <c r="T4166" s="367"/>
      <c r="U4166" s="368"/>
      <c r="V4166" s="1"/>
      <c r="W4166" s="1"/>
      <c r="X4166" s="1"/>
      <c r="Y4166" s="1"/>
      <c r="Z4166" s="1"/>
      <c r="AA4166" s="1"/>
      <c r="AB4166" s="1"/>
      <c r="AC4166" s="1"/>
    </row>
    <row r="4167" spans="1:29" ht="15" customHeight="1" x14ac:dyDescent="0.25">
      <c r="A4167" s="342"/>
      <c r="B4167" s="417"/>
      <c r="C4167" s="418"/>
      <c r="S4167" s="367"/>
      <c r="T4167" s="367"/>
      <c r="U4167" s="368"/>
      <c r="V4167" s="1"/>
      <c r="W4167" s="1"/>
      <c r="X4167" s="1"/>
      <c r="Y4167" s="1"/>
      <c r="Z4167" s="1"/>
      <c r="AA4167" s="1"/>
      <c r="AB4167" s="1"/>
      <c r="AC4167" s="1"/>
    </row>
    <row r="4168" spans="1:29" ht="15" customHeight="1" x14ac:dyDescent="0.25">
      <c r="A4168" s="342"/>
      <c r="B4168" s="417"/>
      <c r="C4168" s="418"/>
      <c r="S4168" s="367"/>
      <c r="T4168" s="367"/>
      <c r="U4168" s="368"/>
      <c r="V4168" s="1"/>
      <c r="W4168" s="1"/>
      <c r="X4168" s="1"/>
      <c r="Y4168" s="1"/>
      <c r="Z4168" s="1"/>
      <c r="AA4168" s="1"/>
      <c r="AB4168" s="1"/>
      <c r="AC4168" s="1"/>
    </row>
    <row r="4169" spans="1:29" ht="15" customHeight="1" x14ac:dyDescent="0.25">
      <c r="A4169" s="342"/>
      <c r="B4169" s="417"/>
      <c r="C4169" s="418"/>
      <c r="S4169" s="367"/>
      <c r="T4169" s="367"/>
      <c r="U4169" s="368"/>
      <c r="V4169" s="1"/>
      <c r="W4169" s="1"/>
      <c r="X4169" s="1"/>
      <c r="Y4169" s="1"/>
      <c r="Z4169" s="1"/>
      <c r="AA4169" s="1"/>
      <c r="AB4169" s="1"/>
      <c r="AC4169" s="1"/>
    </row>
    <row r="4170" spans="1:29" ht="15" customHeight="1" x14ac:dyDescent="0.25">
      <c r="A4170" s="342"/>
      <c r="B4170" s="417"/>
      <c r="C4170" s="418"/>
      <c r="S4170" s="367"/>
      <c r="T4170" s="367"/>
      <c r="U4170" s="368"/>
      <c r="V4170" s="1"/>
      <c r="W4170" s="1"/>
      <c r="X4170" s="1"/>
      <c r="Y4170" s="1"/>
      <c r="Z4170" s="1"/>
      <c r="AA4170" s="1"/>
      <c r="AB4170" s="1"/>
      <c r="AC4170" s="1"/>
    </row>
    <row r="4171" spans="1:29" ht="15" customHeight="1" x14ac:dyDescent="0.25">
      <c r="A4171" s="342"/>
      <c r="B4171" s="417"/>
      <c r="C4171" s="418"/>
      <c r="S4171" s="367"/>
      <c r="T4171" s="367"/>
      <c r="U4171" s="368"/>
      <c r="V4171" s="1"/>
      <c r="W4171" s="1"/>
      <c r="X4171" s="1"/>
      <c r="Y4171" s="1"/>
      <c r="Z4171" s="1"/>
      <c r="AA4171" s="1"/>
      <c r="AB4171" s="1"/>
      <c r="AC4171" s="1"/>
    </row>
    <row r="4172" spans="1:29" ht="15" customHeight="1" x14ac:dyDescent="0.25">
      <c r="A4172" s="342"/>
      <c r="B4172" s="417"/>
      <c r="C4172" s="418"/>
      <c r="S4172" s="367"/>
      <c r="T4172" s="367"/>
      <c r="U4172" s="368"/>
      <c r="V4172" s="1"/>
      <c r="W4172" s="1"/>
      <c r="X4172" s="1"/>
      <c r="Y4172" s="1"/>
      <c r="Z4172" s="1"/>
      <c r="AA4172" s="1"/>
      <c r="AB4172" s="1"/>
      <c r="AC4172" s="1"/>
    </row>
    <row r="4173" spans="1:29" ht="15" customHeight="1" x14ac:dyDescent="0.25">
      <c r="A4173" s="342"/>
      <c r="B4173" s="417"/>
      <c r="C4173" s="418"/>
      <c r="S4173" s="367"/>
      <c r="T4173" s="367"/>
      <c r="U4173" s="368"/>
      <c r="V4173" s="1"/>
      <c r="W4173" s="1"/>
      <c r="X4173" s="1"/>
      <c r="Y4173" s="1"/>
      <c r="Z4173" s="1"/>
      <c r="AA4173" s="1"/>
      <c r="AB4173" s="1"/>
      <c r="AC4173" s="1"/>
    </row>
    <row r="4174" spans="1:29" ht="15" customHeight="1" x14ac:dyDescent="0.25">
      <c r="A4174" s="342"/>
      <c r="B4174" s="417"/>
      <c r="C4174" s="418"/>
      <c r="S4174" s="367"/>
      <c r="T4174" s="367"/>
      <c r="U4174" s="368"/>
      <c r="V4174" s="1"/>
      <c r="W4174" s="1"/>
      <c r="X4174" s="1"/>
      <c r="Y4174" s="1"/>
      <c r="Z4174" s="1"/>
      <c r="AA4174" s="1"/>
      <c r="AB4174" s="1"/>
      <c r="AC4174" s="1"/>
    </row>
    <row r="4175" spans="1:29" ht="15" customHeight="1" x14ac:dyDescent="0.25">
      <c r="A4175" s="342"/>
      <c r="B4175" s="417"/>
      <c r="C4175" s="418"/>
      <c r="S4175" s="367"/>
      <c r="T4175" s="367"/>
      <c r="U4175" s="368"/>
      <c r="V4175" s="1"/>
      <c r="W4175" s="1"/>
      <c r="X4175" s="1"/>
      <c r="Y4175" s="1"/>
      <c r="Z4175" s="1"/>
      <c r="AA4175" s="1"/>
      <c r="AB4175" s="1"/>
      <c r="AC4175" s="1"/>
    </row>
    <row r="4176" spans="1:29" ht="15" customHeight="1" x14ac:dyDescent="0.25">
      <c r="A4176" s="342"/>
      <c r="B4176" s="417"/>
      <c r="C4176" s="418"/>
      <c r="S4176" s="367"/>
      <c r="T4176" s="367"/>
      <c r="U4176" s="368"/>
      <c r="V4176" s="1"/>
      <c r="W4176" s="1"/>
      <c r="X4176" s="1"/>
      <c r="Y4176" s="1"/>
      <c r="Z4176" s="1"/>
      <c r="AA4176" s="1"/>
      <c r="AB4176" s="1"/>
      <c r="AC4176" s="1"/>
    </row>
    <row r="4177" spans="1:29" ht="15" customHeight="1" x14ac:dyDescent="0.25">
      <c r="A4177" s="342"/>
      <c r="B4177" s="417"/>
      <c r="C4177" s="418"/>
      <c r="S4177" s="367"/>
      <c r="T4177" s="367"/>
      <c r="U4177" s="368"/>
      <c r="V4177" s="1"/>
      <c r="W4177" s="1"/>
      <c r="X4177" s="1"/>
      <c r="Y4177" s="1"/>
      <c r="Z4177" s="1"/>
      <c r="AA4177" s="1"/>
      <c r="AB4177" s="1"/>
      <c r="AC4177" s="1"/>
    </row>
    <row r="4178" spans="1:29" ht="15" customHeight="1" x14ac:dyDescent="0.25">
      <c r="A4178" s="342"/>
      <c r="B4178" s="417"/>
      <c r="C4178" s="418"/>
      <c r="S4178" s="367"/>
      <c r="T4178" s="367"/>
      <c r="U4178" s="368"/>
      <c r="V4178" s="1"/>
      <c r="W4178" s="1"/>
      <c r="X4178" s="1"/>
      <c r="Y4178" s="1"/>
      <c r="Z4178" s="1"/>
      <c r="AA4178" s="1"/>
      <c r="AB4178" s="1"/>
      <c r="AC4178" s="1"/>
    </row>
    <row r="4179" spans="1:29" ht="15" customHeight="1" x14ac:dyDescent="0.25">
      <c r="A4179" s="342"/>
      <c r="B4179" s="417"/>
      <c r="C4179" s="418"/>
      <c r="S4179" s="367"/>
      <c r="T4179" s="367"/>
      <c r="U4179" s="368"/>
      <c r="V4179" s="1"/>
      <c r="W4179" s="1"/>
      <c r="X4179" s="1"/>
      <c r="Y4179" s="1"/>
      <c r="Z4179" s="1"/>
      <c r="AA4179" s="1"/>
      <c r="AB4179" s="1"/>
      <c r="AC4179" s="1"/>
    </row>
    <row r="4180" spans="1:29" ht="15" customHeight="1" x14ac:dyDescent="0.25">
      <c r="A4180" s="342"/>
      <c r="B4180" s="417"/>
      <c r="C4180" s="418"/>
      <c r="S4180" s="367"/>
      <c r="T4180" s="367"/>
      <c r="U4180" s="368"/>
      <c r="V4180" s="1"/>
      <c r="W4180" s="1"/>
      <c r="X4180" s="1"/>
      <c r="Y4180" s="1"/>
      <c r="Z4180" s="1"/>
      <c r="AA4180" s="1"/>
      <c r="AB4180" s="1"/>
      <c r="AC4180" s="1"/>
    </row>
    <row r="4181" spans="1:29" ht="15" customHeight="1" x14ac:dyDescent="0.25">
      <c r="A4181" s="342"/>
      <c r="B4181" s="417"/>
      <c r="C4181" s="418"/>
      <c r="S4181" s="367"/>
      <c r="T4181" s="367"/>
      <c r="U4181" s="368"/>
      <c r="V4181" s="1"/>
      <c r="W4181" s="1"/>
      <c r="X4181" s="1"/>
      <c r="Y4181" s="1"/>
      <c r="Z4181" s="1"/>
      <c r="AA4181" s="1"/>
      <c r="AB4181" s="1"/>
      <c r="AC4181" s="1"/>
    </row>
    <row r="4182" spans="1:29" ht="15" customHeight="1" x14ac:dyDescent="0.25">
      <c r="A4182" s="342"/>
      <c r="B4182" s="417"/>
      <c r="C4182" s="418"/>
      <c r="S4182" s="367"/>
      <c r="T4182" s="367"/>
      <c r="U4182" s="368"/>
      <c r="V4182" s="1"/>
      <c r="W4182" s="1"/>
      <c r="X4182" s="1"/>
      <c r="Y4182" s="1"/>
      <c r="Z4182" s="1"/>
      <c r="AA4182" s="1"/>
      <c r="AB4182" s="1"/>
      <c r="AC4182" s="1"/>
    </row>
    <row r="4183" spans="1:29" ht="15" customHeight="1" x14ac:dyDescent="0.25">
      <c r="A4183" s="342"/>
      <c r="B4183" s="417"/>
      <c r="C4183" s="418"/>
      <c r="S4183" s="367"/>
      <c r="T4183" s="367"/>
      <c r="U4183" s="368"/>
      <c r="V4183" s="1"/>
      <c r="W4183" s="1"/>
      <c r="X4183" s="1"/>
      <c r="Y4183" s="1"/>
      <c r="Z4183" s="1"/>
      <c r="AA4183" s="1"/>
      <c r="AB4183" s="1"/>
      <c r="AC4183" s="1"/>
    </row>
    <row r="4184" spans="1:29" ht="15" customHeight="1" x14ac:dyDescent="0.25">
      <c r="A4184" s="342"/>
      <c r="B4184" s="417"/>
      <c r="C4184" s="418"/>
      <c r="S4184" s="367"/>
      <c r="T4184" s="367"/>
      <c r="U4184" s="368"/>
      <c r="V4184" s="1"/>
      <c r="W4184" s="1"/>
      <c r="X4184" s="1"/>
      <c r="Y4184" s="1"/>
      <c r="Z4184" s="1"/>
      <c r="AA4184" s="1"/>
      <c r="AB4184" s="1"/>
      <c r="AC4184" s="1"/>
    </row>
    <row r="4185" spans="1:29" ht="15" customHeight="1" x14ac:dyDescent="0.25">
      <c r="A4185" s="342"/>
      <c r="B4185" s="417"/>
      <c r="C4185" s="418"/>
      <c r="S4185" s="367"/>
      <c r="T4185" s="367"/>
      <c r="U4185" s="368"/>
      <c r="V4185" s="1"/>
      <c r="W4185" s="1"/>
      <c r="X4185" s="1"/>
      <c r="Y4185" s="1"/>
      <c r="Z4185" s="1"/>
      <c r="AA4185" s="1"/>
      <c r="AB4185" s="1"/>
      <c r="AC4185" s="1"/>
    </row>
    <row r="4186" spans="1:29" ht="15" customHeight="1" x14ac:dyDescent="0.25">
      <c r="A4186" s="342"/>
      <c r="B4186" s="417"/>
      <c r="C4186" s="418"/>
      <c r="S4186" s="367"/>
      <c r="T4186" s="367"/>
      <c r="U4186" s="368"/>
      <c r="V4186" s="1"/>
      <c r="W4186" s="1"/>
      <c r="X4186" s="1"/>
      <c r="Y4186" s="1"/>
      <c r="Z4186" s="1"/>
      <c r="AA4186" s="1"/>
      <c r="AB4186" s="1"/>
      <c r="AC4186" s="1"/>
    </row>
    <row r="4187" spans="1:29" ht="15" customHeight="1" x14ac:dyDescent="0.25">
      <c r="A4187" s="342"/>
      <c r="B4187" s="417"/>
      <c r="C4187" s="418"/>
      <c r="S4187" s="367"/>
      <c r="T4187" s="367"/>
      <c r="U4187" s="368"/>
      <c r="V4187" s="1"/>
      <c r="W4187" s="1"/>
      <c r="X4187" s="1"/>
      <c r="Y4187" s="1"/>
      <c r="Z4187" s="1"/>
      <c r="AA4187" s="1"/>
      <c r="AB4187" s="1"/>
      <c r="AC4187" s="1"/>
    </row>
    <row r="4188" spans="1:29" ht="15" customHeight="1" x14ac:dyDescent="0.25">
      <c r="A4188" s="342"/>
      <c r="B4188" s="417"/>
      <c r="C4188" s="418"/>
      <c r="S4188" s="367"/>
      <c r="T4188" s="367"/>
      <c r="U4188" s="368"/>
      <c r="V4188" s="1"/>
      <c r="W4188" s="1"/>
      <c r="X4188" s="1"/>
      <c r="Y4188" s="1"/>
      <c r="Z4188" s="1"/>
      <c r="AA4188" s="1"/>
      <c r="AB4188" s="1"/>
      <c r="AC4188" s="1"/>
    </row>
    <row r="4189" spans="1:29" ht="15" customHeight="1" x14ac:dyDescent="0.25">
      <c r="A4189" s="342"/>
      <c r="B4189" s="417"/>
      <c r="C4189" s="418"/>
      <c r="S4189" s="367"/>
      <c r="T4189" s="367"/>
      <c r="U4189" s="368"/>
      <c r="V4189" s="1"/>
      <c r="W4189" s="1"/>
      <c r="X4189" s="1"/>
      <c r="Y4189" s="1"/>
      <c r="Z4189" s="1"/>
      <c r="AA4189" s="1"/>
      <c r="AB4189" s="1"/>
      <c r="AC4189" s="1"/>
    </row>
    <row r="4190" spans="1:29" ht="15" customHeight="1" x14ac:dyDescent="0.25">
      <c r="A4190" s="342"/>
      <c r="B4190" s="417"/>
      <c r="C4190" s="418"/>
      <c r="S4190" s="367"/>
      <c r="T4190" s="367"/>
      <c r="U4190" s="368"/>
      <c r="V4190" s="1"/>
      <c r="W4190" s="1"/>
      <c r="X4190" s="1"/>
      <c r="Y4190" s="1"/>
      <c r="Z4190" s="1"/>
      <c r="AA4190" s="1"/>
      <c r="AB4190" s="1"/>
      <c r="AC4190" s="1"/>
    </row>
    <row r="4191" spans="1:29" ht="15" customHeight="1" x14ac:dyDescent="0.25">
      <c r="A4191" s="342"/>
      <c r="B4191" s="417"/>
      <c r="C4191" s="418"/>
      <c r="S4191" s="367"/>
      <c r="T4191" s="367"/>
      <c r="U4191" s="368"/>
      <c r="V4191" s="1"/>
      <c r="W4191" s="1"/>
      <c r="X4191" s="1"/>
      <c r="Y4191" s="1"/>
      <c r="Z4191" s="1"/>
      <c r="AA4191" s="1"/>
      <c r="AB4191" s="1"/>
      <c r="AC4191" s="1"/>
    </row>
    <row r="4192" spans="1:29" ht="15" customHeight="1" x14ac:dyDescent="0.25">
      <c r="A4192" s="342"/>
      <c r="B4192" s="417"/>
      <c r="C4192" s="418"/>
      <c r="S4192" s="367"/>
      <c r="T4192" s="367"/>
      <c r="U4192" s="368"/>
      <c r="V4192" s="1"/>
      <c r="W4192" s="1"/>
      <c r="X4192" s="1"/>
      <c r="Y4192" s="1"/>
      <c r="Z4192" s="1"/>
      <c r="AA4192" s="1"/>
      <c r="AB4192" s="1"/>
      <c r="AC4192" s="1"/>
    </row>
    <row r="4193" spans="1:29" ht="15" customHeight="1" x14ac:dyDescent="0.25">
      <c r="A4193" s="342"/>
      <c r="B4193" s="417"/>
      <c r="C4193" s="418"/>
      <c r="S4193" s="367"/>
      <c r="T4193" s="367"/>
      <c r="U4193" s="368"/>
      <c r="V4193" s="1"/>
      <c r="W4193" s="1"/>
      <c r="X4193" s="1"/>
      <c r="Y4193" s="1"/>
      <c r="Z4193" s="1"/>
      <c r="AA4193" s="1"/>
      <c r="AB4193" s="1"/>
      <c r="AC4193" s="1"/>
    </row>
    <row r="4194" spans="1:29" ht="15" customHeight="1" x14ac:dyDescent="0.25">
      <c r="A4194" s="342"/>
      <c r="B4194" s="417"/>
      <c r="C4194" s="418"/>
      <c r="S4194" s="367"/>
      <c r="T4194" s="367"/>
      <c r="U4194" s="368"/>
      <c r="V4194" s="1"/>
      <c r="W4194" s="1"/>
      <c r="X4194" s="1"/>
      <c r="Y4194" s="1"/>
      <c r="Z4194" s="1"/>
      <c r="AA4194" s="1"/>
      <c r="AB4194" s="1"/>
      <c r="AC4194" s="1"/>
    </row>
    <row r="4195" spans="1:29" ht="15" customHeight="1" x14ac:dyDescent="0.25">
      <c r="A4195" s="342"/>
      <c r="B4195" s="417"/>
      <c r="C4195" s="418"/>
      <c r="S4195" s="367"/>
      <c r="T4195" s="367"/>
      <c r="U4195" s="368"/>
      <c r="V4195" s="1"/>
      <c r="W4195" s="1"/>
      <c r="X4195" s="1"/>
      <c r="Y4195" s="1"/>
      <c r="Z4195" s="1"/>
      <c r="AA4195" s="1"/>
      <c r="AB4195" s="1"/>
      <c r="AC4195" s="1"/>
    </row>
    <row r="4196" spans="1:29" ht="15" customHeight="1" x14ac:dyDescent="0.25">
      <c r="A4196" s="342"/>
      <c r="B4196" s="417"/>
      <c r="C4196" s="418"/>
      <c r="S4196" s="367"/>
      <c r="T4196" s="367"/>
      <c r="U4196" s="368"/>
      <c r="V4196" s="1"/>
      <c r="W4196" s="1"/>
      <c r="X4196" s="1"/>
      <c r="Y4196" s="1"/>
      <c r="Z4196" s="1"/>
      <c r="AA4196" s="1"/>
      <c r="AB4196" s="1"/>
      <c r="AC4196" s="1"/>
    </row>
    <row r="4197" spans="1:29" ht="15" customHeight="1" x14ac:dyDescent="0.25">
      <c r="A4197" s="342"/>
      <c r="B4197" s="417"/>
      <c r="C4197" s="418"/>
      <c r="S4197" s="367"/>
      <c r="T4197" s="367"/>
      <c r="U4197" s="368"/>
      <c r="V4197" s="1"/>
      <c r="W4197" s="1"/>
      <c r="X4197" s="1"/>
      <c r="Y4197" s="1"/>
      <c r="Z4197" s="1"/>
      <c r="AA4197" s="1"/>
      <c r="AB4197" s="1"/>
      <c r="AC4197" s="1"/>
    </row>
    <row r="4198" spans="1:29" ht="15" customHeight="1" x14ac:dyDescent="0.25">
      <c r="A4198" s="342"/>
      <c r="B4198" s="417"/>
      <c r="C4198" s="418"/>
      <c r="S4198" s="367"/>
      <c r="T4198" s="367"/>
      <c r="U4198" s="368"/>
      <c r="V4198" s="1"/>
      <c r="W4198" s="1"/>
      <c r="X4198" s="1"/>
      <c r="Y4198" s="1"/>
      <c r="Z4198" s="1"/>
      <c r="AA4198" s="1"/>
      <c r="AB4198" s="1"/>
      <c r="AC4198" s="1"/>
    </row>
    <row r="4199" spans="1:29" ht="15" customHeight="1" x14ac:dyDescent="0.25">
      <c r="A4199" s="342"/>
      <c r="B4199" s="417"/>
      <c r="C4199" s="418"/>
      <c r="S4199" s="367"/>
      <c r="T4199" s="367"/>
      <c r="U4199" s="368"/>
      <c r="V4199" s="1"/>
      <c r="W4199" s="1"/>
      <c r="X4199" s="1"/>
      <c r="Y4199" s="1"/>
      <c r="Z4199" s="1"/>
      <c r="AA4199" s="1"/>
      <c r="AB4199" s="1"/>
      <c r="AC4199" s="1"/>
    </row>
    <row r="4200" spans="1:29" ht="15" customHeight="1" x14ac:dyDescent="0.25">
      <c r="A4200" s="342"/>
      <c r="B4200" s="417"/>
      <c r="C4200" s="418"/>
      <c r="S4200" s="367"/>
      <c r="T4200" s="367"/>
      <c r="U4200" s="368"/>
      <c r="V4200" s="1"/>
      <c r="W4200" s="1"/>
      <c r="X4200" s="1"/>
      <c r="Y4200" s="1"/>
      <c r="Z4200" s="1"/>
      <c r="AA4200" s="1"/>
      <c r="AB4200" s="1"/>
      <c r="AC4200" s="1"/>
    </row>
    <row r="4201" spans="1:29" ht="15" customHeight="1" x14ac:dyDescent="0.25">
      <c r="A4201" s="342"/>
      <c r="B4201" s="417"/>
      <c r="C4201" s="418"/>
      <c r="S4201" s="367"/>
      <c r="T4201" s="367"/>
      <c r="U4201" s="368"/>
      <c r="V4201" s="1"/>
      <c r="W4201" s="1"/>
      <c r="X4201" s="1"/>
      <c r="Y4201" s="1"/>
      <c r="Z4201" s="1"/>
      <c r="AA4201" s="1"/>
      <c r="AB4201" s="1"/>
      <c r="AC4201" s="1"/>
    </row>
    <row r="4202" spans="1:29" ht="15" customHeight="1" x14ac:dyDescent="0.25">
      <c r="A4202" s="342"/>
      <c r="B4202" s="417"/>
      <c r="C4202" s="418"/>
      <c r="S4202" s="367"/>
      <c r="T4202" s="367"/>
      <c r="U4202" s="368"/>
      <c r="V4202" s="1"/>
      <c r="W4202" s="1"/>
      <c r="X4202" s="1"/>
      <c r="Y4202" s="1"/>
      <c r="Z4202" s="1"/>
      <c r="AA4202" s="1"/>
      <c r="AB4202" s="1"/>
      <c r="AC4202" s="1"/>
    </row>
    <row r="4203" spans="1:29" ht="15" customHeight="1" x14ac:dyDescent="0.25">
      <c r="A4203" s="342"/>
      <c r="B4203" s="417"/>
      <c r="C4203" s="418"/>
      <c r="S4203" s="367"/>
      <c r="T4203" s="367"/>
      <c r="U4203" s="368"/>
      <c r="V4203" s="1"/>
      <c r="W4203" s="1"/>
      <c r="X4203" s="1"/>
      <c r="Y4203" s="1"/>
      <c r="Z4203" s="1"/>
      <c r="AA4203" s="1"/>
      <c r="AB4203" s="1"/>
      <c r="AC4203" s="1"/>
    </row>
    <row r="4204" spans="1:29" ht="15" customHeight="1" x14ac:dyDescent="0.25">
      <c r="A4204" s="342"/>
      <c r="B4204" s="417"/>
      <c r="C4204" s="418"/>
      <c r="S4204" s="367"/>
      <c r="T4204" s="367"/>
      <c r="U4204" s="368"/>
      <c r="V4204" s="1"/>
      <c r="W4204" s="1"/>
      <c r="X4204" s="1"/>
      <c r="Y4204" s="1"/>
      <c r="Z4204" s="1"/>
      <c r="AA4204" s="1"/>
      <c r="AB4204" s="1"/>
      <c r="AC4204" s="1"/>
    </row>
    <row r="4205" spans="1:29" ht="15" customHeight="1" x14ac:dyDescent="0.25">
      <c r="A4205" s="342"/>
      <c r="B4205" s="417"/>
      <c r="C4205" s="418"/>
      <c r="S4205" s="367"/>
      <c r="T4205" s="367"/>
      <c r="U4205" s="368"/>
      <c r="V4205" s="1"/>
      <c r="W4205" s="1"/>
      <c r="X4205" s="1"/>
      <c r="Y4205" s="1"/>
      <c r="Z4205" s="1"/>
      <c r="AA4205" s="1"/>
      <c r="AB4205" s="1"/>
      <c r="AC4205" s="1"/>
    </row>
    <row r="4206" spans="1:29" ht="15" customHeight="1" x14ac:dyDescent="0.25">
      <c r="A4206" s="342"/>
      <c r="B4206" s="417"/>
      <c r="C4206" s="418"/>
      <c r="S4206" s="367"/>
      <c r="T4206" s="367"/>
      <c r="U4206" s="368"/>
      <c r="V4206" s="1"/>
      <c r="W4206" s="1"/>
      <c r="X4206" s="1"/>
      <c r="Y4206" s="1"/>
      <c r="Z4206" s="1"/>
      <c r="AA4206" s="1"/>
      <c r="AB4206" s="1"/>
      <c r="AC4206" s="1"/>
    </row>
    <row r="4207" spans="1:29" ht="15" customHeight="1" x14ac:dyDescent="0.25">
      <c r="A4207" s="342"/>
      <c r="B4207" s="417"/>
      <c r="C4207" s="418"/>
      <c r="S4207" s="367"/>
      <c r="T4207" s="367"/>
      <c r="U4207" s="368"/>
      <c r="V4207" s="1"/>
      <c r="W4207" s="1"/>
      <c r="X4207" s="1"/>
      <c r="Y4207" s="1"/>
      <c r="Z4207" s="1"/>
      <c r="AA4207" s="1"/>
      <c r="AB4207" s="1"/>
      <c r="AC4207" s="1"/>
    </row>
    <row r="4208" spans="1:29" ht="15" customHeight="1" x14ac:dyDescent="0.25">
      <c r="A4208" s="342"/>
      <c r="B4208" s="417"/>
      <c r="C4208" s="418"/>
      <c r="S4208" s="367"/>
      <c r="T4208" s="367"/>
      <c r="U4208" s="368"/>
      <c r="V4208" s="1"/>
      <c r="W4208" s="1"/>
      <c r="X4208" s="1"/>
      <c r="Y4208" s="1"/>
      <c r="Z4208" s="1"/>
      <c r="AA4208" s="1"/>
      <c r="AB4208" s="1"/>
      <c r="AC4208" s="1"/>
    </row>
    <row r="4209" spans="1:29" ht="15" customHeight="1" x14ac:dyDescent="0.25">
      <c r="A4209" s="342"/>
      <c r="B4209" s="417"/>
      <c r="C4209" s="418"/>
      <c r="S4209" s="367"/>
      <c r="T4209" s="367"/>
      <c r="U4209" s="368"/>
      <c r="V4209" s="1"/>
      <c r="W4209" s="1"/>
      <c r="X4209" s="1"/>
      <c r="Y4209" s="1"/>
      <c r="Z4209" s="1"/>
      <c r="AA4209" s="1"/>
      <c r="AB4209" s="1"/>
      <c r="AC4209" s="1"/>
    </row>
    <row r="4210" spans="1:29" ht="15" customHeight="1" x14ac:dyDescent="0.25">
      <c r="A4210" s="342"/>
      <c r="B4210" s="417"/>
      <c r="C4210" s="418"/>
      <c r="S4210" s="367"/>
      <c r="T4210" s="367"/>
      <c r="U4210" s="368"/>
      <c r="V4210" s="1"/>
      <c r="W4210" s="1"/>
      <c r="X4210" s="1"/>
      <c r="Y4210" s="1"/>
      <c r="Z4210" s="1"/>
      <c r="AA4210" s="1"/>
      <c r="AB4210" s="1"/>
      <c r="AC4210" s="1"/>
    </row>
    <row r="4211" spans="1:29" ht="15" customHeight="1" x14ac:dyDescent="0.25">
      <c r="A4211" s="342"/>
      <c r="B4211" s="417"/>
      <c r="C4211" s="418"/>
      <c r="S4211" s="367"/>
      <c r="T4211" s="367"/>
      <c r="U4211" s="368"/>
      <c r="V4211" s="1"/>
      <c r="W4211" s="1"/>
      <c r="X4211" s="1"/>
      <c r="Y4211" s="1"/>
      <c r="Z4211" s="1"/>
      <c r="AA4211" s="1"/>
      <c r="AB4211" s="1"/>
      <c r="AC4211" s="1"/>
    </row>
    <row r="4212" spans="1:29" ht="15" customHeight="1" x14ac:dyDescent="0.25">
      <c r="A4212" s="342"/>
      <c r="B4212" s="417"/>
      <c r="C4212" s="418"/>
      <c r="S4212" s="367"/>
      <c r="T4212" s="367"/>
      <c r="U4212" s="368"/>
      <c r="V4212" s="1"/>
      <c r="W4212" s="1"/>
      <c r="X4212" s="1"/>
      <c r="Y4212" s="1"/>
      <c r="Z4212" s="1"/>
      <c r="AA4212" s="1"/>
      <c r="AB4212" s="1"/>
      <c r="AC4212" s="1"/>
    </row>
    <row r="4213" spans="1:29" ht="15" customHeight="1" x14ac:dyDescent="0.25">
      <c r="A4213" s="342"/>
      <c r="B4213" s="417"/>
      <c r="C4213" s="418"/>
      <c r="S4213" s="367"/>
      <c r="T4213" s="367"/>
      <c r="U4213" s="368"/>
      <c r="V4213" s="1"/>
      <c r="W4213" s="1"/>
      <c r="X4213" s="1"/>
      <c r="Y4213" s="1"/>
      <c r="Z4213" s="1"/>
      <c r="AA4213" s="1"/>
      <c r="AB4213" s="1"/>
      <c r="AC4213" s="1"/>
    </row>
    <row r="4214" spans="1:29" ht="15" customHeight="1" x14ac:dyDescent="0.25">
      <c r="A4214" s="342"/>
      <c r="B4214" s="417"/>
      <c r="C4214" s="418"/>
      <c r="S4214" s="367"/>
      <c r="T4214" s="367"/>
      <c r="U4214" s="368"/>
      <c r="V4214" s="1"/>
      <c r="W4214" s="1"/>
      <c r="X4214" s="1"/>
      <c r="Y4214" s="1"/>
      <c r="Z4214" s="1"/>
      <c r="AA4214" s="1"/>
      <c r="AB4214" s="1"/>
      <c r="AC4214" s="1"/>
    </row>
    <row r="4215" spans="1:29" ht="15" customHeight="1" x14ac:dyDescent="0.25">
      <c r="A4215" s="342"/>
      <c r="B4215" s="417"/>
      <c r="C4215" s="418"/>
      <c r="S4215" s="367"/>
      <c r="T4215" s="367"/>
      <c r="U4215" s="368"/>
      <c r="V4215" s="1"/>
      <c r="W4215" s="1"/>
      <c r="X4215" s="1"/>
      <c r="Y4215" s="1"/>
      <c r="Z4215" s="1"/>
      <c r="AA4215" s="1"/>
      <c r="AB4215" s="1"/>
      <c r="AC4215" s="1"/>
    </row>
    <row r="4216" spans="1:29" ht="15" customHeight="1" x14ac:dyDescent="0.25">
      <c r="A4216" s="342"/>
      <c r="B4216" s="417"/>
      <c r="C4216" s="418"/>
      <c r="S4216" s="367"/>
      <c r="T4216" s="367"/>
      <c r="U4216" s="368"/>
      <c r="V4216" s="1"/>
      <c r="W4216" s="1"/>
      <c r="X4216" s="1"/>
      <c r="Y4216" s="1"/>
      <c r="Z4216" s="1"/>
      <c r="AA4216" s="1"/>
      <c r="AB4216" s="1"/>
      <c r="AC4216" s="1"/>
    </row>
    <row r="4217" spans="1:29" ht="15" customHeight="1" x14ac:dyDescent="0.25">
      <c r="A4217" s="342"/>
      <c r="B4217" s="417"/>
      <c r="C4217" s="418"/>
      <c r="S4217" s="367"/>
      <c r="T4217" s="367"/>
      <c r="U4217" s="368"/>
      <c r="V4217" s="1"/>
      <c r="W4217" s="1"/>
      <c r="X4217" s="1"/>
      <c r="Y4217" s="1"/>
      <c r="Z4217" s="1"/>
      <c r="AA4217" s="1"/>
      <c r="AB4217" s="1"/>
      <c r="AC4217" s="1"/>
    </row>
    <row r="4218" spans="1:29" ht="15" customHeight="1" x14ac:dyDescent="0.25">
      <c r="A4218" s="342"/>
      <c r="B4218" s="417"/>
      <c r="C4218" s="418"/>
      <c r="S4218" s="367"/>
      <c r="T4218" s="367"/>
      <c r="U4218" s="368"/>
      <c r="V4218" s="1"/>
      <c r="W4218" s="1"/>
      <c r="X4218" s="1"/>
      <c r="Y4218" s="1"/>
      <c r="Z4218" s="1"/>
      <c r="AA4218" s="1"/>
      <c r="AB4218" s="1"/>
      <c r="AC4218" s="1"/>
    </row>
    <row r="4219" spans="1:29" ht="15" customHeight="1" x14ac:dyDescent="0.25">
      <c r="A4219" s="342"/>
      <c r="B4219" s="417"/>
      <c r="C4219" s="418"/>
      <c r="S4219" s="367"/>
      <c r="T4219" s="367"/>
      <c r="U4219" s="368"/>
      <c r="V4219" s="1"/>
      <c r="W4219" s="1"/>
      <c r="X4219" s="1"/>
      <c r="Y4219" s="1"/>
      <c r="Z4219" s="1"/>
      <c r="AA4219" s="1"/>
      <c r="AB4219" s="1"/>
      <c r="AC4219" s="1"/>
    </row>
    <row r="4220" spans="1:29" ht="15" customHeight="1" x14ac:dyDescent="0.25">
      <c r="A4220" s="342"/>
      <c r="B4220" s="417"/>
      <c r="C4220" s="418"/>
      <c r="S4220" s="367"/>
      <c r="T4220" s="367"/>
      <c r="U4220" s="368"/>
      <c r="V4220" s="1"/>
      <c r="W4220" s="1"/>
      <c r="X4220" s="1"/>
      <c r="Y4220" s="1"/>
      <c r="Z4220" s="1"/>
      <c r="AA4220" s="1"/>
      <c r="AB4220" s="1"/>
      <c r="AC4220" s="1"/>
    </row>
    <row r="4221" spans="1:29" ht="15" customHeight="1" x14ac:dyDescent="0.25">
      <c r="A4221" s="342"/>
      <c r="B4221" s="417"/>
      <c r="C4221" s="418"/>
      <c r="S4221" s="367"/>
      <c r="T4221" s="367"/>
      <c r="U4221" s="368"/>
      <c r="V4221" s="1"/>
      <c r="W4221" s="1"/>
      <c r="X4221" s="1"/>
      <c r="Y4221" s="1"/>
      <c r="Z4221" s="1"/>
      <c r="AA4221" s="1"/>
      <c r="AB4221" s="1"/>
      <c r="AC4221" s="1"/>
    </row>
    <row r="4222" spans="1:29" ht="15" customHeight="1" x14ac:dyDescent="0.25">
      <c r="A4222" s="342"/>
      <c r="B4222" s="417"/>
      <c r="C4222" s="418"/>
      <c r="S4222" s="367"/>
      <c r="T4222" s="367"/>
      <c r="U4222" s="368"/>
      <c r="V4222" s="1"/>
      <c r="W4222" s="1"/>
      <c r="X4222" s="1"/>
      <c r="Y4222" s="1"/>
      <c r="Z4222" s="1"/>
      <c r="AA4222" s="1"/>
      <c r="AB4222" s="1"/>
      <c r="AC4222" s="1"/>
    </row>
    <row r="4223" spans="1:29" ht="15" customHeight="1" x14ac:dyDescent="0.25">
      <c r="A4223" s="342"/>
      <c r="B4223" s="417"/>
      <c r="C4223" s="418"/>
      <c r="S4223" s="367"/>
      <c r="T4223" s="367"/>
      <c r="U4223" s="368"/>
      <c r="V4223" s="1"/>
      <c r="W4223" s="1"/>
      <c r="X4223" s="1"/>
      <c r="Y4223" s="1"/>
      <c r="Z4223" s="1"/>
      <c r="AA4223" s="1"/>
      <c r="AB4223" s="1"/>
      <c r="AC4223" s="1"/>
    </row>
    <row r="4224" spans="1:29" ht="15" customHeight="1" x14ac:dyDescent="0.25">
      <c r="A4224" s="342"/>
      <c r="B4224" s="417"/>
      <c r="C4224" s="418"/>
      <c r="S4224" s="367"/>
      <c r="T4224" s="367"/>
      <c r="U4224" s="368"/>
      <c r="V4224" s="1"/>
      <c r="W4224" s="1"/>
      <c r="X4224" s="1"/>
      <c r="Y4224" s="1"/>
      <c r="Z4224" s="1"/>
      <c r="AA4224" s="1"/>
      <c r="AB4224" s="1"/>
      <c r="AC4224" s="1"/>
    </row>
    <row r="4225" spans="1:29" ht="15" customHeight="1" x14ac:dyDescent="0.25">
      <c r="A4225" s="342"/>
      <c r="B4225" s="417"/>
      <c r="C4225" s="418"/>
      <c r="S4225" s="367"/>
      <c r="T4225" s="367"/>
      <c r="U4225" s="368"/>
      <c r="V4225" s="1"/>
      <c r="W4225" s="1"/>
      <c r="X4225" s="1"/>
      <c r="Y4225" s="1"/>
      <c r="Z4225" s="1"/>
      <c r="AA4225" s="1"/>
      <c r="AB4225" s="1"/>
      <c r="AC4225" s="1"/>
    </row>
    <row r="4226" spans="1:29" ht="15" customHeight="1" x14ac:dyDescent="0.25">
      <c r="A4226" s="342"/>
      <c r="B4226" s="417"/>
      <c r="C4226" s="418"/>
      <c r="S4226" s="367"/>
      <c r="T4226" s="367"/>
      <c r="U4226" s="368"/>
      <c r="V4226" s="1"/>
      <c r="W4226" s="1"/>
      <c r="X4226" s="1"/>
      <c r="Y4226" s="1"/>
      <c r="Z4226" s="1"/>
      <c r="AA4226" s="1"/>
      <c r="AB4226" s="1"/>
      <c r="AC4226" s="1"/>
    </row>
    <row r="4227" spans="1:29" ht="15" customHeight="1" x14ac:dyDescent="0.25">
      <c r="A4227" s="342"/>
      <c r="B4227" s="417"/>
      <c r="C4227" s="418"/>
      <c r="S4227" s="367"/>
      <c r="T4227" s="367"/>
      <c r="U4227" s="368"/>
      <c r="V4227" s="1"/>
      <c r="W4227" s="1"/>
      <c r="X4227" s="1"/>
      <c r="Y4227" s="1"/>
      <c r="Z4227" s="1"/>
      <c r="AA4227" s="1"/>
      <c r="AB4227" s="1"/>
      <c r="AC4227" s="1"/>
    </row>
    <row r="4228" spans="1:29" ht="15" customHeight="1" x14ac:dyDescent="0.25">
      <c r="A4228" s="342"/>
      <c r="B4228" s="417"/>
      <c r="C4228" s="418"/>
      <c r="S4228" s="367"/>
      <c r="T4228" s="367"/>
      <c r="U4228" s="368"/>
      <c r="V4228" s="1"/>
      <c r="W4228" s="1"/>
      <c r="X4228" s="1"/>
      <c r="Y4228" s="1"/>
      <c r="Z4228" s="1"/>
      <c r="AA4228" s="1"/>
      <c r="AB4228" s="1"/>
      <c r="AC4228" s="1"/>
    </row>
    <row r="4229" spans="1:29" ht="15" customHeight="1" x14ac:dyDescent="0.25">
      <c r="A4229" s="342"/>
      <c r="B4229" s="417"/>
      <c r="C4229" s="418"/>
      <c r="S4229" s="367"/>
      <c r="T4229" s="367"/>
      <c r="U4229" s="368"/>
      <c r="V4229" s="1"/>
      <c r="W4229" s="1"/>
      <c r="X4229" s="1"/>
      <c r="Y4229" s="1"/>
      <c r="Z4229" s="1"/>
      <c r="AA4229" s="1"/>
      <c r="AB4229" s="1"/>
      <c r="AC4229" s="1"/>
    </row>
    <row r="4230" spans="1:29" ht="15" customHeight="1" x14ac:dyDescent="0.25">
      <c r="A4230" s="342"/>
      <c r="B4230" s="417"/>
      <c r="C4230" s="418"/>
      <c r="S4230" s="367"/>
      <c r="T4230" s="367"/>
      <c r="U4230" s="368"/>
      <c r="V4230" s="1"/>
      <c r="W4230" s="1"/>
      <c r="X4230" s="1"/>
      <c r="Y4230" s="1"/>
      <c r="Z4230" s="1"/>
      <c r="AA4230" s="1"/>
      <c r="AB4230" s="1"/>
      <c r="AC4230" s="1"/>
    </row>
    <row r="4231" spans="1:29" ht="15" customHeight="1" x14ac:dyDescent="0.25">
      <c r="A4231" s="342"/>
      <c r="B4231" s="417"/>
      <c r="C4231" s="418"/>
      <c r="S4231" s="367"/>
      <c r="T4231" s="367"/>
      <c r="U4231" s="368"/>
      <c r="V4231" s="1"/>
      <c r="W4231" s="1"/>
      <c r="X4231" s="1"/>
      <c r="Y4231" s="1"/>
      <c r="Z4231" s="1"/>
      <c r="AA4231" s="1"/>
      <c r="AB4231" s="1"/>
      <c r="AC4231" s="1"/>
    </row>
    <row r="4232" spans="1:29" ht="15" customHeight="1" x14ac:dyDescent="0.25">
      <c r="A4232" s="342"/>
      <c r="B4232" s="417"/>
      <c r="C4232" s="418"/>
      <c r="S4232" s="367"/>
      <c r="T4232" s="367"/>
      <c r="U4232" s="368"/>
      <c r="V4232" s="1"/>
      <c r="W4232" s="1"/>
      <c r="X4232" s="1"/>
      <c r="Y4232" s="1"/>
      <c r="Z4232" s="1"/>
      <c r="AA4232" s="1"/>
      <c r="AB4232" s="1"/>
      <c r="AC4232" s="1"/>
    </row>
    <row r="4233" spans="1:29" ht="15" customHeight="1" x14ac:dyDescent="0.25">
      <c r="A4233" s="342"/>
      <c r="B4233" s="417"/>
      <c r="C4233" s="418"/>
      <c r="S4233" s="367"/>
      <c r="T4233" s="367"/>
      <c r="U4233" s="368"/>
      <c r="V4233" s="1"/>
      <c r="W4233" s="1"/>
      <c r="X4233" s="1"/>
      <c r="Y4233" s="1"/>
      <c r="Z4233" s="1"/>
      <c r="AA4233" s="1"/>
      <c r="AB4233" s="1"/>
      <c r="AC4233" s="1"/>
    </row>
    <row r="4234" spans="1:29" ht="15" customHeight="1" x14ac:dyDescent="0.25">
      <c r="A4234" s="342"/>
      <c r="B4234" s="417"/>
      <c r="C4234" s="418"/>
      <c r="S4234" s="367"/>
      <c r="T4234" s="367"/>
      <c r="U4234" s="368"/>
      <c r="V4234" s="1"/>
      <c r="W4234" s="1"/>
      <c r="X4234" s="1"/>
      <c r="Y4234" s="1"/>
      <c r="Z4234" s="1"/>
      <c r="AA4234" s="1"/>
      <c r="AB4234" s="1"/>
      <c r="AC4234" s="1"/>
    </row>
    <row r="4235" spans="1:29" ht="15" customHeight="1" x14ac:dyDescent="0.25">
      <c r="A4235" s="342"/>
      <c r="B4235" s="417"/>
      <c r="C4235" s="418"/>
      <c r="S4235" s="367"/>
      <c r="T4235" s="367"/>
      <c r="U4235" s="368"/>
      <c r="V4235" s="1"/>
      <c r="W4235" s="1"/>
      <c r="X4235" s="1"/>
      <c r="Y4235" s="1"/>
      <c r="Z4235" s="1"/>
      <c r="AA4235" s="1"/>
      <c r="AB4235" s="1"/>
      <c r="AC4235" s="1"/>
    </row>
    <row r="4236" spans="1:29" ht="15" customHeight="1" x14ac:dyDescent="0.25">
      <c r="A4236" s="342"/>
      <c r="B4236" s="417"/>
      <c r="C4236" s="418"/>
      <c r="S4236" s="367"/>
      <c r="T4236" s="367"/>
      <c r="U4236" s="368"/>
      <c r="V4236" s="1"/>
      <c r="W4236" s="1"/>
      <c r="X4236" s="1"/>
      <c r="Y4236" s="1"/>
      <c r="Z4236" s="1"/>
      <c r="AA4236" s="1"/>
      <c r="AB4236" s="1"/>
      <c r="AC4236" s="1"/>
    </row>
    <row r="4237" spans="1:29" ht="15" customHeight="1" x14ac:dyDescent="0.25">
      <c r="A4237" s="342"/>
      <c r="B4237" s="417"/>
      <c r="C4237" s="418"/>
      <c r="S4237" s="367"/>
      <c r="T4237" s="367"/>
      <c r="U4237" s="368"/>
      <c r="V4237" s="1"/>
      <c r="W4237" s="1"/>
      <c r="X4237" s="1"/>
      <c r="Y4237" s="1"/>
      <c r="Z4237" s="1"/>
      <c r="AA4237" s="1"/>
      <c r="AB4237" s="1"/>
      <c r="AC4237" s="1"/>
    </row>
    <row r="4238" spans="1:29" ht="15" customHeight="1" x14ac:dyDescent="0.25">
      <c r="A4238" s="342"/>
      <c r="B4238" s="417"/>
      <c r="C4238" s="418"/>
      <c r="S4238" s="367"/>
      <c r="T4238" s="367"/>
      <c r="U4238" s="368"/>
      <c r="V4238" s="1"/>
      <c r="W4238" s="1"/>
      <c r="X4238" s="1"/>
      <c r="Y4238" s="1"/>
      <c r="Z4238" s="1"/>
      <c r="AA4238" s="1"/>
      <c r="AB4238" s="1"/>
      <c r="AC4238" s="1"/>
    </row>
    <row r="4239" spans="1:29" ht="15" customHeight="1" x14ac:dyDescent="0.25">
      <c r="A4239" s="342"/>
      <c r="B4239" s="417"/>
      <c r="C4239" s="418"/>
      <c r="S4239" s="367"/>
      <c r="T4239" s="367"/>
      <c r="U4239" s="368"/>
      <c r="V4239" s="1"/>
      <c r="W4239" s="1"/>
      <c r="X4239" s="1"/>
      <c r="Y4239" s="1"/>
      <c r="Z4239" s="1"/>
      <c r="AA4239" s="1"/>
      <c r="AB4239" s="1"/>
      <c r="AC4239" s="1"/>
    </row>
    <row r="4240" spans="1:29" ht="15" customHeight="1" x14ac:dyDescent="0.25">
      <c r="A4240" s="342"/>
      <c r="B4240" s="417"/>
      <c r="C4240" s="418"/>
      <c r="S4240" s="367"/>
      <c r="T4240" s="367"/>
      <c r="U4240" s="368"/>
      <c r="V4240" s="1"/>
      <c r="W4240" s="1"/>
      <c r="X4240" s="1"/>
      <c r="Y4240" s="1"/>
      <c r="Z4240" s="1"/>
      <c r="AA4240" s="1"/>
      <c r="AB4240" s="1"/>
      <c r="AC4240" s="1"/>
    </row>
    <row r="4241" spans="1:29" ht="15" customHeight="1" x14ac:dyDescent="0.25">
      <c r="A4241" s="342"/>
      <c r="B4241" s="417"/>
      <c r="C4241" s="418"/>
      <c r="S4241" s="367"/>
      <c r="T4241" s="367"/>
      <c r="U4241" s="368"/>
      <c r="V4241" s="1"/>
      <c r="W4241" s="1"/>
      <c r="X4241" s="1"/>
      <c r="Y4241" s="1"/>
      <c r="Z4241" s="1"/>
      <c r="AA4241" s="1"/>
      <c r="AB4241" s="1"/>
      <c r="AC4241" s="1"/>
    </row>
    <row r="4242" spans="1:29" ht="15" customHeight="1" x14ac:dyDescent="0.25">
      <c r="A4242" s="342"/>
      <c r="B4242" s="417"/>
      <c r="C4242" s="418"/>
      <c r="S4242" s="367"/>
      <c r="T4242" s="367"/>
      <c r="U4242" s="368"/>
      <c r="V4242" s="1"/>
      <c r="W4242" s="1"/>
      <c r="X4242" s="1"/>
      <c r="Y4242" s="1"/>
      <c r="Z4242" s="1"/>
      <c r="AA4242" s="1"/>
      <c r="AB4242" s="1"/>
      <c r="AC4242" s="1"/>
    </row>
    <row r="4243" spans="1:29" ht="15" customHeight="1" x14ac:dyDescent="0.25">
      <c r="A4243" s="342"/>
      <c r="B4243" s="417"/>
      <c r="C4243" s="418"/>
      <c r="S4243" s="367"/>
      <c r="T4243" s="367"/>
      <c r="U4243" s="368"/>
      <c r="V4243" s="1"/>
      <c r="W4243" s="1"/>
      <c r="X4243" s="1"/>
      <c r="Y4243" s="1"/>
      <c r="Z4243" s="1"/>
      <c r="AA4243" s="1"/>
      <c r="AB4243" s="1"/>
      <c r="AC4243" s="1"/>
    </row>
    <row r="4244" spans="1:29" ht="15" customHeight="1" x14ac:dyDescent="0.25">
      <c r="A4244" s="342"/>
      <c r="B4244" s="417"/>
      <c r="C4244" s="418"/>
      <c r="S4244" s="367"/>
      <c r="T4244" s="367"/>
      <c r="U4244" s="368"/>
      <c r="V4244" s="1"/>
      <c r="W4244" s="1"/>
      <c r="X4244" s="1"/>
      <c r="Y4244" s="1"/>
      <c r="Z4244" s="1"/>
      <c r="AA4244" s="1"/>
      <c r="AB4244" s="1"/>
      <c r="AC4244" s="1"/>
    </row>
    <row r="4245" spans="1:29" ht="15" customHeight="1" x14ac:dyDescent="0.25">
      <c r="A4245" s="342"/>
      <c r="B4245" s="417"/>
      <c r="C4245" s="418"/>
      <c r="S4245" s="367"/>
      <c r="T4245" s="367"/>
      <c r="U4245" s="368"/>
      <c r="V4245" s="1"/>
      <c r="W4245" s="1"/>
      <c r="X4245" s="1"/>
      <c r="Y4245" s="1"/>
      <c r="Z4245" s="1"/>
      <c r="AA4245" s="1"/>
      <c r="AB4245" s="1"/>
      <c r="AC4245" s="1"/>
    </row>
    <row r="4246" spans="1:29" ht="15" customHeight="1" x14ac:dyDescent="0.25">
      <c r="A4246" s="342"/>
      <c r="B4246" s="417"/>
      <c r="C4246" s="418"/>
      <c r="S4246" s="367"/>
      <c r="T4246" s="367"/>
      <c r="U4246" s="368"/>
      <c r="V4246" s="1"/>
      <c r="W4246" s="1"/>
      <c r="X4246" s="1"/>
      <c r="Y4246" s="1"/>
      <c r="Z4246" s="1"/>
      <c r="AA4246" s="1"/>
      <c r="AB4246" s="1"/>
      <c r="AC4246" s="1"/>
    </row>
    <row r="4247" spans="1:29" ht="15" customHeight="1" x14ac:dyDescent="0.25">
      <c r="A4247" s="342"/>
      <c r="B4247" s="417"/>
      <c r="C4247" s="418"/>
      <c r="S4247" s="367"/>
      <c r="T4247" s="367"/>
      <c r="U4247" s="368"/>
      <c r="V4247" s="1"/>
      <c r="W4247" s="1"/>
      <c r="X4247" s="1"/>
      <c r="Y4247" s="1"/>
      <c r="Z4247" s="1"/>
      <c r="AA4247" s="1"/>
      <c r="AB4247" s="1"/>
      <c r="AC4247" s="1"/>
    </row>
    <row r="4248" spans="1:29" ht="15" customHeight="1" x14ac:dyDescent="0.25">
      <c r="A4248" s="342"/>
      <c r="B4248" s="417"/>
      <c r="C4248" s="418"/>
      <c r="S4248" s="367"/>
      <c r="T4248" s="367"/>
      <c r="U4248" s="368"/>
      <c r="V4248" s="1"/>
      <c r="W4248" s="1"/>
      <c r="X4248" s="1"/>
      <c r="Y4248" s="1"/>
      <c r="Z4248" s="1"/>
      <c r="AA4248" s="1"/>
      <c r="AB4248" s="1"/>
      <c r="AC4248" s="1"/>
    </row>
    <row r="4249" spans="1:29" ht="15" customHeight="1" x14ac:dyDescent="0.25">
      <c r="A4249" s="342"/>
      <c r="B4249" s="417"/>
      <c r="C4249" s="418"/>
      <c r="S4249" s="367"/>
      <c r="T4249" s="367"/>
      <c r="U4249" s="368"/>
      <c r="V4249" s="1"/>
      <c r="W4249" s="1"/>
      <c r="X4249" s="1"/>
      <c r="Y4249" s="1"/>
      <c r="Z4249" s="1"/>
      <c r="AA4249" s="1"/>
      <c r="AB4249" s="1"/>
      <c r="AC4249" s="1"/>
    </row>
    <row r="4250" spans="1:29" ht="15" customHeight="1" x14ac:dyDescent="0.25">
      <c r="A4250" s="342"/>
      <c r="B4250" s="417"/>
      <c r="C4250" s="418"/>
      <c r="S4250" s="367"/>
      <c r="T4250" s="367"/>
      <c r="U4250" s="368"/>
      <c r="V4250" s="1"/>
      <c r="W4250" s="1"/>
      <c r="X4250" s="1"/>
      <c r="Y4250" s="1"/>
      <c r="Z4250" s="1"/>
      <c r="AA4250" s="1"/>
      <c r="AB4250" s="1"/>
      <c r="AC4250" s="1"/>
    </row>
    <row r="4251" spans="1:29" ht="15" customHeight="1" x14ac:dyDescent="0.25">
      <c r="A4251" s="342"/>
      <c r="B4251" s="417"/>
      <c r="C4251" s="418"/>
      <c r="S4251" s="367"/>
      <c r="T4251" s="367"/>
      <c r="U4251" s="368"/>
      <c r="V4251" s="1"/>
      <c r="W4251" s="1"/>
      <c r="X4251" s="1"/>
      <c r="Y4251" s="1"/>
      <c r="Z4251" s="1"/>
      <c r="AA4251" s="1"/>
      <c r="AB4251" s="1"/>
      <c r="AC4251" s="1"/>
    </row>
    <row r="4252" spans="1:29" ht="15" customHeight="1" x14ac:dyDescent="0.25">
      <c r="A4252" s="342"/>
      <c r="B4252" s="417"/>
      <c r="C4252" s="418"/>
      <c r="S4252" s="367"/>
      <c r="T4252" s="367"/>
      <c r="U4252" s="368"/>
      <c r="V4252" s="1"/>
      <c r="W4252" s="1"/>
      <c r="X4252" s="1"/>
      <c r="Y4252" s="1"/>
      <c r="Z4252" s="1"/>
      <c r="AA4252" s="1"/>
      <c r="AB4252" s="1"/>
      <c r="AC4252" s="1"/>
    </row>
    <row r="4253" spans="1:29" ht="15" customHeight="1" x14ac:dyDescent="0.25">
      <c r="A4253" s="342"/>
      <c r="B4253" s="417"/>
      <c r="C4253" s="418"/>
      <c r="S4253" s="367"/>
      <c r="T4253" s="367"/>
      <c r="U4253" s="368"/>
      <c r="V4253" s="1"/>
      <c r="W4253" s="1"/>
      <c r="X4253" s="1"/>
      <c r="Y4253" s="1"/>
      <c r="Z4253" s="1"/>
      <c r="AA4253" s="1"/>
      <c r="AB4253" s="1"/>
      <c r="AC4253" s="1"/>
    </row>
    <row r="4254" spans="1:29" ht="15" customHeight="1" x14ac:dyDescent="0.25">
      <c r="A4254" s="342"/>
      <c r="B4254" s="417"/>
      <c r="C4254" s="418"/>
      <c r="S4254" s="367"/>
      <c r="T4254" s="367"/>
      <c r="U4254" s="368"/>
      <c r="V4254" s="1"/>
      <c r="W4254" s="1"/>
      <c r="X4254" s="1"/>
      <c r="Y4254" s="1"/>
      <c r="Z4254" s="1"/>
      <c r="AA4254" s="1"/>
      <c r="AB4254" s="1"/>
      <c r="AC4254" s="1"/>
    </row>
    <row r="4255" spans="1:29" ht="15" customHeight="1" x14ac:dyDescent="0.25">
      <c r="A4255" s="342"/>
      <c r="B4255" s="417"/>
      <c r="C4255" s="418"/>
      <c r="S4255" s="367"/>
      <c r="T4255" s="367"/>
      <c r="U4255" s="368"/>
      <c r="V4255" s="1"/>
      <c r="W4255" s="1"/>
      <c r="X4255" s="1"/>
      <c r="Y4255" s="1"/>
      <c r="Z4255" s="1"/>
      <c r="AA4255" s="1"/>
      <c r="AB4255" s="1"/>
      <c r="AC4255" s="1"/>
    </row>
    <row r="4256" spans="1:29" ht="15" customHeight="1" x14ac:dyDescent="0.25">
      <c r="A4256" s="342"/>
      <c r="B4256" s="417"/>
      <c r="C4256" s="418"/>
      <c r="S4256" s="367"/>
      <c r="T4256" s="367"/>
      <c r="U4256" s="368"/>
      <c r="V4256" s="1"/>
      <c r="W4256" s="1"/>
      <c r="X4256" s="1"/>
      <c r="Y4256" s="1"/>
      <c r="Z4256" s="1"/>
      <c r="AA4256" s="1"/>
      <c r="AB4256" s="1"/>
      <c r="AC4256" s="1"/>
    </row>
    <row r="4257" spans="1:29" ht="15" customHeight="1" x14ac:dyDescent="0.25">
      <c r="A4257" s="342"/>
      <c r="B4257" s="417"/>
      <c r="C4257" s="418"/>
      <c r="S4257" s="367"/>
      <c r="T4257" s="367"/>
      <c r="U4257" s="368"/>
      <c r="V4257" s="1"/>
      <c r="W4257" s="1"/>
      <c r="X4257" s="1"/>
      <c r="Y4257" s="1"/>
      <c r="Z4257" s="1"/>
      <c r="AA4257" s="1"/>
      <c r="AB4257" s="1"/>
      <c r="AC4257" s="1"/>
    </row>
    <row r="4258" spans="1:29" ht="15" customHeight="1" x14ac:dyDescent="0.25">
      <c r="A4258" s="342"/>
      <c r="B4258" s="417"/>
      <c r="C4258" s="418"/>
      <c r="S4258" s="367"/>
      <c r="T4258" s="367"/>
      <c r="U4258" s="368"/>
      <c r="V4258" s="1"/>
      <c r="W4258" s="1"/>
      <c r="X4258" s="1"/>
      <c r="Y4258" s="1"/>
      <c r="Z4258" s="1"/>
      <c r="AA4258" s="1"/>
      <c r="AB4258" s="1"/>
      <c r="AC4258" s="1"/>
    </row>
    <row r="4259" spans="1:29" ht="15" customHeight="1" x14ac:dyDescent="0.25">
      <c r="A4259" s="342"/>
      <c r="B4259" s="417"/>
      <c r="C4259" s="418"/>
      <c r="S4259" s="367"/>
      <c r="T4259" s="367"/>
      <c r="U4259" s="368"/>
      <c r="V4259" s="1"/>
      <c r="W4259" s="1"/>
      <c r="X4259" s="1"/>
      <c r="Y4259" s="1"/>
      <c r="Z4259" s="1"/>
      <c r="AA4259" s="1"/>
      <c r="AB4259" s="1"/>
      <c r="AC4259" s="1"/>
    </row>
    <row r="4260" spans="1:29" ht="15" customHeight="1" x14ac:dyDescent="0.25">
      <c r="A4260" s="342"/>
      <c r="B4260" s="417"/>
      <c r="C4260" s="418"/>
      <c r="S4260" s="367"/>
      <c r="T4260" s="367"/>
      <c r="U4260" s="368"/>
      <c r="V4260" s="1"/>
      <c r="W4260" s="1"/>
      <c r="X4260" s="1"/>
      <c r="Y4260" s="1"/>
      <c r="Z4260" s="1"/>
      <c r="AA4260" s="1"/>
      <c r="AB4260" s="1"/>
      <c r="AC4260" s="1"/>
    </row>
    <row r="4261" spans="1:29" ht="15" customHeight="1" x14ac:dyDescent="0.25">
      <c r="A4261" s="342"/>
      <c r="B4261" s="417"/>
      <c r="C4261" s="418"/>
      <c r="S4261" s="367"/>
      <c r="T4261" s="367"/>
      <c r="U4261" s="368"/>
      <c r="V4261" s="1"/>
      <c r="W4261" s="1"/>
      <c r="X4261" s="1"/>
      <c r="Y4261" s="1"/>
      <c r="Z4261" s="1"/>
      <c r="AA4261" s="1"/>
      <c r="AB4261" s="1"/>
      <c r="AC4261" s="1"/>
    </row>
    <row r="4262" spans="1:29" ht="15" customHeight="1" x14ac:dyDescent="0.25">
      <c r="A4262" s="342"/>
      <c r="B4262" s="417"/>
      <c r="C4262" s="418"/>
      <c r="S4262" s="367"/>
      <c r="T4262" s="367"/>
      <c r="U4262" s="368"/>
      <c r="V4262" s="1"/>
      <c r="W4262" s="1"/>
      <c r="X4262" s="1"/>
      <c r="Y4262" s="1"/>
      <c r="Z4262" s="1"/>
      <c r="AA4262" s="1"/>
      <c r="AB4262" s="1"/>
      <c r="AC4262" s="1"/>
    </row>
    <row r="4263" spans="1:29" ht="15" customHeight="1" x14ac:dyDescent="0.25">
      <c r="A4263" s="342"/>
      <c r="B4263" s="417"/>
      <c r="C4263" s="418"/>
      <c r="S4263" s="367"/>
      <c r="T4263" s="367"/>
      <c r="U4263" s="368"/>
      <c r="V4263" s="1"/>
      <c r="W4263" s="1"/>
      <c r="X4263" s="1"/>
      <c r="Y4263" s="1"/>
      <c r="Z4263" s="1"/>
      <c r="AA4263" s="1"/>
      <c r="AB4263" s="1"/>
      <c r="AC4263" s="1"/>
    </row>
    <row r="4264" spans="1:29" ht="15" customHeight="1" x14ac:dyDescent="0.25">
      <c r="A4264" s="342"/>
      <c r="B4264" s="417"/>
      <c r="C4264" s="418"/>
      <c r="S4264" s="367"/>
      <c r="T4264" s="367"/>
      <c r="U4264" s="368"/>
      <c r="V4264" s="1"/>
      <c r="W4264" s="1"/>
      <c r="X4264" s="1"/>
      <c r="Y4264" s="1"/>
      <c r="Z4264" s="1"/>
      <c r="AA4264" s="1"/>
      <c r="AB4264" s="1"/>
      <c r="AC4264" s="1"/>
    </row>
    <row r="4265" spans="1:29" ht="15" customHeight="1" x14ac:dyDescent="0.25">
      <c r="A4265" s="342"/>
      <c r="B4265" s="417"/>
      <c r="C4265" s="418"/>
      <c r="S4265" s="367"/>
      <c r="T4265" s="367"/>
      <c r="U4265" s="368"/>
      <c r="V4265" s="1"/>
      <c r="W4265" s="1"/>
      <c r="X4265" s="1"/>
      <c r="Y4265" s="1"/>
      <c r="Z4265" s="1"/>
      <c r="AA4265" s="1"/>
      <c r="AB4265" s="1"/>
      <c r="AC4265" s="1"/>
    </row>
    <row r="4266" spans="1:29" ht="15" customHeight="1" x14ac:dyDescent="0.25">
      <c r="A4266" s="342"/>
      <c r="B4266" s="417"/>
      <c r="C4266" s="418"/>
      <c r="S4266" s="367"/>
      <c r="T4266" s="367"/>
      <c r="U4266" s="368"/>
      <c r="V4266" s="1"/>
      <c r="W4266" s="1"/>
      <c r="X4266" s="1"/>
      <c r="Y4266" s="1"/>
      <c r="Z4266" s="1"/>
      <c r="AA4266" s="1"/>
      <c r="AB4266" s="1"/>
      <c r="AC4266" s="1"/>
    </row>
    <row r="4267" spans="1:29" ht="15" customHeight="1" x14ac:dyDescent="0.25">
      <c r="A4267" s="342"/>
      <c r="B4267" s="417"/>
      <c r="C4267" s="418"/>
      <c r="S4267" s="367"/>
      <c r="T4267" s="367"/>
      <c r="U4267" s="368"/>
      <c r="V4267" s="1"/>
      <c r="W4267" s="1"/>
      <c r="X4267" s="1"/>
      <c r="Y4267" s="1"/>
      <c r="Z4267" s="1"/>
      <c r="AA4267" s="1"/>
      <c r="AB4267" s="1"/>
      <c r="AC4267" s="1"/>
    </row>
    <row r="4268" spans="1:29" ht="15" customHeight="1" x14ac:dyDescent="0.25">
      <c r="A4268" s="342"/>
      <c r="B4268" s="417"/>
      <c r="C4268" s="418"/>
      <c r="S4268" s="367"/>
      <c r="T4268" s="367"/>
      <c r="U4268" s="368"/>
      <c r="V4268" s="1"/>
      <c r="W4268" s="1"/>
      <c r="X4268" s="1"/>
      <c r="Y4268" s="1"/>
      <c r="Z4268" s="1"/>
      <c r="AA4268" s="1"/>
      <c r="AB4268" s="1"/>
      <c r="AC4268" s="1"/>
    </row>
    <row r="4269" spans="1:29" ht="15" customHeight="1" x14ac:dyDescent="0.25">
      <c r="A4269" s="342"/>
      <c r="B4269" s="417"/>
      <c r="C4269" s="418"/>
      <c r="S4269" s="367"/>
      <c r="T4269" s="367"/>
      <c r="U4269" s="368"/>
      <c r="V4269" s="1"/>
      <c r="W4269" s="1"/>
      <c r="X4269" s="1"/>
      <c r="Y4269" s="1"/>
      <c r="Z4269" s="1"/>
      <c r="AA4269" s="1"/>
      <c r="AB4269" s="1"/>
      <c r="AC4269" s="1"/>
    </row>
    <row r="4270" spans="1:29" ht="15" customHeight="1" x14ac:dyDescent="0.25">
      <c r="A4270" s="342"/>
      <c r="B4270" s="417"/>
      <c r="C4270" s="418"/>
      <c r="S4270" s="367"/>
      <c r="T4270" s="367"/>
      <c r="U4270" s="368"/>
      <c r="V4270" s="1"/>
      <c r="W4270" s="1"/>
      <c r="X4270" s="1"/>
      <c r="Y4270" s="1"/>
      <c r="Z4270" s="1"/>
      <c r="AA4270" s="1"/>
      <c r="AB4270" s="1"/>
      <c r="AC4270" s="1"/>
    </row>
    <row r="4271" spans="1:29" ht="15" customHeight="1" x14ac:dyDescent="0.25">
      <c r="A4271" s="342"/>
      <c r="B4271" s="417"/>
      <c r="C4271" s="418"/>
      <c r="S4271" s="367"/>
      <c r="T4271" s="367"/>
      <c r="U4271" s="368"/>
      <c r="V4271" s="1"/>
      <c r="W4271" s="1"/>
      <c r="X4271" s="1"/>
      <c r="Y4271" s="1"/>
      <c r="Z4271" s="1"/>
      <c r="AA4271" s="1"/>
      <c r="AB4271" s="1"/>
      <c r="AC4271" s="1"/>
    </row>
    <row r="4272" spans="1:29" ht="15" customHeight="1" x14ac:dyDescent="0.25">
      <c r="A4272" s="342"/>
      <c r="B4272" s="417"/>
      <c r="C4272" s="418"/>
      <c r="S4272" s="367"/>
      <c r="T4272" s="367"/>
      <c r="U4272" s="368"/>
      <c r="V4272" s="1"/>
      <c r="W4272" s="1"/>
      <c r="X4272" s="1"/>
      <c r="Y4272" s="1"/>
      <c r="Z4272" s="1"/>
      <c r="AA4272" s="1"/>
      <c r="AB4272" s="1"/>
      <c r="AC4272" s="1"/>
    </row>
    <row r="4273" spans="1:29" ht="15" customHeight="1" x14ac:dyDescent="0.25">
      <c r="A4273" s="342"/>
      <c r="B4273" s="417"/>
      <c r="C4273" s="418"/>
      <c r="S4273" s="367"/>
      <c r="T4273" s="367"/>
      <c r="U4273" s="368"/>
      <c r="V4273" s="1"/>
      <c r="W4273" s="1"/>
      <c r="X4273" s="1"/>
      <c r="Y4273" s="1"/>
      <c r="Z4273" s="1"/>
      <c r="AA4273" s="1"/>
      <c r="AB4273" s="1"/>
      <c r="AC4273" s="1"/>
    </row>
    <row r="4274" spans="1:29" ht="15" customHeight="1" x14ac:dyDescent="0.25">
      <c r="A4274" s="342"/>
      <c r="B4274" s="417"/>
      <c r="C4274" s="418"/>
      <c r="S4274" s="367"/>
      <c r="T4274" s="367"/>
      <c r="U4274" s="368"/>
      <c r="V4274" s="1"/>
      <c r="W4274" s="1"/>
      <c r="X4274" s="1"/>
      <c r="Y4274" s="1"/>
      <c r="Z4274" s="1"/>
      <c r="AA4274" s="1"/>
      <c r="AB4274" s="1"/>
      <c r="AC4274" s="1"/>
    </row>
    <row r="4275" spans="1:29" ht="15" customHeight="1" x14ac:dyDescent="0.25">
      <c r="A4275" s="342"/>
      <c r="B4275" s="417"/>
      <c r="C4275" s="418"/>
      <c r="S4275" s="367"/>
      <c r="T4275" s="367"/>
      <c r="U4275" s="368"/>
      <c r="V4275" s="1"/>
      <c r="W4275" s="1"/>
      <c r="X4275" s="1"/>
      <c r="Y4275" s="1"/>
      <c r="Z4275" s="1"/>
      <c r="AA4275" s="1"/>
      <c r="AB4275" s="1"/>
      <c r="AC4275" s="1"/>
    </row>
    <row r="4276" spans="1:29" ht="15" customHeight="1" x14ac:dyDescent="0.25">
      <c r="A4276" s="342"/>
      <c r="B4276" s="417"/>
      <c r="C4276" s="418"/>
      <c r="S4276" s="367"/>
      <c r="T4276" s="367"/>
      <c r="U4276" s="368"/>
      <c r="V4276" s="1"/>
      <c r="W4276" s="1"/>
      <c r="X4276" s="1"/>
      <c r="Y4276" s="1"/>
      <c r="Z4276" s="1"/>
      <c r="AA4276" s="1"/>
      <c r="AB4276" s="1"/>
      <c r="AC4276" s="1"/>
    </row>
    <row r="4277" spans="1:29" ht="15" customHeight="1" x14ac:dyDescent="0.25">
      <c r="A4277" s="342"/>
      <c r="B4277" s="417"/>
      <c r="C4277" s="418"/>
      <c r="S4277" s="367"/>
      <c r="T4277" s="367"/>
      <c r="U4277" s="368"/>
      <c r="V4277" s="1"/>
      <c r="W4277" s="1"/>
      <c r="X4277" s="1"/>
      <c r="Y4277" s="1"/>
      <c r="Z4277" s="1"/>
      <c r="AA4277" s="1"/>
      <c r="AB4277" s="1"/>
      <c r="AC4277" s="1"/>
    </row>
    <row r="4278" spans="1:29" ht="15" customHeight="1" x14ac:dyDescent="0.25">
      <c r="A4278" s="342"/>
      <c r="B4278" s="417"/>
      <c r="C4278" s="418"/>
      <c r="S4278" s="367"/>
      <c r="T4278" s="367"/>
      <c r="U4278" s="368"/>
      <c r="V4278" s="1"/>
      <c r="W4278" s="1"/>
      <c r="X4278" s="1"/>
      <c r="Y4278" s="1"/>
      <c r="Z4278" s="1"/>
      <c r="AA4278" s="1"/>
      <c r="AB4278" s="1"/>
      <c r="AC4278" s="1"/>
    </row>
    <row r="4279" spans="1:29" ht="15" customHeight="1" x14ac:dyDescent="0.25">
      <c r="A4279" s="342"/>
      <c r="B4279" s="417"/>
      <c r="C4279" s="418"/>
      <c r="S4279" s="367"/>
      <c r="T4279" s="367"/>
      <c r="U4279" s="368"/>
      <c r="V4279" s="1"/>
      <c r="W4279" s="1"/>
      <c r="X4279" s="1"/>
      <c r="Y4279" s="1"/>
      <c r="Z4279" s="1"/>
      <c r="AA4279" s="1"/>
      <c r="AB4279" s="1"/>
      <c r="AC4279" s="1"/>
    </row>
    <row r="4280" spans="1:29" ht="15" customHeight="1" x14ac:dyDescent="0.25">
      <c r="A4280" s="342"/>
      <c r="B4280" s="417"/>
      <c r="C4280" s="418"/>
      <c r="S4280" s="367"/>
      <c r="T4280" s="367"/>
      <c r="U4280" s="368"/>
      <c r="V4280" s="1"/>
      <c r="W4280" s="1"/>
      <c r="X4280" s="1"/>
      <c r="Y4280" s="1"/>
      <c r="Z4280" s="1"/>
      <c r="AA4280" s="1"/>
      <c r="AB4280" s="1"/>
      <c r="AC4280" s="1"/>
    </row>
    <row r="4281" spans="1:29" ht="15" customHeight="1" x14ac:dyDescent="0.25">
      <c r="A4281" s="342"/>
      <c r="B4281" s="417"/>
      <c r="C4281" s="418"/>
      <c r="S4281" s="367"/>
      <c r="T4281" s="367"/>
      <c r="U4281" s="368"/>
      <c r="V4281" s="1"/>
      <c r="W4281" s="1"/>
      <c r="X4281" s="1"/>
      <c r="Y4281" s="1"/>
      <c r="Z4281" s="1"/>
      <c r="AA4281" s="1"/>
      <c r="AB4281" s="1"/>
      <c r="AC4281" s="1"/>
    </row>
    <row r="4282" spans="1:29" ht="15" customHeight="1" x14ac:dyDescent="0.25">
      <c r="A4282" s="342"/>
      <c r="B4282" s="417"/>
      <c r="C4282" s="418"/>
      <c r="S4282" s="367"/>
      <c r="T4282" s="367"/>
      <c r="U4282" s="368"/>
      <c r="V4282" s="1"/>
      <c r="W4282" s="1"/>
      <c r="X4282" s="1"/>
      <c r="Y4282" s="1"/>
      <c r="Z4282" s="1"/>
      <c r="AA4282" s="1"/>
      <c r="AB4282" s="1"/>
      <c r="AC4282" s="1"/>
    </row>
    <row r="4283" spans="1:29" ht="15" customHeight="1" x14ac:dyDescent="0.25">
      <c r="A4283" s="342"/>
      <c r="B4283" s="417"/>
      <c r="C4283" s="418"/>
      <c r="S4283" s="367"/>
      <c r="T4283" s="367"/>
      <c r="U4283" s="368"/>
      <c r="V4283" s="1"/>
      <c r="W4283" s="1"/>
      <c r="X4283" s="1"/>
      <c r="Y4283" s="1"/>
      <c r="Z4283" s="1"/>
      <c r="AA4283" s="1"/>
      <c r="AB4283" s="1"/>
      <c r="AC4283" s="1"/>
    </row>
    <row r="4284" spans="1:29" ht="15" customHeight="1" x14ac:dyDescent="0.25">
      <c r="A4284" s="342"/>
      <c r="B4284" s="417"/>
      <c r="C4284" s="418"/>
      <c r="S4284" s="367"/>
      <c r="T4284" s="367"/>
      <c r="U4284" s="368"/>
      <c r="V4284" s="1"/>
      <c r="W4284" s="1"/>
      <c r="X4284" s="1"/>
      <c r="Y4284" s="1"/>
      <c r="Z4284" s="1"/>
      <c r="AA4284" s="1"/>
      <c r="AB4284" s="1"/>
      <c r="AC4284" s="1"/>
    </row>
    <row r="4285" spans="1:29" ht="15" customHeight="1" x14ac:dyDescent="0.25">
      <c r="A4285" s="342"/>
      <c r="B4285" s="417"/>
      <c r="C4285" s="418"/>
      <c r="S4285" s="367"/>
      <c r="T4285" s="367"/>
      <c r="U4285" s="368"/>
      <c r="V4285" s="1"/>
      <c r="W4285" s="1"/>
      <c r="X4285" s="1"/>
      <c r="Y4285" s="1"/>
      <c r="Z4285" s="1"/>
      <c r="AA4285" s="1"/>
      <c r="AB4285" s="1"/>
      <c r="AC4285" s="1"/>
    </row>
    <row r="4286" spans="1:29" ht="15" customHeight="1" x14ac:dyDescent="0.25">
      <c r="A4286" s="342"/>
      <c r="B4286" s="417"/>
      <c r="C4286" s="418"/>
      <c r="S4286" s="367"/>
      <c r="T4286" s="367"/>
      <c r="U4286" s="368"/>
      <c r="V4286" s="1"/>
      <c r="W4286" s="1"/>
      <c r="X4286" s="1"/>
      <c r="Y4286" s="1"/>
      <c r="Z4286" s="1"/>
      <c r="AA4286" s="1"/>
      <c r="AB4286" s="1"/>
      <c r="AC4286" s="1"/>
    </row>
    <row r="4287" spans="1:29" ht="15" customHeight="1" x14ac:dyDescent="0.25">
      <c r="A4287" s="342"/>
      <c r="B4287" s="417"/>
      <c r="C4287" s="418"/>
      <c r="S4287" s="367"/>
      <c r="T4287" s="367"/>
      <c r="U4287" s="368"/>
      <c r="V4287" s="1"/>
      <c r="W4287" s="1"/>
      <c r="X4287" s="1"/>
      <c r="Y4287" s="1"/>
      <c r="Z4287" s="1"/>
      <c r="AA4287" s="1"/>
      <c r="AB4287" s="1"/>
      <c r="AC4287" s="1"/>
    </row>
    <row r="4288" spans="1:29" ht="15" customHeight="1" x14ac:dyDescent="0.25">
      <c r="A4288" s="342"/>
      <c r="B4288" s="417"/>
      <c r="C4288" s="418"/>
      <c r="S4288" s="367"/>
      <c r="T4288" s="367"/>
      <c r="U4288" s="368"/>
      <c r="V4288" s="1"/>
      <c r="W4288" s="1"/>
      <c r="X4288" s="1"/>
      <c r="Y4288" s="1"/>
      <c r="Z4288" s="1"/>
      <c r="AA4288" s="1"/>
      <c r="AB4288" s="1"/>
      <c r="AC4288" s="1"/>
    </row>
    <row r="4289" spans="1:29" ht="15" customHeight="1" x14ac:dyDescent="0.25">
      <c r="A4289" s="342"/>
      <c r="B4289" s="417"/>
      <c r="C4289" s="418"/>
      <c r="S4289" s="367"/>
      <c r="T4289" s="367"/>
      <c r="U4289" s="368"/>
      <c r="V4289" s="1"/>
      <c r="W4289" s="1"/>
      <c r="X4289" s="1"/>
      <c r="Y4289" s="1"/>
      <c r="Z4289" s="1"/>
      <c r="AA4289" s="1"/>
      <c r="AB4289" s="1"/>
      <c r="AC4289" s="1"/>
    </row>
    <row r="4290" spans="1:29" ht="15" customHeight="1" x14ac:dyDescent="0.25">
      <c r="A4290" s="342"/>
      <c r="B4290" s="417"/>
      <c r="C4290" s="418"/>
      <c r="S4290" s="367"/>
      <c r="T4290" s="367"/>
      <c r="U4290" s="368"/>
      <c r="V4290" s="1"/>
      <c r="W4290" s="1"/>
      <c r="X4290" s="1"/>
      <c r="Y4290" s="1"/>
      <c r="Z4290" s="1"/>
      <c r="AA4290" s="1"/>
      <c r="AB4290" s="1"/>
      <c r="AC4290" s="1"/>
    </row>
    <row r="4291" spans="1:29" ht="15" customHeight="1" x14ac:dyDescent="0.25">
      <c r="A4291" s="342"/>
      <c r="B4291" s="417"/>
      <c r="C4291" s="418"/>
      <c r="S4291" s="367"/>
      <c r="T4291" s="367"/>
      <c r="U4291" s="368"/>
      <c r="V4291" s="1"/>
      <c r="W4291" s="1"/>
      <c r="X4291" s="1"/>
      <c r="Y4291" s="1"/>
      <c r="Z4291" s="1"/>
      <c r="AA4291" s="1"/>
      <c r="AB4291" s="1"/>
      <c r="AC4291" s="1"/>
    </row>
    <row r="4292" spans="1:29" ht="15" customHeight="1" x14ac:dyDescent="0.25">
      <c r="A4292" s="342"/>
      <c r="B4292" s="417"/>
      <c r="C4292" s="418"/>
      <c r="S4292" s="367"/>
      <c r="T4292" s="367"/>
      <c r="U4292" s="368"/>
      <c r="V4292" s="1"/>
      <c r="W4292" s="1"/>
      <c r="X4292" s="1"/>
      <c r="Y4292" s="1"/>
      <c r="Z4292" s="1"/>
      <c r="AA4292" s="1"/>
      <c r="AB4292" s="1"/>
      <c r="AC4292" s="1"/>
    </row>
    <row r="4293" spans="1:29" ht="15" customHeight="1" x14ac:dyDescent="0.25">
      <c r="A4293" s="342"/>
      <c r="B4293" s="417"/>
      <c r="C4293" s="418"/>
      <c r="S4293" s="367"/>
      <c r="T4293" s="367"/>
      <c r="U4293" s="368"/>
      <c r="V4293" s="1"/>
      <c r="W4293" s="1"/>
      <c r="X4293" s="1"/>
      <c r="Y4293" s="1"/>
      <c r="Z4293" s="1"/>
      <c r="AA4293" s="1"/>
      <c r="AB4293" s="1"/>
      <c r="AC4293" s="1"/>
    </row>
    <row r="4294" spans="1:29" ht="15" customHeight="1" x14ac:dyDescent="0.25">
      <c r="A4294" s="342"/>
      <c r="B4294" s="417"/>
      <c r="C4294" s="418"/>
      <c r="S4294" s="367"/>
      <c r="T4294" s="367"/>
      <c r="U4294" s="368"/>
      <c r="V4294" s="1"/>
      <c r="W4294" s="1"/>
      <c r="X4294" s="1"/>
      <c r="Y4294" s="1"/>
      <c r="Z4294" s="1"/>
      <c r="AA4294" s="1"/>
      <c r="AB4294" s="1"/>
      <c r="AC4294" s="1"/>
    </row>
    <row r="4295" spans="1:29" ht="15" customHeight="1" x14ac:dyDescent="0.25">
      <c r="A4295" s="342"/>
      <c r="B4295" s="417"/>
      <c r="C4295" s="418"/>
      <c r="S4295" s="367"/>
      <c r="T4295" s="367"/>
      <c r="U4295" s="368"/>
      <c r="V4295" s="1"/>
      <c r="W4295" s="1"/>
      <c r="X4295" s="1"/>
      <c r="Y4295" s="1"/>
      <c r="Z4295" s="1"/>
      <c r="AA4295" s="1"/>
      <c r="AB4295" s="1"/>
      <c r="AC4295" s="1"/>
    </row>
    <row r="4296" spans="1:29" ht="15" customHeight="1" x14ac:dyDescent="0.25">
      <c r="A4296" s="342"/>
      <c r="B4296" s="417"/>
      <c r="C4296" s="418"/>
      <c r="S4296" s="367"/>
      <c r="T4296" s="367"/>
      <c r="U4296" s="368"/>
      <c r="V4296" s="1"/>
      <c r="W4296" s="1"/>
      <c r="X4296" s="1"/>
      <c r="Y4296" s="1"/>
      <c r="Z4296" s="1"/>
      <c r="AA4296" s="1"/>
      <c r="AB4296" s="1"/>
      <c r="AC4296" s="1"/>
    </row>
    <row r="4297" spans="1:29" ht="15" customHeight="1" x14ac:dyDescent="0.25">
      <c r="A4297" s="342"/>
      <c r="B4297" s="417"/>
      <c r="C4297" s="418"/>
      <c r="S4297" s="367"/>
      <c r="T4297" s="367"/>
      <c r="U4297" s="368"/>
      <c r="V4297" s="1"/>
      <c r="W4297" s="1"/>
      <c r="X4297" s="1"/>
      <c r="Y4297" s="1"/>
      <c r="Z4297" s="1"/>
      <c r="AA4297" s="1"/>
      <c r="AB4297" s="1"/>
      <c r="AC4297" s="1"/>
    </row>
    <row r="4298" spans="1:29" ht="15" customHeight="1" x14ac:dyDescent="0.25">
      <c r="A4298" s="342"/>
      <c r="B4298" s="417"/>
      <c r="C4298" s="418"/>
      <c r="S4298" s="367"/>
      <c r="T4298" s="367"/>
      <c r="U4298" s="368"/>
      <c r="V4298" s="1"/>
      <c r="W4298" s="1"/>
      <c r="X4298" s="1"/>
      <c r="Y4298" s="1"/>
      <c r="Z4298" s="1"/>
      <c r="AA4298" s="1"/>
      <c r="AB4298" s="1"/>
      <c r="AC4298" s="1"/>
    </row>
    <row r="4299" spans="1:29" ht="15" customHeight="1" x14ac:dyDescent="0.25">
      <c r="A4299" s="342"/>
      <c r="B4299" s="417"/>
      <c r="C4299" s="418"/>
      <c r="S4299" s="367"/>
      <c r="T4299" s="367"/>
      <c r="U4299" s="368"/>
      <c r="V4299" s="1"/>
      <c r="W4299" s="1"/>
      <c r="X4299" s="1"/>
      <c r="Y4299" s="1"/>
      <c r="Z4299" s="1"/>
      <c r="AA4299" s="1"/>
      <c r="AB4299" s="1"/>
      <c r="AC4299" s="1"/>
    </row>
    <row r="4300" spans="1:29" ht="15" customHeight="1" x14ac:dyDescent="0.25">
      <c r="A4300" s="342"/>
      <c r="B4300" s="417"/>
      <c r="C4300" s="418"/>
      <c r="S4300" s="367"/>
      <c r="T4300" s="367"/>
      <c r="U4300" s="368"/>
      <c r="V4300" s="1"/>
      <c r="W4300" s="1"/>
      <c r="X4300" s="1"/>
      <c r="Y4300" s="1"/>
      <c r="Z4300" s="1"/>
      <c r="AA4300" s="1"/>
      <c r="AB4300" s="1"/>
      <c r="AC4300" s="1"/>
    </row>
    <row r="4301" spans="1:29" ht="15" customHeight="1" x14ac:dyDescent="0.25">
      <c r="A4301" s="342"/>
      <c r="B4301" s="417"/>
      <c r="C4301" s="418"/>
      <c r="S4301" s="367"/>
      <c r="T4301" s="367"/>
      <c r="U4301" s="368"/>
      <c r="V4301" s="1"/>
      <c r="W4301" s="1"/>
      <c r="X4301" s="1"/>
      <c r="Y4301" s="1"/>
      <c r="Z4301" s="1"/>
      <c r="AA4301" s="1"/>
      <c r="AB4301" s="1"/>
      <c r="AC4301" s="1"/>
    </row>
    <row r="4302" spans="1:29" ht="15" customHeight="1" x14ac:dyDescent="0.25">
      <c r="A4302" s="342"/>
      <c r="B4302" s="417"/>
      <c r="C4302" s="418"/>
      <c r="S4302" s="367"/>
      <c r="T4302" s="367"/>
      <c r="U4302" s="368"/>
      <c r="V4302" s="1"/>
      <c r="W4302" s="1"/>
      <c r="X4302" s="1"/>
      <c r="Y4302" s="1"/>
      <c r="Z4302" s="1"/>
      <c r="AA4302" s="1"/>
      <c r="AB4302" s="1"/>
      <c r="AC4302" s="1"/>
    </row>
    <row r="4303" spans="1:29" ht="15" customHeight="1" x14ac:dyDescent="0.25">
      <c r="A4303" s="342"/>
      <c r="B4303" s="417"/>
      <c r="C4303" s="418"/>
      <c r="S4303" s="367"/>
      <c r="T4303" s="367"/>
      <c r="U4303" s="368"/>
      <c r="V4303" s="1"/>
      <c r="W4303" s="1"/>
      <c r="X4303" s="1"/>
      <c r="Y4303" s="1"/>
      <c r="Z4303" s="1"/>
      <c r="AA4303" s="1"/>
      <c r="AB4303" s="1"/>
      <c r="AC4303" s="1"/>
    </row>
    <row r="4304" spans="1:29" ht="15" customHeight="1" x14ac:dyDescent="0.25">
      <c r="A4304" s="342"/>
      <c r="B4304" s="417"/>
      <c r="C4304" s="418"/>
      <c r="S4304" s="367"/>
      <c r="T4304" s="367"/>
      <c r="U4304" s="368"/>
      <c r="V4304" s="1"/>
      <c r="W4304" s="1"/>
      <c r="X4304" s="1"/>
      <c r="Y4304" s="1"/>
      <c r="Z4304" s="1"/>
      <c r="AA4304" s="1"/>
      <c r="AB4304" s="1"/>
      <c r="AC4304" s="1"/>
    </row>
    <row r="4305" spans="1:29" ht="15" customHeight="1" x14ac:dyDescent="0.25">
      <c r="A4305" s="342"/>
      <c r="B4305" s="417"/>
      <c r="C4305" s="418"/>
      <c r="S4305" s="367"/>
      <c r="T4305" s="367"/>
      <c r="U4305" s="368"/>
      <c r="V4305" s="1"/>
      <c r="W4305" s="1"/>
      <c r="X4305" s="1"/>
      <c r="Y4305" s="1"/>
      <c r="Z4305" s="1"/>
      <c r="AA4305" s="1"/>
      <c r="AB4305" s="1"/>
      <c r="AC4305" s="1"/>
    </row>
    <row r="4306" spans="1:29" ht="15" customHeight="1" x14ac:dyDescent="0.25">
      <c r="A4306" s="342"/>
      <c r="B4306" s="417"/>
      <c r="C4306" s="418"/>
      <c r="S4306" s="367"/>
      <c r="T4306" s="367"/>
      <c r="U4306" s="368"/>
      <c r="V4306" s="1"/>
      <c r="W4306" s="1"/>
      <c r="X4306" s="1"/>
      <c r="Y4306" s="1"/>
      <c r="Z4306" s="1"/>
      <c r="AA4306" s="1"/>
      <c r="AB4306" s="1"/>
      <c r="AC4306" s="1"/>
    </row>
    <row r="4307" spans="1:29" ht="15" customHeight="1" x14ac:dyDescent="0.25">
      <c r="A4307" s="342"/>
      <c r="B4307" s="417"/>
      <c r="C4307" s="418"/>
      <c r="S4307" s="367"/>
      <c r="T4307" s="367"/>
      <c r="U4307" s="368"/>
      <c r="V4307" s="1"/>
      <c r="W4307" s="1"/>
      <c r="X4307" s="1"/>
      <c r="Y4307" s="1"/>
      <c r="Z4307" s="1"/>
      <c r="AA4307" s="1"/>
      <c r="AB4307" s="1"/>
      <c r="AC4307" s="1"/>
    </row>
    <row r="4308" spans="1:29" ht="15" customHeight="1" x14ac:dyDescent="0.25">
      <c r="A4308" s="342"/>
      <c r="B4308" s="417"/>
      <c r="C4308" s="418"/>
      <c r="S4308" s="367"/>
      <c r="T4308" s="367"/>
      <c r="U4308" s="368"/>
      <c r="V4308" s="1"/>
      <c r="W4308" s="1"/>
      <c r="X4308" s="1"/>
      <c r="Y4308" s="1"/>
      <c r="Z4308" s="1"/>
      <c r="AA4308" s="1"/>
      <c r="AB4308" s="1"/>
      <c r="AC4308" s="1"/>
    </row>
    <row r="4309" spans="1:29" ht="15" customHeight="1" x14ac:dyDescent="0.25">
      <c r="A4309" s="342"/>
      <c r="B4309" s="417"/>
      <c r="C4309" s="418"/>
      <c r="S4309" s="367"/>
      <c r="T4309" s="367"/>
      <c r="U4309" s="368"/>
      <c r="V4309" s="1"/>
      <c r="W4309" s="1"/>
      <c r="X4309" s="1"/>
      <c r="Y4309" s="1"/>
      <c r="Z4309" s="1"/>
      <c r="AA4309" s="1"/>
      <c r="AB4309" s="1"/>
      <c r="AC4309" s="1"/>
    </row>
    <row r="4310" spans="1:29" ht="15" customHeight="1" x14ac:dyDescent="0.25">
      <c r="A4310" s="342"/>
      <c r="B4310" s="417"/>
      <c r="C4310" s="418"/>
      <c r="S4310" s="367"/>
      <c r="T4310" s="367"/>
      <c r="U4310" s="368"/>
      <c r="V4310" s="1"/>
      <c r="W4310" s="1"/>
      <c r="X4310" s="1"/>
      <c r="Y4310" s="1"/>
      <c r="Z4310" s="1"/>
      <c r="AA4310" s="1"/>
      <c r="AB4310" s="1"/>
      <c r="AC4310" s="1"/>
    </row>
    <row r="4311" spans="1:29" ht="15" customHeight="1" x14ac:dyDescent="0.25">
      <c r="A4311" s="342"/>
      <c r="B4311" s="417"/>
      <c r="C4311" s="418"/>
      <c r="S4311" s="367"/>
      <c r="T4311" s="367"/>
      <c r="U4311" s="368"/>
      <c r="V4311" s="1"/>
      <c r="W4311" s="1"/>
      <c r="X4311" s="1"/>
      <c r="Y4311" s="1"/>
      <c r="Z4311" s="1"/>
      <c r="AA4311" s="1"/>
      <c r="AB4311" s="1"/>
      <c r="AC4311" s="1"/>
    </row>
    <row r="4312" spans="1:29" ht="15" customHeight="1" x14ac:dyDescent="0.25">
      <c r="A4312" s="342"/>
      <c r="B4312" s="417"/>
      <c r="C4312" s="418"/>
      <c r="S4312" s="367"/>
      <c r="T4312" s="367"/>
      <c r="U4312" s="368"/>
      <c r="V4312" s="1"/>
      <c r="W4312" s="1"/>
      <c r="X4312" s="1"/>
      <c r="Y4312" s="1"/>
      <c r="Z4312" s="1"/>
      <c r="AA4312" s="1"/>
      <c r="AB4312" s="1"/>
      <c r="AC4312" s="1"/>
    </row>
    <row r="4313" spans="1:29" ht="15" customHeight="1" x14ac:dyDescent="0.25">
      <c r="A4313" s="342"/>
      <c r="B4313" s="417"/>
      <c r="C4313" s="418"/>
      <c r="S4313" s="367"/>
      <c r="T4313" s="367"/>
      <c r="U4313" s="368"/>
      <c r="V4313" s="1"/>
      <c r="W4313" s="1"/>
      <c r="X4313" s="1"/>
      <c r="Y4313" s="1"/>
      <c r="Z4313" s="1"/>
      <c r="AA4313" s="1"/>
      <c r="AB4313" s="1"/>
      <c r="AC4313" s="1"/>
    </row>
    <row r="4314" spans="1:29" ht="15" customHeight="1" x14ac:dyDescent="0.25">
      <c r="A4314" s="342"/>
      <c r="B4314" s="417"/>
      <c r="C4314" s="418"/>
      <c r="S4314" s="367"/>
      <c r="T4314" s="367"/>
      <c r="U4314" s="368"/>
      <c r="V4314" s="1"/>
      <c r="W4314" s="1"/>
      <c r="X4314" s="1"/>
      <c r="Y4314" s="1"/>
      <c r="Z4314" s="1"/>
      <c r="AA4314" s="1"/>
      <c r="AB4314" s="1"/>
      <c r="AC4314" s="1"/>
    </row>
    <row r="4315" spans="1:29" ht="15" customHeight="1" x14ac:dyDescent="0.25">
      <c r="A4315" s="342"/>
      <c r="B4315" s="417"/>
      <c r="C4315" s="418"/>
      <c r="S4315" s="367"/>
      <c r="T4315" s="367"/>
      <c r="U4315" s="368"/>
      <c r="V4315" s="1"/>
      <c r="W4315" s="1"/>
      <c r="X4315" s="1"/>
      <c r="Y4315" s="1"/>
      <c r="Z4315" s="1"/>
      <c r="AA4315" s="1"/>
      <c r="AB4315" s="1"/>
      <c r="AC4315" s="1"/>
    </row>
    <row r="4316" spans="1:29" ht="15" customHeight="1" x14ac:dyDescent="0.25">
      <c r="A4316" s="342"/>
      <c r="B4316" s="417"/>
      <c r="C4316" s="418"/>
      <c r="S4316" s="367"/>
      <c r="T4316" s="367"/>
      <c r="U4316" s="368"/>
      <c r="V4316" s="1"/>
      <c r="W4316" s="1"/>
      <c r="X4316" s="1"/>
      <c r="Y4316" s="1"/>
      <c r="Z4316" s="1"/>
      <c r="AA4316" s="1"/>
      <c r="AB4316" s="1"/>
      <c r="AC4316" s="1"/>
    </row>
    <row r="4317" spans="1:29" ht="15" customHeight="1" x14ac:dyDescent="0.25">
      <c r="A4317" s="342"/>
      <c r="B4317" s="417"/>
      <c r="C4317" s="418"/>
      <c r="S4317" s="367"/>
      <c r="T4317" s="367"/>
      <c r="U4317" s="368"/>
      <c r="V4317" s="1"/>
      <c r="W4317" s="1"/>
      <c r="X4317" s="1"/>
      <c r="Y4317" s="1"/>
      <c r="Z4317" s="1"/>
      <c r="AA4317" s="1"/>
      <c r="AB4317" s="1"/>
      <c r="AC4317" s="1"/>
    </row>
    <row r="4318" spans="1:29" ht="15" customHeight="1" x14ac:dyDescent="0.25">
      <c r="A4318" s="342"/>
      <c r="B4318" s="417"/>
      <c r="C4318" s="418"/>
      <c r="S4318" s="367"/>
      <c r="T4318" s="367"/>
      <c r="U4318" s="368"/>
      <c r="V4318" s="1"/>
      <c r="W4318" s="1"/>
      <c r="X4318" s="1"/>
      <c r="Y4318" s="1"/>
      <c r="Z4318" s="1"/>
      <c r="AA4318" s="1"/>
      <c r="AB4318" s="1"/>
      <c r="AC4318" s="1"/>
    </row>
    <row r="4319" spans="1:29" ht="15" customHeight="1" x14ac:dyDescent="0.25">
      <c r="A4319" s="342"/>
      <c r="B4319" s="417"/>
      <c r="C4319" s="418"/>
      <c r="S4319" s="367"/>
      <c r="T4319" s="367"/>
      <c r="U4319" s="368"/>
      <c r="V4319" s="1"/>
      <c r="W4319" s="1"/>
      <c r="X4319" s="1"/>
      <c r="Y4319" s="1"/>
      <c r="Z4319" s="1"/>
      <c r="AA4319" s="1"/>
      <c r="AB4319" s="1"/>
      <c r="AC4319" s="1"/>
    </row>
    <row r="4320" spans="1:29" ht="15" customHeight="1" x14ac:dyDescent="0.25">
      <c r="A4320" s="342"/>
      <c r="B4320" s="417"/>
      <c r="C4320" s="418"/>
      <c r="S4320" s="367"/>
      <c r="T4320" s="367"/>
      <c r="U4320" s="368"/>
      <c r="V4320" s="1"/>
      <c r="W4320" s="1"/>
      <c r="X4320" s="1"/>
      <c r="Y4320" s="1"/>
      <c r="Z4320" s="1"/>
      <c r="AA4320" s="1"/>
      <c r="AB4320" s="1"/>
      <c r="AC4320" s="1"/>
    </row>
    <row r="4321" spans="1:29" ht="15" customHeight="1" x14ac:dyDescent="0.25">
      <c r="A4321" s="342"/>
      <c r="B4321" s="417"/>
      <c r="C4321" s="418"/>
      <c r="S4321" s="367"/>
      <c r="T4321" s="367"/>
      <c r="U4321" s="368"/>
      <c r="V4321" s="1"/>
      <c r="W4321" s="1"/>
      <c r="X4321" s="1"/>
      <c r="Y4321" s="1"/>
      <c r="Z4321" s="1"/>
      <c r="AA4321" s="1"/>
      <c r="AB4321" s="1"/>
      <c r="AC4321" s="1"/>
    </row>
    <row r="4322" spans="1:29" ht="15" customHeight="1" x14ac:dyDescent="0.25">
      <c r="A4322" s="342"/>
      <c r="B4322" s="417"/>
      <c r="C4322" s="418"/>
      <c r="S4322" s="367"/>
      <c r="T4322" s="367"/>
      <c r="U4322" s="368"/>
      <c r="V4322" s="1"/>
      <c r="W4322" s="1"/>
      <c r="X4322" s="1"/>
      <c r="Y4322" s="1"/>
      <c r="Z4322" s="1"/>
      <c r="AA4322" s="1"/>
      <c r="AB4322" s="1"/>
      <c r="AC4322" s="1"/>
    </row>
    <row r="4323" spans="1:29" ht="15" customHeight="1" x14ac:dyDescent="0.25">
      <c r="A4323" s="342"/>
      <c r="B4323" s="417"/>
      <c r="C4323" s="418"/>
      <c r="S4323" s="367"/>
      <c r="T4323" s="367"/>
      <c r="U4323" s="368"/>
      <c r="V4323" s="1"/>
      <c r="W4323" s="1"/>
      <c r="X4323" s="1"/>
      <c r="Y4323" s="1"/>
      <c r="Z4323" s="1"/>
      <c r="AA4323" s="1"/>
      <c r="AB4323" s="1"/>
      <c r="AC4323" s="1"/>
    </row>
    <row r="4324" spans="1:29" ht="15" customHeight="1" x14ac:dyDescent="0.25">
      <c r="A4324" s="342"/>
      <c r="B4324" s="417"/>
      <c r="C4324" s="418"/>
      <c r="S4324" s="367"/>
      <c r="T4324" s="367"/>
      <c r="U4324" s="368"/>
      <c r="V4324" s="1"/>
      <c r="W4324" s="1"/>
      <c r="X4324" s="1"/>
      <c r="Y4324" s="1"/>
      <c r="Z4324" s="1"/>
      <c r="AA4324" s="1"/>
      <c r="AB4324" s="1"/>
      <c r="AC4324" s="1"/>
    </row>
    <row r="4325" spans="1:29" ht="15" customHeight="1" x14ac:dyDescent="0.25">
      <c r="A4325" s="342"/>
      <c r="B4325" s="417"/>
      <c r="C4325" s="418"/>
      <c r="S4325" s="367"/>
      <c r="T4325" s="367"/>
      <c r="U4325" s="368"/>
      <c r="V4325" s="1"/>
      <c r="W4325" s="1"/>
      <c r="X4325" s="1"/>
      <c r="Y4325" s="1"/>
      <c r="Z4325" s="1"/>
      <c r="AA4325" s="1"/>
      <c r="AB4325" s="1"/>
      <c r="AC4325" s="1"/>
    </row>
    <row r="4326" spans="1:29" ht="15" customHeight="1" x14ac:dyDescent="0.25">
      <c r="A4326" s="342"/>
      <c r="B4326" s="417"/>
      <c r="C4326" s="418"/>
      <c r="S4326" s="367"/>
      <c r="T4326" s="367"/>
      <c r="U4326" s="368"/>
      <c r="V4326" s="1"/>
      <c r="W4326" s="1"/>
      <c r="X4326" s="1"/>
      <c r="Y4326" s="1"/>
      <c r="Z4326" s="1"/>
      <c r="AA4326" s="1"/>
      <c r="AB4326" s="1"/>
      <c r="AC4326" s="1"/>
    </row>
    <row r="4327" spans="1:29" ht="15" customHeight="1" x14ac:dyDescent="0.25">
      <c r="A4327" s="342"/>
      <c r="B4327" s="417"/>
      <c r="C4327" s="418"/>
      <c r="S4327" s="367"/>
      <c r="T4327" s="367"/>
      <c r="U4327" s="368"/>
      <c r="V4327" s="1"/>
      <c r="W4327" s="1"/>
      <c r="X4327" s="1"/>
      <c r="Y4327" s="1"/>
      <c r="Z4327" s="1"/>
      <c r="AA4327" s="1"/>
      <c r="AB4327" s="1"/>
      <c r="AC4327" s="1"/>
    </row>
    <row r="4328" spans="1:29" ht="15" customHeight="1" x14ac:dyDescent="0.25">
      <c r="A4328" s="342"/>
      <c r="B4328" s="417"/>
      <c r="C4328" s="418"/>
      <c r="S4328" s="367"/>
      <c r="T4328" s="367"/>
      <c r="U4328" s="368"/>
      <c r="V4328" s="1"/>
      <c r="W4328" s="1"/>
      <c r="X4328" s="1"/>
      <c r="Y4328" s="1"/>
      <c r="Z4328" s="1"/>
      <c r="AA4328" s="1"/>
      <c r="AB4328" s="1"/>
      <c r="AC4328" s="1"/>
    </row>
    <row r="4329" spans="1:29" ht="15" customHeight="1" x14ac:dyDescent="0.25">
      <c r="A4329" s="342"/>
      <c r="B4329" s="417"/>
      <c r="C4329" s="418"/>
      <c r="S4329" s="367"/>
      <c r="T4329" s="367"/>
      <c r="U4329" s="368"/>
      <c r="V4329" s="1"/>
      <c r="W4329" s="1"/>
      <c r="X4329" s="1"/>
      <c r="Y4329" s="1"/>
      <c r="Z4329" s="1"/>
      <c r="AA4329" s="1"/>
      <c r="AB4329" s="1"/>
      <c r="AC4329" s="1"/>
    </row>
    <row r="4330" spans="1:29" ht="15" customHeight="1" x14ac:dyDescent="0.25">
      <c r="A4330" s="342"/>
      <c r="B4330" s="417"/>
      <c r="C4330" s="418"/>
      <c r="S4330" s="367"/>
      <c r="T4330" s="367"/>
      <c r="U4330" s="368"/>
      <c r="V4330" s="1"/>
      <c r="W4330" s="1"/>
      <c r="X4330" s="1"/>
      <c r="Y4330" s="1"/>
      <c r="Z4330" s="1"/>
      <c r="AA4330" s="1"/>
      <c r="AB4330" s="1"/>
      <c r="AC4330" s="1"/>
    </row>
    <row r="4331" spans="1:29" ht="15" customHeight="1" x14ac:dyDescent="0.25">
      <c r="A4331" s="342"/>
      <c r="B4331" s="417"/>
      <c r="C4331" s="418"/>
      <c r="S4331" s="367"/>
      <c r="T4331" s="367"/>
      <c r="U4331" s="368"/>
      <c r="V4331" s="1"/>
      <c r="W4331" s="1"/>
      <c r="X4331" s="1"/>
      <c r="Y4331" s="1"/>
      <c r="Z4331" s="1"/>
      <c r="AA4331" s="1"/>
      <c r="AB4331" s="1"/>
      <c r="AC4331" s="1"/>
    </row>
    <row r="4332" spans="1:29" ht="15" customHeight="1" x14ac:dyDescent="0.25">
      <c r="A4332" s="342"/>
      <c r="B4332" s="417"/>
      <c r="C4332" s="418"/>
      <c r="S4332" s="367"/>
      <c r="T4332" s="367"/>
      <c r="U4332" s="368"/>
      <c r="V4332" s="1"/>
      <c r="W4332" s="1"/>
      <c r="X4332" s="1"/>
      <c r="Y4332" s="1"/>
      <c r="Z4332" s="1"/>
      <c r="AA4332" s="1"/>
      <c r="AB4332" s="1"/>
      <c r="AC4332" s="1"/>
    </row>
    <row r="4333" spans="1:29" ht="15" customHeight="1" x14ac:dyDescent="0.25">
      <c r="A4333" s="342"/>
      <c r="B4333" s="417"/>
      <c r="C4333" s="418"/>
      <c r="S4333" s="367"/>
      <c r="T4333" s="367"/>
      <c r="U4333" s="368"/>
      <c r="V4333" s="1"/>
      <c r="W4333" s="1"/>
      <c r="X4333" s="1"/>
      <c r="Y4333" s="1"/>
      <c r="Z4333" s="1"/>
      <c r="AA4333" s="1"/>
      <c r="AB4333" s="1"/>
      <c r="AC4333" s="1"/>
    </row>
    <row r="4334" spans="1:29" ht="15" customHeight="1" x14ac:dyDescent="0.25">
      <c r="A4334" s="342"/>
      <c r="B4334" s="417"/>
      <c r="C4334" s="418"/>
      <c r="S4334" s="367"/>
      <c r="T4334" s="367"/>
      <c r="U4334" s="368"/>
      <c r="V4334" s="1"/>
      <c r="W4334" s="1"/>
      <c r="X4334" s="1"/>
      <c r="Y4334" s="1"/>
      <c r="Z4334" s="1"/>
      <c r="AA4334" s="1"/>
      <c r="AB4334" s="1"/>
      <c r="AC4334" s="1"/>
    </row>
    <row r="4335" spans="1:29" ht="15" customHeight="1" x14ac:dyDescent="0.25">
      <c r="A4335" s="342"/>
      <c r="B4335" s="417"/>
      <c r="C4335" s="418"/>
      <c r="S4335" s="367"/>
      <c r="T4335" s="367"/>
      <c r="U4335" s="368"/>
      <c r="V4335" s="1"/>
      <c r="W4335" s="1"/>
      <c r="X4335" s="1"/>
      <c r="Y4335" s="1"/>
      <c r="Z4335" s="1"/>
      <c r="AA4335" s="1"/>
      <c r="AB4335" s="1"/>
      <c r="AC4335" s="1"/>
    </row>
    <row r="4336" spans="1:29" ht="15" customHeight="1" x14ac:dyDescent="0.25">
      <c r="A4336" s="342"/>
      <c r="B4336" s="417"/>
      <c r="C4336" s="418"/>
      <c r="S4336" s="367"/>
      <c r="T4336" s="367"/>
      <c r="U4336" s="368"/>
      <c r="V4336" s="1"/>
      <c r="W4336" s="1"/>
      <c r="X4336" s="1"/>
      <c r="Y4336" s="1"/>
      <c r="Z4336" s="1"/>
      <c r="AA4336" s="1"/>
      <c r="AB4336" s="1"/>
      <c r="AC4336" s="1"/>
    </row>
    <row r="4337" spans="1:29" ht="15" customHeight="1" x14ac:dyDescent="0.25">
      <c r="A4337" s="342"/>
      <c r="B4337" s="417"/>
      <c r="C4337" s="418"/>
      <c r="S4337" s="367"/>
      <c r="T4337" s="367"/>
      <c r="U4337" s="368"/>
      <c r="V4337" s="1"/>
      <c r="W4337" s="1"/>
      <c r="X4337" s="1"/>
      <c r="Y4337" s="1"/>
      <c r="Z4337" s="1"/>
      <c r="AA4337" s="1"/>
      <c r="AB4337" s="1"/>
      <c r="AC4337" s="1"/>
    </row>
    <row r="4338" spans="1:29" ht="15" customHeight="1" x14ac:dyDescent="0.25">
      <c r="A4338" s="342"/>
      <c r="B4338" s="417"/>
      <c r="C4338" s="418"/>
      <c r="S4338" s="367"/>
      <c r="T4338" s="367"/>
      <c r="U4338" s="368"/>
      <c r="V4338" s="1"/>
      <c r="W4338" s="1"/>
      <c r="X4338" s="1"/>
      <c r="Y4338" s="1"/>
      <c r="Z4338" s="1"/>
      <c r="AA4338" s="1"/>
      <c r="AB4338" s="1"/>
      <c r="AC4338" s="1"/>
    </row>
    <row r="4339" spans="1:29" ht="15" customHeight="1" x14ac:dyDescent="0.25">
      <c r="A4339" s="342"/>
      <c r="B4339" s="417"/>
      <c r="C4339" s="418"/>
      <c r="S4339" s="367"/>
      <c r="T4339" s="367"/>
      <c r="U4339" s="368"/>
      <c r="V4339" s="1"/>
      <c r="W4339" s="1"/>
      <c r="X4339" s="1"/>
      <c r="Y4339" s="1"/>
      <c r="Z4339" s="1"/>
      <c r="AA4339" s="1"/>
      <c r="AB4339" s="1"/>
      <c r="AC4339" s="1"/>
    </row>
    <row r="4340" spans="1:29" ht="15" customHeight="1" x14ac:dyDescent="0.25">
      <c r="A4340" s="342"/>
      <c r="B4340" s="417"/>
      <c r="C4340" s="418"/>
      <c r="S4340" s="367"/>
      <c r="T4340" s="367"/>
      <c r="U4340" s="368"/>
      <c r="V4340" s="1"/>
      <c r="W4340" s="1"/>
      <c r="X4340" s="1"/>
      <c r="Y4340" s="1"/>
      <c r="Z4340" s="1"/>
      <c r="AA4340" s="1"/>
      <c r="AB4340" s="1"/>
      <c r="AC4340" s="1"/>
    </row>
    <row r="4341" spans="1:29" ht="15" customHeight="1" x14ac:dyDescent="0.25">
      <c r="A4341" s="342"/>
      <c r="B4341" s="417"/>
      <c r="C4341" s="418"/>
      <c r="S4341" s="367"/>
      <c r="T4341" s="367"/>
      <c r="U4341" s="368"/>
      <c r="V4341" s="1"/>
      <c r="W4341" s="1"/>
      <c r="X4341" s="1"/>
      <c r="Y4341" s="1"/>
      <c r="Z4341" s="1"/>
      <c r="AA4341" s="1"/>
      <c r="AB4341" s="1"/>
      <c r="AC4341" s="1"/>
    </row>
    <row r="4342" spans="1:29" ht="15" customHeight="1" x14ac:dyDescent="0.25">
      <c r="A4342" s="342"/>
      <c r="B4342" s="417"/>
      <c r="C4342" s="418"/>
      <c r="S4342" s="367"/>
      <c r="T4342" s="367"/>
      <c r="U4342" s="368"/>
      <c r="V4342" s="1"/>
      <c r="W4342" s="1"/>
      <c r="X4342" s="1"/>
      <c r="Y4342" s="1"/>
      <c r="Z4342" s="1"/>
      <c r="AA4342" s="1"/>
      <c r="AB4342" s="1"/>
      <c r="AC4342" s="1"/>
    </row>
    <row r="4343" spans="1:29" ht="15" customHeight="1" x14ac:dyDescent="0.25">
      <c r="A4343" s="342"/>
      <c r="B4343" s="417"/>
      <c r="C4343" s="418"/>
      <c r="S4343" s="367"/>
      <c r="T4343" s="367"/>
      <c r="U4343" s="368"/>
      <c r="V4343" s="1"/>
      <c r="W4343" s="1"/>
      <c r="X4343" s="1"/>
      <c r="Y4343" s="1"/>
      <c r="Z4343" s="1"/>
      <c r="AA4343" s="1"/>
      <c r="AB4343" s="1"/>
      <c r="AC4343" s="1"/>
    </row>
    <row r="4344" spans="1:29" ht="15" customHeight="1" x14ac:dyDescent="0.25">
      <c r="A4344" s="342"/>
      <c r="B4344" s="417"/>
      <c r="C4344" s="418"/>
      <c r="S4344" s="367"/>
      <c r="T4344" s="367"/>
      <c r="U4344" s="368"/>
      <c r="V4344" s="1"/>
      <c r="W4344" s="1"/>
      <c r="X4344" s="1"/>
      <c r="Y4344" s="1"/>
      <c r="Z4344" s="1"/>
      <c r="AA4344" s="1"/>
      <c r="AB4344" s="1"/>
      <c r="AC4344" s="1"/>
    </row>
    <row r="4345" spans="1:29" ht="15" customHeight="1" x14ac:dyDescent="0.25">
      <c r="A4345" s="342"/>
      <c r="B4345" s="417"/>
      <c r="C4345" s="418"/>
      <c r="S4345" s="367"/>
      <c r="T4345" s="367"/>
      <c r="U4345" s="368"/>
      <c r="V4345" s="1"/>
      <c r="W4345" s="1"/>
      <c r="X4345" s="1"/>
      <c r="Y4345" s="1"/>
      <c r="Z4345" s="1"/>
      <c r="AA4345" s="1"/>
      <c r="AB4345" s="1"/>
      <c r="AC4345" s="1"/>
    </row>
    <row r="4346" spans="1:29" ht="15" customHeight="1" x14ac:dyDescent="0.25">
      <c r="A4346" s="342"/>
      <c r="B4346" s="417"/>
      <c r="C4346" s="418"/>
      <c r="S4346" s="367"/>
      <c r="T4346" s="367"/>
      <c r="U4346" s="368"/>
      <c r="V4346" s="1"/>
      <c r="W4346" s="1"/>
      <c r="X4346" s="1"/>
      <c r="Y4346" s="1"/>
      <c r="Z4346" s="1"/>
      <c r="AA4346" s="1"/>
      <c r="AB4346" s="1"/>
      <c r="AC4346" s="1"/>
    </row>
    <row r="4347" spans="1:29" ht="15" customHeight="1" x14ac:dyDescent="0.25">
      <c r="A4347" s="342"/>
      <c r="B4347" s="417"/>
      <c r="C4347" s="418"/>
      <c r="S4347" s="367"/>
      <c r="T4347" s="367"/>
      <c r="U4347" s="368"/>
      <c r="V4347" s="1"/>
      <c r="W4347" s="1"/>
      <c r="X4347" s="1"/>
      <c r="Y4347" s="1"/>
      <c r="Z4347" s="1"/>
      <c r="AA4347" s="1"/>
      <c r="AB4347" s="1"/>
      <c r="AC4347" s="1"/>
    </row>
    <row r="4348" spans="1:29" ht="15" customHeight="1" x14ac:dyDescent="0.25">
      <c r="A4348" s="342"/>
      <c r="B4348" s="417"/>
      <c r="C4348" s="418"/>
      <c r="S4348" s="367"/>
      <c r="T4348" s="367"/>
      <c r="U4348" s="368"/>
      <c r="V4348" s="1"/>
      <c r="W4348" s="1"/>
      <c r="X4348" s="1"/>
      <c r="Y4348" s="1"/>
      <c r="Z4348" s="1"/>
      <c r="AA4348" s="1"/>
      <c r="AB4348" s="1"/>
      <c r="AC4348" s="1"/>
    </row>
    <row r="4349" spans="1:29" ht="15" customHeight="1" x14ac:dyDescent="0.25">
      <c r="A4349" s="342"/>
      <c r="B4349" s="417"/>
      <c r="C4349" s="418"/>
      <c r="S4349" s="367"/>
      <c r="T4349" s="367"/>
      <c r="U4349" s="368"/>
      <c r="V4349" s="1"/>
      <c r="W4349" s="1"/>
      <c r="X4349" s="1"/>
      <c r="Y4349" s="1"/>
      <c r="Z4349" s="1"/>
      <c r="AA4349" s="1"/>
      <c r="AB4349" s="1"/>
      <c r="AC4349" s="1"/>
    </row>
    <row r="4350" spans="1:29" ht="15" customHeight="1" x14ac:dyDescent="0.25">
      <c r="A4350" s="342"/>
      <c r="B4350" s="417"/>
      <c r="C4350" s="418"/>
      <c r="S4350" s="367"/>
      <c r="T4350" s="367"/>
      <c r="U4350" s="368"/>
      <c r="V4350" s="1"/>
      <c r="W4350" s="1"/>
      <c r="X4350" s="1"/>
      <c r="Y4350" s="1"/>
      <c r="Z4350" s="1"/>
      <c r="AA4350" s="1"/>
      <c r="AB4350" s="1"/>
      <c r="AC4350" s="1"/>
    </row>
    <row r="4351" spans="1:29" ht="15" customHeight="1" x14ac:dyDescent="0.25">
      <c r="A4351" s="342"/>
      <c r="B4351" s="417"/>
      <c r="C4351" s="418"/>
      <c r="S4351" s="367"/>
      <c r="T4351" s="367"/>
      <c r="U4351" s="368"/>
      <c r="V4351" s="1"/>
      <c r="W4351" s="1"/>
      <c r="X4351" s="1"/>
      <c r="Y4351" s="1"/>
      <c r="Z4351" s="1"/>
      <c r="AA4351" s="1"/>
      <c r="AB4351" s="1"/>
      <c r="AC4351" s="1"/>
    </row>
    <row r="4352" spans="1:29" ht="15" customHeight="1" x14ac:dyDescent="0.25">
      <c r="A4352" s="342"/>
      <c r="B4352" s="417"/>
      <c r="C4352" s="418"/>
      <c r="S4352" s="367"/>
      <c r="T4352" s="367"/>
      <c r="U4352" s="368"/>
      <c r="V4352" s="1"/>
      <c r="W4352" s="1"/>
      <c r="X4352" s="1"/>
      <c r="Y4352" s="1"/>
      <c r="Z4352" s="1"/>
      <c r="AA4352" s="1"/>
      <c r="AB4352" s="1"/>
      <c r="AC4352" s="1"/>
    </row>
    <row r="4353" spans="1:29" ht="15" customHeight="1" x14ac:dyDescent="0.25">
      <c r="A4353" s="342"/>
      <c r="B4353" s="417"/>
      <c r="C4353" s="418"/>
      <c r="S4353" s="367"/>
      <c r="T4353" s="367"/>
      <c r="U4353" s="368"/>
      <c r="V4353" s="1"/>
      <c r="W4353" s="1"/>
      <c r="X4353" s="1"/>
      <c r="Y4353" s="1"/>
      <c r="Z4353" s="1"/>
      <c r="AA4353" s="1"/>
      <c r="AB4353" s="1"/>
      <c r="AC4353" s="1"/>
    </row>
    <row r="4354" spans="1:29" ht="15" customHeight="1" x14ac:dyDescent="0.25">
      <c r="A4354" s="342"/>
      <c r="B4354" s="417"/>
      <c r="C4354" s="418"/>
      <c r="S4354" s="367"/>
      <c r="T4354" s="367"/>
      <c r="U4354" s="368"/>
      <c r="V4354" s="1"/>
      <c r="W4354" s="1"/>
      <c r="X4354" s="1"/>
      <c r="Y4354" s="1"/>
      <c r="Z4354" s="1"/>
      <c r="AA4354" s="1"/>
      <c r="AB4354" s="1"/>
      <c r="AC4354" s="1"/>
    </row>
    <row r="4355" spans="1:29" ht="15" customHeight="1" x14ac:dyDescent="0.25">
      <c r="A4355" s="342"/>
      <c r="B4355" s="417"/>
      <c r="C4355" s="418"/>
      <c r="S4355" s="367"/>
      <c r="T4355" s="367"/>
      <c r="U4355" s="368"/>
      <c r="V4355" s="1"/>
      <c r="W4355" s="1"/>
      <c r="X4355" s="1"/>
      <c r="Y4355" s="1"/>
      <c r="Z4355" s="1"/>
      <c r="AA4355" s="1"/>
      <c r="AB4355" s="1"/>
      <c r="AC4355" s="1"/>
    </row>
    <row r="4356" spans="1:29" ht="15" customHeight="1" x14ac:dyDescent="0.25">
      <c r="A4356" s="342"/>
      <c r="B4356" s="417"/>
      <c r="C4356" s="418"/>
      <c r="S4356" s="367"/>
      <c r="T4356" s="367"/>
      <c r="U4356" s="368"/>
      <c r="V4356" s="1"/>
      <c r="W4356" s="1"/>
      <c r="X4356" s="1"/>
      <c r="Y4356" s="1"/>
      <c r="Z4356" s="1"/>
      <c r="AA4356" s="1"/>
      <c r="AB4356" s="1"/>
      <c r="AC4356" s="1"/>
    </row>
    <row r="4357" spans="1:29" ht="15" customHeight="1" x14ac:dyDescent="0.25">
      <c r="A4357" s="342"/>
      <c r="B4357" s="417"/>
      <c r="C4357" s="418"/>
      <c r="S4357" s="367"/>
      <c r="T4357" s="367"/>
      <c r="U4357" s="368"/>
      <c r="V4357" s="1"/>
      <c r="W4357" s="1"/>
      <c r="X4357" s="1"/>
      <c r="Y4357" s="1"/>
      <c r="Z4357" s="1"/>
      <c r="AA4357" s="1"/>
      <c r="AB4357" s="1"/>
      <c r="AC4357" s="1"/>
    </row>
    <row r="4358" spans="1:29" ht="15" customHeight="1" x14ac:dyDescent="0.25">
      <c r="A4358" s="342"/>
      <c r="B4358" s="417"/>
      <c r="C4358" s="418"/>
      <c r="S4358" s="367"/>
      <c r="T4358" s="367"/>
      <c r="U4358" s="368"/>
      <c r="V4358" s="1"/>
      <c r="W4358" s="1"/>
      <c r="X4358" s="1"/>
      <c r="Y4358" s="1"/>
      <c r="Z4358" s="1"/>
      <c r="AA4358" s="1"/>
      <c r="AB4358" s="1"/>
      <c r="AC4358" s="1"/>
    </row>
    <row r="4359" spans="1:29" ht="15" customHeight="1" x14ac:dyDescent="0.25">
      <c r="A4359" s="342"/>
      <c r="B4359" s="417"/>
      <c r="C4359" s="418"/>
      <c r="S4359" s="367"/>
      <c r="T4359" s="367"/>
      <c r="U4359" s="368"/>
      <c r="V4359" s="1"/>
      <c r="W4359" s="1"/>
      <c r="X4359" s="1"/>
      <c r="Y4359" s="1"/>
      <c r="Z4359" s="1"/>
      <c r="AA4359" s="1"/>
      <c r="AB4359" s="1"/>
      <c r="AC4359" s="1"/>
    </row>
    <row r="4360" spans="1:29" ht="15" customHeight="1" x14ac:dyDescent="0.25">
      <c r="A4360" s="342"/>
      <c r="B4360" s="417"/>
      <c r="C4360" s="418"/>
      <c r="S4360" s="367"/>
      <c r="T4360" s="367"/>
      <c r="U4360" s="368"/>
      <c r="V4360" s="1"/>
      <c r="W4360" s="1"/>
      <c r="X4360" s="1"/>
      <c r="Y4360" s="1"/>
      <c r="Z4360" s="1"/>
      <c r="AA4360" s="1"/>
      <c r="AB4360" s="1"/>
      <c r="AC4360" s="1"/>
    </row>
    <row r="4361" spans="1:29" ht="15" customHeight="1" x14ac:dyDescent="0.25">
      <c r="A4361" s="342"/>
      <c r="B4361" s="417"/>
      <c r="C4361" s="418"/>
      <c r="S4361" s="367"/>
      <c r="T4361" s="367"/>
      <c r="U4361" s="368"/>
      <c r="V4361" s="1"/>
      <c r="W4361" s="1"/>
      <c r="X4361" s="1"/>
      <c r="Y4361" s="1"/>
      <c r="Z4361" s="1"/>
      <c r="AA4361" s="1"/>
      <c r="AB4361" s="1"/>
      <c r="AC4361" s="1"/>
    </row>
    <row r="4362" spans="1:29" ht="15" customHeight="1" x14ac:dyDescent="0.25">
      <c r="A4362" s="342"/>
      <c r="B4362" s="417"/>
      <c r="C4362" s="418"/>
      <c r="S4362" s="367"/>
      <c r="T4362" s="367"/>
      <c r="U4362" s="368"/>
      <c r="V4362" s="1"/>
      <c r="W4362" s="1"/>
      <c r="X4362" s="1"/>
      <c r="Y4362" s="1"/>
      <c r="Z4362" s="1"/>
      <c r="AA4362" s="1"/>
      <c r="AB4362" s="1"/>
      <c r="AC4362" s="1"/>
    </row>
    <row r="4363" spans="1:29" ht="15" customHeight="1" x14ac:dyDescent="0.25">
      <c r="A4363" s="342"/>
      <c r="B4363" s="417"/>
      <c r="C4363" s="418"/>
      <c r="S4363" s="367"/>
      <c r="T4363" s="367"/>
      <c r="U4363" s="368"/>
      <c r="V4363" s="1"/>
      <c r="W4363" s="1"/>
      <c r="X4363" s="1"/>
      <c r="Y4363" s="1"/>
      <c r="Z4363" s="1"/>
      <c r="AA4363" s="1"/>
      <c r="AB4363" s="1"/>
      <c r="AC4363" s="1"/>
    </row>
    <row r="4364" spans="1:29" ht="15" customHeight="1" x14ac:dyDescent="0.25">
      <c r="A4364" s="342"/>
      <c r="B4364" s="417"/>
      <c r="C4364" s="418"/>
      <c r="S4364" s="367"/>
      <c r="T4364" s="367"/>
      <c r="U4364" s="368"/>
      <c r="V4364" s="1"/>
      <c r="W4364" s="1"/>
      <c r="X4364" s="1"/>
      <c r="Y4364" s="1"/>
      <c r="Z4364" s="1"/>
      <c r="AA4364" s="1"/>
      <c r="AB4364" s="1"/>
      <c r="AC4364" s="1"/>
    </row>
    <row r="4365" spans="1:29" ht="15" customHeight="1" x14ac:dyDescent="0.25">
      <c r="A4365" s="342"/>
      <c r="B4365" s="417"/>
      <c r="C4365" s="418"/>
      <c r="S4365" s="367"/>
      <c r="T4365" s="367"/>
      <c r="U4365" s="368"/>
      <c r="V4365" s="1"/>
      <c r="W4365" s="1"/>
      <c r="X4365" s="1"/>
      <c r="Y4365" s="1"/>
      <c r="Z4365" s="1"/>
      <c r="AA4365" s="1"/>
      <c r="AB4365" s="1"/>
      <c r="AC4365" s="1"/>
    </row>
    <row r="4366" spans="1:29" ht="15" customHeight="1" x14ac:dyDescent="0.25">
      <c r="A4366" s="342"/>
      <c r="B4366" s="417"/>
      <c r="C4366" s="418"/>
      <c r="S4366" s="367"/>
      <c r="T4366" s="367"/>
      <c r="U4366" s="368"/>
      <c r="V4366" s="1"/>
      <c r="W4366" s="1"/>
      <c r="X4366" s="1"/>
      <c r="Y4366" s="1"/>
      <c r="Z4366" s="1"/>
      <c r="AA4366" s="1"/>
      <c r="AB4366" s="1"/>
      <c r="AC4366" s="1"/>
    </row>
    <row r="4367" spans="1:29" ht="15" customHeight="1" x14ac:dyDescent="0.25">
      <c r="A4367" s="342"/>
      <c r="B4367" s="417"/>
      <c r="C4367" s="418"/>
      <c r="S4367" s="367"/>
      <c r="T4367" s="367"/>
      <c r="U4367" s="368"/>
      <c r="V4367" s="1"/>
      <c r="W4367" s="1"/>
      <c r="X4367" s="1"/>
      <c r="Y4367" s="1"/>
      <c r="Z4367" s="1"/>
      <c r="AA4367" s="1"/>
      <c r="AB4367" s="1"/>
      <c r="AC4367" s="1"/>
    </row>
    <row r="4368" spans="1:29" ht="15" customHeight="1" x14ac:dyDescent="0.25">
      <c r="A4368" s="342"/>
      <c r="B4368" s="417"/>
      <c r="C4368" s="418"/>
      <c r="S4368" s="367"/>
      <c r="T4368" s="367"/>
      <c r="U4368" s="368"/>
      <c r="V4368" s="1"/>
      <c r="W4368" s="1"/>
      <c r="X4368" s="1"/>
      <c r="Y4368" s="1"/>
      <c r="Z4368" s="1"/>
      <c r="AA4368" s="1"/>
      <c r="AB4368" s="1"/>
      <c r="AC4368" s="1"/>
    </row>
    <row r="4369" spans="1:29" ht="15" customHeight="1" x14ac:dyDescent="0.25">
      <c r="A4369" s="342"/>
      <c r="B4369" s="417"/>
      <c r="C4369" s="418"/>
      <c r="S4369" s="367"/>
      <c r="T4369" s="367"/>
      <c r="U4369" s="368"/>
      <c r="V4369" s="1"/>
      <c r="W4369" s="1"/>
      <c r="X4369" s="1"/>
      <c r="Y4369" s="1"/>
      <c r="Z4369" s="1"/>
      <c r="AA4369" s="1"/>
      <c r="AB4369" s="1"/>
      <c r="AC4369" s="1"/>
    </row>
    <row r="4370" spans="1:29" ht="15" customHeight="1" x14ac:dyDescent="0.25">
      <c r="A4370" s="342"/>
      <c r="B4370" s="417"/>
      <c r="C4370" s="418"/>
      <c r="S4370" s="367"/>
      <c r="T4370" s="367"/>
      <c r="U4370" s="368"/>
      <c r="V4370" s="1"/>
      <c r="W4370" s="1"/>
      <c r="X4370" s="1"/>
      <c r="Y4370" s="1"/>
      <c r="Z4370" s="1"/>
      <c r="AA4370" s="1"/>
      <c r="AB4370" s="1"/>
      <c r="AC4370" s="1"/>
    </row>
    <row r="4371" spans="1:29" ht="15" customHeight="1" x14ac:dyDescent="0.25">
      <c r="A4371" s="342"/>
      <c r="B4371" s="417"/>
      <c r="C4371" s="418"/>
      <c r="S4371" s="367"/>
      <c r="T4371" s="367"/>
      <c r="U4371" s="368"/>
      <c r="V4371" s="1"/>
      <c r="W4371" s="1"/>
      <c r="X4371" s="1"/>
      <c r="Y4371" s="1"/>
      <c r="Z4371" s="1"/>
      <c r="AA4371" s="1"/>
      <c r="AB4371" s="1"/>
      <c r="AC4371" s="1"/>
    </row>
    <row r="4372" spans="1:29" ht="15" customHeight="1" x14ac:dyDescent="0.25">
      <c r="A4372" s="342"/>
      <c r="B4372" s="417"/>
      <c r="C4372" s="418"/>
      <c r="S4372" s="367"/>
      <c r="T4372" s="367"/>
      <c r="U4372" s="368"/>
      <c r="V4372" s="1"/>
      <c r="W4372" s="1"/>
      <c r="X4372" s="1"/>
      <c r="Y4372" s="1"/>
      <c r="Z4372" s="1"/>
      <c r="AA4372" s="1"/>
      <c r="AB4372" s="1"/>
      <c r="AC4372" s="1"/>
    </row>
    <row r="4373" spans="1:29" ht="15" customHeight="1" x14ac:dyDescent="0.25">
      <c r="A4373" s="342"/>
      <c r="B4373" s="417"/>
      <c r="C4373" s="418"/>
      <c r="S4373" s="367"/>
      <c r="T4373" s="367"/>
      <c r="U4373" s="368"/>
      <c r="V4373" s="1"/>
      <c r="W4373" s="1"/>
      <c r="X4373" s="1"/>
      <c r="Y4373" s="1"/>
      <c r="Z4373" s="1"/>
      <c r="AA4373" s="1"/>
      <c r="AB4373" s="1"/>
      <c r="AC4373" s="1"/>
    </row>
    <row r="4374" spans="1:29" ht="15" customHeight="1" x14ac:dyDescent="0.25">
      <c r="A4374" s="342"/>
      <c r="B4374" s="417"/>
      <c r="C4374" s="418"/>
      <c r="S4374" s="367"/>
      <c r="T4374" s="367"/>
      <c r="U4374" s="368"/>
      <c r="V4374" s="1"/>
      <c r="W4374" s="1"/>
      <c r="X4374" s="1"/>
      <c r="Y4374" s="1"/>
      <c r="Z4374" s="1"/>
      <c r="AA4374" s="1"/>
      <c r="AB4374" s="1"/>
      <c r="AC4374" s="1"/>
    </row>
    <row r="4375" spans="1:29" ht="15" customHeight="1" x14ac:dyDescent="0.25">
      <c r="A4375" s="342"/>
      <c r="B4375" s="417"/>
      <c r="C4375" s="418"/>
      <c r="S4375" s="367"/>
      <c r="T4375" s="367"/>
      <c r="U4375" s="368"/>
      <c r="V4375" s="1"/>
      <c r="W4375" s="1"/>
      <c r="X4375" s="1"/>
      <c r="Y4375" s="1"/>
      <c r="Z4375" s="1"/>
      <c r="AA4375" s="1"/>
      <c r="AB4375" s="1"/>
      <c r="AC4375" s="1"/>
    </row>
    <row r="4376" spans="1:29" ht="15" customHeight="1" x14ac:dyDescent="0.25">
      <c r="A4376" s="342"/>
      <c r="B4376" s="417"/>
      <c r="C4376" s="418"/>
      <c r="S4376" s="367"/>
      <c r="T4376" s="367"/>
      <c r="U4376" s="368"/>
      <c r="V4376" s="1"/>
      <c r="W4376" s="1"/>
      <c r="X4376" s="1"/>
      <c r="Y4376" s="1"/>
      <c r="Z4376" s="1"/>
      <c r="AA4376" s="1"/>
      <c r="AB4376" s="1"/>
      <c r="AC4376" s="1"/>
    </row>
    <row r="4377" spans="1:29" ht="15" customHeight="1" x14ac:dyDescent="0.25">
      <c r="A4377" s="342"/>
      <c r="B4377" s="417"/>
      <c r="C4377" s="418"/>
      <c r="S4377" s="367"/>
      <c r="T4377" s="367"/>
      <c r="U4377" s="368"/>
      <c r="V4377" s="1"/>
      <c r="W4377" s="1"/>
      <c r="X4377" s="1"/>
      <c r="Y4377" s="1"/>
      <c r="Z4377" s="1"/>
      <c r="AA4377" s="1"/>
      <c r="AB4377" s="1"/>
      <c r="AC4377" s="1"/>
    </row>
    <row r="4378" spans="1:29" ht="15" customHeight="1" x14ac:dyDescent="0.25">
      <c r="A4378" s="342"/>
      <c r="B4378" s="417"/>
      <c r="C4378" s="418"/>
      <c r="S4378" s="367"/>
      <c r="T4378" s="367"/>
      <c r="U4378" s="368"/>
      <c r="V4378" s="1"/>
      <c r="W4378" s="1"/>
      <c r="X4378" s="1"/>
      <c r="Y4378" s="1"/>
      <c r="Z4378" s="1"/>
      <c r="AA4378" s="1"/>
      <c r="AB4378" s="1"/>
      <c r="AC4378" s="1"/>
    </row>
    <row r="4379" spans="1:29" ht="15" customHeight="1" x14ac:dyDescent="0.25">
      <c r="A4379" s="342"/>
      <c r="B4379" s="417"/>
      <c r="C4379" s="418"/>
      <c r="S4379" s="367"/>
      <c r="T4379" s="367"/>
      <c r="U4379" s="368"/>
      <c r="V4379" s="1"/>
      <c r="W4379" s="1"/>
      <c r="X4379" s="1"/>
      <c r="Y4379" s="1"/>
      <c r="Z4379" s="1"/>
      <c r="AA4379" s="1"/>
      <c r="AB4379" s="1"/>
      <c r="AC4379" s="1"/>
    </row>
    <row r="4380" spans="1:29" ht="15" customHeight="1" x14ac:dyDescent="0.25">
      <c r="A4380" s="342"/>
      <c r="B4380" s="417"/>
      <c r="C4380" s="418"/>
      <c r="S4380" s="367"/>
      <c r="T4380" s="367"/>
      <c r="U4380" s="368"/>
      <c r="V4380" s="1"/>
      <c r="W4380" s="1"/>
      <c r="X4380" s="1"/>
      <c r="Y4380" s="1"/>
      <c r="Z4380" s="1"/>
      <c r="AA4380" s="1"/>
      <c r="AB4380" s="1"/>
      <c r="AC4380" s="1"/>
    </row>
    <row r="4381" spans="1:29" ht="15" customHeight="1" x14ac:dyDescent="0.25">
      <c r="A4381" s="342"/>
      <c r="B4381" s="417"/>
      <c r="C4381" s="418"/>
      <c r="S4381" s="367"/>
      <c r="T4381" s="367"/>
      <c r="U4381" s="368"/>
      <c r="V4381" s="1"/>
      <c r="W4381" s="1"/>
      <c r="X4381" s="1"/>
      <c r="Y4381" s="1"/>
      <c r="Z4381" s="1"/>
      <c r="AA4381" s="1"/>
      <c r="AB4381" s="1"/>
      <c r="AC4381" s="1"/>
    </row>
    <row r="4382" spans="1:29" ht="15" customHeight="1" x14ac:dyDescent="0.25">
      <c r="A4382" s="342"/>
      <c r="B4382" s="417"/>
      <c r="C4382" s="418"/>
      <c r="S4382" s="367"/>
      <c r="T4382" s="367"/>
      <c r="U4382" s="368"/>
      <c r="V4382" s="1"/>
      <c r="W4382" s="1"/>
      <c r="X4382" s="1"/>
      <c r="Y4382" s="1"/>
      <c r="Z4382" s="1"/>
      <c r="AA4382" s="1"/>
      <c r="AB4382" s="1"/>
      <c r="AC4382" s="1"/>
    </row>
    <row r="4383" spans="1:29" ht="15" customHeight="1" x14ac:dyDescent="0.25">
      <c r="A4383" s="342"/>
      <c r="B4383" s="417"/>
      <c r="C4383" s="418"/>
      <c r="S4383" s="367"/>
      <c r="T4383" s="367"/>
      <c r="U4383" s="368"/>
      <c r="V4383" s="1"/>
      <c r="W4383" s="1"/>
      <c r="X4383" s="1"/>
      <c r="Y4383" s="1"/>
      <c r="Z4383" s="1"/>
      <c r="AA4383" s="1"/>
      <c r="AB4383" s="1"/>
      <c r="AC4383" s="1"/>
    </row>
    <row r="4384" spans="1:29" ht="15" customHeight="1" x14ac:dyDescent="0.25">
      <c r="A4384" s="342"/>
      <c r="B4384" s="417"/>
      <c r="C4384" s="418"/>
      <c r="S4384" s="367"/>
      <c r="T4384" s="367"/>
      <c r="U4384" s="368"/>
      <c r="V4384" s="1"/>
      <c r="W4384" s="1"/>
      <c r="X4384" s="1"/>
      <c r="Y4384" s="1"/>
      <c r="Z4384" s="1"/>
      <c r="AA4384" s="1"/>
      <c r="AB4384" s="1"/>
      <c r="AC4384" s="1"/>
    </row>
    <row r="4385" spans="1:29" ht="15" customHeight="1" x14ac:dyDescent="0.25">
      <c r="A4385" s="342"/>
      <c r="B4385" s="417"/>
      <c r="C4385" s="418"/>
      <c r="S4385" s="367"/>
      <c r="T4385" s="367"/>
      <c r="U4385" s="368"/>
      <c r="V4385" s="1"/>
      <c r="W4385" s="1"/>
      <c r="X4385" s="1"/>
      <c r="Y4385" s="1"/>
      <c r="Z4385" s="1"/>
      <c r="AA4385" s="1"/>
      <c r="AB4385" s="1"/>
      <c r="AC4385" s="1"/>
    </row>
    <row r="4386" spans="1:29" ht="15" customHeight="1" x14ac:dyDescent="0.25">
      <c r="A4386" s="342"/>
      <c r="B4386" s="417"/>
      <c r="C4386" s="418"/>
      <c r="S4386" s="367"/>
      <c r="T4386" s="367"/>
      <c r="U4386" s="368"/>
      <c r="V4386" s="1"/>
      <c r="W4386" s="1"/>
      <c r="X4386" s="1"/>
      <c r="Y4386" s="1"/>
      <c r="Z4386" s="1"/>
      <c r="AA4386" s="1"/>
      <c r="AB4386" s="1"/>
      <c r="AC4386" s="1"/>
    </row>
    <row r="4387" spans="1:29" ht="15" customHeight="1" x14ac:dyDescent="0.25">
      <c r="A4387" s="342"/>
      <c r="B4387" s="417"/>
      <c r="C4387" s="418"/>
      <c r="S4387" s="367"/>
      <c r="T4387" s="367"/>
      <c r="U4387" s="368"/>
      <c r="V4387" s="1"/>
      <c r="W4387" s="1"/>
      <c r="X4387" s="1"/>
      <c r="Y4387" s="1"/>
      <c r="Z4387" s="1"/>
      <c r="AA4387" s="1"/>
      <c r="AB4387" s="1"/>
      <c r="AC4387" s="1"/>
    </row>
    <row r="4388" spans="1:29" ht="15" customHeight="1" x14ac:dyDescent="0.25">
      <c r="A4388" s="342"/>
      <c r="B4388" s="417"/>
      <c r="C4388" s="418"/>
      <c r="S4388" s="367"/>
      <c r="T4388" s="367"/>
      <c r="U4388" s="368"/>
      <c r="V4388" s="1"/>
      <c r="W4388" s="1"/>
      <c r="X4388" s="1"/>
      <c r="Y4388" s="1"/>
      <c r="Z4388" s="1"/>
      <c r="AA4388" s="1"/>
      <c r="AB4388" s="1"/>
      <c r="AC4388" s="1"/>
    </row>
    <row r="4389" spans="1:29" ht="15" customHeight="1" x14ac:dyDescent="0.25">
      <c r="A4389" s="342"/>
      <c r="B4389" s="417"/>
      <c r="C4389" s="418"/>
      <c r="S4389" s="367"/>
      <c r="T4389" s="367"/>
      <c r="U4389" s="368"/>
      <c r="V4389" s="1"/>
      <c r="W4389" s="1"/>
      <c r="X4389" s="1"/>
      <c r="Y4389" s="1"/>
      <c r="Z4389" s="1"/>
      <c r="AA4389" s="1"/>
      <c r="AB4389" s="1"/>
      <c r="AC4389" s="1"/>
    </row>
    <row r="4390" spans="1:29" ht="15" customHeight="1" x14ac:dyDescent="0.25">
      <c r="A4390" s="342"/>
      <c r="B4390" s="417"/>
      <c r="C4390" s="418"/>
      <c r="S4390" s="367"/>
      <c r="T4390" s="367"/>
      <c r="U4390" s="368"/>
      <c r="V4390" s="1"/>
      <c r="W4390" s="1"/>
      <c r="X4390" s="1"/>
      <c r="Y4390" s="1"/>
      <c r="Z4390" s="1"/>
      <c r="AA4390" s="1"/>
      <c r="AB4390" s="1"/>
      <c r="AC4390" s="1"/>
    </row>
    <row r="4391" spans="1:29" ht="15" customHeight="1" x14ac:dyDescent="0.25">
      <c r="A4391" s="342"/>
      <c r="B4391" s="417"/>
      <c r="C4391" s="418"/>
      <c r="S4391" s="367"/>
      <c r="T4391" s="367"/>
      <c r="U4391" s="368"/>
      <c r="V4391" s="1"/>
      <c r="W4391" s="1"/>
      <c r="X4391" s="1"/>
      <c r="Y4391" s="1"/>
      <c r="Z4391" s="1"/>
      <c r="AA4391" s="1"/>
      <c r="AB4391" s="1"/>
      <c r="AC4391" s="1"/>
    </row>
    <row r="4392" spans="1:29" ht="15" customHeight="1" x14ac:dyDescent="0.25">
      <c r="A4392" s="342"/>
      <c r="B4392" s="417"/>
      <c r="C4392" s="418"/>
      <c r="S4392" s="367"/>
      <c r="T4392" s="367"/>
      <c r="U4392" s="368"/>
      <c r="V4392" s="1"/>
      <c r="W4392" s="1"/>
      <c r="X4392" s="1"/>
      <c r="Y4392" s="1"/>
      <c r="Z4392" s="1"/>
      <c r="AA4392" s="1"/>
      <c r="AB4392" s="1"/>
      <c r="AC4392" s="1"/>
    </row>
    <row r="4393" spans="1:29" ht="15" customHeight="1" x14ac:dyDescent="0.25">
      <c r="A4393" s="342"/>
      <c r="B4393" s="417"/>
      <c r="C4393" s="418"/>
      <c r="S4393" s="367"/>
      <c r="T4393" s="367"/>
      <c r="U4393" s="368"/>
      <c r="V4393" s="1"/>
      <c r="W4393" s="1"/>
      <c r="X4393" s="1"/>
      <c r="Y4393" s="1"/>
      <c r="Z4393" s="1"/>
      <c r="AA4393" s="1"/>
      <c r="AB4393" s="1"/>
      <c r="AC4393" s="1"/>
    </row>
    <row r="4394" spans="1:29" ht="15" customHeight="1" x14ac:dyDescent="0.25">
      <c r="A4394" s="342"/>
      <c r="B4394" s="417"/>
      <c r="C4394" s="418"/>
      <c r="S4394" s="367"/>
      <c r="T4394" s="367"/>
      <c r="U4394" s="368"/>
      <c r="V4394" s="1"/>
      <c r="W4394" s="1"/>
      <c r="X4394" s="1"/>
      <c r="Y4394" s="1"/>
      <c r="Z4394" s="1"/>
      <c r="AA4394" s="1"/>
      <c r="AB4394" s="1"/>
      <c r="AC4394" s="1"/>
    </row>
    <row r="4395" spans="1:29" ht="15" customHeight="1" x14ac:dyDescent="0.25">
      <c r="A4395" s="342"/>
      <c r="B4395" s="417"/>
      <c r="C4395" s="418"/>
      <c r="S4395" s="367"/>
      <c r="T4395" s="367"/>
      <c r="U4395" s="368"/>
      <c r="V4395" s="1"/>
      <c r="W4395" s="1"/>
      <c r="X4395" s="1"/>
      <c r="Y4395" s="1"/>
      <c r="Z4395" s="1"/>
      <c r="AA4395" s="1"/>
      <c r="AB4395" s="1"/>
      <c r="AC4395" s="1"/>
    </row>
    <row r="4396" spans="1:29" ht="15" customHeight="1" x14ac:dyDescent="0.25">
      <c r="A4396" s="342"/>
      <c r="B4396" s="417"/>
      <c r="C4396" s="418"/>
      <c r="S4396" s="367"/>
      <c r="T4396" s="367"/>
      <c r="U4396" s="368"/>
      <c r="V4396" s="1"/>
      <c r="W4396" s="1"/>
      <c r="X4396" s="1"/>
      <c r="Y4396" s="1"/>
      <c r="Z4396" s="1"/>
      <c r="AA4396" s="1"/>
      <c r="AB4396" s="1"/>
      <c r="AC4396" s="1"/>
    </row>
    <row r="4397" spans="1:29" ht="15" customHeight="1" x14ac:dyDescent="0.25">
      <c r="A4397" s="342"/>
      <c r="B4397" s="417"/>
      <c r="C4397" s="418"/>
      <c r="S4397" s="367"/>
      <c r="T4397" s="367"/>
      <c r="U4397" s="368"/>
      <c r="V4397" s="1"/>
      <c r="W4397" s="1"/>
      <c r="X4397" s="1"/>
      <c r="Y4397" s="1"/>
      <c r="Z4397" s="1"/>
      <c r="AA4397" s="1"/>
      <c r="AB4397" s="1"/>
      <c r="AC4397" s="1"/>
    </row>
    <row r="4398" spans="1:29" ht="15" customHeight="1" x14ac:dyDescent="0.25">
      <c r="A4398" s="342"/>
      <c r="B4398" s="417"/>
      <c r="C4398" s="418"/>
      <c r="S4398" s="367"/>
      <c r="T4398" s="367"/>
      <c r="U4398" s="368"/>
      <c r="V4398" s="1"/>
      <c r="W4398" s="1"/>
      <c r="X4398" s="1"/>
      <c r="Y4398" s="1"/>
      <c r="Z4398" s="1"/>
      <c r="AA4398" s="1"/>
      <c r="AB4398" s="1"/>
      <c r="AC4398" s="1"/>
    </row>
    <row r="4399" spans="1:29" ht="15" customHeight="1" x14ac:dyDescent="0.25">
      <c r="A4399" s="342"/>
      <c r="B4399" s="417"/>
      <c r="C4399" s="418"/>
      <c r="S4399" s="367"/>
      <c r="T4399" s="367"/>
      <c r="U4399" s="368"/>
      <c r="V4399" s="1"/>
      <c r="W4399" s="1"/>
      <c r="X4399" s="1"/>
      <c r="Y4399" s="1"/>
      <c r="Z4399" s="1"/>
      <c r="AA4399" s="1"/>
      <c r="AB4399" s="1"/>
      <c r="AC4399" s="1"/>
    </row>
    <row r="4400" spans="1:29" ht="15" customHeight="1" x14ac:dyDescent="0.25">
      <c r="A4400" s="342"/>
      <c r="B4400" s="417"/>
      <c r="C4400" s="418"/>
      <c r="S4400" s="367"/>
      <c r="T4400" s="367"/>
      <c r="U4400" s="368"/>
      <c r="V4400" s="1"/>
      <c r="W4400" s="1"/>
      <c r="X4400" s="1"/>
      <c r="Y4400" s="1"/>
      <c r="Z4400" s="1"/>
      <c r="AA4400" s="1"/>
      <c r="AB4400" s="1"/>
      <c r="AC4400" s="1"/>
    </row>
    <row r="4401" spans="1:29" ht="15" customHeight="1" x14ac:dyDescent="0.25">
      <c r="A4401" s="342"/>
      <c r="B4401" s="417"/>
      <c r="C4401" s="418"/>
      <c r="S4401" s="367"/>
      <c r="T4401" s="367"/>
      <c r="U4401" s="368"/>
      <c r="V4401" s="1"/>
      <c r="W4401" s="1"/>
      <c r="X4401" s="1"/>
      <c r="Y4401" s="1"/>
      <c r="Z4401" s="1"/>
      <c r="AA4401" s="1"/>
      <c r="AB4401" s="1"/>
      <c r="AC4401" s="1"/>
    </row>
    <row r="4402" spans="1:29" ht="15" customHeight="1" x14ac:dyDescent="0.25">
      <c r="A4402" s="342"/>
      <c r="B4402" s="417"/>
      <c r="C4402" s="418"/>
      <c r="S4402" s="367"/>
      <c r="T4402" s="367"/>
      <c r="U4402" s="368"/>
      <c r="V4402" s="1"/>
      <c r="W4402" s="1"/>
      <c r="X4402" s="1"/>
      <c r="Y4402" s="1"/>
      <c r="Z4402" s="1"/>
      <c r="AA4402" s="1"/>
      <c r="AB4402" s="1"/>
      <c r="AC4402" s="1"/>
    </row>
    <row r="4403" spans="1:29" ht="15" customHeight="1" x14ac:dyDescent="0.25">
      <c r="A4403" s="342"/>
      <c r="B4403" s="417"/>
      <c r="C4403" s="418"/>
      <c r="S4403" s="367"/>
      <c r="T4403" s="367"/>
      <c r="U4403" s="368"/>
      <c r="V4403" s="1"/>
      <c r="W4403" s="1"/>
      <c r="X4403" s="1"/>
      <c r="Y4403" s="1"/>
      <c r="Z4403" s="1"/>
      <c r="AA4403" s="1"/>
      <c r="AB4403" s="1"/>
      <c r="AC4403" s="1"/>
    </row>
    <row r="4404" spans="1:29" ht="15" customHeight="1" x14ac:dyDescent="0.25">
      <c r="A4404" s="342"/>
      <c r="B4404" s="417"/>
      <c r="C4404" s="418"/>
      <c r="S4404" s="367"/>
      <c r="T4404" s="367"/>
      <c r="U4404" s="368"/>
      <c r="V4404" s="1"/>
      <c r="W4404" s="1"/>
      <c r="X4404" s="1"/>
      <c r="Y4404" s="1"/>
      <c r="Z4404" s="1"/>
      <c r="AA4404" s="1"/>
      <c r="AB4404" s="1"/>
      <c r="AC4404" s="1"/>
    </row>
    <row r="4405" spans="1:29" ht="15" customHeight="1" x14ac:dyDescent="0.25">
      <c r="A4405" s="342"/>
      <c r="B4405" s="417"/>
      <c r="C4405" s="418"/>
      <c r="S4405" s="367"/>
      <c r="T4405" s="367"/>
      <c r="U4405" s="368"/>
      <c r="V4405" s="1"/>
      <c r="W4405" s="1"/>
      <c r="X4405" s="1"/>
      <c r="Y4405" s="1"/>
      <c r="Z4405" s="1"/>
      <c r="AA4405" s="1"/>
      <c r="AB4405" s="1"/>
      <c r="AC4405" s="1"/>
    </row>
    <row r="4406" spans="1:29" ht="15" customHeight="1" x14ac:dyDescent="0.25">
      <c r="A4406" s="342"/>
      <c r="B4406" s="417"/>
      <c r="C4406" s="418"/>
      <c r="S4406" s="367"/>
      <c r="T4406" s="367"/>
      <c r="U4406" s="368"/>
      <c r="V4406" s="1"/>
      <c r="W4406" s="1"/>
      <c r="X4406" s="1"/>
      <c r="Y4406" s="1"/>
      <c r="Z4406" s="1"/>
      <c r="AA4406" s="1"/>
      <c r="AB4406" s="1"/>
      <c r="AC4406" s="1"/>
    </row>
    <row r="4407" spans="1:29" ht="15" customHeight="1" x14ac:dyDescent="0.25">
      <c r="A4407" s="342"/>
      <c r="B4407" s="417"/>
      <c r="C4407" s="418"/>
      <c r="S4407" s="367"/>
      <c r="T4407" s="367"/>
      <c r="U4407" s="368"/>
      <c r="V4407" s="1"/>
      <c r="W4407" s="1"/>
      <c r="X4407" s="1"/>
      <c r="Y4407" s="1"/>
      <c r="Z4407" s="1"/>
      <c r="AA4407" s="1"/>
      <c r="AB4407" s="1"/>
      <c r="AC4407" s="1"/>
    </row>
    <row r="4408" spans="1:29" ht="15" customHeight="1" x14ac:dyDescent="0.25">
      <c r="A4408" s="342"/>
      <c r="B4408" s="417"/>
      <c r="C4408" s="418"/>
      <c r="S4408" s="367"/>
      <c r="T4408" s="367"/>
      <c r="U4408" s="368"/>
      <c r="V4408" s="1"/>
      <c r="W4408" s="1"/>
      <c r="X4408" s="1"/>
      <c r="Y4408" s="1"/>
      <c r="Z4408" s="1"/>
      <c r="AA4408" s="1"/>
      <c r="AB4408" s="1"/>
      <c r="AC4408" s="1"/>
    </row>
    <row r="4409" spans="1:29" ht="15" customHeight="1" x14ac:dyDescent="0.25">
      <c r="A4409" s="342"/>
      <c r="B4409" s="417"/>
      <c r="C4409" s="418"/>
      <c r="S4409" s="367"/>
      <c r="T4409" s="367"/>
      <c r="U4409" s="368"/>
      <c r="V4409" s="1"/>
      <c r="W4409" s="1"/>
      <c r="X4409" s="1"/>
      <c r="Y4409" s="1"/>
      <c r="Z4409" s="1"/>
      <c r="AA4409" s="1"/>
      <c r="AB4409" s="1"/>
      <c r="AC4409" s="1"/>
    </row>
    <row r="4410" spans="1:29" ht="15" customHeight="1" x14ac:dyDescent="0.25">
      <c r="A4410" s="342"/>
      <c r="B4410" s="417"/>
      <c r="C4410" s="418"/>
      <c r="S4410" s="367"/>
      <c r="T4410" s="367"/>
      <c r="U4410" s="368"/>
      <c r="V4410" s="1"/>
      <c r="W4410" s="1"/>
      <c r="X4410" s="1"/>
      <c r="Y4410" s="1"/>
      <c r="Z4410" s="1"/>
      <c r="AA4410" s="1"/>
      <c r="AB4410" s="1"/>
      <c r="AC4410" s="1"/>
    </row>
    <row r="4411" spans="1:29" ht="15" customHeight="1" x14ac:dyDescent="0.25">
      <c r="A4411" s="342"/>
      <c r="B4411" s="417"/>
      <c r="C4411" s="418"/>
      <c r="S4411" s="367"/>
      <c r="T4411" s="367"/>
      <c r="U4411" s="368"/>
      <c r="V4411" s="1"/>
      <c r="W4411" s="1"/>
      <c r="X4411" s="1"/>
      <c r="Y4411" s="1"/>
      <c r="Z4411" s="1"/>
      <c r="AA4411" s="1"/>
      <c r="AB4411" s="1"/>
      <c r="AC4411" s="1"/>
    </row>
    <row r="4412" spans="1:29" ht="15" customHeight="1" x14ac:dyDescent="0.25">
      <c r="A4412" s="342"/>
      <c r="B4412" s="417"/>
      <c r="C4412" s="418"/>
      <c r="S4412" s="367"/>
      <c r="T4412" s="367"/>
      <c r="U4412" s="368"/>
      <c r="V4412" s="1"/>
      <c r="W4412" s="1"/>
      <c r="X4412" s="1"/>
      <c r="Y4412" s="1"/>
      <c r="Z4412" s="1"/>
      <c r="AA4412" s="1"/>
      <c r="AB4412" s="1"/>
      <c r="AC4412" s="1"/>
    </row>
    <row r="4413" spans="1:29" ht="15" customHeight="1" x14ac:dyDescent="0.25">
      <c r="A4413" s="342"/>
      <c r="B4413" s="417"/>
      <c r="C4413" s="418"/>
      <c r="S4413" s="367"/>
      <c r="T4413" s="367"/>
      <c r="U4413" s="368"/>
      <c r="V4413" s="1"/>
      <c r="W4413" s="1"/>
      <c r="X4413" s="1"/>
      <c r="Y4413" s="1"/>
      <c r="Z4413" s="1"/>
      <c r="AA4413" s="1"/>
      <c r="AB4413" s="1"/>
      <c r="AC4413" s="1"/>
    </row>
    <row r="4414" spans="1:29" ht="15" customHeight="1" x14ac:dyDescent="0.25">
      <c r="A4414" s="342"/>
      <c r="B4414" s="417"/>
      <c r="C4414" s="418"/>
      <c r="S4414" s="367"/>
      <c r="T4414" s="367"/>
      <c r="U4414" s="368"/>
      <c r="V4414" s="1"/>
      <c r="W4414" s="1"/>
      <c r="X4414" s="1"/>
      <c r="Y4414" s="1"/>
      <c r="Z4414" s="1"/>
      <c r="AA4414" s="1"/>
      <c r="AB4414" s="1"/>
      <c r="AC4414" s="1"/>
    </row>
    <row r="4415" spans="1:29" ht="15" customHeight="1" x14ac:dyDescent="0.25">
      <c r="A4415" s="342"/>
      <c r="B4415" s="417"/>
      <c r="C4415" s="418"/>
      <c r="S4415" s="367"/>
      <c r="T4415" s="367"/>
      <c r="U4415" s="368"/>
      <c r="V4415" s="1"/>
      <c r="W4415" s="1"/>
      <c r="X4415" s="1"/>
      <c r="Y4415" s="1"/>
      <c r="Z4415" s="1"/>
      <c r="AA4415" s="1"/>
      <c r="AB4415" s="1"/>
      <c r="AC4415" s="1"/>
    </row>
    <row r="4416" spans="1:29" ht="15" customHeight="1" x14ac:dyDescent="0.25">
      <c r="A4416" s="342"/>
      <c r="B4416" s="417"/>
      <c r="C4416" s="418"/>
      <c r="S4416" s="367"/>
      <c r="T4416" s="367"/>
      <c r="U4416" s="368"/>
      <c r="V4416" s="1"/>
      <c r="W4416" s="1"/>
      <c r="X4416" s="1"/>
      <c r="Y4416" s="1"/>
      <c r="Z4416" s="1"/>
      <c r="AA4416" s="1"/>
      <c r="AB4416" s="1"/>
      <c r="AC4416" s="1"/>
    </row>
    <row r="4417" spans="1:29" ht="15" customHeight="1" x14ac:dyDescent="0.25">
      <c r="A4417" s="342"/>
      <c r="B4417" s="417"/>
      <c r="C4417" s="418"/>
      <c r="S4417" s="367"/>
      <c r="T4417" s="367"/>
      <c r="U4417" s="368"/>
      <c r="V4417" s="1"/>
      <c r="W4417" s="1"/>
      <c r="X4417" s="1"/>
      <c r="Y4417" s="1"/>
      <c r="Z4417" s="1"/>
      <c r="AA4417" s="1"/>
      <c r="AB4417" s="1"/>
      <c r="AC4417" s="1"/>
    </row>
    <row r="4418" spans="1:29" ht="15" customHeight="1" x14ac:dyDescent="0.25">
      <c r="A4418" s="342"/>
      <c r="B4418" s="417"/>
      <c r="C4418" s="418"/>
      <c r="S4418" s="367"/>
      <c r="T4418" s="367"/>
      <c r="U4418" s="368"/>
      <c r="V4418" s="1"/>
      <c r="W4418" s="1"/>
      <c r="X4418" s="1"/>
      <c r="Y4418" s="1"/>
      <c r="Z4418" s="1"/>
      <c r="AA4418" s="1"/>
      <c r="AB4418" s="1"/>
      <c r="AC4418" s="1"/>
    </row>
    <row r="4419" spans="1:29" ht="15" customHeight="1" x14ac:dyDescent="0.25">
      <c r="A4419" s="342"/>
      <c r="B4419" s="417"/>
      <c r="C4419" s="418"/>
      <c r="S4419" s="367"/>
      <c r="T4419" s="367"/>
      <c r="U4419" s="368"/>
      <c r="V4419" s="1"/>
      <c r="W4419" s="1"/>
      <c r="X4419" s="1"/>
      <c r="Y4419" s="1"/>
      <c r="Z4419" s="1"/>
      <c r="AA4419" s="1"/>
      <c r="AB4419" s="1"/>
      <c r="AC4419" s="1"/>
    </row>
    <row r="4420" spans="1:29" ht="15" customHeight="1" x14ac:dyDescent="0.25">
      <c r="A4420" s="342"/>
      <c r="B4420" s="417"/>
      <c r="C4420" s="418"/>
      <c r="S4420" s="367"/>
      <c r="T4420" s="367"/>
      <c r="U4420" s="368"/>
      <c r="V4420" s="1"/>
      <c r="W4420" s="1"/>
      <c r="X4420" s="1"/>
      <c r="Y4420" s="1"/>
      <c r="Z4420" s="1"/>
      <c r="AA4420" s="1"/>
      <c r="AB4420" s="1"/>
      <c r="AC4420" s="1"/>
    </row>
    <row r="4421" spans="1:29" ht="15" customHeight="1" x14ac:dyDescent="0.25">
      <c r="A4421" s="342"/>
      <c r="B4421" s="417"/>
      <c r="C4421" s="418"/>
      <c r="S4421" s="367"/>
      <c r="T4421" s="367"/>
      <c r="U4421" s="368"/>
      <c r="V4421" s="1"/>
      <c r="W4421" s="1"/>
      <c r="X4421" s="1"/>
      <c r="Y4421" s="1"/>
      <c r="Z4421" s="1"/>
      <c r="AA4421" s="1"/>
      <c r="AB4421" s="1"/>
      <c r="AC4421" s="1"/>
    </row>
    <row r="4422" spans="1:29" ht="15" customHeight="1" x14ac:dyDescent="0.25">
      <c r="A4422" s="342"/>
      <c r="B4422" s="417"/>
      <c r="C4422" s="418"/>
      <c r="S4422" s="367"/>
      <c r="T4422" s="367"/>
      <c r="U4422" s="368"/>
      <c r="V4422" s="1"/>
      <c r="W4422" s="1"/>
      <c r="X4422" s="1"/>
      <c r="Y4422" s="1"/>
      <c r="Z4422" s="1"/>
      <c r="AA4422" s="1"/>
      <c r="AB4422" s="1"/>
      <c r="AC4422" s="1"/>
    </row>
    <row r="4423" spans="1:29" ht="15" customHeight="1" x14ac:dyDescent="0.25">
      <c r="A4423" s="342"/>
      <c r="B4423" s="417"/>
      <c r="C4423" s="418"/>
      <c r="S4423" s="367"/>
      <c r="T4423" s="367"/>
      <c r="U4423" s="368"/>
      <c r="V4423" s="1"/>
      <c r="W4423" s="1"/>
      <c r="X4423" s="1"/>
      <c r="Y4423" s="1"/>
      <c r="Z4423" s="1"/>
      <c r="AA4423" s="1"/>
      <c r="AB4423" s="1"/>
      <c r="AC4423" s="1"/>
    </row>
    <row r="4424" spans="1:29" ht="15" customHeight="1" x14ac:dyDescent="0.25">
      <c r="A4424" s="342"/>
      <c r="B4424" s="417"/>
      <c r="C4424" s="418"/>
      <c r="S4424" s="367"/>
      <c r="T4424" s="367"/>
      <c r="U4424" s="368"/>
      <c r="V4424" s="1"/>
      <c r="W4424" s="1"/>
      <c r="X4424" s="1"/>
      <c r="Y4424" s="1"/>
      <c r="Z4424" s="1"/>
      <c r="AA4424" s="1"/>
      <c r="AB4424" s="1"/>
      <c r="AC4424" s="1"/>
    </row>
    <row r="4425" spans="1:29" ht="15" customHeight="1" x14ac:dyDescent="0.25">
      <c r="A4425" s="342"/>
      <c r="B4425" s="417"/>
      <c r="C4425" s="418"/>
      <c r="S4425" s="367"/>
      <c r="T4425" s="367"/>
      <c r="U4425" s="368"/>
      <c r="V4425" s="1"/>
      <c r="W4425" s="1"/>
      <c r="X4425" s="1"/>
      <c r="Y4425" s="1"/>
      <c r="Z4425" s="1"/>
      <c r="AA4425" s="1"/>
      <c r="AB4425" s="1"/>
      <c r="AC4425" s="1"/>
    </row>
    <row r="4426" spans="1:29" ht="15" customHeight="1" x14ac:dyDescent="0.25">
      <c r="A4426" s="342"/>
      <c r="B4426" s="417"/>
      <c r="C4426" s="418"/>
      <c r="S4426" s="367"/>
      <c r="T4426" s="367"/>
      <c r="U4426" s="368"/>
      <c r="V4426" s="1"/>
      <c r="W4426" s="1"/>
      <c r="X4426" s="1"/>
      <c r="Y4426" s="1"/>
      <c r="Z4426" s="1"/>
      <c r="AA4426" s="1"/>
      <c r="AB4426" s="1"/>
      <c r="AC4426" s="1"/>
    </row>
    <row r="4427" spans="1:29" ht="15" customHeight="1" x14ac:dyDescent="0.25">
      <c r="A4427" s="342"/>
      <c r="B4427" s="417"/>
      <c r="C4427" s="418"/>
      <c r="S4427" s="367"/>
      <c r="T4427" s="367"/>
      <c r="U4427" s="368"/>
      <c r="V4427" s="1"/>
      <c r="W4427" s="1"/>
      <c r="X4427" s="1"/>
      <c r="Y4427" s="1"/>
      <c r="Z4427" s="1"/>
      <c r="AA4427" s="1"/>
      <c r="AB4427" s="1"/>
      <c r="AC4427" s="1"/>
    </row>
    <row r="4428" spans="1:29" ht="15" customHeight="1" x14ac:dyDescent="0.25">
      <c r="A4428" s="342"/>
      <c r="B4428" s="417"/>
      <c r="C4428" s="418"/>
      <c r="S4428" s="367"/>
      <c r="T4428" s="367"/>
      <c r="U4428" s="368"/>
      <c r="V4428" s="1"/>
      <c r="W4428" s="1"/>
      <c r="X4428" s="1"/>
      <c r="Y4428" s="1"/>
      <c r="Z4428" s="1"/>
      <c r="AA4428" s="1"/>
      <c r="AB4428" s="1"/>
      <c r="AC4428" s="1"/>
    </row>
    <row r="4429" spans="1:29" ht="15" customHeight="1" x14ac:dyDescent="0.25">
      <c r="A4429" s="342"/>
      <c r="B4429" s="417"/>
      <c r="C4429" s="418"/>
      <c r="S4429" s="367"/>
      <c r="T4429" s="367"/>
      <c r="U4429" s="368"/>
      <c r="V4429" s="1"/>
      <c r="W4429" s="1"/>
      <c r="X4429" s="1"/>
      <c r="Y4429" s="1"/>
      <c r="Z4429" s="1"/>
      <c r="AA4429" s="1"/>
      <c r="AB4429" s="1"/>
      <c r="AC4429" s="1"/>
    </row>
    <row r="4430" spans="1:29" ht="15" customHeight="1" x14ac:dyDescent="0.25">
      <c r="A4430" s="342"/>
      <c r="B4430" s="417"/>
      <c r="C4430" s="418"/>
      <c r="S4430" s="367"/>
      <c r="T4430" s="367"/>
      <c r="U4430" s="368"/>
      <c r="V4430" s="1"/>
      <c r="W4430" s="1"/>
      <c r="X4430" s="1"/>
      <c r="Y4430" s="1"/>
      <c r="Z4430" s="1"/>
      <c r="AA4430" s="1"/>
      <c r="AB4430" s="1"/>
      <c r="AC4430" s="1"/>
    </row>
    <row r="4431" spans="1:29" ht="15" customHeight="1" x14ac:dyDescent="0.25">
      <c r="A4431" s="342"/>
      <c r="B4431" s="417"/>
      <c r="C4431" s="418"/>
      <c r="S4431" s="367"/>
      <c r="T4431" s="367"/>
      <c r="U4431" s="368"/>
      <c r="V4431" s="1"/>
      <c r="W4431" s="1"/>
      <c r="X4431" s="1"/>
      <c r="Y4431" s="1"/>
      <c r="Z4431" s="1"/>
      <c r="AA4431" s="1"/>
      <c r="AB4431" s="1"/>
      <c r="AC4431" s="1"/>
    </row>
    <row r="4432" spans="1:29" ht="15" customHeight="1" x14ac:dyDescent="0.25">
      <c r="A4432" s="342"/>
      <c r="B4432" s="417"/>
      <c r="C4432" s="418"/>
      <c r="S4432" s="367"/>
      <c r="T4432" s="367"/>
      <c r="U4432" s="368"/>
      <c r="V4432" s="1"/>
      <c r="W4432" s="1"/>
      <c r="X4432" s="1"/>
      <c r="Y4432" s="1"/>
      <c r="Z4432" s="1"/>
      <c r="AA4432" s="1"/>
      <c r="AB4432" s="1"/>
      <c r="AC4432" s="1"/>
    </row>
    <row r="4433" spans="1:29" ht="15" customHeight="1" x14ac:dyDescent="0.25">
      <c r="A4433" s="342"/>
      <c r="B4433" s="417"/>
      <c r="C4433" s="418"/>
      <c r="S4433" s="367"/>
      <c r="T4433" s="367"/>
      <c r="U4433" s="368"/>
      <c r="V4433" s="1"/>
      <c r="W4433" s="1"/>
      <c r="X4433" s="1"/>
      <c r="Y4433" s="1"/>
      <c r="Z4433" s="1"/>
      <c r="AA4433" s="1"/>
      <c r="AB4433" s="1"/>
      <c r="AC4433" s="1"/>
    </row>
    <row r="4434" spans="1:29" ht="15" customHeight="1" x14ac:dyDescent="0.25">
      <c r="A4434" s="342"/>
      <c r="B4434" s="417"/>
      <c r="C4434" s="418"/>
      <c r="S4434" s="367"/>
      <c r="T4434" s="367"/>
      <c r="U4434" s="368"/>
      <c r="V4434" s="1"/>
      <c r="W4434" s="1"/>
      <c r="X4434" s="1"/>
      <c r="Y4434" s="1"/>
      <c r="Z4434" s="1"/>
      <c r="AA4434" s="1"/>
      <c r="AB4434" s="1"/>
      <c r="AC4434" s="1"/>
    </row>
    <row r="4435" spans="1:29" ht="15" customHeight="1" x14ac:dyDescent="0.25">
      <c r="A4435" s="342"/>
      <c r="B4435" s="417"/>
      <c r="C4435" s="418"/>
      <c r="S4435" s="367"/>
      <c r="T4435" s="367"/>
      <c r="U4435" s="368"/>
      <c r="V4435" s="1"/>
      <c r="W4435" s="1"/>
      <c r="X4435" s="1"/>
      <c r="Y4435" s="1"/>
      <c r="Z4435" s="1"/>
      <c r="AA4435" s="1"/>
      <c r="AB4435" s="1"/>
      <c r="AC4435" s="1"/>
    </row>
    <row r="4436" spans="1:29" ht="15" customHeight="1" x14ac:dyDescent="0.25">
      <c r="A4436" s="342"/>
      <c r="B4436" s="417"/>
      <c r="C4436" s="418"/>
      <c r="S4436" s="367"/>
      <c r="T4436" s="367"/>
      <c r="U4436" s="368"/>
      <c r="V4436" s="1"/>
      <c r="W4436" s="1"/>
      <c r="X4436" s="1"/>
      <c r="Y4436" s="1"/>
      <c r="Z4436" s="1"/>
      <c r="AA4436" s="1"/>
      <c r="AB4436" s="1"/>
      <c r="AC4436" s="1"/>
    </row>
    <row r="4437" spans="1:29" ht="15" customHeight="1" x14ac:dyDescent="0.25">
      <c r="A4437" s="342"/>
      <c r="B4437" s="417"/>
      <c r="C4437" s="418"/>
      <c r="S4437" s="367"/>
      <c r="T4437" s="367"/>
      <c r="U4437" s="368"/>
      <c r="V4437" s="1"/>
      <c r="W4437" s="1"/>
      <c r="X4437" s="1"/>
      <c r="Y4437" s="1"/>
      <c r="Z4437" s="1"/>
      <c r="AA4437" s="1"/>
      <c r="AB4437" s="1"/>
      <c r="AC4437" s="1"/>
    </row>
    <row r="4438" spans="1:29" ht="15" customHeight="1" x14ac:dyDescent="0.25">
      <c r="A4438" s="342"/>
      <c r="B4438" s="417"/>
      <c r="C4438" s="418"/>
      <c r="S4438" s="367"/>
      <c r="T4438" s="367"/>
      <c r="U4438" s="368"/>
      <c r="V4438" s="1"/>
      <c r="W4438" s="1"/>
      <c r="X4438" s="1"/>
      <c r="Y4438" s="1"/>
      <c r="Z4438" s="1"/>
      <c r="AA4438" s="1"/>
      <c r="AB4438" s="1"/>
      <c r="AC4438" s="1"/>
    </row>
    <row r="4439" spans="1:29" ht="15" customHeight="1" x14ac:dyDescent="0.25">
      <c r="A4439" s="342"/>
      <c r="B4439" s="417"/>
      <c r="C4439" s="418"/>
      <c r="S4439" s="367"/>
      <c r="T4439" s="367"/>
      <c r="U4439" s="368"/>
      <c r="V4439" s="1"/>
      <c r="W4439" s="1"/>
      <c r="X4439" s="1"/>
      <c r="Y4439" s="1"/>
      <c r="Z4439" s="1"/>
      <c r="AA4439" s="1"/>
      <c r="AB4439" s="1"/>
      <c r="AC4439" s="1"/>
    </row>
    <row r="4440" spans="1:29" ht="15" customHeight="1" x14ac:dyDescent="0.25">
      <c r="A4440" s="342"/>
      <c r="B4440" s="417"/>
      <c r="C4440" s="418"/>
      <c r="S4440" s="367"/>
      <c r="T4440" s="367"/>
      <c r="U4440" s="368"/>
      <c r="V4440" s="1"/>
      <c r="W4440" s="1"/>
      <c r="X4440" s="1"/>
      <c r="Y4440" s="1"/>
      <c r="Z4440" s="1"/>
      <c r="AA4440" s="1"/>
      <c r="AB4440" s="1"/>
      <c r="AC4440" s="1"/>
    </row>
    <row r="4441" spans="1:29" ht="15" customHeight="1" x14ac:dyDescent="0.25">
      <c r="A4441" s="342"/>
      <c r="B4441" s="417"/>
      <c r="C4441" s="418"/>
      <c r="S4441" s="367"/>
      <c r="T4441" s="367"/>
      <c r="U4441" s="368"/>
      <c r="V4441" s="1"/>
      <c r="W4441" s="1"/>
      <c r="X4441" s="1"/>
      <c r="Y4441" s="1"/>
      <c r="Z4441" s="1"/>
      <c r="AA4441" s="1"/>
      <c r="AB4441" s="1"/>
      <c r="AC4441" s="1"/>
    </row>
    <row r="4442" spans="1:29" ht="15" customHeight="1" x14ac:dyDescent="0.25">
      <c r="A4442" s="342"/>
      <c r="B4442" s="417"/>
      <c r="C4442" s="418"/>
      <c r="S4442" s="367"/>
      <c r="T4442" s="367"/>
      <c r="U4442" s="368"/>
      <c r="V4442" s="1"/>
      <c r="W4442" s="1"/>
      <c r="X4442" s="1"/>
      <c r="Y4442" s="1"/>
      <c r="Z4442" s="1"/>
      <c r="AA4442" s="1"/>
      <c r="AB4442" s="1"/>
      <c r="AC4442" s="1"/>
    </row>
    <row r="4443" spans="1:29" ht="15" customHeight="1" x14ac:dyDescent="0.25">
      <c r="A4443" s="342"/>
      <c r="B4443" s="417"/>
      <c r="C4443" s="418"/>
      <c r="S4443" s="367"/>
      <c r="T4443" s="367"/>
      <c r="U4443" s="368"/>
      <c r="V4443" s="1"/>
      <c r="W4443" s="1"/>
      <c r="X4443" s="1"/>
      <c r="Y4443" s="1"/>
      <c r="Z4443" s="1"/>
      <c r="AA4443" s="1"/>
      <c r="AB4443" s="1"/>
      <c r="AC4443" s="1"/>
    </row>
    <row r="4444" spans="1:29" ht="15" customHeight="1" x14ac:dyDescent="0.25">
      <c r="A4444" s="342"/>
      <c r="B4444" s="417"/>
      <c r="C4444" s="418"/>
      <c r="S4444" s="367"/>
      <c r="T4444" s="367"/>
      <c r="U4444" s="368"/>
      <c r="V4444" s="1"/>
      <c r="W4444" s="1"/>
      <c r="X4444" s="1"/>
      <c r="Y4444" s="1"/>
      <c r="Z4444" s="1"/>
      <c r="AA4444" s="1"/>
      <c r="AB4444" s="1"/>
      <c r="AC4444" s="1"/>
    </row>
    <row r="4445" spans="1:29" ht="15" customHeight="1" x14ac:dyDescent="0.25">
      <c r="A4445" s="342"/>
      <c r="B4445" s="417"/>
      <c r="C4445" s="418"/>
      <c r="S4445" s="367"/>
      <c r="T4445" s="367"/>
      <c r="U4445" s="368"/>
      <c r="V4445" s="1"/>
      <c r="W4445" s="1"/>
      <c r="X4445" s="1"/>
      <c r="Y4445" s="1"/>
      <c r="Z4445" s="1"/>
      <c r="AA4445" s="1"/>
      <c r="AB4445" s="1"/>
      <c r="AC4445" s="1"/>
    </row>
    <row r="4446" spans="1:29" ht="15" customHeight="1" x14ac:dyDescent="0.25">
      <c r="A4446" s="342"/>
      <c r="B4446" s="417"/>
      <c r="C4446" s="418"/>
      <c r="S4446" s="367"/>
      <c r="T4446" s="367"/>
      <c r="U4446" s="368"/>
      <c r="V4446" s="1"/>
      <c r="W4446" s="1"/>
      <c r="X4446" s="1"/>
      <c r="Y4446" s="1"/>
      <c r="Z4446" s="1"/>
      <c r="AA4446" s="1"/>
      <c r="AB4446" s="1"/>
      <c r="AC4446" s="1"/>
    </row>
    <row r="4447" spans="1:29" ht="15" customHeight="1" x14ac:dyDescent="0.25">
      <c r="A4447" s="342"/>
      <c r="B4447" s="417"/>
      <c r="C4447" s="418"/>
      <c r="S4447" s="367"/>
      <c r="T4447" s="367"/>
      <c r="U4447" s="368"/>
      <c r="V4447" s="1"/>
      <c r="W4447" s="1"/>
      <c r="X4447" s="1"/>
      <c r="Y4447" s="1"/>
      <c r="Z4447" s="1"/>
      <c r="AA4447" s="1"/>
      <c r="AB4447" s="1"/>
      <c r="AC4447" s="1"/>
    </row>
    <row r="4448" spans="1:29" ht="15" customHeight="1" x14ac:dyDescent="0.25">
      <c r="A4448" s="342"/>
      <c r="B4448" s="417"/>
      <c r="C4448" s="418"/>
      <c r="S4448" s="367"/>
      <c r="T4448" s="367"/>
      <c r="U4448" s="368"/>
      <c r="V4448" s="1"/>
      <c r="W4448" s="1"/>
      <c r="X4448" s="1"/>
      <c r="Y4448" s="1"/>
      <c r="Z4448" s="1"/>
      <c r="AA4448" s="1"/>
      <c r="AB4448" s="1"/>
      <c r="AC4448" s="1"/>
    </row>
    <row r="4449" spans="1:29" ht="15" customHeight="1" x14ac:dyDescent="0.25">
      <c r="A4449" s="342"/>
      <c r="B4449" s="417"/>
      <c r="C4449" s="418"/>
      <c r="S4449" s="367"/>
      <c r="T4449" s="367"/>
      <c r="U4449" s="368"/>
      <c r="V4449" s="1"/>
      <c r="W4449" s="1"/>
      <c r="X4449" s="1"/>
      <c r="Y4449" s="1"/>
      <c r="Z4449" s="1"/>
      <c r="AA4449" s="1"/>
      <c r="AB4449" s="1"/>
      <c r="AC4449" s="1"/>
    </row>
    <row r="4450" spans="1:29" ht="15" customHeight="1" x14ac:dyDescent="0.25">
      <c r="A4450" s="342"/>
      <c r="B4450" s="417"/>
      <c r="C4450" s="418"/>
      <c r="S4450" s="367"/>
      <c r="T4450" s="367"/>
      <c r="U4450" s="368"/>
      <c r="V4450" s="1"/>
      <c r="W4450" s="1"/>
      <c r="X4450" s="1"/>
      <c r="Y4450" s="1"/>
      <c r="Z4450" s="1"/>
      <c r="AA4450" s="1"/>
      <c r="AB4450" s="1"/>
      <c r="AC4450" s="1"/>
    </row>
    <row r="4451" spans="1:29" ht="15" customHeight="1" x14ac:dyDescent="0.25">
      <c r="A4451" s="342"/>
      <c r="B4451" s="417"/>
      <c r="C4451" s="418"/>
      <c r="S4451" s="367"/>
      <c r="T4451" s="367"/>
      <c r="U4451" s="368"/>
      <c r="V4451" s="1"/>
      <c r="W4451" s="1"/>
      <c r="X4451" s="1"/>
      <c r="Y4451" s="1"/>
      <c r="Z4451" s="1"/>
      <c r="AA4451" s="1"/>
      <c r="AB4451" s="1"/>
      <c r="AC4451" s="1"/>
    </row>
    <row r="4452" spans="1:29" ht="15" customHeight="1" x14ac:dyDescent="0.25">
      <c r="A4452" s="342"/>
      <c r="B4452" s="417"/>
      <c r="C4452" s="418"/>
      <c r="S4452" s="367"/>
      <c r="T4452" s="367"/>
      <c r="U4452" s="368"/>
      <c r="V4452" s="1"/>
      <c r="W4452" s="1"/>
      <c r="X4452" s="1"/>
      <c r="Y4452" s="1"/>
      <c r="Z4452" s="1"/>
      <c r="AA4452" s="1"/>
      <c r="AB4452" s="1"/>
      <c r="AC4452" s="1"/>
    </row>
    <row r="4453" spans="1:29" ht="15" customHeight="1" x14ac:dyDescent="0.25">
      <c r="A4453" s="342"/>
      <c r="B4453" s="417"/>
      <c r="C4453" s="418"/>
      <c r="S4453" s="367"/>
      <c r="T4453" s="367"/>
      <c r="U4453" s="368"/>
      <c r="V4453" s="1"/>
      <c r="W4453" s="1"/>
      <c r="X4453" s="1"/>
      <c r="Y4453" s="1"/>
      <c r="Z4453" s="1"/>
      <c r="AA4453" s="1"/>
      <c r="AB4453" s="1"/>
      <c r="AC4453" s="1"/>
    </row>
    <row r="4454" spans="1:29" ht="15" customHeight="1" x14ac:dyDescent="0.25">
      <c r="A4454" s="342"/>
      <c r="B4454" s="417"/>
      <c r="C4454" s="418"/>
      <c r="S4454" s="367"/>
      <c r="T4454" s="367"/>
      <c r="U4454" s="368"/>
      <c r="V4454" s="1"/>
      <c r="W4454" s="1"/>
      <c r="X4454" s="1"/>
      <c r="Y4454" s="1"/>
      <c r="Z4454" s="1"/>
      <c r="AA4454" s="1"/>
      <c r="AB4454" s="1"/>
      <c r="AC4454" s="1"/>
    </row>
    <row r="4455" spans="1:29" ht="15" customHeight="1" x14ac:dyDescent="0.25">
      <c r="A4455" s="342"/>
      <c r="B4455" s="417"/>
      <c r="C4455" s="418"/>
      <c r="S4455" s="367"/>
      <c r="T4455" s="367"/>
      <c r="U4455" s="368"/>
      <c r="V4455" s="1"/>
      <c r="W4455" s="1"/>
      <c r="X4455" s="1"/>
      <c r="Y4455" s="1"/>
      <c r="Z4455" s="1"/>
      <c r="AA4455" s="1"/>
      <c r="AB4455" s="1"/>
      <c r="AC4455" s="1"/>
    </row>
    <row r="4456" spans="1:29" ht="15" customHeight="1" x14ac:dyDescent="0.25">
      <c r="A4456" s="342"/>
      <c r="B4456" s="417"/>
      <c r="C4456" s="418"/>
      <c r="S4456" s="367"/>
      <c r="T4456" s="367"/>
      <c r="U4456" s="368"/>
      <c r="V4456" s="1"/>
      <c r="W4456" s="1"/>
      <c r="X4456" s="1"/>
      <c r="Y4456" s="1"/>
      <c r="Z4456" s="1"/>
      <c r="AA4456" s="1"/>
      <c r="AB4456" s="1"/>
      <c r="AC4456" s="1"/>
    </row>
    <row r="4457" spans="1:29" ht="15" customHeight="1" x14ac:dyDescent="0.25">
      <c r="A4457" s="342"/>
      <c r="B4457" s="417"/>
      <c r="C4457" s="418"/>
      <c r="S4457" s="367"/>
      <c r="T4457" s="367"/>
      <c r="U4457" s="368"/>
      <c r="V4457" s="1"/>
      <c r="W4457" s="1"/>
      <c r="X4457" s="1"/>
      <c r="Y4457" s="1"/>
      <c r="Z4457" s="1"/>
      <c r="AA4457" s="1"/>
      <c r="AB4457" s="1"/>
      <c r="AC4457" s="1"/>
    </row>
    <row r="4458" spans="1:29" ht="15" customHeight="1" x14ac:dyDescent="0.25">
      <c r="A4458" s="342"/>
      <c r="B4458" s="417"/>
      <c r="C4458" s="418"/>
      <c r="S4458" s="367"/>
      <c r="T4458" s="367"/>
      <c r="U4458" s="368"/>
      <c r="V4458" s="1"/>
      <c r="W4458" s="1"/>
      <c r="X4458" s="1"/>
      <c r="Y4458" s="1"/>
      <c r="Z4458" s="1"/>
      <c r="AA4458" s="1"/>
      <c r="AB4458" s="1"/>
      <c r="AC4458" s="1"/>
    </row>
    <row r="4459" spans="1:29" ht="15" customHeight="1" x14ac:dyDescent="0.25">
      <c r="A4459" s="342"/>
      <c r="B4459" s="417"/>
      <c r="C4459" s="418"/>
      <c r="S4459" s="367"/>
      <c r="T4459" s="367"/>
      <c r="U4459" s="368"/>
      <c r="V4459" s="1"/>
      <c r="W4459" s="1"/>
      <c r="X4459" s="1"/>
      <c r="Y4459" s="1"/>
      <c r="Z4459" s="1"/>
      <c r="AA4459" s="1"/>
      <c r="AB4459" s="1"/>
      <c r="AC4459" s="1"/>
    </row>
    <row r="4460" spans="1:29" ht="15" customHeight="1" x14ac:dyDescent="0.25">
      <c r="A4460" s="342"/>
      <c r="B4460" s="417"/>
      <c r="C4460" s="418"/>
      <c r="S4460" s="367"/>
      <c r="T4460" s="367"/>
      <c r="U4460" s="368"/>
      <c r="V4460" s="1"/>
      <c r="W4460" s="1"/>
      <c r="X4460" s="1"/>
      <c r="Y4460" s="1"/>
      <c r="Z4460" s="1"/>
      <c r="AA4460" s="1"/>
      <c r="AB4460" s="1"/>
      <c r="AC4460" s="1"/>
    </row>
    <row r="4461" spans="1:29" ht="15" customHeight="1" x14ac:dyDescent="0.25">
      <c r="A4461" s="342"/>
      <c r="B4461" s="417"/>
      <c r="C4461" s="418"/>
      <c r="S4461" s="367"/>
      <c r="T4461" s="367"/>
      <c r="U4461" s="368"/>
      <c r="V4461" s="1"/>
      <c r="W4461" s="1"/>
      <c r="X4461" s="1"/>
      <c r="Y4461" s="1"/>
      <c r="Z4461" s="1"/>
      <c r="AA4461" s="1"/>
      <c r="AB4461" s="1"/>
      <c r="AC4461" s="1"/>
    </row>
    <row r="4462" spans="1:29" ht="15" customHeight="1" x14ac:dyDescent="0.25">
      <c r="A4462" s="342"/>
      <c r="B4462" s="417"/>
      <c r="C4462" s="418"/>
      <c r="S4462" s="367"/>
      <c r="T4462" s="367"/>
      <c r="U4462" s="368"/>
      <c r="V4462" s="1"/>
      <c r="W4462" s="1"/>
      <c r="X4462" s="1"/>
      <c r="Y4462" s="1"/>
      <c r="Z4462" s="1"/>
      <c r="AA4462" s="1"/>
      <c r="AB4462" s="1"/>
      <c r="AC4462" s="1"/>
    </row>
    <row r="4463" spans="1:29" ht="15" customHeight="1" x14ac:dyDescent="0.25">
      <c r="A4463" s="342"/>
      <c r="B4463" s="417"/>
      <c r="C4463" s="418"/>
      <c r="S4463" s="367"/>
      <c r="T4463" s="367"/>
      <c r="U4463" s="368"/>
      <c r="V4463" s="1"/>
      <c r="W4463" s="1"/>
      <c r="X4463" s="1"/>
      <c r="Y4463" s="1"/>
      <c r="Z4463" s="1"/>
      <c r="AA4463" s="1"/>
      <c r="AB4463" s="1"/>
      <c r="AC4463" s="1"/>
    </row>
    <row r="4464" spans="1:29" ht="15" customHeight="1" x14ac:dyDescent="0.25">
      <c r="A4464" s="342"/>
      <c r="B4464" s="417"/>
      <c r="C4464" s="418"/>
      <c r="S4464" s="367"/>
      <c r="T4464" s="367"/>
      <c r="U4464" s="368"/>
      <c r="V4464" s="1"/>
      <c r="W4464" s="1"/>
      <c r="X4464" s="1"/>
      <c r="Y4464" s="1"/>
      <c r="Z4464" s="1"/>
      <c r="AA4464" s="1"/>
      <c r="AB4464" s="1"/>
      <c r="AC4464" s="1"/>
    </row>
    <row r="4465" spans="1:29" ht="15" customHeight="1" x14ac:dyDescent="0.25">
      <c r="A4465" s="342"/>
      <c r="B4465" s="417"/>
      <c r="C4465" s="418"/>
      <c r="S4465" s="367"/>
      <c r="T4465" s="367"/>
      <c r="U4465" s="368"/>
      <c r="V4465" s="1"/>
      <c r="W4465" s="1"/>
      <c r="X4465" s="1"/>
      <c r="Y4465" s="1"/>
      <c r="Z4465" s="1"/>
      <c r="AA4465" s="1"/>
      <c r="AB4465" s="1"/>
      <c r="AC4465" s="1"/>
    </row>
    <row r="4466" spans="1:29" ht="15" customHeight="1" x14ac:dyDescent="0.25">
      <c r="A4466" s="342"/>
      <c r="B4466" s="417"/>
      <c r="C4466" s="418"/>
      <c r="S4466" s="367"/>
      <c r="T4466" s="367"/>
      <c r="U4466" s="368"/>
      <c r="V4466" s="1"/>
      <c r="W4466" s="1"/>
      <c r="X4466" s="1"/>
      <c r="Y4466" s="1"/>
      <c r="Z4466" s="1"/>
      <c r="AA4466" s="1"/>
      <c r="AB4466" s="1"/>
      <c r="AC4466" s="1"/>
    </row>
    <row r="4467" spans="1:29" ht="15" customHeight="1" x14ac:dyDescent="0.25">
      <c r="A4467" s="342"/>
      <c r="B4467" s="417"/>
      <c r="C4467" s="418"/>
      <c r="S4467" s="367"/>
      <c r="T4467" s="367"/>
      <c r="U4467" s="368"/>
      <c r="V4467" s="1"/>
      <c r="W4467" s="1"/>
      <c r="X4467" s="1"/>
      <c r="Y4467" s="1"/>
      <c r="Z4467" s="1"/>
      <c r="AA4467" s="1"/>
      <c r="AB4467" s="1"/>
      <c r="AC4467" s="1"/>
    </row>
    <row r="4468" spans="1:29" ht="15" customHeight="1" x14ac:dyDescent="0.25">
      <c r="A4468" s="342"/>
      <c r="B4468" s="417"/>
      <c r="C4468" s="418"/>
      <c r="S4468" s="367"/>
      <c r="T4468" s="367"/>
      <c r="U4468" s="368"/>
      <c r="V4468" s="1"/>
      <c r="W4468" s="1"/>
      <c r="X4468" s="1"/>
      <c r="Y4468" s="1"/>
      <c r="Z4468" s="1"/>
      <c r="AA4468" s="1"/>
      <c r="AB4468" s="1"/>
      <c r="AC4468" s="1"/>
    </row>
    <row r="4469" spans="1:29" ht="15" customHeight="1" x14ac:dyDescent="0.25">
      <c r="A4469" s="342"/>
      <c r="B4469" s="417"/>
      <c r="C4469" s="418"/>
      <c r="S4469" s="367"/>
      <c r="T4469" s="367"/>
      <c r="U4469" s="368"/>
      <c r="V4469" s="1"/>
      <c r="W4469" s="1"/>
      <c r="X4469" s="1"/>
      <c r="Y4469" s="1"/>
      <c r="Z4469" s="1"/>
      <c r="AA4469" s="1"/>
      <c r="AB4469" s="1"/>
      <c r="AC4469" s="1"/>
    </row>
    <row r="4470" spans="1:29" ht="15" customHeight="1" x14ac:dyDescent="0.25">
      <c r="A4470" s="342"/>
      <c r="B4470" s="417"/>
      <c r="C4470" s="418"/>
      <c r="S4470" s="367"/>
      <c r="T4470" s="367"/>
      <c r="U4470" s="368"/>
      <c r="V4470" s="1"/>
      <c r="W4470" s="1"/>
      <c r="X4470" s="1"/>
      <c r="Y4470" s="1"/>
      <c r="Z4470" s="1"/>
      <c r="AA4470" s="1"/>
      <c r="AB4470" s="1"/>
      <c r="AC4470" s="1"/>
    </row>
    <row r="4471" spans="1:29" ht="15" customHeight="1" x14ac:dyDescent="0.25">
      <c r="A4471" s="342"/>
      <c r="B4471" s="417"/>
      <c r="C4471" s="418"/>
      <c r="S4471" s="367"/>
      <c r="T4471" s="367"/>
      <c r="U4471" s="368"/>
      <c r="V4471" s="1"/>
      <c r="W4471" s="1"/>
      <c r="X4471" s="1"/>
      <c r="Y4471" s="1"/>
      <c r="Z4471" s="1"/>
      <c r="AA4471" s="1"/>
      <c r="AB4471" s="1"/>
      <c r="AC4471" s="1"/>
    </row>
    <row r="4472" spans="1:29" ht="15" customHeight="1" x14ac:dyDescent="0.25">
      <c r="A4472" s="342"/>
      <c r="B4472" s="417"/>
      <c r="C4472" s="418"/>
      <c r="S4472" s="367"/>
      <c r="T4472" s="367"/>
      <c r="U4472" s="368"/>
      <c r="V4472" s="1"/>
      <c r="W4472" s="1"/>
      <c r="X4472" s="1"/>
      <c r="Y4472" s="1"/>
      <c r="Z4472" s="1"/>
      <c r="AA4472" s="1"/>
      <c r="AB4472" s="1"/>
      <c r="AC4472" s="1"/>
    </row>
    <row r="4473" spans="1:29" ht="15" customHeight="1" x14ac:dyDescent="0.25">
      <c r="A4473" s="342"/>
      <c r="B4473" s="417"/>
      <c r="C4473" s="418"/>
      <c r="S4473" s="367"/>
      <c r="T4473" s="367"/>
      <c r="U4473" s="368"/>
      <c r="V4473" s="1"/>
      <c r="W4473" s="1"/>
      <c r="X4473" s="1"/>
      <c r="Y4473" s="1"/>
      <c r="Z4473" s="1"/>
      <c r="AA4473" s="1"/>
      <c r="AB4473" s="1"/>
      <c r="AC4473" s="1"/>
    </row>
    <row r="4474" spans="1:29" ht="15" customHeight="1" x14ac:dyDescent="0.25">
      <c r="A4474" s="342"/>
      <c r="B4474" s="417"/>
      <c r="C4474" s="418"/>
      <c r="S4474" s="367"/>
      <c r="T4474" s="367"/>
      <c r="U4474" s="368"/>
      <c r="V4474" s="1"/>
      <c r="W4474" s="1"/>
      <c r="X4474" s="1"/>
      <c r="Y4474" s="1"/>
      <c r="Z4474" s="1"/>
      <c r="AA4474" s="1"/>
      <c r="AB4474" s="1"/>
      <c r="AC4474" s="1"/>
    </row>
    <row r="4475" spans="1:29" ht="15" customHeight="1" x14ac:dyDescent="0.25">
      <c r="A4475" s="342"/>
      <c r="B4475" s="417"/>
      <c r="C4475" s="418"/>
      <c r="S4475" s="367"/>
      <c r="T4475" s="367"/>
      <c r="U4475" s="368"/>
      <c r="V4475" s="1"/>
      <c r="W4475" s="1"/>
      <c r="X4475" s="1"/>
      <c r="Y4475" s="1"/>
      <c r="Z4475" s="1"/>
      <c r="AA4475" s="1"/>
      <c r="AB4475" s="1"/>
      <c r="AC4475" s="1"/>
    </row>
    <row r="4476" spans="1:29" ht="15" customHeight="1" x14ac:dyDescent="0.25">
      <c r="A4476" s="342"/>
      <c r="B4476" s="417"/>
      <c r="C4476" s="418"/>
      <c r="S4476" s="367"/>
      <c r="T4476" s="367"/>
      <c r="U4476" s="368"/>
      <c r="V4476" s="1"/>
      <c r="W4476" s="1"/>
      <c r="X4476" s="1"/>
      <c r="Y4476" s="1"/>
      <c r="Z4476" s="1"/>
      <c r="AA4476" s="1"/>
      <c r="AB4476" s="1"/>
      <c r="AC4476" s="1"/>
    </row>
    <row r="4477" spans="1:29" ht="15" customHeight="1" x14ac:dyDescent="0.25">
      <c r="A4477" s="342"/>
      <c r="B4477" s="417"/>
      <c r="C4477" s="418"/>
      <c r="S4477" s="367"/>
      <c r="T4477" s="367"/>
      <c r="U4477" s="368"/>
      <c r="V4477" s="1"/>
      <c r="W4477" s="1"/>
      <c r="X4477" s="1"/>
      <c r="Y4477" s="1"/>
      <c r="Z4477" s="1"/>
      <c r="AA4477" s="1"/>
      <c r="AB4477" s="1"/>
      <c r="AC4477" s="1"/>
    </row>
    <row r="4478" spans="1:29" ht="15" customHeight="1" x14ac:dyDescent="0.25">
      <c r="A4478" s="342"/>
      <c r="B4478" s="417"/>
      <c r="C4478" s="418"/>
      <c r="S4478" s="367"/>
      <c r="T4478" s="367"/>
      <c r="U4478" s="368"/>
      <c r="V4478" s="1"/>
      <c r="W4478" s="1"/>
      <c r="X4478" s="1"/>
      <c r="Y4478" s="1"/>
      <c r="Z4478" s="1"/>
      <c r="AA4478" s="1"/>
      <c r="AB4478" s="1"/>
      <c r="AC4478" s="1"/>
    </row>
    <row r="4479" spans="1:29" ht="15" customHeight="1" x14ac:dyDescent="0.25">
      <c r="A4479" s="342"/>
      <c r="B4479" s="417"/>
      <c r="C4479" s="418"/>
      <c r="S4479" s="367"/>
      <c r="T4479" s="367"/>
      <c r="U4479" s="368"/>
      <c r="V4479" s="1"/>
      <c r="W4479" s="1"/>
      <c r="X4479" s="1"/>
      <c r="Y4479" s="1"/>
      <c r="Z4479" s="1"/>
      <c r="AA4479" s="1"/>
      <c r="AB4479" s="1"/>
      <c r="AC4479" s="1"/>
    </row>
    <row r="4480" spans="1:29" ht="15" customHeight="1" x14ac:dyDescent="0.25">
      <c r="A4480" s="342"/>
      <c r="B4480" s="417"/>
      <c r="C4480" s="418"/>
      <c r="S4480" s="367"/>
      <c r="T4480" s="367"/>
      <c r="U4480" s="368"/>
      <c r="V4480" s="1"/>
      <c r="W4480" s="1"/>
      <c r="X4480" s="1"/>
      <c r="Y4480" s="1"/>
      <c r="Z4480" s="1"/>
      <c r="AA4480" s="1"/>
      <c r="AB4480" s="1"/>
      <c r="AC4480" s="1"/>
    </row>
    <row r="4481" spans="1:29" ht="15" customHeight="1" x14ac:dyDescent="0.25">
      <c r="A4481" s="342"/>
      <c r="B4481" s="417"/>
      <c r="C4481" s="418"/>
      <c r="S4481" s="367"/>
      <c r="T4481" s="367"/>
      <c r="U4481" s="368"/>
      <c r="V4481" s="1"/>
      <c r="W4481" s="1"/>
      <c r="X4481" s="1"/>
      <c r="Y4481" s="1"/>
      <c r="Z4481" s="1"/>
      <c r="AA4481" s="1"/>
      <c r="AB4481" s="1"/>
      <c r="AC4481" s="1"/>
    </row>
    <row r="4482" spans="1:29" ht="15" customHeight="1" x14ac:dyDescent="0.25">
      <c r="A4482" s="342"/>
      <c r="B4482" s="417"/>
      <c r="C4482" s="418"/>
      <c r="S4482" s="367"/>
      <c r="T4482" s="367"/>
      <c r="U4482" s="368"/>
      <c r="V4482" s="1"/>
      <c r="W4482" s="1"/>
      <c r="X4482" s="1"/>
      <c r="Y4482" s="1"/>
      <c r="Z4482" s="1"/>
      <c r="AA4482" s="1"/>
      <c r="AB4482" s="1"/>
      <c r="AC4482" s="1"/>
    </row>
    <row r="4483" spans="1:29" ht="15" customHeight="1" x14ac:dyDescent="0.25">
      <c r="A4483" s="342"/>
      <c r="B4483" s="417"/>
      <c r="C4483" s="418"/>
      <c r="S4483" s="367"/>
      <c r="T4483" s="367"/>
      <c r="U4483" s="368"/>
      <c r="V4483" s="1"/>
      <c r="W4483" s="1"/>
      <c r="X4483" s="1"/>
      <c r="Y4483" s="1"/>
      <c r="Z4483" s="1"/>
      <c r="AA4483" s="1"/>
      <c r="AB4483" s="1"/>
      <c r="AC4483" s="1"/>
    </row>
    <row r="4484" spans="1:29" ht="15" customHeight="1" x14ac:dyDescent="0.25">
      <c r="A4484" s="342"/>
      <c r="B4484" s="417"/>
      <c r="C4484" s="418"/>
      <c r="S4484" s="367"/>
      <c r="T4484" s="367"/>
      <c r="U4484" s="368"/>
      <c r="V4484" s="1"/>
      <c r="W4484" s="1"/>
      <c r="X4484" s="1"/>
      <c r="Y4484" s="1"/>
      <c r="Z4484" s="1"/>
      <c r="AA4484" s="1"/>
      <c r="AB4484" s="1"/>
      <c r="AC4484" s="1"/>
    </row>
    <row r="4485" spans="1:29" ht="15" customHeight="1" x14ac:dyDescent="0.25">
      <c r="A4485" s="342"/>
      <c r="B4485" s="417"/>
      <c r="C4485" s="418"/>
      <c r="S4485" s="367"/>
      <c r="T4485" s="367"/>
      <c r="U4485" s="368"/>
      <c r="V4485" s="1"/>
      <c r="W4485" s="1"/>
      <c r="X4485" s="1"/>
      <c r="Y4485" s="1"/>
      <c r="Z4485" s="1"/>
      <c r="AA4485" s="1"/>
      <c r="AB4485" s="1"/>
      <c r="AC4485" s="1"/>
    </row>
    <row r="4486" spans="1:29" ht="15" customHeight="1" x14ac:dyDescent="0.25">
      <c r="A4486" s="342"/>
      <c r="B4486" s="417"/>
      <c r="C4486" s="418"/>
      <c r="S4486" s="367"/>
      <c r="T4486" s="367"/>
      <c r="U4486" s="368"/>
      <c r="V4486" s="1"/>
      <c r="W4486" s="1"/>
      <c r="X4486" s="1"/>
      <c r="Y4486" s="1"/>
      <c r="Z4486" s="1"/>
      <c r="AA4486" s="1"/>
      <c r="AB4486" s="1"/>
      <c r="AC4486" s="1"/>
    </row>
    <row r="4487" spans="1:29" ht="15" customHeight="1" x14ac:dyDescent="0.25">
      <c r="A4487" s="342"/>
      <c r="B4487" s="417"/>
      <c r="C4487" s="418"/>
      <c r="S4487" s="367"/>
      <c r="T4487" s="367"/>
      <c r="U4487" s="368"/>
      <c r="V4487" s="1"/>
      <c r="W4487" s="1"/>
      <c r="X4487" s="1"/>
      <c r="Y4487" s="1"/>
      <c r="Z4487" s="1"/>
      <c r="AA4487" s="1"/>
      <c r="AB4487" s="1"/>
      <c r="AC4487" s="1"/>
    </row>
    <row r="4488" spans="1:29" ht="15" customHeight="1" x14ac:dyDescent="0.25">
      <c r="A4488" s="342"/>
      <c r="B4488" s="417"/>
      <c r="C4488" s="418"/>
      <c r="S4488" s="367"/>
      <c r="T4488" s="367"/>
      <c r="U4488" s="368"/>
      <c r="V4488" s="1"/>
      <c r="W4488" s="1"/>
      <c r="X4488" s="1"/>
      <c r="Y4488" s="1"/>
      <c r="Z4488" s="1"/>
      <c r="AA4488" s="1"/>
      <c r="AB4488" s="1"/>
      <c r="AC4488" s="1"/>
    </row>
    <row r="4489" spans="1:29" ht="15" customHeight="1" x14ac:dyDescent="0.25">
      <c r="A4489" s="342"/>
      <c r="B4489" s="417"/>
      <c r="C4489" s="418"/>
      <c r="S4489" s="367"/>
      <c r="T4489" s="367"/>
      <c r="U4489" s="368"/>
      <c r="V4489" s="1"/>
      <c r="W4489" s="1"/>
      <c r="X4489" s="1"/>
      <c r="Y4489" s="1"/>
      <c r="Z4489" s="1"/>
      <c r="AA4489" s="1"/>
      <c r="AB4489" s="1"/>
      <c r="AC4489" s="1"/>
    </row>
    <row r="4490" spans="1:29" ht="15" customHeight="1" x14ac:dyDescent="0.25">
      <c r="A4490" s="342"/>
      <c r="B4490" s="417"/>
      <c r="C4490" s="418"/>
      <c r="S4490" s="367"/>
      <c r="T4490" s="367"/>
      <c r="U4490" s="368"/>
      <c r="V4490" s="1"/>
      <c r="W4490" s="1"/>
      <c r="X4490" s="1"/>
      <c r="Y4490" s="1"/>
      <c r="Z4490" s="1"/>
      <c r="AA4490" s="1"/>
      <c r="AB4490" s="1"/>
      <c r="AC4490" s="1"/>
    </row>
    <row r="4491" spans="1:29" ht="15" customHeight="1" x14ac:dyDescent="0.25">
      <c r="A4491" s="342"/>
      <c r="B4491" s="417"/>
      <c r="C4491" s="418"/>
      <c r="S4491" s="367"/>
      <c r="T4491" s="367"/>
      <c r="U4491" s="368"/>
      <c r="V4491" s="1"/>
      <c r="W4491" s="1"/>
      <c r="X4491" s="1"/>
      <c r="Y4491" s="1"/>
      <c r="Z4491" s="1"/>
      <c r="AA4491" s="1"/>
      <c r="AB4491" s="1"/>
      <c r="AC4491" s="1"/>
    </row>
    <row r="4492" spans="1:29" ht="15" customHeight="1" x14ac:dyDescent="0.25">
      <c r="A4492" s="342"/>
      <c r="B4492" s="417"/>
      <c r="C4492" s="418"/>
      <c r="S4492" s="367"/>
      <c r="T4492" s="367"/>
      <c r="U4492" s="368"/>
      <c r="V4492" s="1"/>
      <c r="W4492" s="1"/>
      <c r="X4492" s="1"/>
      <c r="Y4492" s="1"/>
      <c r="Z4492" s="1"/>
      <c r="AA4492" s="1"/>
      <c r="AB4492" s="1"/>
      <c r="AC4492" s="1"/>
    </row>
    <row r="4493" spans="1:29" ht="15" customHeight="1" x14ac:dyDescent="0.25">
      <c r="A4493" s="342"/>
      <c r="B4493" s="417"/>
      <c r="C4493" s="418"/>
      <c r="S4493" s="367"/>
      <c r="T4493" s="367"/>
      <c r="U4493" s="368"/>
      <c r="V4493" s="1"/>
      <c r="W4493" s="1"/>
      <c r="X4493" s="1"/>
      <c r="Y4493" s="1"/>
      <c r="Z4493" s="1"/>
      <c r="AA4493" s="1"/>
      <c r="AB4493" s="1"/>
      <c r="AC4493" s="1"/>
    </row>
    <row r="4494" spans="1:29" ht="15" customHeight="1" x14ac:dyDescent="0.25">
      <c r="A4494" s="342"/>
      <c r="B4494" s="417"/>
      <c r="C4494" s="418"/>
      <c r="S4494" s="367"/>
      <c r="T4494" s="367"/>
      <c r="U4494" s="368"/>
      <c r="V4494" s="1"/>
      <c r="W4494" s="1"/>
      <c r="X4494" s="1"/>
      <c r="Y4494" s="1"/>
      <c r="Z4494" s="1"/>
      <c r="AA4494" s="1"/>
      <c r="AB4494" s="1"/>
      <c r="AC4494" s="1"/>
    </row>
    <row r="4495" spans="1:29" ht="15" customHeight="1" x14ac:dyDescent="0.25">
      <c r="A4495" s="342"/>
      <c r="B4495" s="417"/>
      <c r="C4495" s="418"/>
      <c r="S4495" s="367"/>
      <c r="T4495" s="367"/>
      <c r="U4495" s="368"/>
      <c r="V4495" s="1"/>
      <c r="W4495" s="1"/>
      <c r="X4495" s="1"/>
      <c r="Y4495" s="1"/>
      <c r="Z4495" s="1"/>
      <c r="AA4495" s="1"/>
      <c r="AB4495" s="1"/>
      <c r="AC4495" s="1"/>
    </row>
    <row r="4496" spans="1:29" ht="15" customHeight="1" x14ac:dyDescent="0.25">
      <c r="A4496" s="342"/>
      <c r="B4496" s="417"/>
      <c r="C4496" s="418"/>
      <c r="S4496" s="367"/>
      <c r="T4496" s="367"/>
      <c r="U4496" s="368"/>
      <c r="V4496" s="1"/>
      <c r="W4496" s="1"/>
      <c r="X4496" s="1"/>
      <c r="Y4496" s="1"/>
      <c r="Z4496" s="1"/>
      <c r="AA4496" s="1"/>
      <c r="AB4496" s="1"/>
      <c r="AC4496" s="1"/>
    </row>
    <row r="4497" spans="1:29" ht="15" customHeight="1" x14ac:dyDescent="0.25">
      <c r="A4497" s="342"/>
      <c r="B4497" s="417"/>
      <c r="C4497" s="418"/>
      <c r="S4497" s="367"/>
      <c r="T4497" s="367"/>
      <c r="U4497" s="368"/>
      <c r="V4497" s="1"/>
      <c r="W4497" s="1"/>
      <c r="X4497" s="1"/>
      <c r="Y4497" s="1"/>
      <c r="Z4497" s="1"/>
      <c r="AA4497" s="1"/>
      <c r="AB4497" s="1"/>
      <c r="AC4497" s="1"/>
    </row>
    <row r="4498" spans="1:29" ht="15" customHeight="1" x14ac:dyDescent="0.25">
      <c r="A4498" s="342"/>
      <c r="B4498" s="417"/>
      <c r="C4498" s="418"/>
      <c r="S4498" s="367"/>
      <c r="T4498" s="367"/>
      <c r="U4498" s="368"/>
      <c r="V4498" s="1"/>
      <c r="W4498" s="1"/>
      <c r="X4498" s="1"/>
      <c r="Y4498" s="1"/>
      <c r="Z4498" s="1"/>
      <c r="AA4498" s="1"/>
      <c r="AB4498" s="1"/>
      <c r="AC4498" s="1"/>
    </row>
    <row r="4499" spans="1:29" ht="15" customHeight="1" x14ac:dyDescent="0.25">
      <c r="A4499" s="342"/>
      <c r="B4499" s="417"/>
      <c r="C4499" s="418"/>
      <c r="S4499" s="367"/>
      <c r="T4499" s="367"/>
      <c r="U4499" s="368"/>
      <c r="V4499" s="1"/>
      <c r="W4499" s="1"/>
      <c r="X4499" s="1"/>
      <c r="Y4499" s="1"/>
      <c r="Z4499" s="1"/>
      <c r="AA4499" s="1"/>
      <c r="AB4499" s="1"/>
      <c r="AC4499" s="1"/>
    </row>
    <row r="4500" spans="1:29" ht="15" customHeight="1" x14ac:dyDescent="0.25">
      <c r="A4500" s="342"/>
      <c r="B4500" s="417"/>
      <c r="C4500" s="418"/>
      <c r="S4500" s="367"/>
      <c r="T4500" s="367"/>
      <c r="U4500" s="368"/>
      <c r="V4500" s="1"/>
      <c r="W4500" s="1"/>
      <c r="X4500" s="1"/>
      <c r="Y4500" s="1"/>
      <c r="Z4500" s="1"/>
      <c r="AA4500" s="1"/>
      <c r="AB4500" s="1"/>
      <c r="AC4500" s="1"/>
    </row>
    <row r="4501" spans="1:29" ht="15" customHeight="1" x14ac:dyDescent="0.25">
      <c r="A4501" s="342"/>
      <c r="B4501" s="417"/>
      <c r="C4501" s="418"/>
      <c r="S4501" s="367"/>
      <c r="T4501" s="367"/>
      <c r="U4501" s="368"/>
      <c r="V4501" s="1"/>
      <c r="W4501" s="1"/>
      <c r="X4501" s="1"/>
      <c r="Y4501" s="1"/>
      <c r="Z4501" s="1"/>
      <c r="AA4501" s="1"/>
      <c r="AB4501" s="1"/>
      <c r="AC4501" s="1"/>
    </row>
    <row r="4502" spans="1:29" ht="15" customHeight="1" x14ac:dyDescent="0.25">
      <c r="A4502" s="342"/>
      <c r="B4502" s="417"/>
      <c r="C4502" s="418"/>
      <c r="S4502" s="367"/>
      <c r="T4502" s="367"/>
      <c r="U4502" s="368"/>
      <c r="V4502" s="1"/>
      <c r="W4502" s="1"/>
      <c r="X4502" s="1"/>
      <c r="Y4502" s="1"/>
      <c r="Z4502" s="1"/>
      <c r="AA4502" s="1"/>
      <c r="AB4502" s="1"/>
      <c r="AC4502" s="1"/>
    </row>
    <row r="4503" spans="1:29" ht="15" customHeight="1" x14ac:dyDescent="0.25">
      <c r="A4503" s="342"/>
      <c r="B4503" s="417"/>
      <c r="C4503" s="418"/>
      <c r="S4503" s="367"/>
      <c r="T4503" s="367"/>
      <c r="U4503" s="368"/>
      <c r="V4503" s="1"/>
      <c r="W4503" s="1"/>
      <c r="X4503" s="1"/>
      <c r="Y4503" s="1"/>
      <c r="Z4503" s="1"/>
      <c r="AA4503" s="1"/>
      <c r="AB4503" s="1"/>
      <c r="AC4503" s="1"/>
    </row>
    <row r="4504" spans="1:29" ht="15" customHeight="1" x14ac:dyDescent="0.25">
      <c r="A4504" s="342"/>
      <c r="B4504" s="417"/>
      <c r="C4504" s="418"/>
      <c r="S4504" s="367"/>
      <c r="T4504" s="367"/>
      <c r="U4504" s="368"/>
      <c r="V4504" s="1"/>
      <c r="W4504" s="1"/>
      <c r="X4504" s="1"/>
      <c r="Y4504" s="1"/>
      <c r="Z4504" s="1"/>
      <c r="AA4504" s="1"/>
      <c r="AB4504" s="1"/>
      <c r="AC4504" s="1"/>
    </row>
    <row r="4505" spans="1:29" ht="15" customHeight="1" x14ac:dyDescent="0.25">
      <c r="A4505" s="342"/>
      <c r="B4505" s="417"/>
      <c r="C4505" s="418"/>
      <c r="S4505" s="367"/>
      <c r="T4505" s="367"/>
      <c r="U4505" s="368"/>
      <c r="V4505" s="1"/>
      <c r="W4505" s="1"/>
      <c r="X4505" s="1"/>
      <c r="Y4505" s="1"/>
      <c r="Z4505" s="1"/>
      <c r="AA4505" s="1"/>
      <c r="AB4505" s="1"/>
      <c r="AC4505" s="1"/>
    </row>
    <row r="4506" spans="1:29" ht="15" customHeight="1" x14ac:dyDescent="0.25">
      <c r="A4506" s="342"/>
      <c r="B4506" s="417"/>
      <c r="C4506" s="418"/>
      <c r="S4506" s="367"/>
      <c r="T4506" s="367"/>
      <c r="U4506" s="368"/>
      <c r="V4506" s="1"/>
      <c r="W4506" s="1"/>
      <c r="X4506" s="1"/>
      <c r="Y4506" s="1"/>
      <c r="Z4506" s="1"/>
      <c r="AA4506" s="1"/>
      <c r="AB4506" s="1"/>
      <c r="AC4506" s="1"/>
    </row>
    <row r="4507" spans="1:29" ht="15" customHeight="1" x14ac:dyDescent="0.25">
      <c r="A4507" s="342"/>
      <c r="B4507" s="417"/>
      <c r="C4507" s="418"/>
      <c r="S4507" s="367"/>
      <c r="T4507" s="367"/>
      <c r="U4507" s="368"/>
      <c r="V4507" s="1"/>
      <c r="W4507" s="1"/>
      <c r="X4507" s="1"/>
      <c r="Y4507" s="1"/>
      <c r="Z4507" s="1"/>
      <c r="AA4507" s="1"/>
      <c r="AB4507" s="1"/>
      <c r="AC4507" s="1"/>
    </row>
    <row r="4508" spans="1:29" ht="15" customHeight="1" x14ac:dyDescent="0.25">
      <c r="A4508" s="342"/>
      <c r="B4508" s="417"/>
      <c r="C4508" s="418"/>
      <c r="S4508" s="367"/>
      <c r="T4508" s="367"/>
      <c r="U4508" s="368"/>
      <c r="V4508" s="1"/>
      <c r="W4508" s="1"/>
      <c r="X4508" s="1"/>
      <c r="Y4508" s="1"/>
      <c r="Z4508" s="1"/>
      <c r="AA4508" s="1"/>
      <c r="AB4508" s="1"/>
      <c r="AC4508" s="1"/>
    </row>
    <row r="4509" spans="1:29" ht="15" customHeight="1" x14ac:dyDescent="0.25">
      <c r="A4509" s="342"/>
      <c r="B4509" s="417"/>
      <c r="C4509" s="418"/>
      <c r="S4509" s="367"/>
      <c r="T4509" s="367"/>
      <c r="U4509" s="368"/>
      <c r="V4509" s="1"/>
      <c r="W4509" s="1"/>
      <c r="X4509" s="1"/>
      <c r="Y4509" s="1"/>
      <c r="Z4509" s="1"/>
      <c r="AA4509" s="1"/>
      <c r="AB4509" s="1"/>
      <c r="AC4509" s="1"/>
    </row>
    <row r="4510" spans="1:29" ht="15" customHeight="1" x14ac:dyDescent="0.25">
      <c r="A4510" s="342"/>
      <c r="B4510" s="417"/>
      <c r="C4510" s="418"/>
      <c r="S4510" s="367"/>
      <c r="T4510" s="367"/>
      <c r="U4510" s="368"/>
      <c r="V4510" s="1"/>
      <c r="W4510" s="1"/>
      <c r="X4510" s="1"/>
      <c r="Y4510" s="1"/>
      <c r="Z4510" s="1"/>
      <c r="AA4510" s="1"/>
      <c r="AB4510" s="1"/>
      <c r="AC4510" s="1"/>
    </row>
    <row r="4511" spans="1:29" ht="15" customHeight="1" x14ac:dyDescent="0.25">
      <c r="A4511" s="342"/>
      <c r="B4511" s="417"/>
      <c r="C4511" s="418"/>
      <c r="S4511" s="367"/>
      <c r="T4511" s="367"/>
      <c r="U4511" s="368"/>
      <c r="V4511" s="1"/>
      <c r="W4511" s="1"/>
      <c r="X4511" s="1"/>
      <c r="Y4511" s="1"/>
      <c r="Z4511" s="1"/>
      <c r="AA4511" s="1"/>
      <c r="AB4511" s="1"/>
      <c r="AC4511" s="1"/>
    </row>
    <row r="4512" spans="1:29" ht="15" customHeight="1" x14ac:dyDescent="0.25">
      <c r="A4512" s="342"/>
      <c r="B4512" s="417"/>
      <c r="C4512" s="418"/>
      <c r="S4512" s="367"/>
      <c r="T4512" s="367"/>
      <c r="U4512" s="368"/>
      <c r="V4512" s="1"/>
      <c r="W4512" s="1"/>
      <c r="X4512" s="1"/>
      <c r="Y4512" s="1"/>
      <c r="Z4512" s="1"/>
      <c r="AA4512" s="1"/>
      <c r="AB4512" s="1"/>
      <c r="AC4512" s="1"/>
    </row>
    <row r="4513" spans="1:29" ht="15" customHeight="1" x14ac:dyDescent="0.25">
      <c r="A4513" s="342"/>
      <c r="B4513" s="417"/>
      <c r="C4513" s="418"/>
      <c r="S4513" s="367"/>
      <c r="T4513" s="367"/>
      <c r="U4513" s="368"/>
      <c r="V4513" s="1"/>
      <c r="W4513" s="1"/>
      <c r="X4513" s="1"/>
      <c r="Y4513" s="1"/>
      <c r="Z4513" s="1"/>
      <c r="AA4513" s="1"/>
      <c r="AB4513" s="1"/>
      <c r="AC4513" s="1"/>
    </row>
    <row r="4514" spans="1:29" ht="15" customHeight="1" x14ac:dyDescent="0.25">
      <c r="A4514" s="342"/>
      <c r="B4514" s="417"/>
      <c r="C4514" s="418"/>
      <c r="S4514" s="367"/>
      <c r="T4514" s="367"/>
      <c r="U4514" s="368"/>
      <c r="V4514" s="1"/>
      <c r="W4514" s="1"/>
      <c r="X4514" s="1"/>
      <c r="Y4514" s="1"/>
      <c r="Z4514" s="1"/>
      <c r="AA4514" s="1"/>
      <c r="AB4514" s="1"/>
      <c r="AC4514" s="1"/>
    </row>
    <row r="4515" spans="1:29" ht="15" customHeight="1" x14ac:dyDescent="0.25">
      <c r="A4515" s="342"/>
      <c r="B4515" s="417"/>
      <c r="C4515" s="418"/>
      <c r="S4515" s="367"/>
      <c r="T4515" s="367"/>
      <c r="U4515" s="368"/>
      <c r="V4515" s="1"/>
      <c r="W4515" s="1"/>
      <c r="X4515" s="1"/>
      <c r="Y4515" s="1"/>
      <c r="Z4515" s="1"/>
      <c r="AA4515" s="1"/>
      <c r="AB4515" s="1"/>
      <c r="AC4515" s="1"/>
    </row>
    <row r="4516" spans="1:29" ht="15" customHeight="1" x14ac:dyDescent="0.25">
      <c r="A4516" s="342"/>
      <c r="B4516" s="417"/>
      <c r="C4516" s="418"/>
      <c r="S4516" s="367"/>
      <c r="T4516" s="367"/>
      <c r="U4516" s="368"/>
      <c r="V4516" s="1"/>
      <c r="W4516" s="1"/>
      <c r="X4516" s="1"/>
      <c r="Y4516" s="1"/>
      <c r="Z4516" s="1"/>
      <c r="AA4516" s="1"/>
      <c r="AB4516" s="1"/>
      <c r="AC4516" s="1"/>
    </row>
    <row r="4517" spans="1:29" ht="15" customHeight="1" x14ac:dyDescent="0.25">
      <c r="A4517" s="342"/>
      <c r="B4517" s="417"/>
      <c r="C4517" s="418"/>
      <c r="S4517" s="367"/>
      <c r="T4517" s="367"/>
      <c r="U4517" s="368"/>
      <c r="V4517" s="1"/>
      <c r="W4517" s="1"/>
      <c r="X4517" s="1"/>
      <c r="Y4517" s="1"/>
      <c r="Z4517" s="1"/>
      <c r="AA4517" s="1"/>
      <c r="AB4517" s="1"/>
      <c r="AC4517" s="1"/>
    </row>
    <row r="4518" spans="1:29" ht="15" customHeight="1" x14ac:dyDescent="0.25">
      <c r="A4518" s="342"/>
      <c r="B4518" s="417"/>
      <c r="C4518" s="418"/>
      <c r="S4518" s="367"/>
      <c r="T4518" s="367"/>
      <c r="U4518" s="368"/>
      <c r="V4518" s="1"/>
      <c r="W4518" s="1"/>
      <c r="X4518" s="1"/>
      <c r="Y4518" s="1"/>
      <c r="Z4518" s="1"/>
      <c r="AA4518" s="1"/>
      <c r="AB4518" s="1"/>
      <c r="AC4518" s="1"/>
    </row>
    <row r="4519" spans="1:29" ht="15" customHeight="1" x14ac:dyDescent="0.25">
      <c r="A4519" s="342"/>
      <c r="B4519" s="417"/>
      <c r="C4519" s="418"/>
      <c r="S4519" s="367"/>
      <c r="T4519" s="367"/>
      <c r="U4519" s="368"/>
      <c r="V4519" s="1"/>
      <c r="W4519" s="1"/>
      <c r="X4519" s="1"/>
      <c r="Y4519" s="1"/>
      <c r="Z4519" s="1"/>
      <c r="AA4519" s="1"/>
      <c r="AB4519" s="1"/>
      <c r="AC4519" s="1"/>
    </row>
    <row r="4520" spans="1:29" ht="15" customHeight="1" x14ac:dyDescent="0.25">
      <c r="A4520" s="342"/>
      <c r="B4520" s="417"/>
      <c r="C4520" s="418"/>
      <c r="S4520" s="367"/>
      <c r="T4520" s="367"/>
      <c r="U4520" s="368"/>
      <c r="V4520" s="1"/>
      <c r="W4520" s="1"/>
      <c r="X4520" s="1"/>
      <c r="Y4520" s="1"/>
      <c r="Z4520" s="1"/>
      <c r="AA4520" s="1"/>
      <c r="AB4520" s="1"/>
      <c r="AC4520" s="1"/>
    </row>
    <row r="4521" spans="1:29" ht="15" customHeight="1" x14ac:dyDescent="0.25">
      <c r="A4521" s="342"/>
      <c r="B4521" s="417"/>
      <c r="C4521" s="418"/>
      <c r="S4521" s="367"/>
      <c r="T4521" s="367"/>
      <c r="U4521" s="368"/>
      <c r="V4521" s="1"/>
      <c r="W4521" s="1"/>
      <c r="X4521" s="1"/>
      <c r="Y4521" s="1"/>
      <c r="Z4521" s="1"/>
      <c r="AA4521" s="1"/>
      <c r="AB4521" s="1"/>
      <c r="AC4521" s="1"/>
    </row>
    <row r="4522" spans="1:29" ht="15" customHeight="1" x14ac:dyDescent="0.25">
      <c r="A4522" s="342"/>
      <c r="B4522" s="417"/>
      <c r="C4522" s="418"/>
      <c r="S4522" s="367"/>
      <c r="T4522" s="367"/>
      <c r="U4522" s="368"/>
      <c r="V4522" s="1"/>
      <c r="W4522" s="1"/>
      <c r="X4522" s="1"/>
      <c r="Y4522" s="1"/>
      <c r="Z4522" s="1"/>
      <c r="AA4522" s="1"/>
      <c r="AB4522" s="1"/>
      <c r="AC4522" s="1"/>
    </row>
    <row r="4523" spans="1:29" ht="15" customHeight="1" x14ac:dyDescent="0.25">
      <c r="A4523" s="342"/>
      <c r="B4523" s="417"/>
      <c r="C4523" s="418"/>
      <c r="S4523" s="367"/>
      <c r="T4523" s="367"/>
      <c r="U4523" s="368"/>
      <c r="V4523" s="1"/>
      <c r="W4523" s="1"/>
      <c r="X4523" s="1"/>
      <c r="Y4523" s="1"/>
      <c r="Z4523" s="1"/>
      <c r="AA4523" s="1"/>
      <c r="AB4523" s="1"/>
      <c r="AC4523" s="1"/>
    </row>
    <row r="4524" spans="1:29" ht="15" customHeight="1" x14ac:dyDescent="0.25">
      <c r="A4524" s="342"/>
      <c r="B4524" s="417"/>
      <c r="C4524" s="418"/>
      <c r="S4524" s="367"/>
      <c r="T4524" s="367"/>
      <c r="U4524" s="368"/>
      <c r="V4524" s="1"/>
      <c r="W4524" s="1"/>
      <c r="X4524" s="1"/>
      <c r="Y4524" s="1"/>
      <c r="Z4524" s="1"/>
      <c r="AA4524" s="1"/>
      <c r="AB4524" s="1"/>
      <c r="AC4524" s="1"/>
    </row>
    <row r="4525" spans="1:29" ht="15" customHeight="1" x14ac:dyDescent="0.25">
      <c r="A4525" s="342"/>
      <c r="B4525" s="417"/>
      <c r="C4525" s="418"/>
      <c r="S4525" s="367"/>
      <c r="T4525" s="367"/>
      <c r="U4525" s="368"/>
      <c r="V4525" s="1"/>
      <c r="W4525" s="1"/>
      <c r="X4525" s="1"/>
      <c r="Y4525" s="1"/>
      <c r="Z4525" s="1"/>
      <c r="AA4525" s="1"/>
      <c r="AB4525" s="1"/>
      <c r="AC4525" s="1"/>
    </row>
    <row r="4526" spans="1:29" ht="15" customHeight="1" x14ac:dyDescent="0.25">
      <c r="A4526" s="342"/>
      <c r="B4526" s="417"/>
      <c r="C4526" s="418"/>
      <c r="S4526" s="367"/>
      <c r="T4526" s="367"/>
      <c r="U4526" s="368"/>
      <c r="V4526" s="1"/>
      <c r="W4526" s="1"/>
      <c r="X4526" s="1"/>
      <c r="Y4526" s="1"/>
      <c r="Z4526" s="1"/>
      <c r="AA4526" s="1"/>
      <c r="AB4526" s="1"/>
      <c r="AC4526" s="1"/>
    </row>
    <row r="4527" spans="1:29" ht="15" customHeight="1" x14ac:dyDescent="0.25">
      <c r="A4527" s="342"/>
      <c r="B4527" s="417"/>
      <c r="C4527" s="418"/>
      <c r="S4527" s="367"/>
      <c r="T4527" s="367"/>
      <c r="U4527" s="368"/>
      <c r="V4527" s="1"/>
      <c r="W4527" s="1"/>
      <c r="X4527" s="1"/>
      <c r="Y4527" s="1"/>
      <c r="Z4527" s="1"/>
      <c r="AA4527" s="1"/>
      <c r="AB4527" s="1"/>
      <c r="AC4527" s="1"/>
    </row>
    <row r="4528" spans="1:29" ht="15" customHeight="1" x14ac:dyDescent="0.25">
      <c r="A4528" s="342"/>
      <c r="B4528" s="417"/>
      <c r="C4528" s="418"/>
      <c r="S4528" s="367"/>
      <c r="T4528" s="367"/>
      <c r="U4528" s="368"/>
      <c r="V4528" s="1"/>
      <c r="W4528" s="1"/>
      <c r="X4528" s="1"/>
      <c r="Y4528" s="1"/>
      <c r="Z4528" s="1"/>
      <c r="AA4528" s="1"/>
      <c r="AB4528" s="1"/>
      <c r="AC4528" s="1"/>
    </row>
    <row r="4529" spans="1:29" ht="15" customHeight="1" x14ac:dyDescent="0.25">
      <c r="A4529" s="342"/>
      <c r="B4529" s="417"/>
      <c r="C4529" s="418"/>
      <c r="S4529" s="367"/>
      <c r="T4529" s="367"/>
      <c r="U4529" s="368"/>
      <c r="V4529" s="1"/>
      <c r="W4529" s="1"/>
      <c r="X4529" s="1"/>
      <c r="Y4529" s="1"/>
      <c r="Z4529" s="1"/>
      <c r="AA4529" s="1"/>
      <c r="AB4529" s="1"/>
      <c r="AC4529" s="1"/>
    </row>
    <row r="4530" spans="1:29" ht="15" customHeight="1" x14ac:dyDescent="0.25">
      <c r="A4530" s="342"/>
      <c r="B4530" s="417"/>
      <c r="C4530" s="418"/>
      <c r="S4530" s="367"/>
      <c r="T4530" s="367"/>
      <c r="U4530" s="368"/>
      <c r="V4530" s="1"/>
      <c r="W4530" s="1"/>
      <c r="X4530" s="1"/>
      <c r="Y4530" s="1"/>
      <c r="Z4530" s="1"/>
      <c r="AA4530" s="1"/>
      <c r="AB4530" s="1"/>
      <c r="AC4530" s="1"/>
    </row>
    <row r="4531" spans="1:29" ht="15" customHeight="1" x14ac:dyDescent="0.25">
      <c r="A4531" s="342"/>
      <c r="B4531" s="417"/>
      <c r="C4531" s="418"/>
      <c r="S4531" s="367"/>
      <c r="T4531" s="367"/>
      <c r="U4531" s="368"/>
      <c r="V4531" s="1"/>
      <c r="W4531" s="1"/>
      <c r="X4531" s="1"/>
      <c r="Y4531" s="1"/>
      <c r="Z4531" s="1"/>
      <c r="AA4531" s="1"/>
      <c r="AB4531" s="1"/>
      <c r="AC4531" s="1"/>
    </row>
    <row r="4532" spans="1:29" ht="15" customHeight="1" x14ac:dyDescent="0.25">
      <c r="A4532" s="342"/>
      <c r="B4532" s="417"/>
      <c r="C4532" s="418"/>
      <c r="S4532" s="367"/>
      <c r="T4532" s="367"/>
      <c r="U4532" s="368"/>
      <c r="V4532" s="1"/>
      <c r="W4532" s="1"/>
      <c r="X4532" s="1"/>
      <c r="Y4532" s="1"/>
      <c r="Z4532" s="1"/>
      <c r="AA4532" s="1"/>
      <c r="AB4532" s="1"/>
      <c r="AC4532" s="1"/>
    </row>
    <row r="4533" spans="1:29" ht="15" customHeight="1" x14ac:dyDescent="0.25">
      <c r="A4533" s="342"/>
      <c r="B4533" s="417"/>
      <c r="C4533" s="418"/>
      <c r="S4533" s="367"/>
      <c r="T4533" s="367"/>
      <c r="U4533" s="368"/>
      <c r="V4533" s="1"/>
      <c r="W4533" s="1"/>
      <c r="X4533" s="1"/>
      <c r="Y4533" s="1"/>
      <c r="Z4533" s="1"/>
      <c r="AA4533" s="1"/>
      <c r="AB4533" s="1"/>
      <c r="AC4533" s="1"/>
    </row>
    <row r="4534" spans="1:29" ht="15" customHeight="1" x14ac:dyDescent="0.25">
      <c r="A4534" s="342"/>
      <c r="B4534" s="417"/>
      <c r="C4534" s="418"/>
      <c r="S4534" s="367"/>
      <c r="T4534" s="367"/>
      <c r="U4534" s="368"/>
      <c r="V4534" s="1"/>
      <c r="W4534" s="1"/>
      <c r="X4534" s="1"/>
      <c r="Y4534" s="1"/>
      <c r="Z4534" s="1"/>
      <c r="AA4534" s="1"/>
      <c r="AB4534" s="1"/>
      <c r="AC4534" s="1"/>
    </row>
    <row r="4535" spans="1:29" ht="15" customHeight="1" x14ac:dyDescent="0.25">
      <c r="A4535" s="342"/>
      <c r="B4535" s="417"/>
      <c r="C4535" s="418"/>
      <c r="S4535" s="367"/>
      <c r="T4535" s="367"/>
      <c r="U4535" s="368"/>
      <c r="V4535" s="1"/>
      <c r="W4535" s="1"/>
      <c r="X4535" s="1"/>
      <c r="Y4535" s="1"/>
      <c r="Z4535" s="1"/>
      <c r="AA4535" s="1"/>
      <c r="AB4535" s="1"/>
      <c r="AC4535" s="1"/>
    </row>
    <row r="4536" spans="1:29" ht="15" customHeight="1" x14ac:dyDescent="0.25">
      <c r="A4536" s="342"/>
      <c r="B4536" s="417"/>
      <c r="C4536" s="418"/>
      <c r="S4536" s="367"/>
      <c r="T4536" s="367"/>
      <c r="U4536" s="368"/>
      <c r="V4536" s="1"/>
      <c r="W4536" s="1"/>
      <c r="X4536" s="1"/>
      <c r="Y4536" s="1"/>
      <c r="Z4536" s="1"/>
      <c r="AA4536" s="1"/>
      <c r="AB4536" s="1"/>
      <c r="AC4536" s="1"/>
    </row>
    <row r="4537" spans="1:29" ht="15" customHeight="1" x14ac:dyDescent="0.25">
      <c r="A4537" s="342"/>
      <c r="B4537" s="417"/>
      <c r="C4537" s="418"/>
      <c r="S4537" s="367"/>
      <c r="T4537" s="367"/>
      <c r="U4537" s="368"/>
      <c r="V4537" s="1"/>
      <c r="W4537" s="1"/>
      <c r="X4537" s="1"/>
      <c r="Y4537" s="1"/>
      <c r="Z4537" s="1"/>
      <c r="AA4537" s="1"/>
      <c r="AB4537" s="1"/>
      <c r="AC4537" s="1"/>
    </row>
    <row r="4538" spans="1:29" ht="15" customHeight="1" x14ac:dyDescent="0.25">
      <c r="A4538" s="342"/>
      <c r="B4538" s="417"/>
      <c r="C4538" s="418"/>
      <c r="S4538" s="367"/>
      <c r="T4538" s="367"/>
      <c r="U4538" s="368"/>
      <c r="V4538" s="1"/>
      <c r="W4538" s="1"/>
      <c r="X4538" s="1"/>
      <c r="Y4538" s="1"/>
      <c r="Z4538" s="1"/>
      <c r="AA4538" s="1"/>
      <c r="AB4538" s="1"/>
      <c r="AC4538" s="1"/>
    </row>
    <row r="4539" spans="1:29" ht="15" customHeight="1" x14ac:dyDescent="0.25">
      <c r="A4539" s="342"/>
      <c r="B4539" s="417"/>
      <c r="C4539" s="418"/>
      <c r="S4539" s="367"/>
      <c r="T4539" s="367"/>
      <c r="U4539" s="368"/>
      <c r="V4539" s="1"/>
      <c r="W4539" s="1"/>
      <c r="X4539" s="1"/>
      <c r="Y4539" s="1"/>
      <c r="Z4539" s="1"/>
      <c r="AA4539" s="1"/>
      <c r="AB4539" s="1"/>
      <c r="AC4539" s="1"/>
    </row>
    <row r="4540" spans="1:29" ht="15" customHeight="1" x14ac:dyDescent="0.25">
      <c r="A4540" s="342"/>
      <c r="B4540" s="417"/>
      <c r="C4540" s="418"/>
      <c r="S4540" s="367"/>
      <c r="T4540" s="367"/>
      <c r="U4540" s="368"/>
      <c r="V4540" s="1"/>
      <c r="W4540" s="1"/>
      <c r="X4540" s="1"/>
      <c r="Y4540" s="1"/>
      <c r="Z4540" s="1"/>
      <c r="AA4540" s="1"/>
      <c r="AB4540" s="1"/>
      <c r="AC4540" s="1"/>
    </row>
    <row r="4541" spans="1:29" ht="15" customHeight="1" x14ac:dyDescent="0.25">
      <c r="A4541" s="342"/>
      <c r="B4541" s="417"/>
      <c r="C4541" s="418"/>
      <c r="S4541" s="367"/>
      <c r="T4541" s="367"/>
      <c r="U4541" s="368"/>
      <c r="V4541" s="1"/>
      <c r="W4541" s="1"/>
      <c r="X4541" s="1"/>
      <c r="Y4541" s="1"/>
      <c r="Z4541" s="1"/>
      <c r="AA4541" s="1"/>
      <c r="AB4541" s="1"/>
      <c r="AC4541" s="1"/>
    </row>
    <row r="4542" spans="1:29" ht="15" customHeight="1" x14ac:dyDescent="0.25">
      <c r="A4542" s="342"/>
      <c r="B4542" s="417"/>
      <c r="C4542" s="418"/>
      <c r="S4542" s="367"/>
      <c r="T4542" s="367"/>
      <c r="U4542" s="368"/>
      <c r="V4542" s="1"/>
      <c r="W4542" s="1"/>
      <c r="X4542" s="1"/>
      <c r="Y4542" s="1"/>
      <c r="Z4542" s="1"/>
      <c r="AA4542" s="1"/>
      <c r="AB4542" s="1"/>
      <c r="AC4542" s="1"/>
    </row>
    <row r="4543" spans="1:29" ht="15" customHeight="1" x14ac:dyDescent="0.25">
      <c r="A4543" s="342"/>
      <c r="B4543" s="417"/>
      <c r="C4543" s="418"/>
      <c r="S4543" s="367"/>
      <c r="T4543" s="367"/>
      <c r="U4543" s="368"/>
      <c r="V4543" s="1"/>
      <c r="W4543" s="1"/>
      <c r="X4543" s="1"/>
      <c r="Y4543" s="1"/>
      <c r="Z4543" s="1"/>
      <c r="AA4543" s="1"/>
      <c r="AB4543" s="1"/>
      <c r="AC4543" s="1"/>
    </row>
    <row r="4544" spans="1:29" ht="15" customHeight="1" x14ac:dyDescent="0.25">
      <c r="A4544" s="342"/>
      <c r="B4544" s="417"/>
      <c r="C4544" s="418"/>
      <c r="S4544" s="367"/>
      <c r="T4544" s="367"/>
      <c r="U4544" s="368"/>
      <c r="V4544" s="1"/>
      <c r="W4544" s="1"/>
      <c r="X4544" s="1"/>
      <c r="Y4544" s="1"/>
      <c r="Z4544" s="1"/>
      <c r="AA4544" s="1"/>
      <c r="AB4544" s="1"/>
      <c r="AC4544" s="1"/>
    </row>
    <row r="4545" spans="1:29" ht="15" customHeight="1" x14ac:dyDescent="0.25">
      <c r="A4545" s="342"/>
      <c r="B4545" s="417"/>
      <c r="C4545" s="418"/>
      <c r="S4545" s="367"/>
      <c r="T4545" s="367"/>
      <c r="U4545" s="368"/>
      <c r="V4545" s="1"/>
      <c r="W4545" s="1"/>
      <c r="X4545" s="1"/>
      <c r="Y4545" s="1"/>
      <c r="Z4545" s="1"/>
      <c r="AA4545" s="1"/>
      <c r="AB4545" s="1"/>
      <c r="AC4545" s="1"/>
    </row>
    <row r="4546" spans="1:29" ht="15" customHeight="1" x14ac:dyDescent="0.25">
      <c r="A4546" s="342"/>
      <c r="B4546" s="417"/>
      <c r="C4546" s="418"/>
      <c r="S4546" s="367"/>
      <c r="T4546" s="367"/>
      <c r="U4546" s="368"/>
      <c r="V4546" s="1"/>
      <c r="W4546" s="1"/>
      <c r="X4546" s="1"/>
      <c r="Y4546" s="1"/>
      <c r="Z4546" s="1"/>
      <c r="AA4546" s="1"/>
      <c r="AB4546" s="1"/>
      <c r="AC4546" s="1"/>
    </row>
    <row r="4547" spans="1:29" ht="15" customHeight="1" x14ac:dyDescent="0.25">
      <c r="A4547" s="342"/>
      <c r="B4547" s="417"/>
      <c r="C4547" s="418"/>
      <c r="S4547" s="367"/>
      <c r="T4547" s="367"/>
      <c r="U4547" s="368"/>
      <c r="V4547" s="1"/>
      <c r="W4547" s="1"/>
      <c r="X4547" s="1"/>
      <c r="Y4547" s="1"/>
      <c r="Z4547" s="1"/>
      <c r="AA4547" s="1"/>
      <c r="AB4547" s="1"/>
      <c r="AC4547" s="1"/>
    </row>
    <row r="4548" spans="1:29" ht="15" customHeight="1" x14ac:dyDescent="0.25">
      <c r="A4548" s="342"/>
      <c r="B4548" s="417"/>
      <c r="C4548" s="418"/>
      <c r="S4548" s="367"/>
      <c r="T4548" s="367"/>
      <c r="U4548" s="368"/>
      <c r="V4548" s="1"/>
      <c r="W4548" s="1"/>
      <c r="X4548" s="1"/>
      <c r="Y4548" s="1"/>
      <c r="Z4548" s="1"/>
      <c r="AA4548" s="1"/>
      <c r="AB4548" s="1"/>
      <c r="AC4548" s="1"/>
    </row>
    <row r="4549" spans="1:29" ht="15" customHeight="1" x14ac:dyDescent="0.25">
      <c r="A4549" s="342"/>
      <c r="B4549" s="417"/>
      <c r="C4549" s="418"/>
      <c r="S4549" s="367"/>
      <c r="T4549" s="367"/>
      <c r="U4549" s="368"/>
      <c r="V4549" s="1"/>
      <c r="W4549" s="1"/>
      <c r="X4549" s="1"/>
      <c r="Y4549" s="1"/>
      <c r="Z4549" s="1"/>
      <c r="AA4549" s="1"/>
      <c r="AB4549" s="1"/>
      <c r="AC4549" s="1"/>
    </row>
    <row r="4550" spans="1:29" ht="15" customHeight="1" x14ac:dyDescent="0.25">
      <c r="A4550" s="342"/>
      <c r="B4550" s="417"/>
      <c r="C4550" s="418"/>
      <c r="S4550" s="367"/>
      <c r="T4550" s="367"/>
      <c r="U4550" s="368"/>
      <c r="V4550" s="1"/>
      <c r="W4550" s="1"/>
      <c r="X4550" s="1"/>
      <c r="Y4550" s="1"/>
      <c r="Z4550" s="1"/>
      <c r="AA4550" s="1"/>
      <c r="AB4550" s="1"/>
      <c r="AC4550" s="1"/>
    </row>
    <row r="4551" spans="1:29" ht="15" customHeight="1" x14ac:dyDescent="0.25">
      <c r="A4551" s="342"/>
      <c r="B4551" s="417"/>
      <c r="C4551" s="418"/>
      <c r="S4551" s="367"/>
      <c r="T4551" s="367"/>
      <c r="U4551" s="368"/>
      <c r="V4551" s="1"/>
      <c r="W4551" s="1"/>
      <c r="X4551" s="1"/>
      <c r="Y4551" s="1"/>
      <c r="Z4551" s="1"/>
      <c r="AA4551" s="1"/>
      <c r="AB4551" s="1"/>
      <c r="AC4551" s="1"/>
    </row>
    <row r="4552" spans="1:29" ht="15" customHeight="1" x14ac:dyDescent="0.25">
      <c r="A4552" s="342"/>
      <c r="B4552" s="417"/>
      <c r="C4552" s="418"/>
      <c r="S4552" s="367"/>
      <c r="T4552" s="367"/>
      <c r="U4552" s="368"/>
      <c r="V4552" s="1"/>
      <c r="W4552" s="1"/>
      <c r="X4552" s="1"/>
      <c r="Y4552" s="1"/>
      <c r="Z4552" s="1"/>
      <c r="AA4552" s="1"/>
      <c r="AB4552" s="1"/>
      <c r="AC4552" s="1"/>
    </row>
    <row r="4553" spans="1:29" ht="15" customHeight="1" x14ac:dyDescent="0.25">
      <c r="A4553" s="342"/>
      <c r="B4553" s="417"/>
      <c r="C4553" s="418"/>
      <c r="S4553" s="367"/>
      <c r="T4553" s="367"/>
      <c r="U4553" s="368"/>
      <c r="V4553" s="1"/>
      <c r="W4553" s="1"/>
      <c r="X4553" s="1"/>
      <c r="Y4553" s="1"/>
      <c r="Z4553" s="1"/>
      <c r="AA4553" s="1"/>
      <c r="AB4553" s="1"/>
      <c r="AC4553" s="1"/>
    </row>
    <row r="4554" spans="1:29" ht="15" customHeight="1" x14ac:dyDescent="0.25">
      <c r="A4554" s="342"/>
      <c r="B4554" s="417"/>
      <c r="C4554" s="418"/>
      <c r="S4554" s="367"/>
      <c r="T4554" s="367"/>
      <c r="U4554" s="368"/>
      <c r="V4554" s="1"/>
      <c r="W4554" s="1"/>
      <c r="X4554" s="1"/>
      <c r="Y4554" s="1"/>
      <c r="Z4554" s="1"/>
      <c r="AA4554" s="1"/>
      <c r="AB4554" s="1"/>
      <c r="AC4554" s="1"/>
    </row>
    <row r="4555" spans="1:29" ht="15" customHeight="1" x14ac:dyDescent="0.25">
      <c r="A4555" s="342"/>
      <c r="B4555" s="417"/>
      <c r="C4555" s="418"/>
      <c r="S4555" s="367"/>
      <c r="T4555" s="367"/>
      <c r="U4555" s="368"/>
      <c r="V4555" s="1"/>
      <c r="W4555" s="1"/>
      <c r="X4555" s="1"/>
      <c r="Y4555" s="1"/>
      <c r="Z4555" s="1"/>
      <c r="AA4555" s="1"/>
      <c r="AB4555" s="1"/>
      <c r="AC4555" s="1"/>
    </row>
    <row r="4556" spans="1:29" ht="15" customHeight="1" x14ac:dyDescent="0.25">
      <c r="A4556" s="342"/>
      <c r="B4556" s="417"/>
      <c r="C4556" s="418"/>
      <c r="S4556" s="367"/>
      <c r="T4556" s="367"/>
      <c r="U4556" s="368"/>
      <c r="V4556" s="1"/>
      <c r="W4556" s="1"/>
      <c r="X4556" s="1"/>
      <c r="Y4556" s="1"/>
      <c r="Z4556" s="1"/>
      <c r="AA4556" s="1"/>
      <c r="AB4556" s="1"/>
      <c r="AC4556" s="1"/>
    </row>
    <row r="4557" spans="1:29" ht="15" customHeight="1" x14ac:dyDescent="0.25">
      <c r="A4557" s="342"/>
      <c r="B4557" s="417"/>
      <c r="C4557" s="418"/>
      <c r="S4557" s="367"/>
      <c r="T4557" s="367"/>
      <c r="U4557" s="368"/>
      <c r="V4557" s="1"/>
      <c r="W4557" s="1"/>
      <c r="X4557" s="1"/>
      <c r="Y4557" s="1"/>
      <c r="Z4557" s="1"/>
      <c r="AA4557" s="1"/>
      <c r="AB4557" s="1"/>
      <c r="AC4557" s="1"/>
    </row>
    <row r="4558" spans="1:29" ht="15" customHeight="1" x14ac:dyDescent="0.25">
      <c r="A4558" s="342"/>
      <c r="B4558" s="417"/>
      <c r="C4558" s="418"/>
      <c r="S4558" s="367"/>
      <c r="T4558" s="367"/>
      <c r="U4558" s="368"/>
      <c r="V4558" s="1"/>
      <c r="W4558" s="1"/>
      <c r="X4558" s="1"/>
      <c r="Y4558" s="1"/>
      <c r="Z4558" s="1"/>
      <c r="AA4558" s="1"/>
      <c r="AB4558" s="1"/>
      <c r="AC4558" s="1"/>
    </row>
    <row r="4559" spans="1:29" ht="15" customHeight="1" x14ac:dyDescent="0.25">
      <c r="A4559" s="342"/>
      <c r="B4559" s="417"/>
      <c r="C4559" s="418"/>
      <c r="S4559" s="367"/>
      <c r="T4559" s="367"/>
      <c r="U4559" s="368"/>
      <c r="V4559" s="1"/>
      <c r="W4559" s="1"/>
      <c r="X4559" s="1"/>
      <c r="Y4559" s="1"/>
      <c r="Z4559" s="1"/>
      <c r="AA4559" s="1"/>
      <c r="AB4559" s="1"/>
      <c r="AC4559" s="1"/>
    </row>
    <row r="4560" spans="1:29" ht="15" customHeight="1" x14ac:dyDescent="0.25">
      <c r="A4560" s="342"/>
      <c r="B4560" s="417"/>
      <c r="C4560" s="418"/>
      <c r="S4560" s="367"/>
      <c r="T4560" s="367"/>
      <c r="U4560" s="368"/>
      <c r="V4560" s="1"/>
      <c r="W4560" s="1"/>
      <c r="X4560" s="1"/>
      <c r="Y4560" s="1"/>
      <c r="Z4560" s="1"/>
      <c r="AA4560" s="1"/>
      <c r="AB4560" s="1"/>
      <c r="AC4560" s="1"/>
    </row>
    <row r="4561" spans="1:29" ht="15" customHeight="1" x14ac:dyDescent="0.25">
      <c r="A4561" s="342"/>
      <c r="B4561" s="417"/>
      <c r="C4561" s="418"/>
      <c r="S4561" s="367"/>
      <c r="T4561" s="367"/>
      <c r="U4561" s="368"/>
      <c r="V4561" s="1"/>
      <c r="W4561" s="1"/>
      <c r="X4561" s="1"/>
      <c r="Y4561" s="1"/>
      <c r="Z4561" s="1"/>
      <c r="AA4561" s="1"/>
      <c r="AB4561" s="1"/>
      <c r="AC4561" s="1"/>
    </row>
    <row r="4562" spans="1:29" ht="15" customHeight="1" x14ac:dyDescent="0.25">
      <c r="A4562" s="342"/>
      <c r="B4562" s="417"/>
      <c r="C4562" s="418"/>
      <c r="S4562" s="367"/>
      <c r="T4562" s="367"/>
      <c r="U4562" s="368"/>
      <c r="V4562" s="1"/>
      <c r="W4562" s="1"/>
      <c r="X4562" s="1"/>
      <c r="Y4562" s="1"/>
      <c r="Z4562" s="1"/>
      <c r="AA4562" s="1"/>
      <c r="AB4562" s="1"/>
      <c r="AC4562" s="1"/>
    </row>
    <row r="4563" spans="1:29" ht="15" customHeight="1" x14ac:dyDescent="0.25">
      <c r="A4563" s="342"/>
      <c r="B4563" s="417"/>
      <c r="C4563" s="418"/>
      <c r="S4563" s="367"/>
      <c r="T4563" s="367"/>
      <c r="U4563" s="368"/>
      <c r="V4563" s="1"/>
      <c r="W4563" s="1"/>
      <c r="X4563" s="1"/>
      <c r="Y4563" s="1"/>
      <c r="Z4563" s="1"/>
      <c r="AA4563" s="1"/>
      <c r="AB4563" s="1"/>
      <c r="AC4563" s="1"/>
    </row>
    <row r="4564" spans="1:29" ht="15" customHeight="1" x14ac:dyDescent="0.25">
      <c r="A4564" s="342"/>
      <c r="B4564" s="417"/>
      <c r="C4564" s="418"/>
      <c r="S4564" s="367"/>
      <c r="T4564" s="367"/>
      <c r="U4564" s="368"/>
      <c r="V4564" s="1"/>
      <c r="W4564" s="1"/>
      <c r="X4564" s="1"/>
      <c r="Y4564" s="1"/>
      <c r="Z4564" s="1"/>
      <c r="AA4564" s="1"/>
      <c r="AB4564" s="1"/>
      <c r="AC4564" s="1"/>
    </row>
    <row r="4565" spans="1:29" ht="15" customHeight="1" x14ac:dyDescent="0.25">
      <c r="A4565" s="342"/>
      <c r="B4565" s="417"/>
      <c r="C4565" s="418"/>
      <c r="S4565" s="367"/>
      <c r="T4565" s="367"/>
      <c r="U4565" s="368"/>
      <c r="V4565" s="1"/>
      <c r="W4565" s="1"/>
      <c r="X4565" s="1"/>
      <c r="Y4565" s="1"/>
      <c r="Z4565" s="1"/>
      <c r="AA4565" s="1"/>
      <c r="AB4565" s="1"/>
      <c r="AC4565" s="1"/>
    </row>
    <row r="4566" spans="1:29" ht="15" customHeight="1" x14ac:dyDescent="0.25">
      <c r="A4566" s="342"/>
      <c r="B4566" s="417"/>
      <c r="C4566" s="418"/>
      <c r="S4566" s="367"/>
      <c r="T4566" s="367"/>
      <c r="U4566" s="368"/>
      <c r="V4566" s="1"/>
      <c r="W4566" s="1"/>
      <c r="X4566" s="1"/>
      <c r="Y4566" s="1"/>
      <c r="Z4566" s="1"/>
      <c r="AA4566" s="1"/>
      <c r="AB4566" s="1"/>
      <c r="AC4566" s="1"/>
    </row>
    <row r="4567" spans="1:29" ht="15" customHeight="1" x14ac:dyDescent="0.25">
      <c r="A4567" s="342"/>
      <c r="B4567" s="417"/>
      <c r="C4567" s="418"/>
      <c r="S4567" s="367"/>
      <c r="T4567" s="367"/>
      <c r="U4567" s="368"/>
      <c r="V4567" s="1"/>
      <c r="W4567" s="1"/>
      <c r="X4567" s="1"/>
      <c r="Y4567" s="1"/>
      <c r="Z4567" s="1"/>
      <c r="AA4567" s="1"/>
      <c r="AB4567" s="1"/>
      <c r="AC4567" s="1"/>
    </row>
    <row r="4568" spans="1:29" ht="15" customHeight="1" x14ac:dyDescent="0.25">
      <c r="A4568" s="342"/>
      <c r="B4568" s="417"/>
      <c r="C4568" s="418"/>
      <c r="S4568" s="367"/>
      <c r="T4568" s="367"/>
      <c r="U4568" s="368"/>
      <c r="V4568" s="1"/>
      <c r="W4568" s="1"/>
      <c r="X4568" s="1"/>
      <c r="Y4568" s="1"/>
      <c r="Z4568" s="1"/>
      <c r="AA4568" s="1"/>
      <c r="AB4568" s="1"/>
      <c r="AC4568" s="1"/>
    </row>
    <row r="4569" spans="1:29" ht="15" customHeight="1" x14ac:dyDescent="0.25">
      <c r="A4569" s="342"/>
      <c r="B4569" s="417"/>
      <c r="C4569" s="418"/>
      <c r="S4569" s="367"/>
      <c r="T4569" s="367"/>
      <c r="U4569" s="368"/>
      <c r="V4569" s="1"/>
      <c r="W4569" s="1"/>
      <c r="X4569" s="1"/>
      <c r="Y4569" s="1"/>
      <c r="Z4569" s="1"/>
      <c r="AA4569" s="1"/>
      <c r="AB4569" s="1"/>
      <c r="AC4569" s="1"/>
    </row>
    <row r="4570" spans="1:29" ht="15" customHeight="1" x14ac:dyDescent="0.25">
      <c r="A4570" s="342"/>
      <c r="B4570" s="417"/>
      <c r="C4570" s="418"/>
      <c r="S4570" s="367"/>
      <c r="T4570" s="367"/>
      <c r="U4570" s="368"/>
      <c r="V4570" s="1"/>
      <c r="W4570" s="1"/>
      <c r="X4570" s="1"/>
      <c r="Y4570" s="1"/>
      <c r="Z4570" s="1"/>
      <c r="AA4570" s="1"/>
      <c r="AB4570" s="1"/>
      <c r="AC4570" s="1"/>
    </row>
    <row r="4571" spans="1:29" ht="15" customHeight="1" x14ac:dyDescent="0.25">
      <c r="A4571" s="342"/>
      <c r="B4571" s="417"/>
      <c r="C4571" s="418"/>
      <c r="S4571" s="367"/>
      <c r="T4571" s="367"/>
      <c r="U4571" s="368"/>
      <c r="V4571" s="1"/>
      <c r="W4571" s="1"/>
      <c r="X4571" s="1"/>
      <c r="Y4571" s="1"/>
      <c r="Z4571" s="1"/>
      <c r="AA4571" s="1"/>
      <c r="AB4571" s="1"/>
      <c r="AC4571" s="1"/>
    </row>
    <row r="4572" spans="1:29" ht="15" customHeight="1" x14ac:dyDescent="0.25">
      <c r="A4572" s="342"/>
      <c r="B4572" s="417"/>
      <c r="C4572" s="418"/>
      <c r="S4572" s="367"/>
      <c r="T4572" s="367"/>
      <c r="U4572" s="368"/>
      <c r="V4572" s="1"/>
      <c r="W4572" s="1"/>
      <c r="X4572" s="1"/>
      <c r="Y4572" s="1"/>
      <c r="Z4572" s="1"/>
      <c r="AA4572" s="1"/>
      <c r="AB4572" s="1"/>
      <c r="AC4572" s="1"/>
    </row>
    <row r="4573" spans="1:29" ht="15" customHeight="1" x14ac:dyDescent="0.25">
      <c r="A4573" s="342"/>
      <c r="B4573" s="417"/>
      <c r="C4573" s="418"/>
      <c r="S4573" s="367"/>
      <c r="T4573" s="367"/>
      <c r="U4573" s="368"/>
      <c r="V4573" s="1"/>
      <c r="W4573" s="1"/>
      <c r="X4573" s="1"/>
      <c r="Y4573" s="1"/>
      <c r="Z4573" s="1"/>
      <c r="AA4573" s="1"/>
      <c r="AB4573" s="1"/>
      <c r="AC4573" s="1"/>
    </row>
    <row r="4574" spans="1:29" ht="15" customHeight="1" x14ac:dyDescent="0.25">
      <c r="A4574" s="342"/>
      <c r="B4574" s="417"/>
      <c r="C4574" s="418"/>
      <c r="S4574" s="367"/>
      <c r="T4574" s="367"/>
      <c r="U4574" s="368"/>
      <c r="V4574" s="1"/>
      <c r="W4574" s="1"/>
      <c r="X4574" s="1"/>
      <c r="Y4574" s="1"/>
      <c r="Z4574" s="1"/>
      <c r="AA4574" s="1"/>
      <c r="AB4574" s="1"/>
      <c r="AC4574" s="1"/>
    </row>
    <row r="4575" spans="1:29" ht="15" customHeight="1" x14ac:dyDescent="0.25">
      <c r="A4575" s="342"/>
      <c r="B4575" s="417"/>
      <c r="C4575" s="418"/>
      <c r="S4575" s="367"/>
      <c r="T4575" s="367"/>
      <c r="U4575" s="368"/>
      <c r="V4575" s="1"/>
      <c r="W4575" s="1"/>
      <c r="X4575" s="1"/>
      <c r="Y4575" s="1"/>
      <c r="Z4575" s="1"/>
      <c r="AA4575" s="1"/>
      <c r="AB4575" s="1"/>
      <c r="AC4575" s="1"/>
    </row>
    <row r="4576" spans="1:29" ht="15" customHeight="1" x14ac:dyDescent="0.25">
      <c r="A4576" s="342"/>
      <c r="B4576" s="417"/>
      <c r="C4576" s="418"/>
      <c r="S4576" s="367"/>
      <c r="T4576" s="367"/>
      <c r="U4576" s="368"/>
      <c r="V4576" s="1"/>
      <c r="W4576" s="1"/>
      <c r="X4576" s="1"/>
      <c r="Y4576" s="1"/>
      <c r="Z4576" s="1"/>
      <c r="AA4576" s="1"/>
      <c r="AB4576" s="1"/>
      <c r="AC4576" s="1"/>
    </row>
    <row r="4577" spans="1:29" ht="15" customHeight="1" x14ac:dyDescent="0.25">
      <c r="A4577" s="342"/>
      <c r="B4577" s="417"/>
      <c r="C4577" s="418"/>
      <c r="S4577" s="367"/>
      <c r="T4577" s="367"/>
      <c r="U4577" s="368"/>
      <c r="V4577" s="1"/>
      <c r="W4577" s="1"/>
      <c r="X4577" s="1"/>
      <c r="Y4577" s="1"/>
      <c r="Z4577" s="1"/>
      <c r="AA4577" s="1"/>
      <c r="AB4577" s="1"/>
      <c r="AC4577" s="1"/>
    </row>
    <row r="4578" spans="1:29" ht="15" customHeight="1" x14ac:dyDescent="0.25">
      <c r="A4578" s="342"/>
      <c r="B4578" s="417"/>
      <c r="C4578" s="418"/>
      <c r="S4578" s="367"/>
      <c r="T4578" s="367"/>
      <c r="U4578" s="368"/>
      <c r="V4578" s="1"/>
      <c r="W4578" s="1"/>
      <c r="X4578" s="1"/>
      <c r="Y4578" s="1"/>
      <c r="Z4578" s="1"/>
      <c r="AA4578" s="1"/>
      <c r="AB4578" s="1"/>
      <c r="AC4578" s="1"/>
    </row>
    <row r="4579" spans="1:29" ht="15" customHeight="1" x14ac:dyDescent="0.25">
      <c r="A4579" s="342"/>
      <c r="B4579" s="417"/>
      <c r="C4579" s="418"/>
      <c r="S4579" s="367"/>
      <c r="T4579" s="367"/>
      <c r="U4579" s="368"/>
      <c r="V4579" s="1"/>
      <c r="W4579" s="1"/>
      <c r="X4579" s="1"/>
      <c r="Y4579" s="1"/>
      <c r="Z4579" s="1"/>
      <c r="AA4579" s="1"/>
      <c r="AB4579" s="1"/>
      <c r="AC4579" s="1"/>
    </row>
    <row r="4580" spans="1:29" ht="15" customHeight="1" x14ac:dyDescent="0.25">
      <c r="A4580" s="342"/>
      <c r="B4580" s="417"/>
      <c r="C4580" s="418"/>
      <c r="S4580" s="367"/>
      <c r="T4580" s="367"/>
      <c r="U4580" s="368"/>
      <c r="V4580" s="1"/>
      <c r="W4580" s="1"/>
      <c r="X4580" s="1"/>
      <c r="Y4580" s="1"/>
      <c r="Z4580" s="1"/>
      <c r="AA4580" s="1"/>
      <c r="AB4580" s="1"/>
      <c r="AC4580" s="1"/>
    </row>
    <row r="4581" spans="1:29" ht="15" customHeight="1" x14ac:dyDescent="0.25">
      <c r="A4581" s="342"/>
      <c r="B4581" s="417"/>
      <c r="C4581" s="418"/>
      <c r="S4581" s="367"/>
      <c r="T4581" s="367"/>
      <c r="U4581" s="368"/>
      <c r="V4581" s="1"/>
      <c r="W4581" s="1"/>
      <c r="X4581" s="1"/>
      <c r="Y4581" s="1"/>
      <c r="Z4581" s="1"/>
      <c r="AA4581" s="1"/>
      <c r="AB4581" s="1"/>
      <c r="AC4581" s="1"/>
    </row>
    <row r="4582" spans="1:29" ht="15" customHeight="1" x14ac:dyDescent="0.25">
      <c r="A4582" s="342"/>
      <c r="B4582" s="417"/>
      <c r="C4582" s="418"/>
      <c r="S4582" s="367"/>
      <c r="T4582" s="367"/>
      <c r="U4582" s="368"/>
      <c r="V4582" s="1"/>
      <c r="W4582" s="1"/>
      <c r="X4582" s="1"/>
      <c r="Y4582" s="1"/>
      <c r="Z4582" s="1"/>
      <c r="AA4582" s="1"/>
      <c r="AB4582" s="1"/>
      <c r="AC4582" s="1"/>
    </row>
    <row r="4583" spans="1:29" ht="15" customHeight="1" x14ac:dyDescent="0.25">
      <c r="A4583" s="342"/>
      <c r="B4583" s="417"/>
      <c r="C4583" s="418"/>
      <c r="S4583" s="367"/>
      <c r="T4583" s="367"/>
      <c r="U4583" s="368"/>
      <c r="V4583" s="1"/>
      <c r="W4583" s="1"/>
      <c r="X4583" s="1"/>
      <c r="Y4583" s="1"/>
      <c r="Z4583" s="1"/>
      <c r="AA4583" s="1"/>
      <c r="AB4583" s="1"/>
      <c r="AC4583" s="1"/>
    </row>
    <row r="4584" spans="1:29" ht="15" customHeight="1" x14ac:dyDescent="0.25">
      <c r="A4584" s="342"/>
      <c r="B4584" s="417"/>
      <c r="C4584" s="418"/>
      <c r="S4584" s="367"/>
      <c r="T4584" s="367"/>
      <c r="U4584" s="368"/>
      <c r="V4584" s="1"/>
      <c r="W4584" s="1"/>
      <c r="X4584" s="1"/>
      <c r="Y4584" s="1"/>
      <c r="Z4584" s="1"/>
      <c r="AA4584" s="1"/>
      <c r="AB4584" s="1"/>
      <c r="AC4584" s="1"/>
    </row>
    <row r="4585" spans="1:29" ht="15" customHeight="1" x14ac:dyDescent="0.25">
      <c r="A4585" s="342"/>
      <c r="B4585" s="417"/>
      <c r="C4585" s="418"/>
      <c r="S4585" s="367"/>
      <c r="T4585" s="367"/>
      <c r="U4585" s="368"/>
      <c r="V4585" s="1"/>
      <c r="W4585" s="1"/>
      <c r="X4585" s="1"/>
      <c r="Y4585" s="1"/>
      <c r="Z4585" s="1"/>
      <c r="AA4585" s="1"/>
      <c r="AB4585" s="1"/>
      <c r="AC4585" s="1"/>
    </row>
    <row r="4586" spans="1:29" ht="15" customHeight="1" x14ac:dyDescent="0.25">
      <c r="A4586" s="342"/>
      <c r="B4586" s="417"/>
      <c r="C4586" s="418"/>
      <c r="S4586" s="367"/>
      <c r="T4586" s="367"/>
      <c r="U4586" s="368"/>
      <c r="V4586" s="1"/>
      <c r="W4586" s="1"/>
      <c r="X4586" s="1"/>
      <c r="Y4586" s="1"/>
      <c r="Z4586" s="1"/>
      <c r="AA4586" s="1"/>
      <c r="AB4586" s="1"/>
      <c r="AC4586" s="1"/>
    </row>
    <row r="4587" spans="1:29" ht="15" customHeight="1" x14ac:dyDescent="0.25">
      <c r="A4587" s="342"/>
      <c r="B4587" s="417"/>
      <c r="C4587" s="418"/>
      <c r="S4587" s="367"/>
      <c r="T4587" s="367"/>
      <c r="U4587" s="368"/>
      <c r="V4587" s="1"/>
      <c r="W4587" s="1"/>
      <c r="X4587" s="1"/>
      <c r="Y4587" s="1"/>
      <c r="Z4587" s="1"/>
      <c r="AA4587" s="1"/>
      <c r="AB4587" s="1"/>
      <c r="AC4587" s="1"/>
    </row>
    <row r="4588" spans="1:29" ht="15" customHeight="1" x14ac:dyDescent="0.25">
      <c r="A4588" s="342"/>
      <c r="B4588" s="417"/>
      <c r="C4588" s="418"/>
      <c r="S4588" s="367"/>
      <c r="T4588" s="367"/>
      <c r="U4588" s="368"/>
      <c r="V4588" s="1"/>
      <c r="W4588" s="1"/>
      <c r="X4588" s="1"/>
      <c r="Y4588" s="1"/>
      <c r="Z4588" s="1"/>
      <c r="AA4588" s="1"/>
      <c r="AB4588" s="1"/>
      <c r="AC4588" s="1"/>
    </row>
    <row r="4589" spans="1:29" ht="15" customHeight="1" x14ac:dyDescent="0.25">
      <c r="A4589" s="342"/>
      <c r="B4589" s="417"/>
      <c r="C4589" s="418"/>
      <c r="S4589" s="367"/>
      <c r="T4589" s="367"/>
      <c r="U4589" s="368"/>
      <c r="V4589" s="1"/>
      <c r="W4589" s="1"/>
      <c r="X4589" s="1"/>
      <c r="Y4589" s="1"/>
      <c r="Z4589" s="1"/>
      <c r="AA4589" s="1"/>
      <c r="AB4589" s="1"/>
      <c r="AC4589" s="1"/>
    </row>
    <row r="4590" spans="1:29" ht="15" customHeight="1" x14ac:dyDescent="0.25">
      <c r="A4590" s="342"/>
      <c r="B4590" s="417"/>
      <c r="C4590" s="418"/>
      <c r="S4590" s="367"/>
      <c r="T4590" s="367"/>
      <c r="U4590" s="368"/>
      <c r="V4590" s="1"/>
      <c r="W4590" s="1"/>
      <c r="X4590" s="1"/>
      <c r="Y4590" s="1"/>
      <c r="Z4590" s="1"/>
      <c r="AA4590" s="1"/>
      <c r="AB4590" s="1"/>
      <c r="AC4590" s="1"/>
    </row>
    <row r="4591" spans="1:29" ht="15" customHeight="1" x14ac:dyDescent="0.25">
      <c r="A4591" s="342"/>
      <c r="B4591" s="417"/>
      <c r="C4591" s="418"/>
      <c r="S4591" s="367"/>
      <c r="T4591" s="367"/>
      <c r="U4591" s="368"/>
      <c r="V4591" s="1"/>
      <c r="W4591" s="1"/>
      <c r="X4591" s="1"/>
      <c r="Y4591" s="1"/>
      <c r="Z4591" s="1"/>
      <c r="AA4591" s="1"/>
      <c r="AB4591" s="1"/>
      <c r="AC4591" s="1"/>
    </row>
    <row r="4592" spans="1:29" ht="15" customHeight="1" x14ac:dyDescent="0.25">
      <c r="A4592" s="342"/>
      <c r="B4592" s="417"/>
      <c r="C4592" s="418"/>
      <c r="S4592" s="367"/>
      <c r="T4592" s="367"/>
      <c r="U4592" s="368"/>
      <c r="V4592" s="1"/>
      <c r="W4592" s="1"/>
      <c r="X4592" s="1"/>
      <c r="Y4592" s="1"/>
      <c r="Z4592" s="1"/>
      <c r="AA4592" s="1"/>
      <c r="AB4592" s="1"/>
      <c r="AC4592" s="1"/>
    </row>
    <row r="4593" spans="1:29" ht="15" customHeight="1" x14ac:dyDescent="0.25">
      <c r="A4593" s="342"/>
      <c r="B4593" s="417"/>
      <c r="C4593" s="418"/>
      <c r="S4593" s="367"/>
      <c r="T4593" s="367"/>
      <c r="U4593" s="368"/>
      <c r="V4593" s="1"/>
      <c r="W4593" s="1"/>
      <c r="X4593" s="1"/>
      <c r="Y4593" s="1"/>
      <c r="Z4593" s="1"/>
      <c r="AA4593" s="1"/>
      <c r="AB4593" s="1"/>
      <c r="AC4593" s="1"/>
    </row>
    <row r="4594" spans="1:29" ht="15" customHeight="1" x14ac:dyDescent="0.25">
      <c r="A4594" s="342"/>
      <c r="B4594" s="417"/>
      <c r="C4594" s="418"/>
      <c r="S4594" s="367"/>
      <c r="T4594" s="367"/>
      <c r="U4594" s="368"/>
      <c r="V4594" s="1"/>
      <c r="W4594" s="1"/>
      <c r="X4594" s="1"/>
      <c r="Y4594" s="1"/>
      <c r="Z4594" s="1"/>
      <c r="AA4594" s="1"/>
      <c r="AB4594" s="1"/>
      <c r="AC4594" s="1"/>
    </row>
    <row r="4595" spans="1:29" ht="15" customHeight="1" x14ac:dyDescent="0.25">
      <c r="A4595" s="342"/>
      <c r="B4595" s="417"/>
      <c r="C4595" s="418"/>
      <c r="S4595" s="367"/>
      <c r="T4595" s="367"/>
      <c r="U4595" s="368"/>
      <c r="V4595" s="1"/>
      <c r="W4595" s="1"/>
      <c r="X4595" s="1"/>
      <c r="Y4595" s="1"/>
      <c r="Z4595" s="1"/>
      <c r="AA4595" s="1"/>
      <c r="AB4595" s="1"/>
      <c r="AC4595" s="1"/>
    </row>
    <row r="4596" spans="1:29" ht="15" customHeight="1" x14ac:dyDescent="0.25">
      <c r="A4596" s="342"/>
      <c r="B4596" s="417"/>
      <c r="C4596" s="418"/>
      <c r="S4596" s="367"/>
      <c r="T4596" s="367"/>
      <c r="U4596" s="368"/>
      <c r="V4596" s="1"/>
      <c r="W4596" s="1"/>
      <c r="X4596" s="1"/>
      <c r="Y4596" s="1"/>
      <c r="Z4596" s="1"/>
      <c r="AA4596" s="1"/>
      <c r="AB4596" s="1"/>
      <c r="AC4596" s="1"/>
    </row>
    <row r="4597" spans="1:29" ht="15" customHeight="1" x14ac:dyDescent="0.25">
      <c r="A4597" s="342"/>
      <c r="B4597" s="417"/>
      <c r="C4597" s="418"/>
      <c r="S4597" s="367"/>
      <c r="T4597" s="367"/>
      <c r="U4597" s="368"/>
      <c r="V4597" s="1"/>
      <c r="W4597" s="1"/>
      <c r="X4597" s="1"/>
      <c r="Y4597" s="1"/>
      <c r="Z4597" s="1"/>
      <c r="AA4597" s="1"/>
      <c r="AB4597" s="1"/>
      <c r="AC4597" s="1"/>
    </row>
    <row r="4598" spans="1:29" ht="15" customHeight="1" x14ac:dyDescent="0.25">
      <c r="A4598" s="342"/>
      <c r="B4598" s="417"/>
      <c r="C4598" s="418"/>
      <c r="S4598" s="367"/>
      <c r="T4598" s="367"/>
      <c r="U4598" s="368"/>
      <c r="V4598" s="1"/>
      <c r="W4598" s="1"/>
      <c r="X4598" s="1"/>
      <c r="Y4598" s="1"/>
      <c r="Z4598" s="1"/>
      <c r="AA4598" s="1"/>
      <c r="AB4598" s="1"/>
      <c r="AC4598" s="1"/>
    </row>
    <row r="4599" spans="1:29" ht="15" customHeight="1" x14ac:dyDescent="0.25">
      <c r="A4599" s="342"/>
      <c r="B4599" s="417"/>
      <c r="C4599" s="418"/>
      <c r="S4599" s="367"/>
      <c r="T4599" s="367"/>
      <c r="U4599" s="368"/>
      <c r="V4599" s="1"/>
      <c r="W4599" s="1"/>
      <c r="X4599" s="1"/>
      <c r="Y4599" s="1"/>
      <c r="Z4599" s="1"/>
      <c r="AA4599" s="1"/>
      <c r="AB4599" s="1"/>
      <c r="AC4599" s="1"/>
    </row>
    <row r="4600" spans="1:29" ht="15" customHeight="1" x14ac:dyDescent="0.25">
      <c r="A4600" s="342"/>
      <c r="B4600" s="417"/>
      <c r="C4600" s="418"/>
      <c r="S4600" s="367"/>
      <c r="T4600" s="367"/>
      <c r="U4600" s="368"/>
      <c r="V4600" s="1"/>
      <c r="W4600" s="1"/>
      <c r="X4600" s="1"/>
      <c r="Y4600" s="1"/>
      <c r="Z4600" s="1"/>
      <c r="AA4600" s="1"/>
      <c r="AB4600" s="1"/>
      <c r="AC4600" s="1"/>
    </row>
    <row r="4601" spans="1:29" ht="15" customHeight="1" x14ac:dyDescent="0.25">
      <c r="A4601" s="342"/>
      <c r="B4601" s="417"/>
      <c r="C4601" s="418"/>
      <c r="S4601" s="367"/>
      <c r="T4601" s="367"/>
      <c r="U4601" s="368"/>
      <c r="V4601" s="1"/>
      <c r="W4601" s="1"/>
      <c r="X4601" s="1"/>
      <c r="Y4601" s="1"/>
      <c r="Z4601" s="1"/>
      <c r="AA4601" s="1"/>
      <c r="AB4601" s="1"/>
      <c r="AC4601" s="1"/>
    </row>
    <row r="4602" spans="1:29" ht="15" customHeight="1" x14ac:dyDescent="0.25">
      <c r="A4602" s="342"/>
      <c r="B4602" s="417"/>
      <c r="C4602" s="418"/>
      <c r="S4602" s="367"/>
      <c r="T4602" s="367"/>
      <c r="U4602" s="368"/>
      <c r="V4602" s="1"/>
      <c r="W4602" s="1"/>
      <c r="X4602" s="1"/>
      <c r="Y4602" s="1"/>
      <c r="Z4602" s="1"/>
      <c r="AA4602" s="1"/>
      <c r="AB4602" s="1"/>
      <c r="AC4602" s="1"/>
    </row>
    <row r="4603" spans="1:29" ht="15" customHeight="1" x14ac:dyDescent="0.25">
      <c r="A4603" s="342"/>
      <c r="B4603" s="417"/>
      <c r="C4603" s="418"/>
      <c r="S4603" s="367"/>
      <c r="T4603" s="367"/>
      <c r="U4603" s="368"/>
      <c r="V4603" s="1"/>
      <c r="W4603" s="1"/>
      <c r="X4603" s="1"/>
      <c r="Y4603" s="1"/>
      <c r="Z4603" s="1"/>
      <c r="AA4603" s="1"/>
      <c r="AB4603" s="1"/>
      <c r="AC4603" s="1"/>
    </row>
    <row r="4604" spans="1:29" ht="15" customHeight="1" x14ac:dyDescent="0.25">
      <c r="A4604" s="342"/>
      <c r="B4604" s="417"/>
      <c r="C4604" s="418"/>
      <c r="S4604" s="367"/>
      <c r="T4604" s="367"/>
      <c r="U4604" s="368"/>
      <c r="V4604" s="1"/>
      <c r="W4604" s="1"/>
      <c r="X4604" s="1"/>
      <c r="Y4604" s="1"/>
      <c r="Z4604" s="1"/>
      <c r="AA4604" s="1"/>
      <c r="AB4604" s="1"/>
      <c r="AC4604" s="1"/>
    </row>
    <row r="4605" spans="1:29" ht="15" customHeight="1" x14ac:dyDescent="0.25">
      <c r="A4605" s="342"/>
      <c r="B4605" s="417"/>
      <c r="C4605" s="418"/>
      <c r="S4605" s="367"/>
      <c r="T4605" s="367"/>
      <c r="U4605" s="368"/>
      <c r="V4605" s="1"/>
      <c r="W4605" s="1"/>
      <c r="X4605" s="1"/>
      <c r="Y4605" s="1"/>
      <c r="Z4605" s="1"/>
      <c r="AA4605" s="1"/>
      <c r="AB4605" s="1"/>
      <c r="AC4605" s="1"/>
    </row>
    <row r="4606" spans="1:29" ht="15" customHeight="1" x14ac:dyDescent="0.25">
      <c r="A4606" s="342"/>
      <c r="B4606" s="417"/>
      <c r="C4606" s="418"/>
      <c r="S4606" s="367"/>
      <c r="T4606" s="367"/>
      <c r="U4606" s="368"/>
      <c r="V4606" s="1"/>
      <c r="W4606" s="1"/>
      <c r="X4606" s="1"/>
      <c r="Y4606" s="1"/>
      <c r="Z4606" s="1"/>
      <c r="AA4606" s="1"/>
      <c r="AB4606" s="1"/>
      <c r="AC4606" s="1"/>
    </row>
    <row r="4607" spans="1:29" ht="15" customHeight="1" x14ac:dyDescent="0.25">
      <c r="A4607" s="342"/>
      <c r="B4607" s="417"/>
      <c r="C4607" s="418"/>
      <c r="S4607" s="367"/>
      <c r="T4607" s="367"/>
      <c r="U4607" s="368"/>
      <c r="V4607" s="1"/>
      <c r="W4607" s="1"/>
      <c r="X4607" s="1"/>
      <c r="Y4607" s="1"/>
      <c r="Z4607" s="1"/>
      <c r="AA4607" s="1"/>
      <c r="AB4607" s="1"/>
      <c r="AC4607" s="1"/>
    </row>
    <row r="4608" spans="1:29" ht="15" customHeight="1" x14ac:dyDescent="0.25">
      <c r="A4608" s="342"/>
      <c r="B4608" s="417"/>
      <c r="C4608" s="418"/>
      <c r="S4608" s="367"/>
      <c r="T4608" s="367"/>
      <c r="U4608" s="368"/>
      <c r="V4608" s="1"/>
      <c r="W4608" s="1"/>
      <c r="X4608" s="1"/>
      <c r="Y4608" s="1"/>
      <c r="Z4608" s="1"/>
      <c r="AA4608" s="1"/>
      <c r="AB4608" s="1"/>
      <c r="AC4608" s="1"/>
    </row>
    <row r="4609" spans="1:29" ht="15" customHeight="1" x14ac:dyDescent="0.25">
      <c r="A4609" s="342"/>
      <c r="B4609" s="417"/>
      <c r="C4609" s="418"/>
      <c r="S4609" s="367"/>
      <c r="T4609" s="367"/>
      <c r="U4609" s="368"/>
      <c r="V4609" s="1"/>
      <c r="W4609" s="1"/>
      <c r="X4609" s="1"/>
      <c r="Y4609" s="1"/>
      <c r="Z4609" s="1"/>
      <c r="AA4609" s="1"/>
      <c r="AB4609" s="1"/>
      <c r="AC4609" s="1"/>
    </row>
    <row r="4610" spans="1:29" ht="15" customHeight="1" x14ac:dyDescent="0.25">
      <c r="A4610" s="342"/>
      <c r="B4610" s="417"/>
      <c r="C4610" s="418"/>
      <c r="S4610" s="367"/>
      <c r="T4610" s="367"/>
      <c r="U4610" s="368"/>
      <c r="V4610" s="1"/>
      <c r="W4610" s="1"/>
      <c r="X4610" s="1"/>
      <c r="Y4610" s="1"/>
      <c r="Z4610" s="1"/>
      <c r="AA4610" s="1"/>
      <c r="AB4610" s="1"/>
      <c r="AC4610" s="1"/>
    </row>
    <row r="4611" spans="1:29" ht="15" customHeight="1" x14ac:dyDescent="0.25">
      <c r="A4611" s="342"/>
      <c r="B4611" s="417"/>
      <c r="C4611" s="418"/>
      <c r="S4611" s="367"/>
      <c r="T4611" s="367"/>
      <c r="U4611" s="368"/>
      <c r="V4611" s="1"/>
      <c r="W4611" s="1"/>
      <c r="X4611" s="1"/>
      <c r="Y4611" s="1"/>
      <c r="Z4611" s="1"/>
      <c r="AA4611" s="1"/>
      <c r="AB4611" s="1"/>
      <c r="AC4611" s="1"/>
    </row>
    <row r="4612" spans="1:29" ht="15" customHeight="1" x14ac:dyDescent="0.25">
      <c r="A4612" s="342"/>
      <c r="B4612" s="417"/>
      <c r="C4612" s="418"/>
      <c r="S4612" s="367"/>
      <c r="T4612" s="367"/>
      <c r="U4612" s="368"/>
      <c r="V4612" s="1"/>
      <c r="W4612" s="1"/>
      <c r="X4612" s="1"/>
      <c r="Y4612" s="1"/>
      <c r="Z4612" s="1"/>
      <c r="AA4612" s="1"/>
      <c r="AB4612" s="1"/>
      <c r="AC4612" s="1"/>
    </row>
    <row r="4613" spans="1:29" ht="15" customHeight="1" x14ac:dyDescent="0.25">
      <c r="A4613" s="342"/>
      <c r="B4613" s="417"/>
      <c r="C4613" s="418"/>
      <c r="S4613" s="367"/>
      <c r="T4613" s="367"/>
      <c r="U4613" s="368"/>
      <c r="V4613" s="1"/>
      <c r="W4613" s="1"/>
      <c r="X4613" s="1"/>
      <c r="Y4613" s="1"/>
      <c r="Z4613" s="1"/>
      <c r="AA4613" s="1"/>
      <c r="AB4613" s="1"/>
      <c r="AC4613" s="1"/>
    </row>
    <row r="4614" spans="1:29" ht="15" customHeight="1" x14ac:dyDescent="0.25">
      <c r="A4614" s="342"/>
      <c r="B4614" s="417"/>
      <c r="C4614" s="418"/>
      <c r="S4614" s="367"/>
      <c r="T4614" s="367"/>
      <c r="U4614" s="368"/>
      <c r="V4614" s="1"/>
      <c r="W4614" s="1"/>
      <c r="X4614" s="1"/>
      <c r="Y4614" s="1"/>
      <c r="Z4614" s="1"/>
      <c r="AA4614" s="1"/>
      <c r="AB4614" s="1"/>
      <c r="AC4614" s="1"/>
    </row>
    <row r="4615" spans="1:29" ht="15" customHeight="1" x14ac:dyDescent="0.25">
      <c r="A4615" s="342"/>
      <c r="B4615" s="417"/>
      <c r="C4615" s="418"/>
      <c r="S4615" s="367"/>
      <c r="T4615" s="367"/>
      <c r="U4615" s="368"/>
      <c r="V4615" s="1"/>
      <c r="W4615" s="1"/>
      <c r="X4615" s="1"/>
      <c r="Y4615" s="1"/>
      <c r="Z4615" s="1"/>
      <c r="AA4615" s="1"/>
      <c r="AB4615" s="1"/>
      <c r="AC4615" s="1"/>
    </row>
    <row r="4616" spans="1:29" ht="15" customHeight="1" x14ac:dyDescent="0.25">
      <c r="A4616" s="342"/>
      <c r="B4616" s="417"/>
      <c r="C4616" s="418"/>
      <c r="S4616" s="367"/>
      <c r="T4616" s="367"/>
      <c r="U4616" s="368"/>
      <c r="V4616" s="1"/>
      <c r="W4616" s="1"/>
      <c r="X4616" s="1"/>
      <c r="Y4616" s="1"/>
      <c r="Z4616" s="1"/>
      <c r="AA4616" s="1"/>
      <c r="AB4616" s="1"/>
      <c r="AC4616" s="1"/>
    </row>
    <row r="4617" spans="1:29" ht="15" customHeight="1" x14ac:dyDescent="0.25">
      <c r="A4617" s="342"/>
      <c r="B4617" s="417"/>
      <c r="C4617" s="418"/>
      <c r="S4617" s="367"/>
      <c r="T4617" s="367"/>
      <c r="U4617" s="368"/>
      <c r="V4617" s="1"/>
      <c r="W4617" s="1"/>
      <c r="X4617" s="1"/>
      <c r="Y4617" s="1"/>
      <c r="Z4617" s="1"/>
      <c r="AA4617" s="1"/>
      <c r="AB4617" s="1"/>
      <c r="AC4617" s="1"/>
    </row>
    <row r="4618" spans="1:29" ht="15" customHeight="1" x14ac:dyDescent="0.25">
      <c r="A4618" s="342"/>
      <c r="B4618" s="417"/>
      <c r="C4618" s="418"/>
      <c r="S4618" s="367"/>
      <c r="T4618" s="367"/>
      <c r="U4618" s="368"/>
      <c r="V4618" s="1"/>
      <c r="W4618" s="1"/>
      <c r="X4618" s="1"/>
      <c r="Y4618" s="1"/>
      <c r="Z4618" s="1"/>
      <c r="AA4618" s="1"/>
      <c r="AB4618" s="1"/>
      <c r="AC4618" s="1"/>
    </row>
    <row r="4619" spans="1:29" ht="15" customHeight="1" x14ac:dyDescent="0.25">
      <c r="A4619" s="342"/>
      <c r="B4619" s="417"/>
      <c r="C4619" s="418"/>
      <c r="S4619" s="367"/>
      <c r="T4619" s="367"/>
      <c r="U4619" s="368"/>
      <c r="V4619" s="1"/>
      <c r="W4619" s="1"/>
      <c r="X4619" s="1"/>
      <c r="Y4619" s="1"/>
      <c r="Z4619" s="1"/>
      <c r="AA4619" s="1"/>
      <c r="AB4619" s="1"/>
      <c r="AC4619" s="1"/>
    </row>
    <row r="4620" spans="1:29" ht="15" customHeight="1" x14ac:dyDescent="0.25">
      <c r="A4620" s="342"/>
      <c r="B4620" s="417"/>
      <c r="C4620" s="418"/>
      <c r="S4620" s="367"/>
      <c r="T4620" s="367"/>
      <c r="U4620" s="368"/>
      <c r="V4620" s="1"/>
      <c r="W4620" s="1"/>
      <c r="X4620" s="1"/>
      <c r="Y4620" s="1"/>
      <c r="Z4620" s="1"/>
      <c r="AA4620" s="1"/>
      <c r="AB4620" s="1"/>
      <c r="AC4620" s="1"/>
    </row>
    <row r="4621" spans="1:29" ht="15" customHeight="1" x14ac:dyDescent="0.25">
      <c r="A4621" s="342"/>
      <c r="B4621" s="417"/>
      <c r="C4621" s="418"/>
      <c r="S4621" s="367"/>
      <c r="T4621" s="367"/>
      <c r="U4621" s="368"/>
      <c r="V4621" s="1"/>
      <c r="W4621" s="1"/>
      <c r="X4621" s="1"/>
      <c r="Y4621" s="1"/>
      <c r="Z4621" s="1"/>
      <c r="AA4621" s="1"/>
      <c r="AB4621" s="1"/>
      <c r="AC4621" s="1"/>
    </row>
    <row r="4622" spans="1:29" ht="15" customHeight="1" x14ac:dyDescent="0.25">
      <c r="A4622" s="342"/>
      <c r="B4622" s="417"/>
      <c r="C4622" s="418"/>
      <c r="S4622" s="367"/>
      <c r="T4622" s="367"/>
      <c r="U4622" s="368"/>
      <c r="V4622" s="1"/>
      <c r="W4622" s="1"/>
      <c r="X4622" s="1"/>
      <c r="Y4622" s="1"/>
      <c r="Z4622" s="1"/>
      <c r="AA4622" s="1"/>
      <c r="AB4622" s="1"/>
      <c r="AC4622" s="1"/>
    </row>
    <row r="4623" spans="1:29" ht="15" customHeight="1" x14ac:dyDescent="0.25">
      <c r="A4623" s="342"/>
      <c r="B4623" s="417"/>
      <c r="C4623" s="418"/>
      <c r="S4623" s="367"/>
      <c r="T4623" s="367"/>
      <c r="U4623" s="368"/>
      <c r="V4623" s="1"/>
      <c r="W4623" s="1"/>
      <c r="X4623" s="1"/>
      <c r="Y4623" s="1"/>
      <c r="Z4623" s="1"/>
      <c r="AA4623" s="1"/>
      <c r="AB4623" s="1"/>
      <c r="AC4623" s="1"/>
    </row>
    <row r="4624" spans="1:29" ht="15" customHeight="1" x14ac:dyDescent="0.25">
      <c r="A4624" s="342"/>
      <c r="B4624" s="417"/>
      <c r="C4624" s="418"/>
      <c r="S4624" s="367"/>
      <c r="T4624" s="367"/>
      <c r="U4624" s="368"/>
      <c r="V4624" s="1"/>
      <c r="W4624" s="1"/>
      <c r="X4624" s="1"/>
      <c r="Y4624" s="1"/>
      <c r="Z4624" s="1"/>
      <c r="AA4624" s="1"/>
      <c r="AB4624" s="1"/>
      <c r="AC4624" s="1"/>
    </row>
    <row r="4625" spans="1:29" ht="15" customHeight="1" x14ac:dyDescent="0.25">
      <c r="A4625" s="342"/>
      <c r="B4625" s="417"/>
      <c r="C4625" s="418"/>
      <c r="S4625" s="367"/>
      <c r="T4625" s="367"/>
      <c r="U4625" s="368"/>
      <c r="V4625" s="1"/>
      <c r="W4625" s="1"/>
      <c r="X4625" s="1"/>
      <c r="Y4625" s="1"/>
      <c r="Z4625" s="1"/>
      <c r="AA4625" s="1"/>
      <c r="AB4625" s="1"/>
      <c r="AC4625" s="1"/>
    </row>
    <row r="4626" spans="1:29" ht="15" customHeight="1" x14ac:dyDescent="0.25">
      <c r="A4626" s="342"/>
      <c r="B4626" s="417"/>
      <c r="C4626" s="418"/>
      <c r="S4626" s="367"/>
      <c r="T4626" s="367"/>
      <c r="U4626" s="368"/>
      <c r="V4626" s="1"/>
      <c r="W4626" s="1"/>
      <c r="X4626" s="1"/>
      <c r="Y4626" s="1"/>
      <c r="Z4626" s="1"/>
      <c r="AA4626" s="1"/>
      <c r="AB4626" s="1"/>
      <c r="AC4626" s="1"/>
    </row>
    <row r="4627" spans="1:29" ht="15" customHeight="1" x14ac:dyDescent="0.25">
      <c r="A4627" s="342"/>
      <c r="B4627" s="417"/>
      <c r="C4627" s="418"/>
      <c r="S4627" s="367"/>
      <c r="T4627" s="367"/>
      <c r="U4627" s="368"/>
      <c r="V4627" s="1"/>
      <c r="W4627" s="1"/>
      <c r="X4627" s="1"/>
      <c r="Y4627" s="1"/>
      <c r="Z4627" s="1"/>
      <c r="AA4627" s="1"/>
      <c r="AB4627" s="1"/>
      <c r="AC4627" s="1"/>
    </row>
    <row r="4628" spans="1:29" ht="15" customHeight="1" x14ac:dyDescent="0.25">
      <c r="A4628" s="342"/>
      <c r="B4628" s="417"/>
      <c r="C4628" s="418"/>
      <c r="S4628" s="367"/>
      <c r="T4628" s="367"/>
      <c r="U4628" s="368"/>
      <c r="V4628" s="1"/>
      <c r="W4628" s="1"/>
      <c r="X4628" s="1"/>
      <c r="Y4628" s="1"/>
      <c r="Z4628" s="1"/>
      <c r="AA4628" s="1"/>
      <c r="AB4628" s="1"/>
      <c r="AC4628" s="1"/>
    </row>
    <row r="4629" spans="1:29" ht="15" customHeight="1" x14ac:dyDescent="0.25">
      <c r="A4629" s="342"/>
      <c r="B4629" s="417"/>
      <c r="C4629" s="418"/>
      <c r="S4629" s="367"/>
      <c r="T4629" s="367"/>
      <c r="U4629" s="368"/>
      <c r="V4629" s="1"/>
      <c r="W4629" s="1"/>
      <c r="X4629" s="1"/>
      <c r="Y4629" s="1"/>
      <c r="Z4629" s="1"/>
      <c r="AA4629" s="1"/>
      <c r="AB4629" s="1"/>
      <c r="AC4629" s="1"/>
    </row>
    <row r="4630" spans="1:29" ht="15" customHeight="1" x14ac:dyDescent="0.25">
      <c r="A4630" s="342"/>
      <c r="B4630" s="417"/>
      <c r="C4630" s="418"/>
      <c r="S4630" s="367"/>
      <c r="T4630" s="367"/>
      <c r="U4630" s="368"/>
      <c r="V4630" s="1"/>
      <c r="W4630" s="1"/>
      <c r="X4630" s="1"/>
      <c r="Y4630" s="1"/>
      <c r="Z4630" s="1"/>
      <c r="AA4630" s="1"/>
      <c r="AB4630" s="1"/>
      <c r="AC4630" s="1"/>
    </row>
    <row r="4631" spans="1:29" ht="15" customHeight="1" x14ac:dyDescent="0.25">
      <c r="A4631" s="342"/>
      <c r="B4631" s="417"/>
      <c r="C4631" s="418"/>
      <c r="S4631" s="367"/>
      <c r="T4631" s="367"/>
      <c r="U4631" s="368"/>
      <c r="V4631" s="1"/>
      <c r="W4631" s="1"/>
      <c r="X4631" s="1"/>
      <c r="Y4631" s="1"/>
      <c r="Z4631" s="1"/>
      <c r="AA4631" s="1"/>
      <c r="AB4631" s="1"/>
      <c r="AC4631" s="1"/>
    </row>
    <row r="4632" spans="1:29" ht="15" customHeight="1" x14ac:dyDescent="0.25">
      <c r="A4632" s="342"/>
      <c r="B4632" s="417"/>
      <c r="C4632" s="418"/>
      <c r="S4632" s="367"/>
      <c r="T4632" s="367"/>
      <c r="U4632" s="368"/>
      <c r="V4632" s="1"/>
      <c r="W4632" s="1"/>
      <c r="X4632" s="1"/>
      <c r="Y4632" s="1"/>
      <c r="Z4632" s="1"/>
      <c r="AA4632" s="1"/>
      <c r="AB4632" s="1"/>
      <c r="AC4632" s="1"/>
    </row>
    <row r="4633" spans="1:29" ht="15" customHeight="1" x14ac:dyDescent="0.25">
      <c r="A4633" s="342"/>
      <c r="B4633" s="417"/>
      <c r="C4633" s="418"/>
      <c r="S4633" s="367"/>
      <c r="T4633" s="367"/>
      <c r="U4633" s="368"/>
      <c r="V4633" s="1"/>
      <c r="W4633" s="1"/>
      <c r="X4633" s="1"/>
      <c r="Y4633" s="1"/>
      <c r="Z4633" s="1"/>
      <c r="AA4633" s="1"/>
      <c r="AB4633" s="1"/>
      <c r="AC4633" s="1"/>
    </row>
    <row r="4634" spans="1:29" ht="15" customHeight="1" x14ac:dyDescent="0.25">
      <c r="A4634" s="342"/>
      <c r="B4634" s="417"/>
      <c r="C4634" s="418"/>
      <c r="S4634" s="367"/>
      <c r="T4634" s="367"/>
      <c r="U4634" s="368"/>
      <c r="V4634" s="1"/>
      <c r="W4634" s="1"/>
      <c r="X4634" s="1"/>
      <c r="Y4634" s="1"/>
      <c r="Z4634" s="1"/>
      <c r="AA4634" s="1"/>
      <c r="AB4634" s="1"/>
      <c r="AC4634" s="1"/>
    </row>
    <row r="4635" spans="1:29" ht="15" customHeight="1" x14ac:dyDescent="0.25">
      <c r="A4635" s="342"/>
      <c r="B4635" s="417"/>
      <c r="C4635" s="418"/>
      <c r="S4635" s="367"/>
      <c r="T4635" s="367"/>
      <c r="U4635" s="368"/>
      <c r="V4635" s="1"/>
      <c r="W4635" s="1"/>
      <c r="X4635" s="1"/>
      <c r="Y4635" s="1"/>
      <c r="Z4635" s="1"/>
      <c r="AA4635" s="1"/>
      <c r="AB4635" s="1"/>
      <c r="AC4635" s="1"/>
    </row>
    <row r="4636" spans="1:29" ht="15" customHeight="1" x14ac:dyDescent="0.25">
      <c r="A4636" s="342"/>
      <c r="B4636" s="417"/>
      <c r="C4636" s="418"/>
      <c r="S4636" s="367"/>
      <c r="T4636" s="367"/>
      <c r="U4636" s="368"/>
      <c r="V4636" s="1"/>
      <c r="W4636" s="1"/>
      <c r="X4636" s="1"/>
      <c r="Y4636" s="1"/>
      <c r="Z4636" s="1"/>
      <c r="AA4636" s="1"/>
      <c r="AB4636" s="1"/>
      <c r="AC4636" s="1"/>
    </row>
    <row r="4637" spans="1:29" ht="15" customHeight="1" x14ac:dyDescent="0.25">
      <c r="A4637" s="342"/>
      <c r="B4637" s="417"/>
      <c r="C4637" s="418"/>
      <c r="S4637" s="367"/>
      <c r="T4637" s="367"/>
      <c r="U4637" s="368"/>
      <c r="V4637" s="1"/>
      <c r="W4637" s="1"/>
      <c r="X4637" s="1"/>
      <c r="Y4637" s="1"/>
      <c r="Z4637" s="1"/>
      <c r="AA4637" s="1"/>
      <c r="AB4637" s="1"/>
      <c r="AC4637" s="1"/>
    </row>
    <row r="4638" spans="1:29" ht="15" customHeight="1" x14ac:dyDescent="0.25">
      <c r="A4638" s="342"/>
      <c r="B4638" s="417"/>
      <c r="C4638" s="418"/>
      <c r="S4638" s="367"/>
      <c r="T4638" s="367"/>
      <c r="U4638" s="368"/>
      <c r="V4638" s="1"/>
      <c r="W4638" s="1"/>
      <c r="X4638" s="1"/>
      <c r="Y4638" s="1"/>
      <c r="Z4638" s="1"/>
      <c r="AA4638" s="1"/>
      <c r="AB4638" s="1"/>
      <c r="AC4638" s="1"/>
    </row>
    <row r="4639" spans="1:29" ht="15" customHeight="1" x14ac:dyDescent="0.25">
      <c r="A4639" s="342"/>
      <c r="B4639" s="417"/>
      <c r="C4639" s="418"/>
      <c r="S4639" s="367"/>
      <c r="T4639" s="367"/>
      <c r="U4639" s="368"/>
      <c r="V4639" s="1"/>
      <c r="W4639" s="1"/>
      <c r="X4639" s="1"/>
      <c r="Y4639" s="1"/>
      <c r="Z4639" s="1"/>
      <c r="AA4639" s="1"/>
      <c r="AB4639" s="1"/>
      <c r="AC4639" s="1"/>
    </row>
    <row r="4640" spans="1:29" ht="15" customHeight="1" x14ac:dyDescent="0.25">
      <c r="A4640" s="342"/>
      <c r="B4640" s="417"/>
      <c r="C4640" s="418"/>
      <c r="S4640" s="367"/>
      <c r="T4640" s="367"/>
      <c r="U4640" s="368"/>
      <c r="V4640" s="1"/>
      <c r="W4640" s="1"/>
      <c r="X4640" s="1"/>
      <c r="Y4640" s="1"/>
      <c r="Z4640" s="1"/>
      <c r="AA4640" s="1"/>
      <c r="AB4640" s="1"/>
      <c r="AC4640" s="1"/>
    </row>
    <row r="4641" spans="1:29" ht="15" customHeight="1" x14ac:dyDescent="0.25">
      <c r="A4641" s="342"/>
      <c r="B4641" s="417"/>
      <c r="C4641" s="418"/>
      <c r="S4641" s="367"/>
      <c r="T4641" s="367"/>
      <c r="U4641" s="368"/>
      <c r="V4641" s="1"/>
      <c r="W4641" s="1"/>
      <c r="X4641" s="1"/>
      <c r="Y4641" s="1"/>
      <c r="Z4641" s="1"/>
      <c r="AA4641" s="1"/>
      <c r="AB4641" s="1"/>
      <c r="AC4641" s="1"/>
    </row>
    <row r="4642" spans="1:29" ht="15" customHeight="1" x14ac:dyDescent="0.25">
      <c r="A4642" s="342"/>
      <c r="B4642" s="417"/>
      <c r="C4642" s="418"/>
      <c r="S4642" s="367"/>
      <c r="T4642" s="367"/>
      <c r="U4642" s="368"/>
      <c r="V4642" s="1"/>
      <c r="W4642" s="1"/>
      <c r="X4642" s="1"/>
      <c r="Y4642" s="1"/>
      <c r="Z4642" s="1"/>
      <c r="AA4642" s="1"/>
      <c r="AB4642" s="1"/>
      <c r="AC4642" s="1"/>
    </row>
    <row r="4643" spans="1:29" ht="15" customHeight="1" x14ac:dyDescent="0.25">
      <c r="A4643" s="342"/>
      <c r="B4643" s="417"/>
      <c r="C4643" s="418"/>
      <c r="S4643" s="367"/>
      <c r="T4643" s="367"/>
      <c r="U4643" s="368"/>
      <c r="V4643" s="1"/>
      <c r="W4643" s="1"/>
      <c r="X4643" s="1"/>
      <c r="Y4643" s="1"/>
      <c r="Z4643" s="1"/>
      <c r="AA4643" s="1"/>
      <c r="AB4643" s="1"/>
      <c r="AC4643" s="1"/>
    </row>
    <row r="4644" spans="1:29" ht="15" customHeight="1" x14ac:dyDescent="0.25">
      <c r="A4644" s="342"/>
      <c r="B4644" s="417"/>
      <c r="C4644" s="418"/>
      <c r="S4644" s="367"/>
      <c r="T4644" s="367"/>
      <c r="U4644" s="368"/>
      <c r="V4644" s="1"/>
      <c r="W4644" s="1"/>
      <c r="X4644" s="1"/>
      <c r="Y4644" s="1"/>
      <c r="Z4644" s="1"/>
      <c r="AA4644" s="1"/>
      <c r="AB4644" s="1"/>
      <c r="AC4644" s="1"/>
    </row>
    <row r="4645" spans="1:29" ht="15" customHeight="1" x14ac:dyDescent="0.25">
      <c r="A4645" s="342"/>
      <c r="B4645" s="417"/>
      <c r="C4645" s="418"/>
      <c r="S4645" s="367"/>
      <c r="T4645" s="367"/>
      <c r="U4645" s="368"/>
      <c r="V4645" s="1"/>
      <c r="W4645" s="1"/>
      <c r="X4645" s="1"/>
      <c r="Y4645" s="1"/>
      <c r="Z4645" s="1"/>
      <c r="AA4645" s="1"/>
      <c r="AB4645" s="1"/>
      <c r="AC4645" s="1"/>
    </row>
    <row r="4646" spans="1:29" ht="15" customHeight="1" x14ac:dyDescent="0.25">
      <c r="A4646" s="342"/>
      <c r="B4646" s="417"/>
      <c r="C4646" s="418"/>
      <c r="S4646" s="367"/>
      <c r="T4646" s="367"/>
      <c r="U4646" s="368"/>
      <c r="V4646" s="1"/>
      <c r="W4646" s="1"/>
      <c r="X4646" s="1"/>
      <c r="Y4646" s="1"/>
      <c r="Z4646" s="1"/>
      <c r="AA4646" s="1"/>
      <c r="AB4646" s="1"/>
      <c r="AC4646" s="1"/>
    </row>
    <row r="4647" spans="1:29" ht="15" customHeight="1" x14ac:dyDescent="0.25">
      <c r="A4647" s="342"/>
      <c r="B4647" s="417"/>
      <c r="C4647" s="418"/>
      <c r="S4647" s="367"/>
      <c r="T4647" s="367"/>
      <c r="U4647" s="368"/>
      <c r="V4647" s="1"/>
      <c r="W4647" s="1"/>
      <c r="X4647" s="1"/>
      <c r="Y4647" s="1"/>
      <c r="Z4647" s="1"/>
      <c r="AA4647" s="1"/>
      <c r="AB4647" s="1"/>
      <c r="AC4647" s="1"/>
    </row>
    <row r="4648" spans="1:29" ht="15" customHeight="1" x14ac:dyDescent="0.25">
      <c r="A4648" s="342"/>
      <c r="B4648" s="417"/>
      <c r="C4648" s="418"/>
      <c r="S4648" s="367"/>
      <c r="T4648" s="367"/>
      <c r="U4648" s="368"/>
      <c r="V4648" s="1"/>
      <c r="W4648" s="1"/>
      <c r="X4648" s="1"/>
      <c r="Y4648" s="1"/>
      <c r="Z4648" s="1"/>
      <c r="AA4648" s="1"/>
      <c r="AB4648" s="1"/>
      <c r="AC4648" s="1"/>
    </row>
    <row r="4649" spans="1:29" ht="15" customHeight="1" x14ac:dyDescent="0.25">
      <c r="A4649" s="342"/>
      <c r="B4649" s="417"/>
      <c r="C4649" s="418"/>
      <c r="S4649" s="367"/>
      <c r="T4649" s="367"/>
      <c r="U4649" s="368"/>
      <c r="V4649" s="1"/>
      <c r="W4649" s="1"/>
      <c r="X4649" s="1"/>
      <c r="Y4649" s="1"/>
      <c r="Z4649" s="1"/>
      <c r="AA4649" s="1"/>
      <c r="AB4649" s="1"/>
      <c r="AC4649" s="1"/>
    </row>
    <row r="4650" spans="1:29" ht="15" customHeight="1" x14ac:dyDescent="0.25">
      <c r="A4650" s="342"/>
      <c r="B4650" s="417"/>
      <c r="C4650" s="418"/>
      <c r="S4650" s="367"/>
      <c r="T4650" s="367"/>
      <c r="U4650" s="368"/>
      <c r="V4650" s="1"/>
      <c r="W4650" s="1"/>
      <c r="X4650" s="1"/>
      <c r="Y4650" s="1"/>
      <c r="Z4650" s="1"/>
      <c r="AA4650" s="1"/>
      <c r="AB4650" s="1"/>
      <c r="AC4650" s="1"/>
    </row>
    <row r="4651" spans="1:29" ht="15" customHeight="1" x14ac:dyDescent="0.25">
      <c r="A4651" s="342"/>
      <c r="B4651" s="417"/>
      <c r="C4651" s="418"/>
      <c r="S4651" s="367"/>
      <c r="T4651" s="367"/>
      <c r="U4651" s="368"/>
      <c r="V4651" s="1"/>
      <c r="W4651" s="1"/>
      <c r="X4651" s="1"/>
      <c r="Y4651" s="1"/>
      <c r="Z4651" s="1"/>
      <c r="AA4651" s="1"/>
      <c r="AB4651" s="1"/>
      <c r="AC4651" s="1"/>
    </row>
    <row r="4652" spans="1:29" ht="15" customHeight="1" x14ac:dyDescent="0.25">
      <c r="A4652" s="342"/>
      <c r="B4652" s="417"/>
      <c r="C4652" s="418"/>
      <c r="S4652" s="367"/>
      <c r="T4652" s="367"/>
      <c r="U4652" s="368"/>
      <c r="V4652" s="1"/>
      <c r="W4652" s="1"/>
      <c r="X4652" s="1"/>
      <c r="Y4652" s="1"/>
      <c r="Z4652" s="1"/>
      <c r="AA4652" s="1"/>
      <c r="AB4652" s="1"/>
      <c r="AC4652" s="1"/>
    </row>
    <row r="4653" spans="1:29" ht="15" customHeight="1" x14ac:dyDescent="0.25">
      <c r="A4653" s="342"/>
      <c r="B4653" s="417"/>
      <c r="C4653" s="418"/>
      <c r="S4653" s="367"/>
      <c r="T4653" s="367"/>
      <c r="U4653" s="368"/>
      <c r="V4653" s="1"/>
      <c r="W4653" s="1"/>
      <c r="X4653" s="1"/>
      <c r="Y4653" s="1"/>
      <c r="Z4653" s="1"/>
      <c r="AA4653" s="1"/>
      <c r="AB4653" s="1"/>
      <c r="AC4653" s="1"/>
    </row>
    <row r="4654" spans="1:29" ht="15" customHeight="1" x14ac:dyDescent="0.25">
      <c r="A4654" s="342"/>
      <c r="B4654" s="417"/>
      <c r="C4654" s="418"/>
      <c r="S4654" s="367"/>
      <c r="T4654" s="367"/>
      <c r="U4654" s="368"/>
      <c r="V4654" s="1"/>
      <c r="W4654" s="1"/>
      <c r="X4654" s="1"/>
      <c r="Y4654" s="1"/>
      <c r="Z4654" s="1"/>
      <c r="AA4654" s="1"/>
      <c r="AB4654" s="1"/>
      <c r="AC4654" s="1"/>
    </row>
    <row r="4655" spans="1:29" ht="15" customHeight="1" x14ac:dyDescent="0.25">
      <c r="A4655" s="342"/>
      <c r="B4655" s="417"/>
      <c r="C4655" s="418"/>
      <c r="S4655" s="367"/>
      <c r="T4655" s="367"/>
      <c r="U4655" s="368"/>
      <c r="V4655" s="1"/>
      <c r="W4655" s="1"/>
      <c r="X4655" s="1"/>
      <c r="Y4655" s="1"/>
      <c r="Z4655" s="1"/>
      <c r="AA4655" s="1"/>
      <c r="AB4655" s="1"/>
      <c r="AC4655" s="1"/>
    </row>
    <row r="4656" spans="1:29" ht="15" customHeight="1" x14ac:dyDescent="0.25">
      <c r="A4656" s="342"/>
      <c r="B4656" s="417"/>
      <c r="C4656" s="418"/>
      <c r="S4656" s="367"/>
      <c r="T4656" s="367"/>
      <c r="U4656" s="368"/>
      <c r="V4656" s="1"/>
      <c r="W4656" s="1"/>
      <c r="X4656" s="1"/>
      <c r="Y4656" s="1"/>
      <c r="Z4656" s="1"/>
      <c r="AA4656" s="1"/>
      <c r="AB4656" s="1"/>
      <c r="AC4656" s="1"/>
    </row>
    <row r="4657" spans="1:29" ht="15" customHeight="1" x14ac:dyDescent="0.25">
      <c r="A4657" s="342"/>
      <c r="B4657" s="417"/>
      <c r="C4657" s="418"/>
      <c r="S4657" s="367"/>
      <c r="T4657" s="367"/>
      <c r="U4657" s="368"/>
      <c r="V4657" s="1"/>
      <c r="W4657" s="1"/>
      <c r="X4657" s="1"/>
      <c r="Y4657" s="1"/>
      <c r="Z4657" s="1"/>
      <c r="AA4657" s="1"/>
      <c r="AB4657" s="1"/>
      <c r="AC4657" s="1"/>
    </row>
    <row r="4658" spans="1:29" ht="15" customHeight="1" x14ac:dyDescent="0.25">
      <c r="A4658" s="342"/>
      <c r="B4658" s="417"/>
      <c r="C4658" s="418"/>
      <c r="S4658" s="367"/>
      <c r="T4658" s="367"/>
      <c r="U4658" s="368"/>
      <c r="V4658" s="1"/>
      <c r="W4658" s="1"/>
      <c r="X4658" s="1"/>
      <c r="Y4658" s="1"/>
      <c r="Z4658" s="1"/>
      <c r="AA4658" s="1"/>
      <c r="AB4658" s="1"/>
      <c r="AC4658" s="1"/>
    </row>
    <row r="4659" spans="1:29" ht="15" customHeight="1" x14ac:dyDescent="0.25">
      <c r="A4659" s="342"/>
      <c r="B4659" s="417"/>
      <c r="C4659" s="418"/>
      <c r="S4659" s="367"/>
      <c r="T4659" s="367"/>
      <c r="U4659" s="368"/>
      <c r="V4659" s="1"/>
      <c r="W4659" s="1"/>
      <c r="X4659" s="1"/>
      <c r="Y4659" s="1"/>
      <c r="Z4659" s="1"/>
      <c r="AA4659" s="1"/>
      <c r="AB4659" s="1"/>
      <c r="AC4659" s="1"/>
    </row>
    <row r="4660" spans="1:29" ht="15" customHeight="1" x14ac:dyDescent="0.25">
      <c r="A4660" s="342"/>
      <c r="B4660" s="417"/>
      <c r="C4660" s="418"/>
      <c r="S4660" s="367"/>
      <c r="T4660" s="367"/>
      <c r="U4660" s="368"/>
      <c r="V4660" s="1"/>
      <c r="W4660" s="1"/>
      <c r="X4660" s="1"/>
      <c r="Y4660" s="1"/>
      <c r="Z4660" s="1"/>
      <c r="AA4660" s="1"/>
      <c r="AB4660" s="1"/>
      <c r="AC4660" s="1"/>
    </row>
    <row r="4661" spans="1:29" ht="15" customHeight="1" x14ac:dyDescent="0.25">
      <c r="A4661" s="342"/>
      <c r="B4661" s="417"/>
      <c r="C4661" s="418"/>
      <c r="S4661" s="367"/>
      <c r="T4661" s="367"/>
      <c r="U4661" s="368"/>
      <c r="V4661" s="1"/>
      <c r="W4661" s="1"/>
      <c r="X4661" s="1"/>
      <c r="Y4661" s="1"/>
      <c r="Z4661" s="1"/>
      <c r="AA4661" s="1"/>
      <c r="AB4661" s="1"/>
      <c r="AC4661" s="1"/>
    </row>
    <row r="4662" spans="1:29" ht="15" customHeight="1" x14ac:dyDescent="0.25">
      <c r="A4662" s="342"/>
      <c r="B4662" s="417"/>
      <c r="C4662" s="418"/>
      <c r="S4662" s="367"/>
      <c r="T4662" s="367"/>
      <c r="U4662" s="368"/>
      <c r="V4662" s="1"/>
      <c r="W4662" s="1"/>
      <c r="X4662" s="1"/>
      <c r="Y4662" s="1"/>
      <c r="Z4662" s="1"/>
      <c r="AA4662" s="1"/>
      <c r="AB4662" s="1"/>
      <c r="AC4662" s="1"/>
    </row>
    <row r="4663" spans="1:29" ht="15" customHeight="1" x14ac:dyDescent="0.25">
      <c r="A4663" s="342"/>
      <c r="B4663" s="417"/>
      <c r="C4663" s="418"/>
      <c r="S4663" s="367"/>
      <c r="T4663" s="367"/>
      <c r="U4663" s="368"/>
      <c r="V4663" s="1"/>
      <c r="W4663" s="1"/>
      <c r="X4663" s="1"/>
      <c r="Y4663" s="1"/>
      <c r="Z4663" s="1"/>
      <c r="AA4663" s="1"/>
      <c r="AB4663" s="1"/>
      <c r="AC4663" s="1"/>
    </row>
    <row r="4664" spans="1:29" ht="15" customHeight="1" x14ac:dyDescent="0.25">
      <c r="A4664" s="342"/>
      <c r="B4664" s="417"/>
      <c r="C4664" s="418"/>
      <c r="S4664" s="367"/>
      <c r="T4664" s="367"/>
      <c r="U4664" s="368"/>
      <c r="V4664" s="1"/>
      <c r="W4664" s="1"/>
      <c r="X4664" s="1"/>
      <c r="Y4664" s="1"/>
      <c r="Z4664" s="1"/>
      <c r="AA4664" s="1"/>
      <c r="AB4664" s="1"/>
      <c r="AC4664" s="1"/>
    </row>
    <row r="4665" spans="1:29" ht="15" customHeight="1" x14ac:dyDescent="0.25">
      <c r="A4665" s="342"/>
      <c r="B4665" s="417"/>
      <c r="C4665" s="418"/>
      <c r="S4665" s="367"/>
      <c r="T4665" s="367"/>
      <c r="U4665" s="368"/>
      <c r="V4665" s="1"/>
      <c r="W4665" s="1"/>
      <c r="X4665" s="1"/>
      <c r="Y4665" s="1"/>
      <c r="Z4665" s="1"/>
      <c r="AA4665" s="1"/>
      <c r="AB4665" s="1"/>
      <c r="AC4665" s="1"/>
    </row>
    <row r="4666" spans="1:29" ht="15" customHeight="1" x14ac:dyDescent="0.25">
      <c r="A4666" s="342"/>
      <c r="B4666" s="417"/>
      <c r="C4666" s="418"/>
      <c r="S4666" s="367"/>
      <c r="T4666" s="367"/>
      <c r="U4666" s="368"/>
      <c r="V4666" s="1"/>
      <c r="W4666" s="1"/>
      <c r="X4666" s="1"/>
      <c r="Y4666" s="1"/>
      <c r="Z4666" s="1"/>
      <c r="AA4666" s="1"/>
      <c r="AB4666" s="1"/>
      <c r="AC4666" s="1"/>
    </row>
    <row r="4667" spans="1:29" ht="15" customHeight="1" x14ac:dyDescent="0.25">
      <c r="A4667" s="342"/>
      <c r="B4667" s="417"/>
      <c r="C4667" s="418"/>
      <c r="S4667" s="367"/>
      <c r="T4667" s="367"/>
      <c r="U4667" s="368"/>
      <c r="V4667" s="1"/>
      <c r="W4667" s="1"/>
      <c r="X4667" s="1"/>
      <c r="Y4667" s="1"/>
      <c r="Z4667" s="1"/>
      <c r="AA4667" s="1"/>
      <c r="AB4667" s="1"/>
      <c r="AC4667" s="1"/>
    </row>
    <row r="4668" spans="1:29" ht="15" customHeight="1" x14ac:dyDescent="0.25">
      <c r="A4668" s="342"/>
      <c r="B4668" s="417"/>
      <c r="C4668" s="418"/>
      <c r="S4668" s="367"/>
      <c r="T4668" s="367"/>
      <c r="U4668" s="368"/>
      <c r="V4668" s="1"/>
      <c r="W4668" s="1"/>
      <c r="X4668" s="1"/>
      <c r="Y4668" s="1"/>
      <c r="Z4668" s="1"/>
      <c r="AA4668" s="1"/>
      <c r="AB4668" s="1"/>
      <c r="AC4668" s="1"/>
    </row>
    <row r="4669" spans="1:29" ht="15" customHeight="1" x14ac:dyDescent="0.25">
      <c r="A4669" s="342"/>
      <c r="B4669" s="417"/>
      <c r="C4669" s="418"/>
      <c r="S4669" s="367"/>
      <c r="T4669" s="367"/>
      <c r="U4669" s="368"/>
      <c r="V4669" s="1"/>
      <c r="W4669" s="1"/>
      <c r="X4669" s="1"/>
      <c r="Y4669" s="1"/>
      <c r="Z4669" s="1"/>
      <c r="AA4669" s="1"/>
      <c r="AB4669" s="1"/>
      <c r="AC4669" s="1"/>
    </row>
    <row r="4670" spans="1:29" ht="15" customHeight="1" x14ac:dyDescent="0.25">
      <c r="A4670" s="342"/>
      <c r="B4670" s="417"/>
      <c r="C4670" s="418"/>
      <c r="S4670" s="367"/>
      <c r="T4670" s="367"/>
      <c r="U4670" s="368"/>
      <c r="V4670" s="1"/>
      <c r="W4670" s="1"/>
      <c r="X4670" s="1"/>
      <c r="Y4670" s="1"/>
      <c r="Z4670" s="1"/>
      <c r="AA4670" s="1"/>
      <c r="AB4670" s="1"/>
      <c r="AC4670" s="1"/>
    </row>
    <row r="4671" spans="1:29" ht="15" customHeight="1" x14ac:dyDescent="0.25">
      <c r="A4671" s="342"/>
      <c r="B4671" s="417"/>
      <c r="C4671" s="418"/>
      <c r="S4671" s="367"/>
      <c r="T4671" s="367"/>
      <c r="U4671" s="368"/>
      <c r="V4671" s="1"/>
      <c r="W4671" s="1"/>
      <c r="X4671" s="1"/>
      <c r="Y4671" s="1"/>
      <c r="Z4671" s="1"/>
      <c r="AA4671" s="1"/>
      <c r="AB4671" s="1"/>
      <c r="AC4671" s="1"/>
    </row>
    <row r="4672" spans="1:29" ht="15" customHeight="1" x14ac:dyDescent="0.25">
      <c r="A4672" s="342"/>
      <c r="B4672" s="417"/>
      <c r="C4672" s="418"/>
      <c r="S4672" s="367"/>
      <c r="T4672" s="367"/>
      <c r="U4672" s="368"/>
      <c r="V4672" s="1"/>
      <c r="W4672" s="1"/>
      <c r="X4672" s="1"/>
      <c r="Y4672" s="1"/>
      <c r="Z4672" s="1"/>
      <c r="AA4672" s="1"/>
      <c r="AB4672" s="1"/>
      <c r="AC4672" s="1"/>
    </row>
    <row r="4673" spans="1:29" ht="15" customHeight="1" x14ac:dyDescent="0.25">
      <c r="A4673" s="342"/>
      <c r="B4673" s="417"/>
      <c r="C4673" s="418"/>
      <c r="S4673" s="367"/>
      <c r="T4673" s="367"/>
      <c r="U4673" s="368"/>
      <c r="V4673" s="1"/>
      <c r="W4673" s="1"/>
      <c r="X4673" s="1"/>
      <c r="Y4673" s="1"/>
      <c r="Z4673" s="1"/>
      <c r="AA4673" s="1"/>
      <c r="AB4673" s="1"/>
      <c r="AC4673" s="1"/>
    </row>
    <row r="4674" spans="1:29" ht="15" customHeight="1" x14ac:dyDescent="0.25">
      <c r="A4674" s="342"/>
      <c r="B4674" s="417"/>
      <c r="C4674" s="418"/>
      <c r="S4674" s="367"/>
      <c r="T4674" s="367"/>
      <c r="U4674" s="368"/>
      <c r="V4674" s="1"/>
      <c r="W4674" s="1"/>
      <c r="X4674" s="1"/>
      <c r="Y4674" s="1"/>
      <c r="Z4674" s="1"/>
      <c r="AA4674" s="1"/>
      <c r="AB4674" s="1"/>
      <c r="AC4674" s="1"/>
    </row>
    <row r="4675" spans="1:29" ht="15" customHeight="1" x14ac:dyDescent="0.25">
      <c r="A4675" s="342"/>
      <c r="B4675" s="417"/>
      <c r="C4675" s="418"/>
      <c r="S4675" s="367"/>
      <c r="T4675" s="367"/>
      <c r="U4675" s="368"/>
      <c r="V4675" s="1"/>
      <c r="W4675" s="1"/>
      <c r="X4675" s="1"/>
      <c r="Y4675" s="1"/>
      <c r="Z4675" s="1"/>
      <c r="AA4675" s="1"/>
      <c r="AB4675" s="1"/>
      <c r="AC4675" s="1"/>
    </row>
    <row r="4676" spans="1:29" ht="15" customHeight="1" x14ac:dyDescent="0.25">
      <c r="A4676" s="342"/>
      <c r="B4676" s="417"/>
      <c r="C4676" s="418"/>
      <c r="S4676" s="367"/>
      <c r="T4676" s="367"/>
      <c r="U4676" s="368"/>
      <c r="V4676" s="1"/>
      <c r="W4676" s="1"/>
      <c r="X4676" s="1"/>
      <c r="Y4676" s="1"/>
      <c r="Z4676" s="1"/>
      <c r="AA4676" s="1"/>
      <c r="AB4676" s="1"/>
      <c r="AC4676" s="1"/>
    </row>
    <row r="4677" spans="1:29" ht="15" customHeight="1" x14ac:dyDescent="0.25">
      <c r="A4677" s="342"/>
      <c r="B4677" s="417"/>
      <c r="C4677" s="418"/>
      <c r="S4677" s="367"/>
      <c r="T4677" s="367"/>
      <c r="U4677" s="368"/>
      <c r="V4677" s="1"/>
      <c r="W4677" s="1"/>
      <c r="X4677" s="1"/>
      <c r="Y4677" s="1"/>
      <c r="Z4677" s="1"/>
      <c r="AA4677" s="1"/>
      <c r="AB4677" s="1"/>
      <c r="AC4677" s="1"/>
    </row>
    <row r="4678" spans="1:29" ht="15" customHeight="1" x14ac:dyDescent="0.25">
      <c r="A4678" s="342"/>
      <c r="B4678" s="417"/>
      <c r="C4678" s="418"/>
      <c r="S4678" s="367"/>
      <c r="T4678" s="367"/>
      <c r="U4678" s="368"/>
      <c r="V4678" s="1"/>
      <c r="W4678" s="1"/>
      <c r="X4678" s="1"/>
      <c r="Y4678" s="1"/>
      <c r="Z4678" s="1"/>
      <c r="AA4678" s="1"/>
      <c r="AB4678" s="1"/>
      <c r="AC4678" s="1"/>
    </row>
    <row r="4679" spans="1:29" ht="15" customHeight="1" x14ac:dyDescent="0.25">
      <c r="A4679" s="342"/>
      <c r="B4679" s="417"/>
      <c r="C4679" s="418"/>
      <c r="S4679" s="367"/>
      <c r="T4679" s="367"/>
      <c r="U4679" s="368"/>
      <c r="V4679" s="1"/>
      <c r="W4679" s="1"/>
      <c r="X4679" s="1"/>
      <c r="Y4679" s="1"/>
      <c r="Z4679" s="1"/>
      <c r="AA4679" s="1"/>
      <c r="AB4679" s="1"/>
      <c r="AC4679" s="1"/>
    </row>
    <row r="4680" spans="1:29" ht="15" customHeight="1" x14ac:dyDescent="0.25">
      <c r="A4680" s="342"/>
      <c r="B4680" s="417"/>
      <c r="C4680" s="418"/>
      <c r="S4680" s="367"/>
      <c r="T4680" s="367"/>
      <c r="U4680" s="368"/>
      <c r="V4680" s="1"/>
      <c r="W4680" s="1"/>
      <c r="X4680" s="1"/>
      <c r="Y4680" s="1"/>
      <c r="Z4680" s="1"/>
      <c r="AA4680" s="1"/>
      <c r="AB4680" s="1"/>
      <c r="AC4680" s="1"/>
    </row>
    <row r="4681" spans="1:29" ht="15" customHeight="1" x14ac:dyDescent="0.25">
      <c r="A4681" s="342"/>
      <c r="B4681" s="417"/>
      <c r="C4681" s="418"/>
      <c r="S4681" s="367"/>
      <c r="T4681" s="367"/>
      <c r="U4681" s="368"/>
      <c r="V4681" s="1"/>
      <c r="W4681" s="1"/>
      <c r="X4681" s="1"/>
      <c r="Y4681" s="1"/>
      <c r="Z4681" s="1"/>
      <c r="AA4681" s="1"/>
      <c r="AB4681" s="1"/>
      <c r="AC4681" s="1"/>
    </row>
    <row r="4682" spans="1:29" ht="15" customHeight="1" x14ac:dyDescent="0.25">
      <c r="A4682" s="342"/>
      <c r="B4682" s="417"/>
      <c r="C4682" s="418"/>
      <c r="S4682" s="367"/>
      <c r="T4682" s="367"/>
      <c r="U4682" s="368"/>
      <c r="V4682" s="1"/>
      <c r="W4682" s="1"/>
      <c r="X4682" s="1"/>
      <c r="Y4682" s="1"/>
      <c r="Z4682" s="1"/>
      <c r="AA4682" s="1"/>
      <c r="AB4682" s="1"/>
      <c r="AC4682" s="1"/>
    </row>
    <row r="4683" spans="1:29" ht="15" customHeight="1" x14ac:dyDescent="0.25">
      <c r="A4683" s="342"/>
      <c r="B4683" s="417"/>
      <c r="C4683" s="418"/>
      <c r="S4683" s="367"/>
      <c r="T4683" s="367"/>
      <c r="U4683" s="368"/>
      <c r="V4683" s="1"/>
      <c r="W4683" s="1"/>
      <c r="X4683" s="1"/>
      <c r="Y4683" s="1"/>
      <c r="Z4683" s="1"/>
      <c r="AA4683" s="1"/>
      <c r="AB4683" s="1"/>
      <c r="AC4683" s="1"/>
    </row>
    <row r="4684" spans="1:29" ht="15" customHeight="1" x14ac:dyDescent="0.25">
      <c r="A4684" s="342"/>
      <c r="B4684" s="417"/>
      <c r="C4684" s="418"/>
      <c r="S4684" s="367"/>
      <c r="T4684" s="367"/>
      <c r="U4684" s="368"/>
      <c r="V4684" s="1"/>
      <c r="W4684" s="1"/>
      <c r="X4684" s="1"/>
      <c r="Y4684" s="1"/>
      <c r="Z4684" s="1"/>
      <c r="AA4684" s="1"/>
      <c r="AB4684" s="1"/>
      <c r="AC4684" s="1"/>
    </row>
    <row r="4685" spans="1:29" ht="15" customHeight="1" x14ac:dyDescent="0.25">
      <c r="A4685" s="342"/>
      <c r="B4685" s="417"/>
      <c r="C4685" s="418"/>
      <c r="S4685" s="367"/>
      <c r="T4685" s="367"/>
      <c r="U4685" s="368"/>
      <c r="V4685" s="1"/>
      <c r="W4685" s="1"/>
      <c r="X4685" s="1"/>
      <c r="Y4685" s="1"/>
      <c r="Z4685" s="1"/>
      <c r="AA4685" s="1"/>
      <c r="AB4685" s="1"/>
      <c r="AC4685" s="1"/>
    </row>
    <row r="4686" spans="1:29" ht="15" customHeight="1" x14ac:dyDescent="0.25">
      <c r="A4686" s="342"/>
      <c r="B4686" s="417"/>
      <c r="C4686" s="418"/>
      <c r="S4686" s="367"/>
      <c r="T4686" s="367"/>
      <c r="U4686" s="368"/>
      <c r="V4686" s="1"/>
      <c r="W4686" s="1"/>
      <c r="X4686" s="1"/>
      <c r="Y4686" s="1"/>
      <c r="Z4686" s="1"/>
      <c r="AA4686" s="1"/>
      <c r="AB4686" s="1"/>
      <c r="AC4686" s="1"/>
    </row>
    <row r="4687" spans="1:29" ht="15" customHeight="1" x14ac:dyDescent="0.25">
      <c r="A4687" s="342"/>
      <c r="B4687" s="417"/>
      <c r="C4687" s="418"/>
      <c r="S4687" s="367"/>
      <c r="T4687" s="367"/>
      <c r="U4687" s="368"/>
      <c r="V4687" s="1"/>
      <c r="W4687" s="1"/>
      <c r="X4687" s="1"/>
      <c r="Y4687" s="1"/>
      <c r="Z4687" s="1"/>
      <c r="AA4687" s="1"/>
      <c r="AB4687" s="1"/>
      <c r="AC4687" s="1"/>
    </row>
    <row r="4688" spans="1:29" ht="15" customHeight="1" x14ac:dyDescent="0.25">
      <c r="A4688" s="342"/>
      <c r="B4688" s="417"/>
      <c r="C4688" s="418"/>
      <c r="S4688" s="367"/>
      <c r="T4688" s="367"/>
      <c r="U4688" s="368"/>
      <c r="V4688" s="1"/>
      <c r="W4688" s="1"/>
      <c r="X4688" s="1"/>
      <c r="Y4688" s="1"/>
      <c r="Z4688" s="1"/>
      <c r="AA4688" s="1"/>
      <c r="AB4688" s="1"/>
      <c r="AC4688" s="1"/>
    </row>
    <row r="4689" spans="1:29" ht="15" customHeight="1" x14ac:dyDescent="0.25">
      <c r="A4689" s="342"/>
      <c r="B4689" s="417"/>
      <c r="C4689" s="418"/>
      <c r="S4689" s="367"/>
      <c r="T4689" s="367"/>
      <c r="U4689" s="368"/>
      <c r="V4689" s="1"/>
      <c r="W4689" s="1"/>
      <c r="X4689" s="1"/>
      <c r="Y4689" s="1"/>
      <c r="Z4689" s="1"/>
      <c r="AA4689" s="1"/>
      <c r="AB4689" s="1"/>
      <c r="AC4689" s="1"/>
    </row>
    <row r="4690" spans="1:29" ht="15" customHeight="1" x14ac:dyDescent="0.25">
      <c r="A4690" s="342"/>
      <c r="B4690" s="417"/>
      <c r="C4690" s="418"/>
      <c r="S4690" s="367"/>
      <c r="T4690" s="367"/>
      <c r="U4690" s="368"/>
      <c r="V4690" s="1"/>
      <c r="W4690" s="1"/>
      <c r="X4690" s="1"/>
      <c r="Y4690" s="1"/>
      <c r="Z4690" s="1"/>
      <c r="AA4690" s="1"/>
      <c r="AB4690" s="1"/>
      <c r="AC4690" s="1"/>
    </row>
    <row r="4691" spans="1:29" ht="15" customHeight="1" x14ac:dyDescent="0.25">
      <c r="A4691" s="342"/>
      <c r="B4691" s="417"/>
      <c r="C4691" s="418"/>
      <c r="S4691" s="367"/>
      <c r="T4691" s="367"/>
      <c r="U4691" s="368"/>
      <c r="V4691" s="1"/>
      <c r="W4691" s="1"/>
      <c r="X4691" s="1"/>
      <c r="Y4691" s="1"/>
      <c r="Z4691" s="1"/>
      <c r="AA4691" s="1"/>
      <c r="AB4691" s="1"/>
      <c r="AC4691" s="1"/>
    </row>
    <row r="4692" spans="1:29" ht="15" customHeight="1" x14ac:dyDescent="0.25">
      <c r="A4692" s="342"/>
      <c r="B4692" s="417"/>
      <c r="C4692" s="418"/>
      <c r="S4692" s="367"/>
      <c r="T4692" s="367"/>
      <c r="U4692" s="368"/>
      <c r="V4692" s="1"/>
      <c r="W4692" s="1"/>
      <c r="X4692" s="1"/>
      <c r="Y4692" s="1"/>
      <c r="Z4692" s="1"/>
      <c r="AA4692" s="1"/>
      <c r="AB4692" s="1"/>
      <c r="AC4692" s="1"/>
    </row>
    <row r="4693" spans="1:29" ht="15" customHeight="1" x14ac:dyDescent="0.25">
      <c r="A4693" s="342"/>
      <c r="B4693" s="417"/>
      <c r="C4693" s="418"/>
      <c r="S4693" s="367"/>
      <c r="T4693" s="367"/>
      <c r="U4693" s="368"/>
      <c r="V4693" s="1"/>
      <c r="W4693" s="1"/>
      <c r="X4693" s="1"/>
      <c r="Y4693" s="1"/>
      <c r="Z4693" s="1"/>
      <c r="AA4693" s="1"/>
      <c r="AB4693" s="1"/>
      <c r="AC4693" s="1"/>
    </row>
    <row r="4694" spans="1:29" ht="15" customHeight="1" x14ac:dyDescent="0.25">
      <c r="A4694" s="342"/>
      <c r="B4694" s="417"/>
      <c r="C4694" s="418"/>
      <c r="S4694" s="367"/>
      <c r="T4694" s="367"/>
      <c r="U4694" s="368"/>
      <c r="V4694" s="1"/>
      <c r="W4694" s="1"/>
      <c r="X4694" s="1"/>
      <c r="Y4694" s="1"/>
      <c r="Z4694" s="1"/>
      <c r="AA4694" s="1"/>
      <c r="AB4694" s="1"/>
      <c r="AC4694" s="1"/>
    </row>
    <row r="4695" spans="1:29" ht="15" customHeight="1" x14ac:dyDescent="0.25">
      <c r="A4695" s="342"/>
      <c r="B4695" s="417"/>
      <c r="C4695" s="418"/>
      <c r="S4695" s="367"/>
      <c r="T4695" s="367"/>
      <c r="U4695" s="368"/>
      <c r="V4695" s="1"/>
      <c r="W4695" s="1"/>
      <c r="X4695" s="1"/>
      <c r="Y4695" s="1"/>
      <c r="Z4695" s="1"/>
      <c r="AA4695" s="1"/>
      <c r="AB4695" s="1"/>
      <c r="AC4695" s="1"/>
    </row>
    <row r="4696" spans="1:29" ht="15" customHeight="1" x14ac:dyDescent="0.25">
      <c r="A4696" s="342"/>
      <c r="B4696" s="417"/>
      <c r="C4696" s="418"/>
      <c r="S4696" s="367"/>
      <c r="T4696" s="367"/>
      <c r="U4696" s="368"/>
      <c r="V4696" s="1"/>
      <c r="W4696" s="1"/>
      <c r="X4696" s="1"/>
      <c r="Y4696" s="1"/>
      <c r="Z4696" s="1"/>
      <c r="AA4696" s="1"/>
      <c r="AB4696" s="1"/>
      <c r="AC4696" s="1"/>
    </row>
    <row r="4697" spans="1:29" ht="15" customHeight="1" x14ac:dyDescent="0.25">
      <c r="A4697" s="342"/>
      <c r="B4697" s="417"/>
      <c r="C4697" s="418"/>
      <c r="S4697" s="367"/>
      <c r="T4697" s="367"/>
      <c r="U4697" s="368"/>
      <c r="V4697" s="1"/>
      <c r="W4697" s="1"/>
      <c r="X4697" s="1"/>
      <c r="Y4697" s="1"/>
      <c r="Z4697" s="1"/>
      <c r="AA4697" s="1"/>
      <c r="AB4697" s="1"/>
      <c r="AC4697" s="1"/>
    </row>
    <row r="4698" spans="1:29" ht="15" customHeight="1" x14ac:dyDescent="0.25">
      <c r="A4698" s="342"/>
      <c r="B4698" s="417"/>
      <c r="C4698" s="418"/>
      <c r="S4698" s="367"/>
      <c r="T4698" s="367"/>
      <c r="U4698" s="368"/>
      <c r="V4698" s="1"/>
      <c r="W4698" s="1"/>
      <c r="X4698" s="1"/>
      <c r="Y4698" s="1"/>
      <c r="Z4698" s="1"/>
      <c r="AA4698" s="1"/>
      <c r="AB4698" s="1"/>
      <c r="AC4698" s="1"/>
    </row>
    <row r="4699" spans="1:29" ht="15" customHeight="1" x14ac:dyDescent="0.25">
      <c r="A4699" s="342"/>
      <c r="B4699" s="417"/>
      <c r="C4699" s="418"/>
      <c r="S4699" s="367"/>
      <c r="T4699" s="367"/>
      <c r="U4699" s="368"/>
      <c r="V4699" s="1"/>
      <c r="W4699" s="1"/>
      <c r="X4699" s="1"/>
      <c r="Y4699" s="1"/>
      <c r="Z4699" s="1"/>
      <c r="AA4699" s="1"/>
      <c r="AB4699" s="1"/>
      <c r="AC4699" s="1"/>
    </row>
    <row r="4700" spans="1:29" ht="15" customHeight="1" x14ac:dyDescent="0.25">
      <c r="A4700" s="342"/>
      <c r="B4700" s="417"/>
      <c r="C4700" s="418"/>
      <c r="S4700" s="367"/>
      <c r="T4700" s="367"/>
      <c r="U4700" s="368"/>
      <c r="V4700" s="1"/>
      <c r="W4700" s="1"/>
      <c r="X4700" s="1"/>
      <c r="Y4700" s="1"/>
      <c r="Z4700" s="1"/>
      <c r="AA4700" s="1"/>
      <c r="AB4700" s="1"/>
      <c r="AC4700" s="1"/>
    </row>
    <row r="4701" spans="1:29" ht="15" customHeight="1" x14ac:dyDescent="0.25">
      <c r="A4701" s="342"/>
      <c r="B4701" s="417"/>
      <c r="C4701" s="418"/>
      <c r="S4701" s="367"/>
      <c r="T4701" s="367"/>
      <c r="U4701" s="368"/>
      <c r="V4701" s="1"/>
      <c r="W4701" s="1"/>
      <c r="X4701" s="1"/>
      <c r="Y4701" s="1"/>
      <c r="Z4701" s="1"/>
      <c r="AA4701" s="1"/>
      <c r="AB4701" s="1"/>
      <c r="AC4701" s="1"/>
    </row>
    <row r="4702" spans="1:29" ht="15" customHeight="1" x14ac:dyDescent="0.25">
      <c r="A4702" s="342"/>
      <c r="B4702" s="417"/>
      <c r="C4702" s="418"/>
      <c r="S4702" s="367"/>
      <c r="T4702" s="367"/>
      <c r="U4702" s="368"/>
      <c r="V4702" s="1"/>
      <c r="W4702" s="1"/>
      <c r="X4702" s="1"/>
      <c r="Y4702" s="1"/>
      <c r="Z4702" s="1"/>
      <c r="AA4702" s="1"/>
      <c r="AB4702" s="1"/>
      <c r="AC4702" s="1"/>
    </row>
    <row r="4703" spans="1:29" ht="15" customHeight="1" x14ac:dyDescent="0.25">
      <c r="A4703" s="342"/>
      <c r="B4703" s="417"/>
      <c r="C4703" s="418"/>
      <c r="S4703" s="367"/>
      <c r="T4703" s="367"/>
      <c r="U4703" s="368"/>
      <c r="V4703" s="1"/>
      <c r="W4703" s="1"/>
      <c r="X4703" s="1"/>
      <c r="Y4703" s="1"/>
      <c r="Z4703" s="1"/>
      <c r="AA4703" s="1"/>
      <c r="AB4703" s="1"/>
      <c r="AC4703" s="1"/>
    </row>
    <row r="4704" spans="1:29" ht="15" customHeight="1" x14ac:dyDescent="0.25">
      <c r="A4704" s="342"/>
      <c r="B4704" s="417"/>
      <c r="C4704" s="418"/>
      <c r="S4704" s="367"/>
      <c r="T4704" s="367"/>
      <c r="U4704" s="368"/>
      <c r="V4704" s="1"/>
      <c r="W4704" s="1"/>
      <c r="X4704" s="1"/>
      <c r="Y4704" s="1"/>
      <c r="Z4704" s="1"/>
      <c r="AA4704" s="1"/>
      <c r="AB4704" s="1"/>
      <c r="AC4704" s="1"/>
    </row>
    <row r="4705" spans="1:29" ht="15" customHeight="1" x14ac:dyDescent="0.25">
      <c r="A4705" s="342"/>
      <c r="B4705" s="417"/>
      <c r="C4705" s="418"/>
      <c r="S4705" s="367"/>
      <c r="T4705" s="367"/>
      <c r="U4705" s="368"/>
      <c r="V4705" s="1"/>
      <c r="W4705" s="1"/>
      <c r="X4705" s="1"/>
      <c r="Y4705" s="1"/>
      <c r="Z4705" s="1"/>
      <c r="AA4705" s="1"/>
      <c r="AB4705" s="1"/>
      <c r="AC4705" s="1"/>
    </row>
    <row r="4706" spans="1:29" ht="15" customHeight="1" x14ac:dyDescent="0.25">
      <c r="A4706" s="342"/>
      <c r="B4706" s="417"/>
      <c r="C4706" s="418"/>
      <c r="S4706" s="367"/>
      <c r="T4706" s="367"/>
      <c r="U4706" s="368"/>
      <c r="V4706" s="1"/>
      <c r="W4706" s="1"/>
      <c r="X4706" s="1"/>
      <c r="Y4706" s="1"/>
      <c r="Z4706" s="1"/>
      <c r="AA4706" s="1"/>
      <c r="AB4706" s="1"/>
      <c r="AC4706" s="1"/>
    </row>
    <row r="4707" spans="1:29" ht="15" customHeight="1" x14ac:dyDescent="0.25">
      <c r="A4707" s="342"/>
      <c r="B4707" s="417"/>
      <c r="C4707" s="418"/>
      <c r="S4707" s="367"/>
      <c r="T4707" s="367"/>
      <c r="U4707" s="368"/>
      <c r="V4707" s="1"/>
      <c r="W4707" s="1"/>
      <c r="X4707" s="1"/>
      <c r="Y4707" s="1"/>
      <c r="Z4707" s="1"/>
      <c r="AA4707" s="1"/>
      <c r="AB4707" s="1"/>
      <c r="AC4707" s="1"/>
    </row>
    <row r="4708" spans="1:29" ht="15" customHeight="1" x14ac:dyDescent="0.25">
      <c r="A4708" s="342"/>
      <c r="B4708" s="417"/>
      <c r="C4708" s="418"/>
      <c r="S4708" s="367"/>
      <c r="T4708" s="367"/>
      <c r="U4708" s="368"/>
      <c r="V4708" s="1"/>
      <c r="W4708" s="1"/>
      <c r="X4708" s="1"/>
      <c r="Y4708" s="1"/>
      <c r="Z4708" s="1"/>
      <c r="AA4708" s="1"/>
      <c r="AB4708" s="1"/>
      <c r="AC4708" s="1"/>
    </row>
    <row r="4709" spans="1:29" ht="15" customHeight="1" x14ac:dyDescent="0.25">
      <c r="A4709" s="342"/>
      <c r="B4709" s="417"/>
      <c r="C4709" s="418"/>
      <c r="S4709" s="367"/>
      <c r="T4709" s="367"/>
      <c r="U4709" s="368"/>
      <c r="V4709" s="1"/>
      <c r="W4709" s="1"/>
      <c r="X4709" s="1"/>
      <c r="Y4709" s="1"/>
      <c r="Z4709" s="1"/>
      <c r="AA4709" s="1"/>
      <c r="AB4709" s="1"/>
      <c r="AC4709" s="1"/>
    </row>
    <row r="4710" spans="1:29" ht="15" customHeight="1" x14ac:dyDescent="0.25">
      <c r="A4710" s="342"/>
      <c r="B4710" s="417"/>
      <c r="C4710" s="418"/>
      <c r="S4710" s="367"/>
      <c r="T4710" s="367"/>
      <c r="U4710" s="368"/>
      <c r="V4710" s="1"/>
      <c r="W4710" s="1"/>
      <c r="X4710" s="1"/>
      <c r="Y4710" s="1"/>
      <c r="Z4710" s="1"/>
      <c r="AA4710" s="1"/>
      <c r="AB4710" s="1"/>
      <c r="AC4710" s="1"/>
    </row>
    <row r="4711" spans="1:29" ht="15" customHeight="1" x14ac:dyDescent="0.25">
      <c r="A4711" s="342"/>
      <c r="B4711" s="417"/>
      <c r="C4711" s="418"/>
      <c r="S4711" s="367"/>
      <c r="T4711" s="367"/>
      <c r="U4711" s="368"/>
      <c r="V4711" s="1"/>
      <c r="W4711" s="1"/>
      <c r="X4711" s="1"/>
      <c r="Y4711" s="1"/>
      <c r="Z4711" s="1"/>
      <c r="AA4711" s="1"/>
      <c r="AB4711" s="1"/>
      <c r="AC4711" s="1"/>
    </row>
    <row r="4712" spans="1:29" ht="15" customHeight="1" x14ac:dyDescent="0.25">
      <c r="A4712" s="342"/>
      <c r="B4712" s="417"/>
      <c r="C4712" s="418"/>
      <c r="S4712" s="367"/>
      <c r="T4712" s="367"/>
      <c r="U4712" s="368"/>
      <c r="V4712" s="1"/>
      <c r="W4712" s="1"/>
      <c r="X4712" s="1"/>
      <c r="Y4712" s="1"/>
      <c r="Z4712" s="1"/>
      <c r="AA4712" s="1"/>
      <c r="AB4712" s="1"/>
      <c r="AC4712" s="1"/>
    </row>
    <row r="4713" spans="1:29" ht="15" customHeight="1" x14ac:dyDescent="0.25">
      <c r="A4713" s="342"/>
      <c r="B4713" s="417"/>
      <c r="C4713" s="418"/>
      <c r="S4713" s="367"/>
      <c r="T4713" s="367"/>
      <c r="U4713" s="368"/>
      <c r="V4713" s="1"/>
      <c r="W4713" s="1"/>
      <c r="X4713" s="1"/>
      <c r="Y4713" s="1"/>
      <c r="Z4713" s="1"/>
      <c r="AA4713" s="1"/>
      <c r="AB4713" s="1"/>
      <c r="AC4713" s="1"/>
    </row>
    <row r="4714" spans="1:29" ht="15" customHeight="1" x14ac:dyDescent="0.25">
      <c r="A4714" s="342"/>
      <c r="B4714" s="417"/>
      <c r="C4714" s="418"/>
      <c r="S4714" s="367"/>
      <c r="T4714" s="367"/>
      <c r="U4714" s="368"/>
      <c r="V4714" s="1"/>
      <c r="W4714" s="1"/>
      <c r="X4714" s="1"/>
      <c r="Y4714" s="1"/>
      <c r="Z4714" s="1"/>
      <c r="AA4714" s="1"/>
      <c r="AB4714" s="1"/>
      <c r="AC4714" s="1"/>
    </row>
    <row r="4715" spans="1:29" ht="15" customHeight="1" x14ac:dyDescent="0.25">
      <c r="A4715" s="342"/>
      <c r="B4715" s="417"/>
      <c r="C4715" s="418"/>
      <c r="S4715" s="367"/>
      <c r="T4715" s="367"/>
      <c r="U4715" s="368"/>
      <c r="V4715" s="1"/>
      <c r="W4715" s="1"/>
      <c r="X4715" s="1"/>
      <c r="Y4715" s="1"/>
      <c r="Z4715" s="1"/>
      <c r="AA4715" s="1"/>
      <c r="AB4715" s="1"/>
      <c r="AC4715" s="1"/>
    </row>
    <row r="4716" spans="1:29" ht="15" customHeight="1" x14ac:dyDescent="0.25">
      <c r="A4716" s="342"/>
      <c r="B4716" s="417"/>
      <c r="C4716" s="418"/>
      <c r="S4716" s="367"/>
      <c r="T4716" s="367"/>
      <c r="U4716" s="368"/>
      <c r="V4716" s="1"/>
      <c r="W4716" s="1"/>
      <c r="X4716" s="1"/>
      <c r="Y4716" s="1"/>
      <c r="Z4716" s="1"/>
      <c r="AA4716" s="1"/>
      <c r="AB4716" s="1"/>
      <c r="AC4716" s="1"/>
    </row>
    <row r="4717" spans="1:29" ht="15" customHeight="1" x14ac:dyDescent="0.25">
      <c r="A4717" s="342"/>
      <c r="B4717" s="417"/>
      <c r="C4717" s="418"/>
      <c r="S4717" s="367"/>
      <c r="T4717" s="367"/>
      <c r="U4717" s="368"/>
      <c r="V4717" s="1"/>
      <c r="W4717" s="1"/>
      <c r="X4717" s="1"/>
      <c r="Y4717" s="1"/>
      <c r="Z4717" s="1"/>
      <c r="AA4717" s="1"/>
      <c r="AB4717" s="1"/>
      <c r="AC4717" s="1"/>
    </row>
    <row r="4718" spans="1:29" ht="15" customHeight="1" x14ac:dyDescent="0.25">
      <c r="A4718" s="342"/>
      <c r="B4718" s="417"/>
      <c r="C4718" s="418"/>
      <c r="S4718" s="367"/>
      <c r="T4718" s="367"/>
      <c r="U4718" s="368"/>
      <c r="V4718" s="1"/>
      <c r="W4718" s="1"/>
      <c r="X4718" s="1"/>
      <c r="Y4718" s="1"/>
      <c r="Z4718" s="1"/>
      <c r="AA4718" s="1"/>
      <c r="AB4718" s="1"/>
      <c r="AC4718" s="1"/>
    </row>
    <row r="4719" spans="1:29" ht="15" customHeight="1" x14ac:dyDescent="0.25">
      <c r="A4719" s="342"/>
      <c r="B4719" s="417"/>
      <c r="C4719" s="418"/>
      <c r="S4719" s="367"/>
      <c r="T4719" s="367"/>
      <c r="U4719" s="368"/>
      <c r="V4719" s="1"/>
      <c r="W4719" s="1"/>
      <c r="X4719" s="1"/>
      <c r="Y4719" s="1"/>
      <c r="Z4719" s="1"/>
      <c r="AA4719" s="1"/>
      <c r="AB4719" s="1"/>
      <c r="AC4719" s="1"/>
    </row>
    <row r="4720" spans="1:29" ht="15" customHeight="1" x14ac:dyDescent="0.25">
      <c r="A4720" s="342"/>
      <c r="B4720" s="417"/>
      <c r="C4720" s="418"/>
      <c r="S4720" s="367"/>
      <c r="T4720" s="367"/>
      <c r="U4720" s="368"/>
      <c r="V4720" s="1"/>
      <c r="W4720" s="1"/>
      <c r="X4720" s="1"/>
      <c r="Y4720" s="1"/>
      <c r="Z4720" s="1"/>
      <c r="AA4720" s="1"/>
      <c r="AB4720" s="1"/>
      <c r="AC4720" s="1"/>
    </row>
    <row r="4721" spans="1:29" ht="15" customHeight="1" x14ac:dyDescent="0.25">
      <c r="A4721" s="342"/>
      <c r="B4721" s="417"/>
      <c r="C4721" s="418"/>
      <c r="S4721" s="367"/>
      <c r="T4721" s="367"/>
      <c r="U4721" s="368"/>
      <c r="V4721" s="1"/>
      <c r="W4721" s="1"/>
      <c r="X4721" s="1"/>
      <c r="Y4721" s="1"/>
      <c r="Z4721" s="1"/>
      <c r="AA4721" s="1"/>
      <c r="AB4721" s="1"/>
      <c r="AC4721" s="1"/>
    </row>
    <row r="4722" spans="1:29" ht="15" customHeight="1" x14ac:dyDescent="0.25">
      <c r="A4722" s="342"/>
      <c r="B4722" s="417"/>
      <c r="C4722" s="418"/>
      <c r="S4722" s="367"/>
      <c r="T4722" s="367"/>
      <c r="U4722" s="368"/>
      <c r="V4722" s="1"/>
      <c r="W4722" s="1"/>
      <c r="X4722" s="1"/>
      <c r="Y4722" s="1"/>
      <c r="Z4722" s="1"/>
      <c r="AA4722" s="1"/>
      <c r="AB4722" s="1"/>
      <c r="AC4722" s="1"/>
    </row>
    <row r="4723" spans="1:29" ht="15" customHeight="1" x14ac:dyDescent="0.25">
      <c r="A4723" s="342"/>
      <c r="B4723" s="417"/>
      <c r="C4723" s="418"/>
      <c r="S4723" s="367"/>
      <c r="T4723" s="367"/>
      <c r="U4723" s="368"/>
      <c r="V4723" s="1"/>
      <c r="W4723" s="1"/>
      <c r="X4723" s="1"/>
      <c r="Y4723" s="1"/>
      <c r="Z4723" s="1"/>
      <c r="AA4723" s="1"/>
      <c r="AB4723" s="1"/>
      <c r="AC4723" s="1"/>
    </row>
    <row r="4724" spans="1:29" ht="15" customHeight="1" x14ac:dyDescent="0.25">
      <c r="A4724" s="342"/>
      <c r="B4724" s="417"/>
      <c r="C4724" s="418"/>
      <c r="S4724" s="367"/>
      <c r="T4724" s="367"/>
      <c r="U4724" s="368"/>
      <c r="V4724" s="1"/>
      <c r="W4724" s="1"/>
      <c r="X4724" s="1"/>
      <c r="Y4724" s="1"/>
      <c r="Z4724" s="1"/>
      <c r="AA4724" s="1"/>
      <c r="AB4724" s="1"/>
      <c r="AC4724" s="1"/>
    </row>
    <row r="4725" spans="1:29" ht="15" customHeight="1" x14ac:dyDescent="0.25">
      <c r="A4725" s="342"/>
      <c r="B4725" s="417"/>
      <c r="C4725" s="418"/>
      <c r="S4725" s="367"/>
      <c r="T4725" s="367"/>
      <c r="U4725" s="368"/>
      <c r="V4725" s="1"/>
      <c r="W4725" s="1"/>
      <c r="X4725" s="1"/>
      <c r="Y4725" s="1"/>
      <c r="Z4725" s="1"/>
      <c r="AA4725" s="1"/>
      <c r="AB4725" s="1"/>
      <c r="AC4725" s="1"/>
    </row>
    <row r="4726" spans="1:29" ht="15" customHeight="1" x14ac:dyDescent="0.25">
      <c r="A4726" s="342"/>
      <c r="B4726" s="417"/>
      <c r="C4726" s="418"/>
      <c r="S4726" s="367"/>
      <c r="T4726" s="367"/>
      <c r="U4726" s="368"/>
      <c r="V4726" s="1"/>
      <c r="W4726" s="1"/>
      <c r="X4726" s="1"/>
      <c r="Y4726" s="1"/>
      <c r="Z4726" s="1"/>
      <c r="AA4726" s="1"/>
      <c r="AB4726" s="1"/>
      <c r="AC4726" s="1"/>
    </row>
    <row r="4727" spans="1:29" ht="15" customHeight="1" x14ac:dyDescent="0.25">
      <c r="A4727" s="342"/>
      <c r="B4727" s="417"/>
      <c r="C4727" s="418"/>
      <c r="S4727" s="367"/>
      <c r="T4727" s="367"/>
      <c r="U4727" s="368"/>
      <c r="V4727" s="1"/>
      <c r="W4727" s="1"/>
      <c r="X4727" s="1"/>
      <c r="Y4727" s="1"/>
      <c r="Z4727" s="1"/>
      <c r="AA4727" s="1"/>
      <c r="AB4727" s="1"/>
      <c r="AC4727" s="1"/>
    </row>
    <row r="4728" spans="1:29" ht="15" customHeight="1" x14ac:dyDescent="0.25">
      <c r="A4728" s="342"/>
      <c r="B4728" s="417"/>
      <c r="C4728" s="418"/>
      <c r="S4728" s="367"/>
      <c r="T4728" s="367"/>
      <c r="U4728" s="368"/>
      <c r="V4728" s="1"/>
      <c r="W4728" s="1"/>
      <c r="X4728" s="1"/>
      <c r="Y4728" s="1"/>
      <c r="Z4728" s="1"/>
      <c r="AA4728" s="1"/>
      <c r="AB4728" s="1"/>
      <c r="AC4728" s="1"/>
    </row>
    <row r="4729" spans="1:29" ht="15" customHeight="1" x14ac:dyDescent="0.25">
      <c r="A4729" s="342"/>
      <c r="B4729" s="417"/>
      <c r="C4729" s="418"/>
      <c r="S4729" s="367"/>
      <c r="T4729" s="367"/>
      <c r="U4729" s="368"/>
      <c r="V4729" s="1"/>
      <c r="W4729" s="1"/>
      <c r="X4729" s="1"/>
      <c r="Y4729" s="1"/>
      <c r="Z4729" s="1"/>
      <c r="AA4729" s="1"/>
      <c r="AB4729" s="1"/>
      <c r="AC4729" s="1"/>
    </row>
    <row r="4730" spans="1:29" ht="15" customHeight="1" x14ac:dyDescent="0.25">
      <c r="A4730" s="342"/>
      <c r="B4730" s="417"/>
      <c r="C4730" s="418"/>
      <c r="S4730" s="367"/>
      <c r="T4730" s="367"/>
      <c r="U4730" s="368"/>
      <c r="V4730" s="1"/>
      <c r="W4730" s="1"/>
      <c r="X4730" s="1"/>
      <c r="Y4730" s="1"/>
      <c r="Z4730" s="1"/>
      <c r="AA4730" s="1"/>
      <c r="AB4730" s="1"/>
      <c r="AC4730" s="1"/>
    </row>
    <row r="4731" spans="1:29" ht="15" customHeight="1" x14ac:dyDescent="0.25">
      <c r="A4731" s="342"/>
      <c r="B4731" s="417"/>
      <c r="C4731" s="418"/>
      <c r="S4731" s="367"/>
      <c r="T4731" s="367"/>
      <c r="U4731" s="368"/>
      <c r="V4731" s="1"/>
      <c r="W4731" s="1"/>
      <c r="X4731" s="1"/>
      <c r="Y4731" s="1"/>
      <c r="Z4731" s="1"/>
      <c r="AA4731" s="1"/>
      <c r="AB4731" s="1"/>
      <c r="AC4731" s="1"/>
    </row>
    <row r="4732" spans="1:29" ht="15" customHeight="1" x14ac:dyDescent="0.25">
      <c r="A4732" s="342"/>
      <c r="B4732" s="417"/>
      <c r="C4732" s="418"/>
      <c r="S4732" s="367"/>
      <c r="T4732" s="367"/>
      <c r="U4732" s="368"/>
      <c r="V4732" s="1"/>
      <c r="W4732" s="1"/>
      <c r="X4732" s="1"/>
      <c r="Y4732" s="1"/>
      <c r="Z4732" s="1"/>
      <c r="AA4732" s="1"/>
      <c r="AB4732" s="1"/>
      <c r="AC4732" s="1"/>
    </row>
    <row r="4733" spans="1:29" ht="15" customHeight="1" x14ac:dyDescent="0.25">
      <c r="A4733" s="342"/>
      <c r="B4733" s="417"/>
      <c r="C4733" s="418"/>
      <c r="S4733" s="367"/>
      <c r="T4733" s="367"/>
      <c r="U4733" s="368"/>
      <c r="V4733" s="1"/>
      <c r="W4733" s="1"/>
      <c r="X4733" s="1"/>
      <c r="Y4733" s="1"/>
      <c r="Z4733" s="1"/>
      <c r="AA4733" s="1"/>
      <c r="AB4733" s="1"/>
      <c r="AC4733" s="1"/>
    </row>
    <row r="4734" spans="1:29" ht="15" customHeight="1" x14ac:dyDescent="0.25">
      <c r="A4734" s="342"/>
      <c r="B4734" s="417"/>
      <c r="C4734" s="418"/>
      <c r="S4734" s="367"/>
      <c r="T4734" s="367"/>
      <c r="U4734" s="368"/>
      <c r="V4734" s="1"/>
      <c r="W4734" s="1"/>
      <c r="X4734" s="1"/>
      <c r="Y4734" s="1"/>
      <c r="Z4734" s="1"/>
      <c r="AA4734" s="1"/>
      <c r="AB4734" s="1"/>
      <c r="AC4734" s="1"/>
    </row>
    <row r="4735" spans="1:29" ht="15" customHeight="1" x14ac:dyDescent="0.25">
      <c r="A4735" s="342"/>
      <c r="B4735" s="417"/>
      <c r="C4735" s="418"/>
      <c r="S4735" s="367"/>
      <c r="T4735" s="367"/>
      <c r="U4735" s="368"/>
      <c r="V4735" s="1"/>
      <c r="W4735" s="1"/>
      <c r="X4735" s="1"/>
      <c r="Y4735" s="1"/>
      <c r="Z4735" s="1"/>
      <c r="AA4735" s="1"/>
      <c r="AB4735" s="1"/>
      <c r="AC4735" s="1"/>
    </row>
    <row r="4736" spans="1:29" ht="15" customHeight="1" x14ac:dyDescent="0.25">
      <c r="A4736" s="342"/>
      <c r="B4736" s="417"/>
      <c r="C4736" s="418"/>
      <c r="S4736" s="367"/>
      <c r="T4736" s="367"/>
      <c r="U4736" s="368"/>
      <c r="V4736" s="1"/>
      <c r="W4736" s="1"/>
      <c r="X4736" s="1"/>
      <c r="Y4736" s="1"/>
      <c r="Z4736" s="1"/>
      <c r="AA4736" s="1"/>
      <c r="AB4736" s="1"/>
      <c r="AC4736" s="1"/>
    </row>
    <row r="4737" spans="1:29" ht="15" customHeight="1" x14ac:dyDescent="0.25">
      <c r="A4737" s="342"/>
      <c r="B4737" s="417"/>
      <c r="C4737" s="418"/>
      <c r="S4737" s="367"/>
      <c r="T4737" s="367"/>
      <c r="U4737" s="368"/>
      <c r="V4737" s="1"/>
      <c r="W4737" s="1"/>
      <c r="X4737" s="1"/>
      <c r="Y4737" s="1"/>
      <c r="Z4737" s="1"/>
      <c r="AA4737" s="1"/>
      <c r="AB4737" s="1"/>
      <c r="AC4737" s="1"/>
    </row>
    <row r="4738" spans="1:29" ht="15" customHeight="1" x14ac:dyDescent="0.25">
      <c r="A4738" s="342"/>
      <c r="B4738" s="417"/>
      <c r="C4738" s="418"/>
      <c r="S4738" s="367"/>
      <c r="T4738" s="367"/>
      <c r="U4738" s="368"/>
      <c r="V4738" s="1"/>
      <c r="W4738" s="1"/>
      <c r="X4738" s="1"/>
      <c r="Y4738" s="1"/>
      <c r="Z4738" s="1"/>
      <c r="AA4738" s="1"/>
      <c r="AB4738" s="1"/>
      <c r="AC4738" s="1"/>
    </row>
    <row r="4739" spans="1:29" ht="15" customHeight="1" x14ac:dyDescent="0.25">
      <c r="A4739" s="342"/>
      <c r="B4739" s="417"/>
      <c r="C4739" s="418"/>
      <c r="S4739" s="367"/>
      <c r="T4739" s="367"/>
      <c r="U4739" s="368"/>
      <c r="V4739" s="1"/>
      <c r="W4739" s="1"/>
      <c r="X4739" s="1"/>
      <c r="Y4739" s="1"/>
      <c r="Z4739" s="1"/>
      <c r="AA4739" s="1"/>
      <c r="AB4739" s="1"/>
      <c r="AC4739" s="1"/>
    </row>
    <row r="4740" spans="1:29" ht="15" customHeight="1" x14ac:dyDescent="0.25">
      <c r="A4740" s="342"/>
      <c r="B4740" s="417"/>
      <c r="C4740" s="418"/>
      <c r="S4740" s="367"/>
      <c r="T4740" s="367"/>
      <c r="U4740" s="368"/>
      <c r="V4740" s="1"/>
      <c r="W4740" s="1"/>
      <c r="X4740" s="1"/>
      <c r="Y4740" s="1"/>
      <c r="Z4740" s="1"/>
      <c r="AA4740" s="1"/>
      <c r="AB4740" s="1"/>
      <c r="AC4740" s="1"/>
    </row>
    <row r="4741" spans="1:29" ht="15" customHeight="1" x14ac:dyDescent="0.25">
      <c r="A4741" s="342"/>
      <c r="B4741" s="417"/>
      <c r="C4741" s="418"/>
      <c r="S4741" s="367"/>
      <c r="T4741" s="367"/>
      <c r="U4741" s="368"/>
      <c r="V4741" s="1"/>
      <c r="W4741" s="1"/>
      <c r="X4741" s="1"/>
      <c r="Y4741" s="1"/>
      <c r="Z4741" s="1"/>
      <c r="AA4741" s="1"/>
      <c r="AB4741" s="1"/>
      <c r="AC4741" s="1"/>
    </row>
    <row r="4742" spans="1:29" ht="15" customHeight="1" x14ac:dyDescent="0.25">
      <c r="A4742" s="342"/>
      <c r="B4742" s="417"/>
      <c r="C4742" s="418"/>
      <c r="S4742" s="367"/>
      <c r="T4742" s="367"/>
      <c r="U4742" s="368"/>
      <c r="V4742" s="1"/>
      <c r="W4742" s="1"/>
      <c r="X4742" s="1"/>
      <c r="Y4742" s="1"/>
      <c r="Z4742" s="1"/>
      <c r="AA4742" s="1"/>
      <c r="AB4742" s="1"/>
      <c r="AC4742" s="1"/>
    </row>
    <row r="4743" spans="1:29" ht="15" customHeight="1" x14ac:dyDescent="0.25">
      <c r="A4743" s="342"/>
      <c r="B4743" s="417"/>
      <c r="C4743" s="418"/>
      <c r="S4743" s="367"/>
      <c r="T4743" s="367"/>
      <c r="U4743" s="368"/>
      <c r="V4743" s="1"/>
      <c r="W4743" s="1"/>
      <c r="X4743" s="1"/>
      <c r="Y4743" s="1"/>
      <c r="Z4743" s="1"/>
      <c r="AA4743" s="1"/>
      <c r="AB4743" s="1"/>
      <c r="AC4743" s="1"/>
    </row>
    <row r="4744" spans="1:29" ht="15" customHeight="1" x14ac:dyDescent="0.25">
      <c r="A4744" s="342"/>
      <c r="B4744" s="417"/>
      <c r="C4744" s="418"/>
      <c r="S4744" s="367"/>
      <c r="T4744" s="367"/>
      <c r="U4744" s="368"/>
      <c r="V4744" s="1"/>
      <c r="W4744" s="1"/>
      <c r="X4744" s="1"/>
      <c r="Y4744" s="1"/>
      <c r="Z4744" s="1"/>
      <c r="AA4744" s="1"/>
      <c r="AB4744" s="1"/>
      <c r="AC4744" s="1"/>
    </row>
    <row r="4745" spans="1:29" ht="15" customHeight="1" x14ac:dyDescent="0.25">
      <c r="A4745" s="342"/>
      <c r="B4745" s="417"/>
      <c r="C4745" s="418"/>
      <c r="S4745" s="367"/>
      <c r="T4745" s="367"/>
      <c r="U4745" s="368"/>
      <c r="V4745" s="1"/>
      <c r="W4745" s="1"/>
      <c r="X4745" s="1"/>
      <c r="Y4745" s="1"/>
      <c r="Z4745" s="1"/>
      <c r="AA4745" s="1"/>
      <c r="AB4745" s="1"/>
      <c r="AC4745" s="1"/>
    </row>
    <row r="4746" spans="1:29" ht="15" customHeight="1" x14ac:dyDescent="0.25">
      <c r="A4746" s="342"/>
      <c r="B4746" s="417"/>
      <c r="C4746" s="418"/>
      <c r="S4746" s="367"/>
      <c r="T4746" s="367"/>
      <c r="U4746" s="368"/>
      <c r="V4746" s="1"/>
      <c r="W4746" s="1"/>
      <c r="X4746" s="1"/>
      <c r="Y4746" s="1"/>
      <c r="Z4746" s="1"/>
      <c r="AA4746" s="1"/>
      <c r="AB4746" s="1"/>
      <c r="AC4746" s="1"/>
    </row>
    <row r="4747" spans="1:29" ht="15" customHeight="1" x14ac:dyDescent="0.25">
      <c r="A4747" s="342"/>
      <c r="B4747" s="417"/>
      <c r="C4747" s="418"/>
      <c r="S4747" s="367"/>
      <c r="T4747" s="367"/>
      <c r="U4747" s="368"/>
      <c r="V4747" s="1"/>
      <c r="W4747" s="1"/>
      <c r="X4747" s="1"/>
      <c r="Y4747" s="1"/>
      <c r="Z4747" s="1"/>
      <c r="AA4747" s="1"/>
      <c r="AB4747" s="1"/>
      <c r="AC4747" s="1"/>
    </row>
    <row r="4748" spans="1:29" ht="15" customHeight="1" x14ac:dyDescent="0.25">
      <c r="A4748" s="342"/>
      <c r="B4748" s="417"/>
      <c r="C4748" s="418"/>
      <c r="S4748" s="367"/>
      <c r="T4748" s="367"/>
      <c r="U4748" s="368"/>
      <c r="V4748" s="1"/>
      <c r="W4748" s="1"/>
      <c r="X4748" s="1"/>
      <c r="Y4748" s="1"/>
      <c r="Z4748" s="1"/>
      <c r="AA4748" s="1"/>
      <c r="AB4748" s="1"/>
      <c r="AC4748" s="1"/>
    </row>
    <row r="4749" spans="1:29" ht="15" customHeight="1" x14ac:dyDescent="0.25">
      <c r="A4749" s="342"/>
      <c r="B4749" s="417"/>
      <c r="C4749" s="418"/>
      <c r="S4749" s="367"/>
      <c r="T4749" s="367"/>
      <c r="U4749" s="368"/>
      <c r="V4749" s="1"/>
      <c r="W4749" s="1"/>
      <c r="X4749" s="1"/>
      <c r="Y4749" s="1"/>
      <c r="Z4749" s="1"/>
      <c r="AA4749" s="1"/>
      <c r="AB4749" s="1"/>
      <c r="AC4749" s="1"/>
    </row>
    <row r="4750" spans="1:29" ht="15" customHeight="1" x14ac:dyDescent="0.25">
      <c r="A4750" s="342"/>
      <c r="B4750" s="417"/>
      <c r="C4750" s="418"/>
      <c r="S4750" s="367"/>
      <c r="T4750" s="367"/>
      <c r="U4750" s="368"/>
      <c r="V4750" s="1"/>
      <c r="W4750" s="1"/>
      <c r="X4750" s="1"/>
      <c r="Y4750" s="1"/>
      <c r="Z4750" s="1"/>
      <c r="AA4750" s="1"/>
      <c r="AB4750" s="1"/>
      <c r="AC4750" s="1"/>
    </row>
    <row r="4751" spans="1:29" ht="15" customHeight="1" x14ac:dyDescent="0.25">
      <c r="A4751" s="342"/>
      <c r="B4751" s="417"/>
      <c r="C4751" s="418"/>
      <c r="S4751" s="367"/>
      <c r="T4751" s="367"/>
      <c r="U4751" s="368"/>
      <c r="V4751" s="1"/>
      <c r="W4751" s="1"/>
      <c r="X4751" s="1"/>
      <c r="Y4751" s="1"/>
      <c r="Z4751" s="1"/>
      <c r="AA4751" s="1"/>
      <c r="AB4751" s="1"/>
      <c r="AC4751" s="1"/>
    </row>
    <row r="4752" spans="1:29" ht="15" customHeight="1" x14ac:dyDescent="0.25">
      <c r="A4752" s="342"/>
      <c r="B4752" s="417"/>
      <c r="C4752" s="418"/>
      <c r="S4752" s="367"/>
      <c r="T4752" s="367"/>
      <c r="U4752" s="368"/>
      <c r="V4752" s="1"/>
      <c r="W4752" s="1"/>
      <c r="X4752" s="1"/>
      <c r="Y4752" s="1"/>
      <c r="Z4752" s="1"/>
      <c r="AA4752" s="1"/>
      <c r="AB4752" s="1"/>
      <c r="AC4752" s="1"/>
    </row>
    <row r="4753" spans="1:29" ht="15" customHeight="1" x14ac:dyDescent="0.25">
      <c r="A4753" s="342"/>
      <c r="B4753" s="417"/>
      <c r="C4753" s="418"/>
      <c r="S4753" s="367"/>
      <c r="T4753" s="367"/>
      <c r="U4753" s="368"/>
      <c r="V4753" s="1"/>
      <c r="W4753" s="1"/>
      <c r="X4753" s="1"/>
      <c r="Y4753" s="1"/>
      <c r="Z4753" s="1"/>
      <c r="AA4753" s="1"/>
      <c r="AB4753" s="1"/>
      <c r="AC4753" s="1"/>
    </row>
    <row r="4754" spans="1:29" ht="15" customHeight="1" x14ac:dyDescent="0.25">
      <c r="A4754" s="342"/>
      <c r="B4754" s="417"/>
      <c r="C4754" s="418"/>
      <c r="S4754" s="367"/>
      <c r="T4754" s="367"/>
      <c r="U4754" s="368"/>
      <c r="V4754" s="1"/>
      <c r="W4754" s="1"/>
      <c r="X4754" s="1"/>
      <c r="Y4754" s="1"/>
      <c r="Z4754" s="1"/>
      <c r="AA4754" s="1"/>
      <c r="AB4754" s="1"/>
      <c r="AC4754" s="1"/>
    </row>
    <row r="4755" spans="1:29" ht="15" customHeight="1" x14ac:dyDescent="0.25">
      <c r="A4755" s="342"/>
      <c r="B4755" s="417"/>
      <c r="C4755" s="418"/>
      <c r="S4755" s="367"/>
      <c r="T4755" s="367"/>
      <c r="U4755" s="368"/>
      <c r="V4755" s="1"/>
      <c r="W4755" s="1"/>
      <c r="X4755" s="1"/>
      <c r="Y4755" s="1"/>
      <c r="Z4755" s="1"/>
      <c r="AA4755" s="1"/>
      <c r="AB4755" s="1"/>
      <c r="AC4755" s="1"/>
    </row>
    <row r="4756" spans="1:29" ht="15" customHeight="1" x14ac:dyDescent="0.25">
      <c r="A4756" s="342"/>
      <c r="B4756" s="417"/>
      <c r="C4756" s="418"/>
      <c r="S4756" s="367"/>
      <c r="T4756" s="367"/>
      <c r="U4756" s="368"/>
      <c r="V4756" s="1"/>
      <c r="W4756" s="1"/>
      <c r="X4756" s="1"/>
      <c r="Y4756" s="1"/>
      <c r="Z4756" s="1"/>
      <c r="AA4756" s="1"/>
      <c r="AB4756" s="1"/>
      <c r="AC4756" s="1"/>
    </row>
    <row r="4757" spans="1:29" ht="15" customHeight="1" x14ac:dyDescent="0.25">
      <c r="A4757" s="342"/>
      <c r="B4757" s="417"/>
      <c r="C4757" s="418"/>
      <c r="S4757" s="367"/>
      <c r="T4757" s="367"/>
      <c r="U4757" s="368"/>
      <c r="V4757" s="1"/>
      <c r="W4757" s="1"/>
      <c r="X4757" s="1"/>
      <c r="Y4757" s="1"/>
      <c r="Z4757" s="1"/>
      <c r="AA4757" s="1"/>
      <c r="AB4757" s="1"/>
      <c r="AC4757" s="1"/>
    </row>
    <row r="4758" spans="1:29" ht="15" customHeight="1" x14ac:dyDescent="0.25">
      <c r="A4758" s="342"/>
      <c r="B4758" s="417"/>
      <c r="C4758" s="418"/>
      <c r="S4758" s="367"/>
      <c r="T4758" s="367"/>
      <c r="U4758" s="368"/>
      <c r="V4758" s="1"/>
      <c r="W4758" s="1"/>
      <c r="X4758" s="1"/>
      <c r="Y4758" s="1"/>
      <c r="Z4758" s="1"/>
      <c r="AA4758" s="1"/>
      <c r="AB4758" s="1"/>
      <c r="AC4758" s="1"/>
    </row>
    <row r="4759" spans="1:29" ht="15" customHeight="1" x14ac:dyDescent="0.25">
      <c r="A4759" s="342"/>
      <c r="B4759" s="417"/>
      <c r="C4759" s="418"/>
      <c r="S4759" s="367"/>
      <c r="T4759" s="367"/>
      <c r="U4759" s="368"/>
      <c r="V4759" s="1"/>
      <c r="W4759" s="1"/>
      <c r="X4759" s="1"/>
      <c r="Y4759" s="1"/>
      <c r="Z4759" s="1"/>
      <c r="AA4759" s="1"/>
      <c r="AB4759" s="1"/>
      <c r="AC4759" s="1"/>
    </row>
    <row r="4760" spans="1:29" ht="15" customHeight="1" x14ac:dyDescent="0.25">
      <c r="A4760" s="342"/>
      <c r="B4760" s="417"/>
      <c r="C4760" s="418"/>
      <c r="S4760" s="367"/>
      <c r="T4760" s="367"/>
      <c r="U4760" s="368"/>
      <c r="V4760" s="1"/>
      <c r="W4760" s="1"/>
      <c r="X4760" s="1"/>
      <c r="Y4760" s="1"/>
      <c r="Z4760" s="1"/>
      <c r="AA4760" s="1"/>
      <c r="AB4760" s="1"/>
      <c r="AC4760" s="1"/>
    </row>
    <row r="4761" spans="1:29" ht="15" customHeight="1" x14ac:dyDescent="0.25">
      <c r="A4761" s="342"/>
      <c r="B4761" s="417"/>
      <c r="C4761" s="418"/>
      <c r="S4761" s="367"/>
      <c r="T4761" s="367"/>
      <c r="U4761" s="368"/>
      <c r="V4761" s="1"/>
      <c r="W4761" s="1"/>
      <c r="X4761" s="1"/>
      <c r="Y4761" s="1"/>
      <c r="Z4761" s="1"/>
      <c r="AA4761" s="1"/>
      <c r="AB4761" s="1"/>
      <c r="AC4761" s="1"/>
    </row>
    <row r="4762" spans="1:29" ht="15" customHeight="1" x14ac:dyDescent="0.25">
      <c r="A4762" s="342"/>
      <c r="B4762" s="417"/>
      <c r="C4762" s="418"/>
      <c r="S4762" s="367"/>
      <c r="T4762" s="367"/>
      <c r="U4762" s="368"/>
      <c r="V4762" s="1"/>
      <c r="W4762" s="1"/>
      <c r="X4762" s="1"/>
      <c r="Y4762" s="1"/>
      <c r="Z4762" s="1"/>
      <c r="AA4762" s="1"/>
      <c r="AB4762" s="1"/>
      <c r="AC4762" s="1"/>
    </row>
    <row r="4763" spans="1:29" ht="15" customHeight="1" x14ac:dyDescent="0.25">
      <c r="A4763" s="342"/>
      <c r="B4763" s="417"/>
      <c r="C4763" s="418"/>
      <c r="S4763" s="367"/>
      <c r="T4763" s="367"/>
      <c r="U4763" s="368"/>
      <c r="V4763" s="1"/>
      <c r="W4763" s="1"/>
      <c r="X4763" s="1"/>
      <c r="Y4763" s="1"/>
      <c r="Z4763" s="1"/>
      <c r="AA4763" s="1"/>
      <c r="AB4763" s="1"/>
      <c r="AC4763" s="1"/>
    </row>
    <row r="4764" spans="1:29" ht="15" customHeight="1" x14ac:dyDescent="0.25">
      <c r="A4764" s="342"/>
      <c r="B4764" s="417"/>
      <c r="C4764" s="418"/>
      <c r="S4764" s="367"/>
      <c r="T4764" s="367"/>
      <c r="U4764" s="368"/>
      <c r="V4764" s="1"/>
      <c r="W4764" s="1"/>
      <c r="X4764" s="1"/>
      <c r="Y4764" s="1"/>
      <c r="Z4764" s="1"/>
      <c r="AA4764" s="1"/>
      <c r="AB4764" s="1"/>
      <c r="AC4764" s="1"/>
    </row>
    <row r="4765" spans="1:29" ht="15" customHeight="1" x14ac:dyDescent="0.25">
      <c r="A4765" s="342"/>
      <c r="B4765" s="417"/>
      <c r="C4765" s="418"/>
      <c r="S4765" s="367"/>
      <c r="T4765" s="367"/>
      <c r="U4765" s="368"/>
      <c r="V4765" s="1"/>
      <c r="W4765" s="1"/>
      <c r="X4765" s="1"/>
      <c r="Y4765" s="1"/>
      <c r="Z4765" s="1"/>
      <c r="AA4765" s="1"/>
      <c r="AB4765" s="1"/>
      <c r="AC4765" s="1"/>
    </row>
    <row r="4766" spans="1:29" ht="15" customHeight="1" x14ac:dyDescent="0.25">
      <c r="A4766" s="342"/>
      <c r="B4766" s="417"/>
      <c r="C4766" s="418"/>
      <c r="S4766" s="367"/>
      <c r="T4766" s="367"/>
      <c r="U4766" s="368"/>
      <c r="V4766" s="1"/>
      <c r="W4766" s="1"/>
      <c r="X4766" s="1"/>
      <c r="Y4766" s="1"/>
      <c r="Z4766" s="1"/>
      <c r="AA4766" s="1"/>
      <c r="AB4766" s="1"/>
      <c r="AC4766" s="1"/>
    </row>
    <row r="4767" spans="1:29" ht="15" customHeight="1" x14ac:dyDescent="0.25">
      <c r="A4767" s="342"/>
      <c r="B4767" s="417"/>
      <c r="C4767" s="418"/>
      <c r="S4767" s="367"/>
      <c r="T4767" s="367"/>
      <c r="U4767" s="368"/>
      <c r="V4767" s="1"/>
      <c r="W4767" s="1"/>
      <c r="X4767" s="1"/>
      <c r="Y4767" s="1"/>
      <c r="Z4767" s="1"/>
      <c r="AA4767" s="1"/>
      <c r="AB4767" s="1"/>
      <c r="AC4767" s="1"/>
    </row>
    <row r="4768" spans="1:29" ht="15" customHeight="1" x14ac:dyDescent="0.25">
      <c r="A4768" s="342"/>
      <c r="B4768" s="417"/>
      <c r="C4768" s="418"/>
      <c r="S4768" s="367"/>
      <c r="T4768" s="367"/>
      <c r="U4768" s="368"/>
      <c r="V4768" s="1"/>
      <c r="W4768" s="1"/>
      <c r="X4768" s="1"/>
      <c r="Y4768" s="1"/>
      <c r="Z4768" s="1"/>
      <c r="AA4768" s="1"/>
      <c r="AB4768" s="1"/>
      <c r="AC4768" s="1"/>
    </row>
    <row r="4769" spans="1:29" ht="15" customHeight="1" x14ac:dyDescent="0.25">
      <c r="A4769" s="342"/>
      <c r="B4769" s="417"/>
      <c r="C4769" s="418"/>
      <c r="S4769" s="367"/>
      <c r="T4769" s="367"/>
      <c r="U4769" s="368"/>
      <c r="V4769" s="1"/>
      <c r="W4769" s="1"/>
      <c r="X4769" s="1"/>
      <c r="Y4769" s="1"/>
      <c r="Z4769" s="1"/>
      <c r="AA4769" s="1"/>
      <c r="AB4769" s="1"/>
      <c r="AC4769" s="1"/>
    </row>
    <row r="4770" spans="1:29" ht="15" customHeight="1" x14ac:dyDescent="0.25">
      <c r="A4770" s="342"/>
      <c r="B4770" s="417"/>
      <c r="C4770" s="418"/>
      <c r="S4770" s="367"/>
      <c r="T4770" s="367"/>
      <c r="U4770" s="368"/>
      <c r="V4770" s="1"/>
      <c r="W4770" s="1"/>
      <c r="X4770" s="1"/>
      <c r="Y4770" s="1"/>
      <c r="Z4770" s="1"/>
      <c r="AA4770" s="1"/>
      <c r="AB4770" s="1"/>
      <c r="AC4770" s="1"/>
    </row>
    <row r="4771" spans="1:29" ht="15" customHeight="1" x14ac:dyDescent="0.25">
      <c r="A4771" s="342"/>
      <c r="B4771" s="417"/>
      <c r="C4771" s="418"/>
      <c r="S4771" s="367"/>
      <c r="T4771" s="367"/>
      <c r="U4771" s="368"/>
      <c r="V4771" s="1"/>
      <c r="W4771" s="1"/>
      <c r="X4771" s="1"/>
      <c r="Y4771" s="1"/>
      <c r="Z4771" s="1"/>
      <c r="AA4771" s="1"/>
      <c r="AB4771" s="1"/>
      <c r="AC4771" s="1"/>
    </row>
    <row r="4772" spans="1:29" ht="15" customHeight="1" x14ac:dyDescent="0.25">
      <c r="A4772" s="342"/>
      <c r="B4772" s="417"/>
      <c r="C4772" s="418"/>
      <c r="S4772" s="367"/>
      <c r="T4772" s="367"/>
      <c r="U4772" s="368"/>
      <c r="V4772" s="1"/>
      <c r="W4772" s="1"/>
      <c r="X4772" s="1"/>
      <c r="Y4772" s="1"/>
      <c r="Z4772" s="1"/>
      <c r="AA4772" s="1"/>
      <c r="AB4772" s="1"/>
      <c r="AC4772" s="1"/>
    </row>
    <row r="4773" spans="1:29" ht="15" customHeight="1" x14ac:dyDescent="0.25">
      <c r="A4773" s="342"/>
      <c r="B4773" s="417"/>
      <c r="C4773" s="418"/>
      <c r="S4773" s="367"/>
      <c r="T4773" s="367"/>
      <c r="U4773" s="368"/>
      <c r="V4773" s="1"/>
      <c r="W4773" s="1"/>
      <c r="X4773" s="1"/>
      <c r="Y4773" s="1"/>
      <c r="Z4773" s="1"/>
      <c r="AA4773" s="1"/>
      <c r="AB4773" s="1"/>
      <c r="AC4773" s="1"/>
    </row>
    <row r="4774" spans="1:29" ht="15" customHeight="1" x14ac:dyDescent="0.25">
      <c r="A4774" s="342"/>
      <c r="B4774" s="417"/>
      <c r="C4774" s="418"/>
      <c r="S4774" s="367"/>
      <c r="T4774" s="367"/>
      <c r="U4774" s="368"/>
      <c r="V4774" s="1"/>
      <c r="W4774" s="1"/>
      <c r="X4774" s="1"/>
      <c r="Y4774" s="1"/>
      <c r="Z4774" s="1"/>
      <c r="AA4774" s="1"/>
      <c r="AB4774" s="1"/>
      <c r="AC4774" s="1"/>
    </row>
    <row r="4775" spans="1:29" ht="15" customHeight="1" x14ac:dyDescent="0.25">
      <c r="A4775" s="342"/>
      <c r="B4775" s="417"/>
      <c r="C4775" s="418"/>
      <c r="S4775" s="367"/>
      <c r="T4775" s="367"/>
      <c r="U4775" s="368"/>
      <c r="V4775" s="1"/>
      <c r="W4775" s="1"/>
      <c r="X4775" s="1"/>
      <c r="Y4775" s="1"/>
      <c r="Z4775" s="1"/>
      <c r="AA4775" s="1"/>
      <c r="AB4775" s="1"/>
      <c r="AC4775" s="1"/>
    </row>
    <row r="4776" spans="1:29" ht="15" customHeight="1" x14ac:dyDescent="0.25">
      <c r="A4776" s="342"/>
      <c r="B4776" s="417"/>
      <c r="C4776" s="418"/>
      <c r="S4776" s="367"/>
      <c r="T4776" s="367"/>
      <c r="U4776" s="368"/>
      <c r="V4776" s="1"/>
      <c r="W4776" s="1"/>
      <c r="X4776" s="1"/>
      <c r="Y4776" s="1"/>
      <c r="Z4776" s="1"/>
      <c r="AA4776" s="1"/>
      <c r="AB4776" s="1"/>
      <c r="AC4776" s="1"/>
    </row>
    <row r="4777" spans="1:29" ht="15" customHeight="1" x14ac:dyDescent="0.25">
      <c r="A4777" s="342"/>
      <c r="B4777" s="417"/>
      <c r="C4777" s="418"/>
      <c r="S4777" s="367"/>
      <c r="T4777" s="367"/>
      <c r="U4777" s="368"/>
      <c r="V4777" s="1"/>
      <c r="W4777" s="1"/>
      <c r="X4777" s="1"/>
      <c r="Y4777" s="1"/>
      <c r="Z4777" s="1"/>
      <c r="AA4777" s="1"/>
      <c r="AB4777" s="1"/>
      <c r="AC4777" s="1"/>
    </row>
    <row r="4778" spans="1:29" ht="15" customHeight="1" x14ac:dyDescent="0.25">
      <c r="A4778" s="342"/>
      <c r="B4778" s="417"/>
      <c r="C4778" s="418"/>
      <c r="S4778" s="367"/>
      <c r="T4778" s="367"/>
      <c r="U4778" s="368"/>
      <c r="V4778" s="1"/>
      <c r="W4778" s="1"/>
      <c r="X4778" s="1"/>
      <c r="Y4778" s="1"/>
      <c r="Z4778" s="1"/>
      <c r="AA4778" s="1"/>
      <c r="AB4778" s="1"/>
      <c r="AC4778" s="1"/>
    </row>
    <row r="4779" spans="1:29" ht="15" customHeight="1" x14ac:dyDescent="0.25">
      <c r="A4779" s="342"/>
      <c r="B4779" s="417"/>
      <c r="C4779" s="418"/>
      <c r="S4779" s="367"/>
      <c r="T4779" s="367"/>
      <c r="U4779" s="368"/>
      <c r="V4779" s="1"/>
      <c r="W4779" s="1"/>
      <c r="X4779" s="1"/>
      <c r="Y4779" s="1"/>
      <c r="Z4779" s="1"/>
      <c r="AA4779" s="1"/>
      <c r="AB4779" s="1"/>
      <c r="AC4779" s="1"/>
    </row>
    <row r="4780" spans="1:29" ht="15" customHeight="1" x14ac:dyDescent="0.25">
      <c r="A4780" s="342"/>
      <c r="B4780" s="417"/>
      <c r="C4780" s="418"/>
      <c r="S4780" s="367"/>
      <c r="T4780" s="367"/>
      <c r="U4780" s="368"/>
      <c r="V4780" s="1"/>
      <c r="W4780" s="1"/>
      <c r="X4780" s="1"/>
      <c r="Y4780" s="1"/>
      <c r="Z4780" s="1"/>
      <c r="AA4780" s="1"/>
      <c r="AB4780" s="1"/>
      <c r="AC4780" s="1"/>
    </row>
    <row r="4781" spans="1:29" ht="15" customHeight="1" x14ac:dyDescent="0.25">
      <c r="A4781" s="342"/>
      <c r="B4781" s="417"/>
      <c r="C4781" s="418"/>
      <c r="S4781" s="367"/>
      <c r="T4781" s="367"/>
      <c r="U4781" s="368"/>
      <c r="V4781" s="1"/>
      <c r="W4781" s="1"/>
      <c r="X4781" s="1"/>
      <c r="Y4781" s="1"/>
      <c r="Z4781" s="1"/>
      <c r="AA4781" s="1"/>
      <c r="AB4781" s="1"/>
      <c r="AC4781" s="1"/>
    </row>
    <row r="4782" spans="1:29" ht="15" customHeight="1" x14ac:dyDescent="0.25">
      <c r="A4782" s="342"/>
      <c r="B4782" s="417"/>
      <c r="C4782" s="418"/>
      <c r="S4782" s="367"/>
      <c r="T4782" s="367"/>
      <c r="U4782" s="368"/>
      <c r="V4782" s="1"/>
      <c r="W4782" s="1"/>
      <c r="X4782" s="1"/>
      <c r="Y4782" s="1"/>
      <c r="Z4782" s="1"/>
      <c r="AA4782" s="1"/>
      <c r="AB4782" s="1"/>
      <c r="AC4782" s="1"/>
    </row>
    <row r="4783" spans="1:29" ht="15" customHeight="1" x14ac:dyDescent="0.25">
      <c r="A4783" s="342"/>
      <c r="B4783" s="417"/>
      <c r="C4783" s="418"/>
      <c r="S4783" s="367"/>
      <c r="T4783" s="367"/>
      <c r="U4783" s="368"/>
      <c r="V4783" s="1"/>
      <c r="W4783" s="1"/>
      <c r="X4783" s="1"/>
      <c r="Y4783" s="1"/>
      <c r="Z4783" s="1"/>
      <c r="AA4783" s="1"/>
      <c r="AB4783" s="1"/>
      <c r="AC4783" s="1"/>
    </row>
    <row r="4784" spans="1:29" ht="15" customHeight="1" x14ac:dyDescent="0.25">
      <c r="A4784" s="342"/>
      <c r="B4784" s="417"/>
      <c r="C4784" s="418"/>
      <c r="S4784" s="367"/>
      <c r="T4784" s="367"/>
      <c r="U4784" s="368"/>
      <c r="V4784" s="1"/>
      <c r="W4784" s="1"/>
      <c r="X4784" s="1"/>
      <c r="Y4784" s="1"/>
      <c r="Z4784" s="1"/>
      <c r="AA4784" s="1"/>
      <c r="AB4784" s="1"/>
      <c r="AC4784" s="1"/>
    </row>
    <row r="4785" spans="1:29" ht="15" customHeight="1" x14ac:dyDescent="0.25">
      <c r="A4785" s="342"/>
      <c r="B4785" s="417"/>
      <c r="C4785" s="418"/>
      <c r="S4785" s="367"/>
      <c r="T4785" s="367"/>
      <c r="U4785" s="368"/>
      <c r="V4785" s="1"/>
      <c r="W4785" s="1"/>
      <c r="X4785" s="1"/>
      <c r="Y4785" s="1"/>
      <c r="Z4785" s="1"/>
      <c r="AA4785" s="1"/>
      <c r="AB4785" s="1"/>
      <c r="AC4785" s="1"/>
    </row>
    <row r="4786" spans="1:29" ht="15" customHeight="1" x14ac:dyDescent="0.25">
      <c r="A4786" s="342"/>
      <c r="B4786" s="417"/>
      <c r="C4786" s="418"/>
      <c r="S4786" s="367"/>
      <c r="T4786" s="367"/>
      <c r="U4786" s="368"/>
      <c r="V4786" s="1"/>
      <c r="W4786" s="1"/>
      <c r="X4786" s="1"/>
      <c r="Y4786" s="1"/>
      <c r="Z4786" s="1"/>
      <c r="AA4786" s="1"/>
      <c r="AB4786" s="1"/>
      <c r="AC4786" s="1"/>
    </row>
    <row r="4787" spans="1:29" ht="15" customHeight="1" x14ac:dyDescent="0.25">
      <c r="A4787" s="342"/>
      <c r="B4787" s="417"/>
      <c r="C4787" s="418"/>
      <c r="S4787" s="367"/>
      <c r="T4787" s="367"/>
      <c r="U4787" s="368"/>
      <c r="V4787" s="1"/>
      <c r="W4787" s="1"/>
      <c r="X4787" s="1"/>
      <c r="Y4787" s="1"/>
      <c r="Z4787" s="1"/>
      <c r="AA4787" s="1"/>
      <c r="AB4787" s="1"/>
      <c r="AC4787" s="1"/>
    </row>
    <row r="4788" spans="1:29" ht="15" customHeight="1" x14ac:dyDescent="0.25">
      <c r="A4788" s="342"/>
      <c r="B4788" s="417"/>
      <c r="C4788" s="418"/>
      <c r="S4788" s="367"/>
      <c r="T4788" s="367"/>
      <c r="U4788" s="368"/>
      <c r="V4788" s="1"/>
      <c r="W4788" s="1"/>
      <c r="X4788" s="1"/>
      <c r="Y4788" s="1"/>
      <c r="Z4788" s="1"/>
      <c r="AA4788" s="1"/>
      <c r="AB4788" s="1"/>
      <c r="AC4788" s="1"/>
    </row>
    <row r="4789" spans="1:29" ht="15" customHeight="1" x14ac:dyDescent="0.25">
      <c r="A4789" s="342"/>
      <c r="B4789" s="417"/>
      <c r="C4789" s="418"/>
      <c r="S4789" s="367"/>
      <c r="T4789" s="367"/>
      <c r="U4789" s="368"/>
      <c r="V4789" s="1"/>
      <c r="W4789" s="1"/>
      <c r="X4789" s="1"/>
      <c r="Y4789" s="1"/>
      <c r="Z4789" s="1"/>
      <c r="AA4789" s="1"/>
      <c r="AB4789" s="1"/>
      <c r="AC4789" s="1"/>
    </row>
    <row r="4790" spans="1:29" ht="15" customHeight="1" x14ac:dyDescent="0.25">
      <c r="A4790" s="342"/>
      <c r="B4790" s="417"/>
      <c r="C4790" s="418"/>
      <c r="S4790" s="367"/>
      <c r="T4790" s="367"/>
      <c r="U4790" s="368"/>
      <c r="V4790" s="1"/>
      <c r="W4790" s="1"/>
      <c r="X4790" s="1"/>
      <c r="Y4790" s="1"/>
      <c r="Z4790" s="1"/>
      <c r="AA4790" s="1"/>
      <c r="AB4790" s="1"/>
      <c r="AC4790" s="1"/>
    </row>
    <row r="4791" spans="1:29" ht="15" customHeight="1" x14ac:dyDescent="0.25">
      <c r="A4791" s="342"/>
      <c r="B4791" s="417"/>
      <c r="C4791" s="418"/>
      <c r="S4791" s="367"/>
      <c r="T4791" s="367"/>
      <c r="U4791" s="368"/>
      <c r="V4791" s="1"/>
      <c r="W4791" s="1"/>
      <c r="X4791" s="1"/>
      <c r="Y4791" s="1"/>
      <c r="Z4791" s="1"/>
      <c r="AA4791" s="1"/>
      <c r="AB4791" s="1"/>
      <c r="AC4791" s="1"/>
    </row>
    <row r="4792" spans="1:29" ht="15" customHeight="1" x14ac:dyDescent="0.25">
      <c r="A4792" s="342"/>
      <c r="B4792" s="417"/>
      <c r="C4792" s="418"/>
      <c r="S4792" s="367"/>
      <c r="T4792" s="367"/>
      <c r="U4792" s="368"/>
      <c r="V4792" s="1"/>
      <c r="W4792" s="1"/>
      <c r="X4792" s="1"/>
      <c r="Y4792" s="1"/>
      <c r="Z4792" s="1"/>
      <c r="AA4792" s="1"/>
      <c r="AB4792" s="1"/>
      <c r="AC4792" s="1"/>
    </row>
    <row r="4793" spans="1:29" ht="15" customHeight="1" x14ac:dyDescent="0.25">
      <c r="A4793" s="342"/>
      <c r="B4793" s="417"/>
      <c r="C4793" s="418"/>
      <c r="S4793" s="367"/>
      <c r="T4793" s="367"/>
      <c r="U4793" s="368"/>
      <c r="V4793" s="1"/>
      <c r="W4793" s="1"/>
      <c r="X4793" s="1"/>
      <c r="Y4793" s="1"/>
      <c r="Z4793" s="1"/>
      <c r="AA4793" s="1"/>
      <c r="AB4793" s="1"/>
      <c r="AC4793" s="1"/>
    </row>
    <row r="4794" spans="1:29" ht="15" customHeight="1" x14ac:dyDescent="0.25">
      <c r="A4794" s="342"/>
      <c r="B4794" s="417"/>
      <c r="C4794" s="418"/>
      <c r="S4794" s="367"/>
      <c r="T4794" s="367"/>
      <c r="U4794" s="368"/>
      <c r="V4794" s="1"/>
      <c r="W4794" s="1"/>
      <c r="X4794" s="1"/>
      <c r="Y4794" s="1"/>
      <c r="Z4794" s="1"/>
      <c r="AA4794" s="1"/>
      <c r="AB4794" s="1"/>
      <c r="AC4794" s="1"/>
    </row>
    <row r="4795" spans="1:29" ht="15" customHeight="1" x14ac:dyDescent="0.25">
      <c r="A4795" s="342"/>
      <c r="B4795" s="417"/>
      <c r="C4795" s="418"/>
      <c r="S4795" s="367"/>
      <c r="T4795" s="367"/>
      <c r="U4795" s="368"/>
      <c r="V4795" s="1"/>
      <c r="W4795" s="1"/>
      <c r="X4795" s="1"/>
      <c r="Y4795" s="1"/>
      <c r="Z4795" s="1"/>
      <c r="AA4795" s="1"/>
      <c r="AB4795" s="1"/>
      <c r="AC4795" s="1"/>
    </row>
    <row r="4796" spans="1:29" ht="15" customHeight="1" x14ac:dyDescent="0.25">
      <c r="A4796" s="342"/>
      <c r="B4796" s="417"/>
      <c r="C4796" s="418"/>
      <c r="S4796" s="367"/>
      <c r="T4796" s="367"/>
      <c r="U4796" s="368"/>
      <c r="V4796" s="1"/>
      <c r="W4796" s="1"/>
      <c r="X4796" s="1"/>
      <c r="Y4796" s="1"/>
      <c r="Z4796" s="1"/>
      <c r="AA4796" s="1"/>
      <c r="AB4796" s="1"/>
      <c r="AC4796" s="1"/>
    </row>
    <row r="4797" spans="1:29" ht="15" customHeight="1" x14ac:dyDescent="0.25">
      <c r="A4797" s="342"/>
      <c r="B4797" s="417"/>
      <c r="C4797" s="418"/>
      <c r="S4797" s="367"/>
      <c r="T4797" s="367"/>
      <c r="U4797" s="368"/>
      <c r="V4797" s="1"/>
      <c r="W4797" s="1"/>
      <c r="X4797" s="1"/>
      <c r="Y4797" s="1"/>
      <c r="Z4797" s="1"/>
      <c r="AA4797" s="1"/>
      <c r="AB4797" s="1"/>
      <c r="AC4797" s="1"/>
    </row>
    <row r="4798" spans="1:29" ht="15" customHeight="1" x14ac:dyDescent="0.25">
      <c r="A4798" s="342"/>
      <c r="B4798" s="417"/>
      <c r="C4798" s="418"/>
      <c r="S4798" s="367"/>
      <c r="T4798" s="367"/>
      <c r="U4798" s="368"/>
      <c r="V4798" s="1"/>
      <c r="W4798" s="1"/>
      <c r="X4798" s="1"/>
      <c r="Y4798" s="1"/>
      <c r="Z4798" s="1"/>
      <c r="AA4798" s="1"/>
      <c r="AB4798" s="1"/>
      <c r="AC4798" s="1"/>
    </row>
    <row r="4799" spans="1:29" ht="15" customHeight="1" x14ac:dyDescent="0.25">
      <c r="A4799" s="342"/>
      <c r="B4799" s="417"/>
      <c r="C4799" s="418"/>
      <c r="S4799" s="367"/>
      <c r="T4799" s="367"/>
      <c r="U4799" s="368"/>
      <c r="V4799" s="1"/>
      <c r="W4799" s="1"/>
      <c r="X4799" s="1"/>
      <c r="Y4799" s="1"/>
      <c r="Z4799" s="1"/>
      <c r="AA4799" s="1"/>
      <c r="AB4799" s="1"/>
      <c r="AC4799" s="1"/>
    </row>
    <row r="4800" spans="1:29" ht="15" customHeight="1" x14ac:dyDescent="0.25">
      <c r="A4800" s="342"/>
      <c r="B4800" s="417"/>
      <c r="C4800" s="418"/>
      <c r="S4800" s="367"/>
      <c r="T4800" s="367"/>
      <c r="U4800" s="368"/>
      <c r="V4800" s="1"/>
      <c r="W4800" s="1"/>
      <c r="X4800" s="1"/>
      <c r="Y4800" s="1"/>
      <c r="Z4800" s="1"/>
      <c r="AA4800" s="1"/>
      <c r="AB4800" s="1"/>
      <c r="AC4800" s="1"/>
    </row>
    <row r="4801" spans="1:29" ht="15" customHeight="1" x14ac:dyDescent="0.25">
      <c r="A4801" s="342"/>
      <c r="B4801" s="417"/>
      <c r="C4801" s="418"/>
      <c r="S4801" s="367"/>
      <c r="T4801" s="367"/>
      <c r="U4801" s="368"/>
      <c r="V4801" s="1"/>
      <c r="W4801" s="1"/>
      <c r="X4801" s="1"/>
      <c r="Y4801" s="1"/>
      <c r="Z4801" s="1"/>
      <c r="AA4801" s="1"/>
      <c r="AB4801" s="1"/>
      <c r="AC4801" s="1"/>
    </row>
    <row r="4802" spans="1:29" ht="15" customHeight="1" x14ac:dyDescent="0.25">
      <c r="A4802" s="342"/>
      <c r="B4802" s="417"/>
      <c r="C4802" s="418"/>
      <c r="S4802" s="367"/>
      <c r="T4802" s="367"/>
      <c r="U4802" s="368"/>
      <c r="V4802" s="1"/>
      <c r="W4802" s="1"/>
      <c r="X4802" s="1"/>
      <c r="Y4802" s="1"/>
      <c r="Z4802" s="1"/>
      <c r="AA4802" s="1"/>
      <c r="AB4802" s="1"/>
      <c r="AC4802" s="1"/>
    </row>
    <row r="4803" spans="1:29" ht="15" customHeight="1" x14ac:dyDescent="0.25">
      <c r="A4803" s="342"/>
      <c r="B4803" s="417"/>
      <c r="C4803" s="418"/>
      <c r="S4803" s="367"/>
      <c r="T4803" s="367"/>
      <c r="U4803" s="368"/>
      <c r="V4803" s="1"/>
      <c r="W4803" s="1"/>
      <c r="X4803" s="1"/>
      <c r="Y4803" s="1"/>
      <c r="Z4803" s="1"/>
      <c r="AA4803" s="1"/>
      <c r="AB4803" s="1"/>
      <c r="AC4803" s="1"/>
    </row>
    <row r="4804" spans="1:29" ht="15" customHeight="1" x14ac:dyDescent="0.25">
      <c r="A4804" s="342"/>
      <c r="B4804" s="417"/>
      <c r="C4804" s="418"/>
      <c r="S4804" s="367"/>
      <c r="T4804" s="367"/>
      <c r="U4804" s="368"/>
      <c r="V4804" s="1"/>
      <c r="W4804" s="1"/>
      <c r="X4804" s="1"/>
      <c r="Y4804" s="1"/>
      <c r="Z4804" s="1"/>
      <c r="AA4804" s="1"/>
      <c r="AB4804" s="1"/>
      <c r="AC4804" s="1"/>
    </row>
    <row r="4805" spans="1:29" ht="15" customHeight="1" x14ac:dyDescent="0.25">
      <c r="A4805" s="342"/>
      <c r="B4805" s="417"/>
      <c r="C4805" s="418"/>
      <c r="S4805" s="367"/>
      <c r="T4805" s="367"/>
      <c r="U4805" s="368"/>
      <c r="V4805" s="1"/>
      <c r="W4805" s="1"/>
      <c r="X4805" s="1"/>
      <c r="Y4805" s="1"/>
      <c r="Z4805" s="1"/>
      <c r="AA4805" s="1"/>
      <c r="AB4805" s="1"/>
      <c r="AC4805" s="1"/>
    </row>
    <row r="4806" spans="1:29" ht="15" customHeight="1" x14ac:dyDescent="0.25">
      <c r="A4806" s="342"/>
      <c r="B4806" s="417"/>
      <c r="C4806" s="418"/>
      <c r="S4806" s="367"/>
      <c r="T4806" s="367"/>
      <c r="U4806" s="368"/>
      <c r="V4806" s="1"/>
      <c r="W4806" s="1"/>
      <c r="X4806" s="1"/>
      <c r="Y4806" s="1"/>
      <c r="Z4806" s="1"/>
      <c r="AA4806" s="1"/>
      <c r="AB4806" s="1"/>
      <c r="AC4806" s="1"/>
    </row>
    <row r="4807" spans="1:29" ht="15" customHeight="1" x14ac:dyDescent="0.25">
      <c r="A4807" s="342"/>
      <c r="B4807" s="417"/>
      <c r="C4807" s="418"/>
      <c r="S4807" s="367"/>
      <c r="T4807" s="367"/>
      <c r="U4807" s="368"/>
      <c r="V4807" s="1"/>
      <c r="W4807" s="1"/>
      <c r="X4807" s="1"/>
      <c r="Y4807" s="1"/>
      <c r="Z4807" s="1"/>
      <c r="AA4807" s="1"/>
      <c r="AB4807" s="1"/>
      <c r="AC4807" s="1"/>
    </row>
    <row r="4808" spans="1:29" ht="15" customHeight="1" x14ac:dyDescent="0.25">
      <c r="A4808" s="342"/>
      <c r="B4808" s="417"/>
      <c r="C4808" s="418"/>
      <c r="S4808" s="367"/>
      <c r="T4808" s="367"/>
      <c r="U4808" s="368"/>
      <c r="V4808" s="1"/>
      <c r="W4808" s="1"/>
      <c r="X4808" s="1"/>
      <c r="Y4808" s="1"/>
      <c r="Z4808" s="1"/>
      <c r="AA4808" s="1"/>
      <c r="AB4808" s="1"/>
      <c r="AC4808" s="1"/>
    </row>
    <row r="4809" spans="1:29" ht="15" customHeight="1" x14ac:dyDescent="0.25">
      <c r="A4809" s="342"/>
      <c r="B4809" s="417"/>
      <c r="C4809" s="418"/>
      <c r="S4809" s="367"/>
      <c r="T4809" s="367"/>
      <c r="U4809" s="368"/>
      <c r="V4809" s="1"/>
      <c r="W4809" s="1"/>
      <c r="X4809" s="1"/>
      <c r="Y4809" s="1"/>
      <c r="Z4809" s="1"/>
      <c r="AA4809" s="1"/>
      <c r="AB4809" s="1"/>
      <c r="AC4809" s="1"/>
    </row>
    <row r="4810" spans="1:29" ht="15" customHeight="1" x14ac:dyDescent="0.25">
      <c r="A4810" s="342"/>
      <c r="B4810" s="417"/>
      <c r="C4810" s="418"/>
      <c r="S4810" s="367"/>
      <c r="T4810" s="367"/>
      <c r="U4810" s="368"/>
      <c r="V4810" s="1"/>
      <c r="W4810" s="1"/>
      <c r="X4810" s="1"/>
      <c r="Y4810" s="1"/>
      <c r="Z4810" s="1"/>
      <c r="AA4810" s="1"/>
      <c r="AB4810" s="1"/>
      <c r="AC4810" s="1"/>
    </row>
    <row r="4811" spans="1:29" ht="15" customHeight="1" x14ac:dyDescent="0.25">
      <c r="A4811" s="342"/>
      <c r="B4811" s="417"/>
      <c r="C4811" s="418"/>
      <c r="S4811" s="367"/>
      <c r="T4811" s="367"/>
      <c r="U4811" s="368"/>
      <c r="V4811" s="1"/>
      <c r="W4811" s="1"/>
      <c r="X4811" s="1"/>
      <c r="Y4811" s="1"/>
      <c r="Z4811" s="1"/>
      <c r="AA4811" s="1"/>
      <c r="AB4811" s="1"/>
      <c r="AC4811" s="1"/>
    </row>
    <row r="4812" spans="1:29" ht="15" customHeight="1" x14ac:dyDescent="0.25">
      <c r="A4812" s="342"/>
      <c r="B4812" s="417"/>
      <c r="C4812" s="418"/>
      <c r="S4812" s="367"/>
      <c r="T4812" s="367"/>
      <c r="U4812" s="368"/>
      <c r="V4812" s="1"/>
      <c r="W4812" s="1"/>
      <c r="X4812" s="1"/>
      <c r="Y4812" s="1"/>
      <c r="Z4812" s="1"/>
      <c r="AA4812" s="1"/>
      <c r="AB4812" s="1"/>
      <c r="AC4812" s="1"/>
    </row>
    <row r="4813" spans="1:29" ht="15" customHeight="1" x14ac:dyDescent="0.25">
      <c r="A4813" s="342"/>
      <c r="B4813" s="417"/>
      <c r="C4813" s="418"/>
      <c r="S4813" s="367"/>
      <c r="T4813" s="367"/>
      <c r="U4813" s="368"/>
      <c r="V4813" s="1"/>
      <c r="W4813" s="1"/>
      <c r="X4813" s="1"/>
      <c r="Y4813" s="1"/>
      <c r="Z4813" s="1"/>
      <c r="AA4813" s="1"/>
      <c r="AB4813" s="1"/>
      <c r="AC4813" s="1"/>
    </row>
    <row r="4814" spans="1:29" ht="15" customHeight="1" x14ac:dyDescent="0.25">
      <c r="A4814" s="342"/>
      <c r="B4814" s="417"/>
      <c r="C4814" s="418"/>
      <c r="S4814" s="367"/>
      <c r="T4814" s="367"/>
      <c r="U4814" s="368"/>
      <c r="V4814" s="1"/>
      <c r="W4814" s="1"/>
      <c r="X4814" s="1"/>
      <c r="Y4814" s="1"/>
      <c r="Z4814" s="1"/>
      <c r="AA4814" s="1"/>
      <c r="AB4814" s="1"/>
      <c r="AC4814" s="1"/>
    </row>
    <row r="4815" spans="1:29" ht="15" customHeight="1" x14ac:dyDescent="0.25">
      <c r="A4815" s="342"/>
      <c r="B4815" s="417"/>
      <c r="C4815" s="418"/>
      <c r="S4815" s="367"/>
      <c r="T4815" s="367"/>
      <c r="U4815" s="368"/>
      <c r="V4815" s="1"/>
      <c r="W4815" s="1"/>
      <c r="X4815" s="1"/>
      <c r="Y4815" s="1"/>
      <c r="Z4815" s="1"/>
      <c r="AA4815" s="1"/>
      <c r="AB4815" s="1"/>
      <c r="AC4815" s="1"/>
    </row>
    <row r="4816" spans="1:29" ht="15" customHeight="1" x14ac:dyDescent="0.25">
      <c r="A4816" s="342"/>
      <c r="B4816" s="417"/>
      <c r="C4816" s="418"/>
      <c r="S4816" s="367"/>
      <c r="T4816" s="367"/>
      <c r="U4816" s="368"/>
      <c r="V4816" s="1"/>
      <c r="W4816" s="1"/>
      <c r="X4816" s="1"/>
      <c r="Y4816" s="1"/>
      <c r="Z4816" s="1"/>
      <c r="AA4816" s="1"/>
      <c r="AB4816" s="1"/>
      <c r="AC4816" s="1"/>
    </row>
    <row r="4817" spans="1:29" ht="15" customHeight="1" x14ac:dyDescent="0.25">
      <c r="A4817" s="342"/>
      <c r="B4817" s="417"/>
      <c r="C4817" s="418"/>
      <c r="S4817" s="367"/>
      <c r="T4817" s="367"/>
      <c r="U4817" s="368"/>
      <c r="V4817" s="1"/>
      <c r="W4817" s="1"/>
      <c r="X4817" s="1"/>
      <c r="Y4817" s="1"/>
      <c r="Z4817" s="1"/>
      <c r="AA4817" s="1"/>
      <c r="AB4817" s="1"/>
      <c r="AC4817" s="1"/>
    </row>
    <row r="4818" spans="1:29" ht="15" customHeight="1" x14ac:dyDescent="0.25">
      <c r="A4818" s="342"/>
      <c r="B4818" s="417"/>
      <c r="C4818" s="418"/>
      <c r="S4818" s="367"/>
      <c r="T4818" s="367"/>
      <c r="U4818" s="368"/>
      <c r="V4818" s="1"/>
      <c r="W4818" s="1"/>
      <c r="X4818" s="1"/>
      <c r="Y4818" s="1"/>
      <c r="Z4818" s="1"/>
      <c r="AA4818" s="1"/>
      <c r="AB4818" s="1"/>
      <c r="AC4818" s="1"/>
    </row>
    <row r="4819" spans="1:29" ht="15" customHeight="1" x14ac:dyDescent="0.25">
      <c r="A4819" s="342"/>
      <c r="B4819" s="417"/>
      <c r="C4819" s="418"/>
      <c r="S4819" s="367"/>
      <c r="T4819" s="367"/>
      <c r="U4819" s="368"/>
      <c r="V4819" s="1"/>
      <c r="W4819" s="1"/>
      <c r="X4819" s="1"/>
      <c r="Y4819" s="1"/>
      <c r="Z4819" s="1"/>
      <c r="AA4819" s="1"/>
      <c r="AB4819" s="1"/>
      <c r="AC4819" s="1"/>
    </row>
    <row r="4820" spans="1:29" ht="15" customHeight="1" x14ac:dyDescent="0.25">
      <c r="A4820" s="342"/>
      <c r="B4820" s="417"/>
      <c r="C4820" s="418"/>
      <c r="S4820" s="367"/>
      <c r="T4820" s="367"/>
      <c r="U4820" s="368"/>
      <c r="V4820" s="1"/>
      <c r="W4820" s="1"/>
      <c r="X4820" s="1"/>
      <c r="Y4820" s="1"/>
      <c r="Z4820" s="1"/>
      <c r="AA4820" s="1"/>
      <c r="AB4820" s="1"/>
      <c r="AC4820" s="1"/>
    </row>
    <row r="4821" spans="1:29" ht="15" customHeight="1" x14ac:dyDescent="0.25">
      <c r="A4821" s="342"/>
      <c r="B4821" s="417"/>
      <c r="C4821" s="418"/>
      <c r="S4821" s="367"/>
      <c r="T4821" s="367"/>
      <c r="U4821" s="368"/>
      <c r="V4821" s="1"/>
      <c r="W4821" s="1"/>
      <c r="X4821" s="1"/>
      <c r="Y4821" s="1"/>
      <c r="Z4821" s="1"/>
      <c r="AA4821" s="1"/>
      <c r="AB4821" s="1"/>
      <c r="AC4821" s="1"/>
    </row>
    <row r="4822" spans="1:29" ht="15" customHeight="1" x14ac:dyDescent="0.25">
      <c r="A4822" s="342"/>
      <c r="B4822" s="417"/>
      <c r="C4822" s="418"/>
      <c r="S4822" s="367"/>
      <c r="T4822" s="367"/>
      <c r="U4822" s="368"/>
      <c r="V4822" s="1"/>
      <c r="W4822" s="1"/>
      <c r="X4822" s="1"/>
      <c r="Y4822" s="1"/>
      <c r="Z4822" s="1"/>
      <c r="AA4822" s="1"/>
      <c r="AB4822" s="1"/>
      <c r="AC4822" s="1"/>
    </row>
    <row r="4823" spans="1:29" ht="15" customHeight="1" x14ac:dyDescent="0.25">
      <c r="A4823" s="342"/>
      <c r="B4823" s="417"/>
      <c r="C4823" s="418"/>
      <c r="S4823" s="367"/>
      <c r="T4823" s="367"/>
      <c r="U4823" s="368"/>
      <c r="V4823" s="1"/>
      <c r="W4823" s="1"/>
      <c r="X4823" s="1"/>
      <c r="Y4823" s="1"/>
      <c r="Z4823" s="1"/>
      <c r="AA4823" s="1"/>
      <c r="AB4823" s="1"/>
      <c r="AC4823" s="1"/>
    </row>
    <row r="4824" spans="1:29" ht="15" customHeight="1" x14ac:dyDescent="0.25">
      <c r="A4824" s="342"/>
      <c r="B4824" s="417"/>
      <c r="C4824" s="418"/>
      <c r="S4824" s="367"/>
      <c r="T4824" s="367"/>
      <c r="U4824" s="368"/>
      <c r="V4824" s="1"/>
      <c r="W4824" s="1"/>
      <c r="X4824" s="1"/>
      <c r="Y4824" s="1"/>
      <c r="Z4824" s="1"/>
      <c r="AA4824" s="1"/>
      <c r="AB4824" s="1"/>
      <c r="AC4824" s="1"/>
    </row>
    <row r="4825" spans="1:29" ht="15" customHeight="1" x14ac:dyDescent="0.25">
      <c r="A4825" s="342"/>
      <c r="B4825" s="417"/>
      <c r="C4825" s="418"/>
      <c r="S4825" s="367"/>
      <c r="T4825" s="367"/>
      <c r="U4825" s="368"/>
      <c r="V4825" s="1"/>
      <c r="W4825" s="1"/>
      <c r="X4825" s="1"/>
      <c r="Y4825" s="1"/>
      <c r="Z4825" s="1"/>
      <c r="AA4825" s="1"/>
      <c r="AB4825" s="1"/>
      <c r="AC4825" s="1"/>
    </row>
    <row r="4826" spans="1:29" ht="15" customHeight="1" x14ac:dyDescent="0.25">
      <c r="A4826" s="342"/>
      <c r="B4826" s="417"/>
      <c r="C4826" s="418"/>
      <c r="S4826" s="367"/>
      <c r="T4826" s="367"/>
      <c r="U4826" s="368"/>
      <c r="V4826" s="1"/>
      <c r="W4826" s="1"/>
      <c r="X4826" s="1"/>
      <c r="Y4826" s="1"/>
      <c r="Z4826" s="1"/>
      <c r="AA4826" s="1"/>
      <c r="AB4826" s="1"/>
      <c r="AC4826" s="1"/>
    </row>
    <row r="4827" spans="1:29" ht="15" customHeight="1" x14ac:dyDescent="0.25">
      <c r="A4827" s="342"/>
      <c r="B4827" s="417"/>
      <c r="C4827" s="418"/>
      <c r="S4827" s="367"/>
      <c r="T4827" s="367"/>
      <c r="U4827" s="368"/>
      <c r="V4827" s="1"/>
      <c r="W4827" s="1"/>
      <c r="X4827" s="1"/>
      <c r="Y4827" s="1"/>
      <c r="Z4827" s="1"/>
      <c r="AA4827" s="1"/>
      <c r="AB4827" s="1"/>
      <c r="AC4827" s="1"/>
    </row>
    <row r="4828" spans="1:29" ht="15" customHeight="1" x14ac:dyDescent="0.25">
      <c r="A4828" s="342"/>
      <c r="B4828" s="417"/>
      <c r="C4828" s="418"/>
      <c r="S4828" s="367"/>
      <c r="T4828" s="367"/>
      <c r="U4828" s="368"/>
      <c r="V4828" s="1"/>
      <c r="W4828" s="1"/>
      <c r="X4828" s="1"/>
      <c r="Y4828" s="1"/>
      <c r="Z4828" s="1"/>
      <c r="AA4828" s="1"/>
      <c r="AB4828" s="1"/>
      <c r="AC4828" s="1"/>
    </row>
    <row r="4829" spans="1:29" ht="15" customHeight="1" x14ac:dyDescent="0.25">
      <c r="A4829" s="342"/>
      <c r="B4829" s="417"/>
      <c r="C4829" s="418"/>
      <c r="S4829" s="367"/>
      <c r="T4829" s="367"/>
      <c r="U4829" s="368"/>
      <c r="V4829" s="1"/>
      <c r="W4829" s="1"/>
      <c r="X4829" s="1"/>
      <c r="Y4829" s="1"/>
      <c r="Z4829" s="1"/>
      <c r="AA4829" s="1"/>
      <c r="AB4829" s="1"/>
      <c r="AC4829" s="1"/>
    </row>
    <row r="4830" spans="1:29" ht="15" customHeight="1" x14ac:dyDescent="0.25">
      <c r="A4830" s="342"/>
      <c r="B4830" s="417"/>
      <c r="C4830" s="418"/>
      <c r="S4830" s="367"/>
      <c r="T4830" s="367"/>
      <c r="U4830" s="368"/>
      <c r="V4830" s="1"/>
      <c r="W4830" s="1"/>
      <c r="X4830" s="1"/>
      <c r="Y4830" s="1"/>
      <c r="Z4830" s="1"/>
      <c r="AA4830" s="1"/>
      <c r="AB4830" s="1"/>
      <c r="AC4830" s="1"/>
    </row>
    <row r="4831" spans="1:29" ht="15" customHeight="1" x14ac:dyDescent="0.25">
      <c r="A4831" s="342"/>
      <c r="B4831" s="417"/>
      <c r="C4831" s="418"/>
      <c r="S4831" s="367"/>
      <c r="T4831" s="367"/>
      <c r="U4831" s="368"/>
      <c r="V4831" s="1"/>
      <c r="W4831" s="1"/>
      <c r="X4831" s="1"/>
      <c r="Y4831" s="1"/>
      <c r="Z4831" s="1"/>
      <c r="AA4831" s="1"/>
      <c r="AB4831" s="1"/>
      <c r="AC4831" s="1"/>
    </row>
    <row r="4832" spans="1:29" ht="15" customHeight="1" x14ac:dyDescent="0.25">
      <c r="A4832" s="342"/>
      <c r="B4832" s="417"/>
      <c r="C4832" s="418"/>
      <c r="S4832" s="367"/>
      <c r="T4832" s="367"/>
      <c r="U4832" s="368"/>
      <c r="V4832" s="1"/>
      <c r="W4832" s="1"/>
      <c r="X4832" s="1"/>
      <c r="Y4832" s="1"/>
      <c r="Z4832" s="1"/>
      <c r="AA4832" s="1"/>
      <c r="AB4832" s="1"/>
      <c r="AC4832" s="1"/>
    </row>
    <row r="4833" spans="1:29" ht="15" customHeight="1" x14ac:dyDescent="0.25">
      <c r="A4833" s="342"/>
      <c r="B4833" s="417"/>
      <c r="C4833" s="418"/>
      <c r="S4833" s="367"/>
      <c r="T4833" s="367"/>
      <c r="U4833" s="368"/>
      <c r="V4833" s="1"/>
      <c r="W4833" s="1"/>
      <c r="X4833" s="1"/>
      <c r="Y4833" s="1"/>
      <c r="Z4833" s="1"/>
      <c r="AA4833" s="1"/>
      <c r="AB4833" s="1"/>
      <c r="AC4833" s="1"/>
    </row>
    <row r="4834" spans="1:29" ht="15" customHeight="1" x14ac:dyDescent="0.25">
      <c r="A4834" s="342"/>
      <c r="B4834" s="417"/>
      <c r="C4834" s="418"/>
      <c r="S4834" s="367"/>
      <c r="T4834" s="367"/>
      <c r="U4834" s="368"/>
      <c r="V4834" s="1"/>
      <c r="W4834" s="1"/>
      <c r="X4834" s="1"/>
      <c r="Y4834" s="1"/>
      <c r="Z4834" s="1"/>
      <c r="AA4834" s="1"/>
      <c r="AB4834" s="1"/>
      <c r="AC4834" s="1"/>
    </row>
    <row r="4835" spans="1:29" ht="15" customHeight="1" x14ac:dyDescent="0.25">
      <c r="A4835" s="342"/>
      <c r="B4835" s="417"/>
      <c r="C4835" s="418"/>
      <c r="S4835" s="367"/>
      <c r="T4835" s="367"/>
      <c r="U4835" s="368"/>
      <c r="V4835" s="1"/>
      <c r="W4835" s="1"/>
      <c r="X4835" s="1"/>
      <c r="Y4835" s="1"/>
      <c r="Z4835" s="1"/>
      <c r="AA4835" s="1"/>
      <c r="AB4835" s="1"/>
      <c r="AC4835" s="1"/>
    </row>
    <row r="4836" spans="1:29" ht="15" customHeight="1" x14ac:dyDescent="0.25">
      <c r="A4836" s="342"/>
      <c r="B4836" s="417"/>
      <c r="C4836" s="418"/>
      <c r="S4836" s="367"/>
      <c r="T4836" s="367"/>
      <c r="U4836" s="368"/>
      <c r="V4836" s="1"/>
      <c r="W4836" s="1"/>
      <c r="X4836" s="1"/>
      <c r="Y4836" s="1"/>
      <c r="Z4836" s="1"/>
      <c r="AA4836" s="1"/>
      <c r="AB4836" s="1"/>
      <c r="AC4836" s="1"/>
    </row>
    <row r="4837" spans="1:29" ht="15" customHeight="1" x14ac:dyDescent="0.25">
      <c r="A4837" s="342"/>
      <c r="B4837" s="417"/>
      <c r="C4837" s="418"/>
      <c r="S4837" s="367"/>
      <c r="T4837" s="367"/>
      <c r="U4837" s="368"/>
      <c r="V4837" s="1"/>
      <c r="W4837" s="1"/>
      <c r="X4837" s="1"/>
      <c r="Y4837" s="1"/>
      <c r="Z4837" s="1"/>
      <c r="AA4837" s="1"/>
      <c r="AB4837" s="1"/>
      <c r="AC4837" s="1"/>
    </row>
    <row r="4838" spans="1:29" ht="15" customHeight="1" x14ac:dyDescent="0.25">
      <c r="A4838" s="342"/>
      <c r="B4838" s="417"/>
      <c r="C4838" s="418"/>
      <c r="S4838" s="367"/>
      <c r="T4838" s="367"/>
      <c r="U4838" s="368"/>
      <c r="V4838" s="1"/>
      <c r="W4838" s="1"/>
      <c r="X4838" s="1"/>
      <c r="Y4838" s="1"/>
      <c r="Z4838" s="1"/>
      <c r="AA4838" s="1"/>
      <c r="AB4838" s="1"/>
      <c r="AC4838" s="1"/>
    </row>
    <row r="4839" spans="1:29" ht="15" customHeight="1" x14ac:dyDescent="0.25">
      <c r="A4839" s="342"/>
      <c r="B4839" s="417"/>
      <c r="C4839" s="418"/>
      <c r="S4839" s="367"/>
      <c r="T4839" s="367"/>
      <c r="U4839" s="368"/>
      <c r="V4839" s="1"/>
      <c r="W4839" s="1"/>
      <c r="X4839" s="1"/>
      <c r="Y4839" s="1"/>
      <c r="Z4839" s="1"/>
      <c r="AA4839" s="1"/>
      <c r="AB4839" s="1"/>
      <c r="AC4839" s="1"/>
    </row>
    <row r="4840" spans="1:29" ht="15" customHeight="1" x14ac:dyDescent="0.25">
      <c r="A4840" s="342"/>
      <c r="B4840" s="417"/>
      <c r="C4840" s="418"/>
      <c r="S4840" s="367"/>
      <c r="T4840" s="367"/>
      <c r="U4840" s="368"/>
      <c r="V4840" s="1"/>
      <c r="W4840" s="1"/>
      <c r="X4840" s="1"/>
      <c r="Y4840" s="1"/>
      <c r="Z4840" s="1"/>
      <c r="AA4840" s="1"/>
      <c r="AB4840" s="1"/>
      <c r="AC4840" s="1"/>
    </row>
    <row r="4841" spans="1:29" ht="15" customHeight="1" x14ac:dyDescent="0.25">
      <c r="A4841" s="342"/>
      <c r="B4841" s="417"/>
      <c r="C4841" s="418"/>
      <c r="S4841" s="367"/>
      <c r="T4841" s="367"/>
      <c r="U4841" s="368"/>
      <c r="V4841" s="1"/>
      <c r="W4841" s="1"/>
      <c r="X4841" s="1"/>
      <c r="Y4841" s="1"/>
      <c r="Z4841" s="1"/>
      <c r="AA4841" s="1"/>
      <c r="AB4841" s="1"/>
      <c r="AC4841" s="1"/>
    </row>
    <row r="4842" spans="1:29" ht="15" customHeight="1" x14ac:dyDescent="0.25">
      <c r="A4842" s="342"/>
      <c r="B4842" s="417"/>
      <c r="C4842" s="418"/>
      <c r="S4842" s="367"/>
      <c r="T4842" s="367"/>
      <c r="U4842" s="368"/>
      <c r="V4842" s="1"/>
      <c r="W4842" s="1"/>
      <c r="X4842" s="1"/>
      <c r="Y4842" s="1"/>
      <c r="Z4842" s="1"/>
      <c r="AA4842" s="1"/>
      <c r="AB4842" s="1"/>
      <c r="AC4842" s="1"/>
    </row>
    <row r="4843" spans="1:29" ht="15" customHeight="1" x14ac:dyDescent="0.25">
      <c r="A4843" s="342"/>
      <c r="B4843" s="417"/>
      <c r="C4843" s="418"/>
      <c r="S4843" s="367"/>
      <c r="T4843" s="367"/>
      <c r="U4843" s="368"/>
      <c r="V4843" s="1"/>
      <c r="W4843" s="1"/>
      <c r="X4843" s="1"/>
      <c r="Y4843" s="1"/>
      <c r="Z4843" s="1"/>
      <c r="AA4843" s="1"/>
      <c r="AB4843" s="1"/>
      <c r="AC4843" s="1"/>
    </row>
    <row r="4844" spans="1:29" ht="15" customHeight="1" x14ac:dyDescent="0.25">
      <c r="A4844" s="342"/>
      <c r="B4844" s="417"/>
      <c r="C4844" s="418"/>
      <c r="S4844" s="367"/>
      <c r="T4844" s="367"/>
      <c r="U4844" s="368"/>
      <c r="V4844" s="1"/>
      <c r="W4844" s="1"/>
      <c r="X4844" s="1"/>
      <c r="Y4844" s="1"/>
      <c r="Z4844" s="1"/>
      <c r="AA4844" s="1"/>
      <c r="AB4844" s="1"/>
      <c r="AC4844" s="1"/>
    </row>
    <row r="4845" spans="1:29" ht="15" customHeight="1" x14ac:dyDescent="0.25">
      <c r="A4845" s="342"/>
      <c r="B4845" s="417"/>
      <c r="C4845" s="418"/>
      <c r="S4845" s="367"/>
      <c r="T4845" s="367"/>
      <c r="U4845" s="368"/>
      <c r="V4845" s="1"/>
      <c r="W4845" s="1"/>
      <c r="X4845" s="1"/>
      <c r="Y4845" s="1"/>
      <c r="Z4845" s="1"/>
      <c r="AA4845" s="1"/>
      <c r="AB4845" s="1"/>
      <c r="AC4845" s="1"/>
    </row>
    <row r="4846" spans="1:29" ht="15" customHeight="1" x14ac:dyDescent="0.25">
      <c r="A4846" s="342"/>
      <c r="B4846" s="417"/>
      <c r="C4846" s="418"/>
      <c r="S4846" s="367"/>
      <c r="T4846" s="367"/>
      <c r="U4846" s="368"/>
      <c r="V4846" s="1"/>
      <c r="W4846" s="1"/>
      <c r="X4846" s="1"/>
      <c r="Y4846" s="1"/>
      <c r="Z4846" s="1"/>
      <c r="AA4846" s="1"/>
      <c r="AB4846" s="1"/>
      <c r="AC4846" s="1"/>
    </row>
    <row r="4847" spans="1:29" ht="15" customHeight="1" x14ac:dyDescent="0.25">
      <c r="A4847" s="342"/>
      <c r="B4847" s="417"/>
      <c r="C4847" s="418"/>
      <c r="S4847" s="367"/>
      <c r="T4847" s="367"/>
      <c r="U4847" s="368"/>
      <c r="V4847" s="1"/>
      <c r="W4847" s="1"/>
      <c r="X4847" s="1"/>
      <c r="Y4847" s="1"/>
      <c r="Z4847" s="1"/>
      <c r="AA4847" s="1"/>
      <c r="AB4847" s="1"/>
      <c r="AC4847" s="1"/>
    </row>
    <row r="4848" spans="1:29" ht="15" customHeight="1" x14ac:dyDescent="0.25">
      <c r="A4848" s="342"/>
      <c r="B4848" s="417"/>
      <c r="C4848" s="418"/>
      <c r="S4848" s="367"/>
      <c r="T4848" s="367"/>
      <c r="U4848" s="368"/>
      <c r="V4848" s="1"/>
      <c r="W4848" s="1"/>
      <c r="X4848" s="1"/>
      <c r="Y4848" s="1"/>
      <c r="Z4848" s="1"/>
      <c r="AA4848" s="1"/>
      <c r="AB4848" s="1"/>
      <c r="AC4848" s="1"/>
    </row>
    <row r="4849" spans="1:29" ht="15" customHeight="1" x14ac:dyDescent="0.25">
      <c r="A4849" s="342"/>
      <c r="B4849" s="417"/>
      <c r="C4849" s="418"/>
      <c r="S4849" s="367"/>
      <c r="T4849" s="367"/>
      <c r="U4849" s="368"/>
      <c r="V4849" s="1"/>
      <c r="W4849" s="1"/>
      <c r="X4849" s="1"/>
      <c r="Y4849" s="1"/>
      <c r="Z4849" s="1"/>
      <c r="AA4849" s="1"/>
      <c r="AB4849" s="1"/>
      <c r="AC4849" s="1"/>
    </row>
    <row r="4850" spans="1:29" ht="15" customHeight="1" x14ac:dyDescent="0.25">
      <c r="A4850" s="342"/>
      <c r="B4850" s="417"/>
      <c r="C4850" s="418"/>
      <c r="S4850" s="367"/>
      <c r="T4850" s="367"/>
      <c r="U4850" s="368"/>
      <c r="V4850" s="1"/>
      <c r="W4850" s="1"/>
      <c r="X4850" s="1"/>
      <c r="Y4850" s="1"/>
      <c r="Z4850" s="1"/>
      <c r="AA4850" s="1"/>
      <c r="AB4850" s="1"/>
      <c r="AC4850" s="1"/>
    </row>
    <row r="4851" spans="1:29" ht="15" customHeight="1" x14ac:dyDescent="0.25">
      <c r="A4851" s="342"/>
      <c r="B4851" s="417"/>
      <c r="C4851" s="418"/>
      <c r="S4851" s="367"/>
      <c r="T4851" s="367"/>
      <c r="U4851" s="368"/>
      <c r="V4851" s="1"/>
      <c r="W4851" s="1"/>
      <c r="X4851" s="1"/>
      <c r="Y4851" s="1"/>
      <c r="Z4851" s="1"/>
      <c r="AA4851" s="1"/>
      <c r="AB4851" s="1"/>
      <c r="AC4851" s="1"/>
    </row>
    <row r="4852" spans="1:29" ht="15" customHeight="1" x14ac:dyDescent="0.25">
      <c r="A4852" s="342"/>
      <c r="B4852" s="417"/>
      <c r="C4852" s="418"/>
      <c r="S4852" s="367"/>
      <c r="T4852" s="367"/>
      <c r="U4852" s="368"/>
      <c r="V4852" s="1"/>
      <c r="W4852" s="1"/>
      <c r="X4852" s="1"/>
      <c r="Y4852" s="1"/>
      <c r="Z4852" s="1"/>
      <c r="AA4852" s="1"/>
      <c r="AB4852" s="1"/>
      <c r="AC4852" s="1"/>
    </row>
    <row r="4853" spans="1:29" ht="15" customHeight="1" x14ac:dyDescent="0.25">
      <c r="A4853" s="342"/>
      <c r="B4853" s="417"/>
      <c r="C4853" s="418"/>
      <c r="S4853" s="367"/>
      <c r="T4853" s="367"/>
      <c r="U4853" s="368"/>
      <c r="V4853" s="1"/>
      <c r="W4853" s="1"/>
      <c r="X4853" s="1"/>
      <c r="Y4853" s="1"/>
      <c r="Z4853" s="1"/>
      <c r="AA4853" s="1"/>
      <c r="AB4853" s="1"/>
      <c r="AC4853" s="1"/>
    </row>
    <row r="4854" spans="1:29" ht="15" customHeight="1" x14ac:dyDescent="0.25">
      <c r="A4854" s="342"/>
      <c r="B4854" s="417"/>
      <c r="C4854" s="418"/>
      <c r="S4854" s="367"/>
      <c r="T4854" s="367"/>
      <c r="U4854" s="368"/>
      <c r="V4854" s="1"/>
      <c r="W4854" s="1"/>
      <c r="X4854" s="1"/>
      <c r="Y4854" s="1"/>
      <c r="Z4854" s="1"/>
      <c r="AA4854" s="1"/>
      <c r="AB4854" s="1"/>
      <c r="AC4854" s="1"/>
    </row>
    <row r="4855" spans="1:29" ht="15" customHeight="1" x14ac:dyDescent="0.25">
      <c r="A4855" s="342"/>
      <c r="B4855" s="417"/>
      <c r="C4855" s="418"/>
      <c r="S4855" s="367"/>
      <c r="T4855" s="367"/>
      <c r="U4855" s="368"/>
      <c r="V4855" s="1"/>
      <c r="W4855" s="1"/>
      <c r="X4855" s="1"/>
      <c r="Y4855" s="1"/>
      <c r="Z4855" s="1"/>
      <c r="AA4855" s="1"/>
      <c r="AB4855" s="1"/>
      <c r="AC4855" s="1"/>
    </row>
    <row r="4856" spans="1:29" ht="15" customHeight="1" x14ac:dyDescent="0.25">
      <c r="A4856" s="342"/>
      <c r="B4856" s="417"/>
      <c r="C4856" s="418"/>
      <c r="S4856" s="367"/>
      <c r="T4856" s="367"/>
      <c r="U4856" s="368"/>
      <c r="V4856" s="1"/>
      <c r="W4856" s="1"/>
      <c r="X4856" s="1"/>
      <c r="Y4856" s="1"/>
      <c r="Z4856" s="1"/>
      <c r="AA4856" s="1"/>
      <c r="AB4856" s="1"/>
      <c r="AC4856" s="1"/>
    </row>
    <row r="4857" spans="1:29" ht="15" customHeight="1" x14ac:dyDescent="0.25">
      <c r="A4857" s="342"/>
      <c r="B4857" s="417"/>
      <c r="C4857" s="418"/>
      <c r="S4857" s="367"/>
      <c r="T4857" s="367"/>
      <c r="U4857" s="368"/>
      <c r="V4857" s="1"/>
      <c r="W4857" s="1"/>
      <c r="X4857" s="1"/>
      <c r="Y4857" s="1"/>
      <c r="Z4857" s="1"/>
      <c r="AA4857" s="1"/>
      <c r="AB4857" s="1"/>
      <c r="AC4857" s="1"/>
    </row>
    <row r="4858" spans="1:29" ht="15" customHeight="1" x14ac:dyDescent="0.25">
      <c r="A4858" s="342"/>
      <c r="B4858" s="417"/>
      <c r="C4858" s="418"/>
      <c r="S4858" s="367"/>
      <c r="T4858" s="367"/>
      <c r="U4858" s="368"/>
      <c r="V4858" s="1"/>
      <c r="W4858" s="1"/>
      <c r="X4858" s="1"/>
      <c r="Y4858" s="1"/>
      <c r="Z4858" s="1"/>
      <c r="AA4858" s="1"/>
      <c r="AB4858" s="1"/>
      <c r="AC4858" s="1"/>
    </row>
    <row r="4859" spans="1:29" ht="15" customHeight="1" x14ac:dyDescent="0.25">
      <c r="A4859" s="342"/>
      <c r="B4859" s="417"/>
      <c r="C4859" s="418"/>
      <c r="S4859" s="367"/>
      <c r="T4859" s="367"/>
      <c r="U4859" s="368"/>
      <c r="V4859" s="1"/>
      <c r="W4859" s="1"/>
      <c r="X4859" s="1"/>
      <c r="Y4859" s="1"/>
      <c r="Z4859" s="1"/>
      <c r="AA4859" s="1"/>
      <c r="AB4859" s="1"/>
      <c r="AC4859" s="1"/>
    </row>
    <row r="4860" spans="1:29" ht="15" customHeight="1" x14ac:dyDescent="0.25">
      <c r="A4860" s="342"/>
      <c r="B4860" s="417"/>
      <c r="C4860" s="418"/>
      <c r="S4860" s="367"/>
      <c r="T4860" s="367"/>
      <c r="U4860" s="368"/>
      <c r="V4860" s="1"/>
      <c r="W4860" s="1"/>
      <c r="X4860" s="1"/>
      <c r="Y4860" s="1"/>
      <c r="Z4860" s="1"/>
      <c r="AA4860" s="1"/>
      <c r="AB4860" s="1"/>
      <c r="AC4860" s="1"/>
    </row>
    <row r="4861" spans="1:29" ht="15" customHeight="1" x14ac:dyDescent="0.25">
      <c r="A4861" s="342"/>
      <c r="B4861" s="417"/>
      <c r="C4861" s="418"/>
      <c r="S4861" s="367"/>
      <c r="T4861" s="367"/>
      <c r="U4861" s="368"/>
      <c r="V4861" s="1"/>
      <c r="W4861" s="1"/>
      <c r="X4861" s="1"/>
      <c r="Y4861" s="1"/>
      <c r="Z4861" s="1"/>
      <c r="AA4861" s="1"/>
      <c r="AB4861" s="1"/>
      <c r="AC4861" s="1"/>
    </row>
    <row r="4862" spans="1:29" ht="15" customHeight="1" x14ac:dyDescent="0.25">
      <c r="A4862" s="342"/>
      <c r="B4862" s="417"/>
      <c r="C4862" s="418"/>
      <c r="S4862" s="367"/>
      <c r="T4862" s="367"/>
      <c r="U4862" s="368"/>
      <c r="V4862" s="1"/>
      <c r="W4862" s="1"/>
      <c r="X4862" s="1"/>
      <c r="Y4862" s="1"/>
      <c r="Z4862" s="1"/>
      <c r="AA4862" s="1"/>
      <c r="AB4862" s="1"/>
      <c r="AC4862" s="1"/>
    </row>
    <row r="4863" spans="1:29" ht="15" customHeight="1" x14ac:dyDescent="0.25">
      <c r="A4863" s="342"/>
      <c r="B4863" s="417"/>
      <c r="C4863" s="418"/>
      <c r="S4863" s="367"/>
      <c r="T4863" s="367"/>
      <c r="U4863" s="368"/>
      <c r="V4863" s="1"/>
      <c r="W4863" s="1"/>
      <c r="X4863" s="1"/>
      <c r="Y4863" s="1"/>
      <c r="Z4863" s="1"/>
      <c r="AA4863" s="1"/>
      <c r="AB4863" s="1"/>
      <c r="AC4863" s="1"/>
    </row>
    <row r="4864" spans="1:29" ht="15" customHeight="1" x14ac:dyDescent="0.25">
      <c r="A4864" s="342"/>
      <c r="B4864" s="417"/>
      <c r="C4864" s="418"/>
      <c r="S4864" s="367"/>
      <c r="T4864" s="367"/>
      <c r="U4864" s="368"/>
      <c r="V4864" s="1"/>
      <c r="W4864" s="1"/>
      <c r="X4864" s="1"/>
      <c r="Y4864" s="1"/>
      <c r="Z4864" s="1"/>
      <c r="AA4864" s="1"/>
      <c r="AB4864" s="1"/>
      <c r="AC4864" s="1"/>
    </row>
    <row r="4865" spans="1:29" ht="15" customHeight="1" x14ac:dyDescent="0.25">
      <c r="A4865" s="342"/>
      <c r="B4865" s="417"/>
      <c r="C4865" s="418"/>
      <c r="S4865" s="367"/>
      <c r="T4865" s="367"/>
      <c r="U4865" s="368"/>
      <c r="V4865" s="1"/>
      <c r="W4865" s="1"/>
      <c r="X4865" s="1"/>
      <c r="Y4865" s="1"/>
      <c r="Z4865" s="1"/>
      <c r="AA4865" s="1"/>
      <c r="AB4865" s="1"/>
      <c r="AC4865" s="1"/>
    </row>
    <row r="4866" spans="1:29" ht="15" customHeight="1" x14ac:dyDescent="0.25">
      <c r="A4866" s="342"/>
      <c r="B4866" s="417"/>
      <c r="C4866" s="418"/>
      <c r="S4866" s="367"/>
      <c r="T4866" s="367"/>
      <c r="U4866" s="368"/>
      <c r="V4866" s="1"/>
      <c r="W4866" s="1"/>
      <c r="X4866" s="1"/>
      <c r="Y4866" s="1"/>
      <c r="Z4866" s="1"/>
      <c r="AA4866" s="1"/>
      <c r="AB4866" s="1"/>
      <c r="AC4866" s="1"/>
    </row>
    <row r="4867" spans="1:29" ht="15" customHeight="1" x14ac:dyDescent="0.25">
      <c r="A4867" s="342"/>
      <c r="B4867" s="417"/>
      <c r="C4867" s="418"/>
      <c r="S4867" s="367"/>
      <c r="T4867" s="367"/>
      <c r="U4867" s="368"/>
      <c r="V4867" s="1"/>
      <c r="W4867" s="1"/>
      <c r="X4867" s="1"/>
      <c r="Y4867" s="1"/>
      <c r="Z4867" s="1"/>
      <c r="AA4867" s="1"/>
      <c r="AB4867" s="1"/>
      <c r="AC4867" s="1"/>
    </row>
    <row r="4868" spans="1:29" ht="15" customHeight="1" x14ac:dyDescent="0.25">
      <c r="A4868" s="342"/>
      <c r="B4868" s="417"/>
      <c r="C4868" s="418"/>
      <c r="S4868" s="367"/>
      <c r="T4868" s="367"/>
      <c r="U4868" s="368"/>
      <c r="V4868" s="1"/>
      <c r="W4868" s="1"/>
      <c r="X4868" s="1"/>
      <c r="Y4868" s="1"/>
      <c r="Z4868" s="1"/>
      <c r="AA4868" s="1"/>
      <c r="AB4868" s="1"/>
      <c r="AC4868" s="1"/>
    </row>
    <row r="4869" spans="1:29" ht="15" customHeight="1" x14ac:dyDescent="0.25">
      <c r="A4869" s="342"/>
      <c r="B4869" s="417"/>
      <c r="C4869" s="418"/>
      <c r="S4869" s="367"/>
      <c r="T4869" s="367"/>
      <c r="U4869" s="368"/>
      <c r="V4869" s="1"/>
      <c r="W4869" s="1"/>
      <c r="X4869" s="1"/>
      <c r="Y4869" s="1"/>
      <c r="Z4869" s="1"/>
      <c r="AA4869" s="1"/>
      <c r="AB4869" s="1"/>
      <c r="AC4869" s="1"/>
    </row>
    <row r="4870" spans="1:29" ht="15" customHeight="1" x14ac:dyDescent="0.25">
      <c r="A4870" s="342"/>
      <c r="B4870" s="417"/>
      <c r="C4870" s="418"/>
      <c r="S4870" s="367"/>
      <c r="T4870" s="367"/>
      <c r="U4870" s="368"/>
      <c r="V4870" s="1"/>
      <c r="W4870" s="1"/>
      <c r="X4870" s="1"/>
      <c r="Y4870" s="1"/>
      <c r="Z4870" s="1"/>
      <c r="AA4870" s="1"/>
      <c r="AB4870" s="1"/>
      <c r="AC4870" s="1"/>
    </row>
    <row r="4871" spans="1:29" ht="15" customHeight="1" x14ac:dyDescent="0.25">
      <c r="A4871" s="342"/>
      <c r="B4871" s="417"/>
      <c r="C4871" s="418"/>
      <c r="S4871" s="367"/>
      <c r="T4871" s="367"/>
      <c r="U4871" s="368"/>
      <c r="V4871" s="1"/>
      <c r="W4871" s="1"/>
      <c r="X4871" s="1"/>
      <c r="Y4871" s="1"/>
      <c r="Z4871" s="1"/>
      <c r="AA4871" s="1"/>
      <c r="AB4871" s="1"/>
      <c r="AC4871" s="1"/>
    </row>
    <row r="4872" spans="1:29" ht="15" customHeight="1" x14ac:dyDescent="0.25">
      <c r="A4872" s="342"/>
      <c r="B4872" s="417"/>
      <c r="C4872" s="418"/>
      <c r="S4872" s="367"/>
      <c r="T4872" s="367"/>
      <c r="U4872" s="368"/>
      <c r="V4872" s="1"/>
      <c r="W4872" s="1"/>
      <c r="X4872" s="1"/>
      <c r="Y4872" s="1"/>
      <c r="Z4872" s="1"/>
      <c r="AA4872" s="1"/>
      <c r="AB4872" s="1"/>
      <c r="AC4872" s="1"/>
    </row>
    <row r="4873" spans="1:29" ht="15" customHeight="1" x14ac:dyDescent="0.25">
      <c r="A4873" s="342"/>
      <c r="B4873" s="417"/>
      <c r="C4873" s="418"/>
      <c r="S4873" s="367"/>
      <c r="T4873" s="367"/>
      <c r="U4873" s="368"/>
      <c r="V4873" s="1"/>
      <c r="W4873" s="1"/>
      <c r="X4873" s="1"/>
      <c r="Y4873" s="1"/>
      <c r="Z4873" s="1"/>
      <c r="AA4873" s="1"/>
      <c r="AB4873" s="1"/>
      <c r="AC4873" s="1"/>
    </row>
    <row r="4874" spans="1:29" ht="15" customHeight="1" x14ac:dyDescent="0.25">
      <c r="A4874" s="342"/>
      <c r="B4874" s="417"/>
      <c r="C4874" s="418"/>
      <c r="S4874" s="367"/>
      <c r="T4874" s="367"/>
      <c r="U4874" s="368"/>
      <c r="V4874" s="1"/>
      <c r="W4874" s="1"/>
      <c r="X4874" s="1"/>
      <c r="Y4874" s="1"/>
      <c r="Z4874" s="1"/>
      <c r="AA4874" s="1"/>
      <c r="AB4874" s="1"/>
      <c r="AC4874" s="1"/>
    </row>
    <row r="4875" spans="1:29" ht="15" customHeight="1" x14ac:dyDescent="0.25">
      <c r="A4875" s="342"/>
      <c r="B4875" s="417"/>
      <c r="C4875" s="418"/>
      <c r="S4875" s="367"/>
      <c r="T4875" s="367"/>
      <c r="U4875" s="368"/>
      <c r="V4875" s="1"/>
      <c r="W4875" s="1"/>
      <c r="X4875" s="1"/>
      <c r="Y4875" s="1"/>
      <c r="Z4875" s="1"/>
      <c r="AA4875" s="1"/>
      <c r="AB4875" s="1"/>
      <c r="AC4875" s="1"/>
    </row>
    <row r="4876" spans="1:29" ht="15" customHeight="1" x14ac:dyDescent="0.25">
      <c r="A4876" s="342"/>
      <c r="B4876" s="417"/>
      <c r="C4876" s="418"/>
      <c r="S4876" s="367"/>
      <c r="T4876" s="367"/>
      <c r="U4876" s="368"/>
      <c r="V4876" s="1"/>
      <c r="W4876" s="1"/>
      <c r="X4876" s="1"/>
      <c r="Y4876" s="1"/>
      <c r="Z4876" s="1"/>
      <c r="AA4876" s="1"/>
      <c r="AB4876" s="1"/>
      <c r="AC4876" s="1"/>
    </row>
    <row r="4877" spans="1:29" ht="15" customHeight="1" x14ac:dyDescent="0.25">
      <c r="A4877" s="342"/>
      <c r="B4877" s="417"/>
      <c r="C4877" s="418"/>
      <c r="S4877" s="367"/>
      <c r="T4877" s="367"/>
      <c r="U4877" s="368"/>
      <c r="V4877" s="1"/>
      <c r="W4877" s="1"/>
      <c r="X4877" s="1"/>
      <c r="Y4877" s="1"/>
      <c r="Z4877" s="1"/>
      <c r="AA4877" s="1"/>
      <c r="AB4877" s="1"/>
      <c r="AC4877" s="1"/>
    </row>
    <row r="4878" spans="1:29" ht="15" customHeight="1" x14ac:dyDescent="0.25">
      <c r="A4878" s="342"/>
      <c r="B4878" s="417"/>
      <c r="C4878" s="418"/>
      <c r="S4878" s="367"/>
      <c r="T4878" s="367"/>
      <c r="U4878" s="368"/>
      <c r="V4878" s="1"/>
      <c r="W4878" s="1"/>
      <c r="X4878" s="1"/>
      <c r="Y4878" s="1"/>
      <c r="Z4878" s="1"/>
      <c r="AA4878" s="1"/>
      <c r="AB4878" s="1"/>
      <c r="AC4878" s="1"/>
    </row>
    <row r="4879" spans="1:29" ht="15" customHeight="1" x14ac:dyDescent="0.25">
      <c r="A4879" s="342"/>
      <c r="B4879" s="417"/>
      <c r="C4879" s="418"/>
      <c r="S4879" s="367"/>
      <c r="T4879" s="367"/>
      <c r="U4879" s="368"/>
      <c r="V4879" s="1"/>
      <c r="W4879" s="1"/>
      <c r="X4879" s="1"/>
      <c r="Y4879" s="1"/>
      <c r="Z4879" s="1"/>
      <c r="AA4879" s="1"/>
      <c r="AB4879" s="1"/>
      <c r="AC4879" s="1"/>
    </row>
    <row r="4880" spans="1:29" ht="15" customHeight="1" x14ac:dyDescent="0.25">
      <c r="A4880" s="342"/>
      <c r="B4880" s="417"/>
      <c r="C4880" s="418"/>
      <c r="S4880" s="367"/>
      <c r="T4880" s="367"/>
      <c r="U4880" s="368"/>
      <c r="V4880" s="1"/>
      <c r="W4880" s="1"/>
      <c r="X4880" s="1"/>
      <c r="Y4880" s="1"/>
      <c r="Z4880" s="1"/>
      <c r="AA4880" s="1"/>
      <c r="AB4880" s="1"/>
      <c r="AC4880" s="1"/>
    </row>
    <row r="4881" spans="1:29" ht="15" customHeight="1" x14ac:dyDescent="0.25">
      <c r="A4881" s="342"/>
      <c r="B4881" s="417"/>
      <c r="C4881" s="418"/>
      <c r="S4881" s="367"/>
      <c r="T4881" s="367"/>
      <c r="U4881" s="368"/>
      <c r="V4881" s="1"/>
      <c r="W4881" s="1"/>
      <c r="X4881" s="1"/>
      <c r="Y4881" s="1"/>
      <c r="Z4881" s="1"/>
      <c r="AA4881" s="1"/>
      <c r="AB4881" s="1"/>
      <c r="AC4881" s="1"/>
    </row>
    <row r="4882" spans="1:29" ht="15" customHeight="1" x14ac:dyDescent="0.25">
      <c r="A4882" s="342"/>
      <c r="B4882" s="417"/>
      <c r="C4882" s="418"/>
      <c r="S4882" s="367"/>
      <c r="T4882" s="367"/>
      <c r="U4882" s="368"/>
      <c r="V4882" s="1"/>
      <c r="W4882" s="1"/>
      <c r="X4882" s="1"/>
      <c r="Y4882" s="1"/>
      <c r="Z4882" s="1"/>
      <c r="AA4882" s="1"/>
      <c r="AB4882" s="1"/>
      <c r="AC4882" s="1"/>
    </row>
    <row r="4883" spans="1:29" ht="15" customHeight="1" x14ac:dyDescent="0.25">
      <c r="A4883" s="342"/>
      <c r="B4883" s="417"/>
      <c r="C4883" s="418"/>
      <c r="S4883" s="367"/>
      <c r="T4883" s="367"/>
      <c r="U4883" s="368"/>
      <c r="V4883" s="1"/>
      <c r="W4883" s="1"/>
      <c r="X4883" s="1"/>
      <c r="Y4883" s="1"/>
      <c r="Z4883" s="1"/>
      <c r="AA4883" s="1"/>
      <c r="AB4883" s="1"/>
      <c r="AC4883" s="1"/>
    </row>
    <row r="4884" spans="1:29" ht="15" customHeight="1" x14ac:dyDescent="0.25">
      <c r="A4884" s="342"/>
      <c r="B4884" s="417"/>
      <c r="C4884" s="418"/>
      <c r="S4884" s="367"/>
      <c r="T4884" s="367"/>
      <c r="U4884" s="368"/>
      <c r="V4884" s="1"/>
      <c r="W4884" s="1"/>
      <c r="X4884" s="1"/>
      <c r="Y4884" s="1"/>
      <c r="Z4884" s="1"/>
      <c r="AA4884" s="1"/>
      <c r="AB4884" s="1"/>
      <c r="AC4884" s="1"/>
    </row>
    <row r="4885" spans="1:29" ht="15" customHeight="1" x14ac:dyDescent="0.25">
      <c r="A4885" s="342"/>
      <c r="B4885" s="417"/>
      <c r="C4885" s="418"/>
      <c r="S4885" s="367"/>
      <c r="T4885" s="367"/>
      <c r="U4885" s="368"/>
      <c r="V4885" s="1"/>
      <c r="W4885" s="1"/>
      <c r="X4885" s="1"/>
      <c r="Y4885" s="1"/>
      <c r="Z4885" s="1"/>
      <c r="AA4885" s="1"/>
      <c r="AB4885" s="1"/>
      <c r="AC4885" s="1"/>
    </row>
    <row r="4886" spans="1:29" ht="15" customHeight="1" x14ac:dyDescent="0.25">
      <c r="A4886" s="342"/>
      <c r="B4886" s="417"/>
      <c r="C4886" s="418"/>
      <c r="S4886" s="367"/>
      <c r="T4886" s="367"/>
      <c r="U4886" s="368"/>
      <c r="V4886" s="1"/>
      <c r="W4886" s="1"/>
      <c r="X4886" s="1"/>
      <c r="Y4886" s="1"/>
      <c r="Z4886" s="1"/>
      <c r="AA4886" s="1"/>
      <c r="AB4886" s="1"/>
      <c r="AC4886" s="1"/>
    </row>
    <row r="4887" spans="1:29" ht="15" customHeight="1" x14ac:dyDescent="0.25">
      <c r="A4887" s="342"/>
      <c r="B4887" s="417"/>
      <c r="C4887" s="418"/>
      <c r="S4887" s="367"/>
      <c r="T4887" s="367"/>
      <c r="U4887" s="368"/>
      <c r="V4887" s="1"/>
      <c r="W4887" s="1"/>
      <c r="X4887" s="1"/>
      <c r="Y4887" s="1"/>
      <c r="Z4887" s="1"/>
      <c r="AA4887" s="1"/>
      <c r="AB4887" s="1"/>
      <c r="AC4887" s="1"/>
    </row>
    <row r="4888" spans="1:29" ht="15" customHeight="1" x14ac:dyDescent="0.25">
      <c r="A4888" s="342"/>
      <c r="B4888" s="417"/>
      <c r="C4888" s="418"/>
      <c r="S4888" s="367"/>
      <c r="T4888" s="367"/>
      <c r="U4888" s="368"/>
      <c r="V4888" s="1"/>
      <c r="W4888" s="1"/>
      <c r="X4888" s="1"/>
      <c r="Y4888" s="1"/>
      <c r="Z4888" s="1"/>
      <c r="AA4888" s="1"/>
      <c r="AB4888" s="1"/>
      <c r="AC4888" s="1"/>
    </row>
    <row r="4889" spans="1:29" ht="15" customHeight="1" x14ac:dyDescent="0.25">
      <c r="A4889" s="342"/>
      <c r="B4889" s="417"/>
      <c r="C4889" s="418"/>
      <c r="S4889" s="367"/>
      <c r="T4889" s="367"/>
      <c r="U4889" s="368"/>
      <c r="V4889" s="1"/>
      <c r="W4889" s="1"/>
      <c r="X4889" s="1"/>
      <c r="Y4889" s="1"/>
      <c r="Z4889" s="1"/>
      <c r="AA4889" s="1"/>
      <c r="AB4889" s="1"/>
      <c r="AC4889" s="1"/>
    </row>
    <row r="4890" spans="1:29" ht="15" customHeight="1" x14ac:dyDescent="0.25">
      <c r="A4890" s="342"/>
      <c r="B4890" s="417"/>
      <c r="C4890" s="418"/>
      <c r="S4890" s="367"/>
      <c r="T4890" s="367"/>
      <c r="U4890" s="368"/>
      <c r="V4890" s="1"/>
      <c r="W4890" s="1"/>
      <c r="X4890" s="1"/>
      <c r="Y4890" s="1"/>
      <c r="Z4890" s="1"/>
      <c r="AA4890" s="1"/>
      <c r="AB4890" s="1"/>
      <c r="AC4890" s="1"/>
    </row>
    <row r="4891" spans="1:29" ht="15" customHeight="1" x14ac:dyDescent="0.25">
      <c r="A4891" s="342"/>
      <c r="B4891" s="417"/>
      <c r="C4891" s="418"/>
      <c r="S4891" s="367"/>
      <c r="T4891" s="367"/>
      <c r="U4891" s="368"/>
      <c r="V4891" s="1"/>
      <c r="W4891" s="1"/>
      <c r="X4891" s="1"/>
      <c r="Y4891" s="1"/>
      <c r="Z4891" s="1"/>
      <c r="AA4891" s="1"/>
      <c r="AB4891" s="1"/>
      <c r="AC4891" s="1"/>
    </row>
    <row r="4892" spans="1:29" ht="15" customHeight="1" x14ac:dyDescent="0.25">
      <c r="A4892" s="342"/>
      <c r="B4892" s="417"/>
      <c r="C4892" s="418"/>
      <c r="S4892" s="367"/>
      <c r="T4892" s="367"/>
      <c r="U4892" s="368"/>
      <c r="V4892" s="1"/>
      <c r="W4892" s="1"/>
      <c r="X4892" s="1"/>
      <c r="Y4892" s="1"/>
      <c r="Z4892" s="1"/>
      <c r="AA4892" s="1"/>
      <c r="AB4892" s="1"/>
      <c r="AC4892" s="1"/>
    </row>
    <row r="4893" spans="1:29" ht="15" customHeight="1" x14ac:dyDescent="0.25">
      <c r="A4893" s="342"/>
      <c r="B4893" s="417"/>
      <c r="C4893" s="418"/>
      <c r="S4893" s="367"/>
      <c r="T4893" s="367"/>
      <c r="U4893" s="368"/>
      <c r="V4893" s="1"/>
      <c r="W4893" s="1"/>
      <c r="X4893" s="1"/>
      <c r="Y4893" s="1"/>
      <c r="Z4893" s="1"/>
      <c r="AA4893" s="1"/>
      <c r="AB4893" s="1"/>
      <c r="AC4893" s="1"/>
    </row>
    <row r="4894" spans="1:29" ht="15" customHeight="1" x14ac:dyDescent="0.25">
      <c r="A4894" s="342"/>
      <c r="B4894" s="417"/>
      <c r="C4894" s="418"/>
      <c r="S4894" s="367"/>
      <c r="T4894" s="367"/>
      <c r="U4894" s="368"/>
      <c r="V4894" s="1"/>
      <c r="W4894" s="1"/>
      <c r="X4894" s="1"/>
      <c r="Y4894" s="1"/>
      <c r="Z4894" s="1"/>
      <c r="AA4894" s="1"/>
      <c r="AB4894" s="1"/>
      <c r="AC4894" s="1"/>
    </row>
    <row r="4895" spans="1:29" ht="15" customHeight="1" x14ac:dyDescent="0.25">
      <c r="A4895" s="342"/>
      <c r="B4895" s="417"/>
      <c r="C4895" s="418"/>
      <c r="S4895" s="367"/>
      <c r="T4895" s="367"/>
      <c r="U4895" s="368"/>
      <c r="V4895" s="1"/>
      <c r="W4895" s="1"/>
      <c r="X4895" s="1"/>
      <c r="Y4895" s="1"/>
      <c r="Z4895" s="1"/>
      <c r="AA4895" s="1"/>
      <c r="AB4895" s="1"/>
      <c r="AC4895" s="1"/>
    </row>
    <row r="4896" spans="1:29" ht="15" customHeight="1" x14ac:dyDescent="0.25">
      <c r="A4896" s="342"/>
      <c r="B4896" s="417"/>
      <c r="C4896" s="418"/>
      <c r="S4896" s="367"/>
      <c r="T4896" s="367"/>
      <c r="U4896" s="368"/>
      <c r="V4896" s="1"/>
      <c r="W4896" s="1"/>
      <c r="X4896" s="1"/>
      <c r="Y4896" s="1"/>
      <c r="Z4896" s="1"/>
      <c r="AA4896" s="1"/>
      <c r="AB4896" s="1"/>
      <c r="AC4896" s="1"/>
    </row>
    <row r="4897" spans="1:29" ht="15" customHeight="1" x14ac:dyDescent="0.25">
      <c r="A4897" s="342"/>
      <c r="B4897" s="417"/>
      <c r="C4897" s="418"/>
      <c r="S4897" s="367"/>
      <c r="T4897" s="367"/>
      <c r="U4897" s="368"/>
      <c r="V4897" s="1"/>
      <c r="W4897" s="1"/>
      <c r="X4897" s="1"/>
      <c r="Y4897" s="1"/>
      <c r="Z4897" s="1"/>
      <c r="AA4897" s="1"/>
      <c r="AB4897" s="1"/>
      <c r="AC4897" s="1"/>
    </row>
    <row r="4898" spans="1:29" ht="15" customHeight="1" x14ac:dyDescent="0.25">
      <c r="A4898" s="342"/>
      <c r="B4898" s="417"/>
      <c r="C4898" s="418"/>
      <c r="S4898" s="367"/>
      <c r="T4898" s="367"/>
      <c r="U4898" s="368"/>
      <c r="V4898" s="1"/>
      <c r="W4898" s="1"/>
      <c r="X4898" s="1"/>
      <c r="Y4898" s="1"/>
      <c r="Z4898" s="1"/>
      <c r="AA4898" s="1"/>
      <c r="AB4898" s="1"/>
      <c r="AC4898" s="1"/>
    </row>
    <row r="4899" spans="1:29" ht="15" customHeight="1" x14ac:dyDescent="0.25">
      <c r="A4899" s="342"/>
      <c r="B4899" s="417"/>
      <c r="C4899" s="418"/>
      <c r="S4899" s="367"/>
      <c r="T4899" s="367"/>
      <c r="U4899" s="368"/>
      <c r="V4899" s="1"/>
      <c r="W4899" s="1"/>
      <c r="X4899" s="1"/>
      <c r="Y4899" s="1"/>
      <c r="Z4899" s="1"/>
      <c r="AA4899" s="1"/>
      <c r="AB4899" s="1"/>
      <c r="AC4899" s="1"/>
    </row>
    <row r="4900" spans="1:29" ht="15" customHeight="1" x14ac:dyDescent="0.25">
      <c r="A4900" s="342"/>
      <c r="B4900" s="417"/>
      <c r="C4900" s="418"/>
      <c r="S4900" s="367"/>
      <c r="T4900" s="367"/>
      <c r="U4900" s="368"/>
      <c r="V4900" s="1"/>
      <c r="W4900" s="1"/>
      <c r="X4900" s="1"/>
      <c r="Y4900" s="1"/>
      <c r="Z4900" s="1"/>
      <c r="AA4900" s="1"/>
      <c r="AB4900" s="1"/>
      <c r="AC4900" s="1"/>
    </row>
    <row r="4901" spans="1:29" ht="15" customHeight="1" x14ac:dyDescent="0.25">
      <c r="A4901" s="342"/>
      <c r="B4901" s="417"/>
      <c r="C4901" s="418"/>
      <c r="S4901" s="367"/>
      <c r="T4901" s="367"/>
      <c r="U4901" s="368"/>
      <c r="V4901" s="1"/>
      <c r="W4901" s="1"/>
      <c r="X4901" s="1"/>
      <c r="Y4901" s="1"/>
      <c r="Z4901" s="1"/>
      <c r="AA4901" s="1"/>
      <c r="AB4901" s="1"/>
      <c r="AC4901" s="1"/>
    </row>
    <row r="4902" spans="1:29" ht="15" customHeight="1" x14ac:dyDescent="0.25">
      <c r="A4902" s="342"/>
      <c r="B4902" s="417"/>
      <c r="C4902" s="418"/>
      <c r="S4902" s="367"/>
      <c r="T4902" s="367"/>
      <c r="U4902" s="368"/>
      <c r="V4902" s="1"/>
      <c r="W4902" s="1"/>
      <c r="X4902" s="1"/>
      <c r="Y4902" s="1"/>
      <c r="Z4902" s="1"/>
      <c r="AA4902" s="1"/>
      <c r="AB4902" s="1"/>
      <c r="AC4902" s="1"/>
    </row>
    <row r="4903" spans="1:29" ht="15" customHeight="1" x14ac:dyDescent="0.25">
      <c r="A4903" s="342"/>
      <c r="B4903" s="417"/>
      <c r="C4903" s="418"/>
      <c r="S4903" s="367"/>
      <c r="T4903" s="367"/>
      <c r="U4903" s="368"/>
      <c r="V4903" s="1"/>
      <c r="W4903" s="1"/>
      <c r="X4903" s="1"/>
      <c r="Y4903" s="1"/>
      <c r="Z4903" s="1"/>
      <c r="AA4903" s="1"/>
      <c r="AB4903" s="1"/>
      <c r="AC4903" s="1"/>
    </row>
    <row r="4904" spans="1:29" ht="15" customHeight="1" x14ac:dyDescent="0.25">
      <c r="A4904" s="342"/>
      <c r="B4904" s="417"/>
      <c r="C4904" s="418"/>
      <c r="S4904" s="367"/>
      <c r="T4904" s="367"/>
      <c r="U4904" s="368"/>
      <c r="V4904" s="1"/>
      <c r="W4904" s="1"/>
      <c r="X4904" s="1"/>
      <c r="Y4904" s="1"/>
      <c r="Z4904" s="1"/>
      <c r="AA4904" s="1"/>
      <c r="AB4904" s="1"/>
      <c r="AC4904" s="1"/>
    </row>
    <row r="4905" spans="1:29" ht="15" customHeight="1" x14ac:dyDescent="0.25">
      <c r="A4905" s="342"/>
      <c r="B4905" s="417"/>
      <c r="C4905" s="418"/>
      <c r="S4905" s="367"/>
      <c r="T4905" s="367"/>
      <c r="U4905" s="368"/>
      <c r="V4905" s="1"/>
      <c r="W4905" s="1"/>
      <c r="X4905" s="1"/>
      <c r="Y4905" s="1"/>
      <c r="Z4905" s="1"/>
      <c r="AA4905" s="1"/>
      <c r="AB4905" s="1"/>
      <c r="AC4905" s="1"/>
    </row>
    <row r="4906" spans="1:29" ht="15" customHeight="1" x14ac:dyDescent="0.25">
      <c r="A4906" s="342"/>
      <c r="B4906" s="417"/>
      <c r="C4906" s="418"/>
      <c r="S4906" s="367"/>
      <c r="T4906" s="367"/>
      <c r="U4906" s="368"/>
      <c r="V4906" s="1"/>
      <c r="W4906" s="1"/>
      <c r="X4906" s="1"/>
      <c r="Y4906" s="1"/>
      <c r="Z4906" s="1"/>
      <c r="AA4906" s="1"/>
      <c r="AB4906" s="1"/>
      <c r="AC4906" s="1"/>
    </row>
    <row r="4907" spans="1:29" ht="15" customHeight="1" x14ac:dyDescent="0.25">
      <c r="A4907" s="342"/>
      <c r="B4907" s="417"/>
      <c r="C4907" s="418"/>
      <c r="S4907" s="367"/>
      <c r="T4907" s="367"/>
      <c r="U4907" s="368"/>
      <c r="V4907" s="1"/>
      <c r="W4907" s="1"/>
      <c r="X4907" s="1"/>
      <c r="Y4907" s="1"/>
      <c r="Z4907" s="1"/>
      <c r="AA4907" s="1"/>
      <c r="AB4907" s="1"/>
      <c r="AC4907" s="1"/>
    </row>
    <row r="4908" spans="1:29" ht="15" customHeight="1" x14ac:dyDescent="0.25">
      <c r="A4908" s="342"/>
      <c r="B4908" s="417"/>
      <c r="C4908" s="418"/>
      <c r="S4908" s="367"/>
      <c r="T4908" s="367"/>
      <c r="U4908" s="368"/>
      <c r="V4908" s="1"/>
      <c r="W4908" s="1"/>
      <c r="X4908" s="1"/>
      <c r="Y4908" s="1"/>
      <c r="Z4908" s="1"/>
      <c r="AA4908" s="1"/>
      <c r="AB4908" s="1"/>
      <c r="AC4908" s="1"/>
    </row>
    <row r="4909" spans="1:29" ht="15" customHeight="1" x14ac:dyDescent="0.25">
      <c r="A4909" s="342"/>
      <c r="B4909" s="417"/>
      <c r="C4909" s="418"/>
      <c r="S4909" s="367"/>
      <c r="T4909" s="367"/>
      <c r="U4909" s="368"/>
      <c r="V4909" s="1"/>
      <c r="W4909" s="1"/>
      <c r="X4909" s="1"/>
      <c r="Y4909" s="1"/>
      <c r="Z4909" s="1"/>
      <c r="AA4909" s="1"/>
      <c r="AB4909" s="1"/>
      <c r="AC4909" s="1"/>
    </row>
    <row r="4910" spans="1:29" ht="15" customHeight="1" x14ac:dyDescent="0.25">
      <c r="A4910" s="342"/>
      <c r="B4910" s="417"/>
      <c r="C4910" s="418"/>
      <c r="S4910" s="367"/>
      <c r="T4910" s="367"/>
      <c r="U4910" s="368"/>
      <c r="V4910" s="1"/>
      <c r="W4910" s="1"/>
      <c r="X4910" s="1"/>
      <c r="Y4910" s="1"/>
      <c r="Z4910" s="1"/>
      <c r="AA4910" s="1"/>
      <c r="AB4910" s="1"/>
      <c r="AC4910" s="1"/>
    </row>
    <row r="4911" spans="1:29" ht="15" customHeight="1" x14ac:dyDescent="0.25">
      <c r="A4911" s="342"/>
      <c r="B4911" s="417"/>
      <c r="C4911" s="418"/>
      <c r="S4911" s="367"/>
      <c r="T4911" s="367"/>
      <c r="U4911" s="368"/>
      <c r="V4911" s="1"/>
      <c r="W4911" s="1"/>
      <c r="X4911" s="1"/>
      <c r="Y4911" s="1"/>
      <c r="Z4911" s="1"/>
      <c r="AA4911" s="1"/>
      <c r="AB4911" s="1"/>
      <c r="AC4911" s="1"/>
    </row>
    <row r="4912" spans="1:29" ht="15" customHeight="1" x14ac:dyDescent="0.25">
      <c r="A4912" s="342"/>
      <c r="B4912" s="417"/>
      <c r="C4912" s="418"/>
      <c r="S4912" s="367"/>
      <c r="T4912" s="367"/>
      <c r="U4912" s="368"/>
      <c r="V4912" s="1"/>
      <c r="W4912" s="1"/>
      <c r="X4912" s="1"/>
      <c r="Y4912" s="1"/>
      <c r="Z4912" s="1"/>
      <c r="AA4912" s="1"/>
      <c r="AB4912" s="1"/>
      <c r="AC4912" s="1"/>
    </row>
    <row r="4913" spans="1:29" ht="15" customHeight="1" x14ac:dyDescent="0.25">
      <c r="A4913" s="342"/>
      <c r="B4913" s="417"/>
      <c r="C4913" s="418"/>
      <c r="S4913" s="367"/>
      <c r="T4913" s="367"/>
      <c r="U4913" s="368"/>
      <c r="V4913" s="1"/>
      <c r="W4913" s="1"/>
      <c r="X4913" s="1"/>
      <c r="Y4913" s="1"/>
      <c r="Z4913" s="1"/>
      <c r="AA4913" s="1"/>
      <c r="AB4913" s="1"/>
      <c r="AC4913" s="1"/>
    </row>
    <row r="4914" spans="1:29" ht="15" customHeight="1" x14ac:dyDescent="0.25">
      <c r="A4914" s="342"/>
      <c r="B4914" s="417"/>
      <c r="C4914" s="418"/>
      <c r="S4914" s="367"/>
      <c r="T4914" s="367"/>
      <c r="U4914" s="368"/>
      <c r="V4914" s="1"/>
      <c r="W4914" s="1"/>
      <c r="X4914" s="1"/>
      <c r="Y4914" s="1"/>
      <c r="Z4914" s="1"/>
      <c r="AA4914" s="1"/>
      <c r="AB4914" s="1"/>
      <c r="AC4914" s="1"/>
    </row>
    <row r="4915" spans="1:29" ht="15" customHeight="1" x14ac:dyDescent="0.25">
      <c r="A4915" s="342"/>
      <c r="B4915" s="417"/>
      <c r="C4915" s="418"/>
      <c r="S4915" s="367"/>
      <c r="T4915" s="367"/>
      <c r="U4915" s="368"/>
      <c r="V4915" s="1"/>
      <c r="W4915" s="1"/>
      <c r="X4915" s="1"/>
      <c r="Y4915" s="1"/>
      <c r="Z4915" s="1"/>
      <c r="AA4915" s="1"/>
      <c r="AB4915" s="1"/>
      <c r="AC4915" s="1"/>
    </row>
    <row r="4916" spans="1:29" ht="15" customHeight="1" x14ac:dyDescent="0.25">
      <c r="A4916" s="342"/>
      <c r="B4916" s="417"/>
      <c r="C4916" s="418"/>
      <c r="S4916" s="367"/>
      <c r="T4916" s="367"/>
      <c r="U4916" s="368"/>
      <c r="V4916" s="1"/>
      <c r="W4916" s="1"/>
      <c r="X4916" s="1"/>
      <c r="Y4916" s="1"/>
      <c r="Z4916" s="1"/>
      <c r="AA4916" s="1"/>
      <c r="AB4916" s="1"/>
      <c r="AC4916" s="1"/>
    </row>
    <row r="4917" spans="1:29" ht="15" customHeight="1" x14ac:dyDescent="0.25">
      <c r="A4917" s="342"/>
      <c r="B4917" s="417"/>
      <c r="C4917" s="418"/>
      <c r="S4917" s="367"/>
      <c r="T4917" s="367"/>
      <c r="U4917" s="368"/>
      <c r="V4917" s="1"/>
      <c r="W4917" s="1"/>
      <c r="X4917" s="1"/>
      <c r="Y4917" s="1"/>
      <c r="Z4917" s="1"/>
      <c r="AA4917" s="1"/>
      <c r="AB4917" s="1"/>
      <c r="AC4917" s="1"/>
    </row>
    <row r="4918" spans="1:29" ht="15" customHeight="1" x14ac:dyDescent="0.25">
      <c r="A4918" s="342"/>
      <c r="B4918" s="417"/>
      <c r="C4918" s="418"/>
      <c r="S4918" s="367"/>
      <c r="T4918" s="367"/>
      <c r="U4918" s="368"/>
      <c r="V4918" s="1"/>
      <c r="W4918" s="1"/>
      <c r="X4918" s="1"/>
      <c r="Y4918" s="1"/>
      <c r="Z4918" s="1"/>
      <c r="AA4918" s="1"/>
      <c r="AB4918" s="1"/>
      <c r="AC4918" s="1"/>
    </row>
    <row r="4919" spans="1:29" ht="15" customHeight="1" x14ac:dyDescent="0.25">
      <c r="A4919" s="342"/>
      <c r="B4919" s="417"/>
      <c r="C4919" s="418"/>
      <c r="S4919" s="367"/>
      <c r="T4919" s="367"/>
      <c r="U4919" s="368"/>
      <c r="V4919" s="1"/>
      <c r="W4919" s="1"/>
      <c r="X4919" s="1"/>
      <c r="Y4919" s="1"/>
      <c r="Z4919" s="1"/>
      <c r="AA4919" s="1"/>
      <c r="AB4919" s="1"/>
      <c r="AC4919" s="1"/>
    </row>
    <row r="4920" spans="1:29" ht="15" customHeight="1" x14ac:dyDescent="0.25">
      <c r="A4920" s="342"/>
      <c r="B4920" s="417"/>
      <c r="C4920" s="418"/>
      <c r="S4920" s="367"/>
      <c r="T4920" s="367"/>
      <c r="U4920" s="368"/>
      <c r="V4920" s="1"/>
      <c r="W4920" s="1"/>
      <c r="X4920" s="1"/>
      <c r="Y4920" s="1"/>
      <c r="Z4920" s="1"/>
      <c r="AA4920" s="1"/>
      <c r="AB4920" s="1"/>
      <c r="AC4920" s="1"/>
    </row>
    <row r="4921" spans="1:29" ht="15" customHeight="1" x14ac:dyDescent="0.25">
      <c r="A4921" s="342"/>
      <c r="B4921" s="417"/>
      <c r="C4921" s="418"/>
      <c r="S4921" s="367"/>
      <c r="T4921" s="367"/>
      <c r="U4921" s="368"/>
      <c r="V4921" s="1"/>
      <c r="W4921" s="1"/>
      <c r="X4921" s="1"/>
      <c r="Y4921" s="1"/>
      <c r="Z4921" s="1"/>
      <c r="AA4921" s="1"/>
      <c r="AB4921" s="1"/>
      <c r="AC4921" s="1"/>
    </row>
    <row r="4922" spans="1:29" ht="15" customHeight="1" x14ac:dyDescent="0.25">
      <c r="A4922" s="342"/>
      <c r="B4922" s="417"/>
      <c r="C4922" s="418"/>
      <c r="S4922" s="367"/>
      <c r="T4922" s="367"/>
      <c r="U4922" s="368"/>
      <c r="V4922" s="1"/>
      <c r="W4922" s="1"/>
      <c r="X4922" s="1"/>
      <c r="Y4922" s="1"/>
      <c r="Z4922" s="1"/>
      <c r="AA4922" s="1"/>
      <c r="AB4922" s="1"/>
      <c r="AC4922" s="1"/>
    </row>
    <row r="4923" spans="1:29" ht="15" customHeight="1" x14ac:dyDescent="0.25">
      <c r="A4923" s="342"/>
      <c r="B4923" s="417"/>
      <c r="C4923" s="418"/>
      <c r="S4923" s="367"/>
      <c r="T4923" s="367"/>
      <c r="U4923" s="368"/>
      <c r="V4923" s="1"/>
      <c r="W4923" s="1"/>
      <c r="X4923" s="1"/>
      <c r="Y4923" s="1"/>
      <c r="Z4923" s="1"/>
      <c r="AA4923" s="1"/>
      <c r="AB4923" s="1"/>
      <c r="AC4923" s="1"/>
    </row>
    <row r="4924" spans="1:29" ht="15" customHeight="1" x14ac:dyDescent="0.25">
      <c r="A4924" s="342"/>
      <c r="B4924" s="417"/>
      <c r="C4924" s="418"/>
      <c r="S4924" s="367"/>
      <c r="T4924" s="367"/>
      <c r="U4924" s="368"/>
      <c r="V4924" s="1"/>
      <c r="W4924" s="1"/>
      <c r="X4924" s="1"/>
      <c r="Y4924" s="1"/>
      <c r="Z4924" s="1"/>
      <c r="AA4924" s="1"/>
      <c r="AB4924" s="1"/>
      <c r="AC4924" s="1"/>
    </row>
    <row r="4925" spans="1:29" ht="15" customHeight="1" x14ac:dyDescent="0.25">
      <c r="A4925" s="342"/>
      <c r="B4925" s="417"/>
      <c r="C4925" s="418"/>
      <c r="S4925" s="367"/>
      <c r="T4925" s="367"/>
      <c r="U4925" s="368"/>
      <c r="V4925" s="1"/>
      <c r="W4925" s="1"/>
      <c r="X4925" s="1"/>
      <c r="Y4925" s="1"/>
      <c r="Z4925" s="1"/>
      <c r="AA4925" s="1"/>
      <c r="AB4925" s="1"/>
      <c r="AC4925" s="1"/>
    </row>
    <row r="4926" spans="1:29" ht="15" customHeight="1" x14ac:dyDescent="0.25">
      <c r="A4926" s="342"/>
      <c r="B4926" s="417"/>
      <c r="C4926" s="418"/>
      <c r="S4926" s="367"/>
      <c r="T4926" s="367"/>
      <c r="U4926" s="368"/>
      <c r="V4926" s="1"/>
      <c r="W4926" s="1"/>
      <c r="X4926" s="1"/>
      <c r="Y4926" s="1"/>
      <c r="Z4926" s="1"/>
      <c r="AA4926" s="1"/>
      <c r="AB4926" s="1"/>
      <c r="AC4926" s="1"/>
    </row>
    <row r="4927" spans="1:29" ht="15" customHeight="1" x14ac:dyDescent="0.25">
      <c r="A4927" s="342"/>
      <c r="B4927" s="417"/>
      <c r="C4927" s="418"/>
      <c r="S4927" s="367"/>
      <c r="T4927" s="367"/>
      <c r="U4927" s="368"/>
      <c r="V4927" s="1"/>
      <c r="W4927" s="1"/>
      <c r="X4927" s="1"/>
      <c r="Y4927" s="1"/>
      <c r="Z4927" s="1"/>
      <c r="AA4927" s="1"/>
      <c r="AB4927" s="1"/>
      <c r="AC4927" s="1"/>
    </row>
    <row r="4928" spans="1:29" ht="15" customHeight="1" x14ac:dyDescent="0.25">
      <c r="A4928" s="342"/>
      <c r="B4928" s="417"/>
      <c r="C4928" s="418"/>
      <c r="S4928" s="367"/>
      <c r="T4928" s="367"/>
      <c r="U4928" s="368"/>
      <c r="V4928" s="1"/>
      <c r="W4928" s="1"/>
      <c r="X4928" s="1"/>
      <c r="Y4928" s="1"/>
      <c r="Z4928" s="1"/>
      <c r="AA4928" s="1"/>
      <c r="AB4928" s="1"/>
      <c r="AC4928" s="1"/>
    </row>
    <row r="4929" spans="1:29" ht="15" customHeight="1" x14ac:dyDescent="0.25">
      <c r="A4929" s="342"/>
      <c r="B4929" s="417"/>
      <c r="C4929" s="418"/>
      <c r="S4929" s="367"/>
      <c r="T4929" s="367"/>
      <c r="U4929" s="368"/>
      <c r="V4929" s="1"/>
      <c r="W4929" s="1"/>
      <c r="X4929" s="1"/>
      <c r="Y4929" s="1"/>
      <c r="Z4929" s="1"/>
      <c r="AA4929" s="1"/>
      <c r="AB4929" s="1"/>
      <c r="AC4929" s="1"/>
    </row>
    <row r="4930" spans="1:29" ht="15" customHeight="1" x14ac:dyDescent="0.25">
      <c r="A4930" s="342"/>
      <c r="B4930" s="417"/>
      <c r="C4930" s="418"/>
      <c r="S4930" s="367"/>
      <c r="T4930" s="367"/>
      <c r="U4930" s="368"/>
      <c r="V4930" s="1"/>
      <c r="W4930" s="1"/>
      <c r="X4930" s="1"/>
      <c r="Y4930" s="1"/>
      <c r="Z4930" s="1"/>
      <c r="AA4930" s="1"/>
      <c r="AB4930" s="1"/>
      <c r="AC4930" s="1"/>
    </row>
    <row r="4931" spans="1:29" ht="15" customHeight="1" x14ac:dyDescent="0.25">
      <c r="A4931" s="342"/>
      <c r="B4931" s="417"/>
      <c r="C4931" s="418"/>
      <c r="S4931" s="367"/>
      <c r="T4931" s="367"/>
      <c r="U4931" s="368"/>
      <c r="V4931" s="1"/>
      <c r="W4931" s="1"/>
      <c r="X4931" s="1"/>
      <c r="Y4931" s="1"/>
      <c r="Z4931" s="1"/>
      <c r="AA4931" s="1"/>
      <c r="AB4931" s="1"/>
      <c r="AC4931" s="1"/>
    </row>
    <row r="4932" spans="1:29" ht="15" customHeight="1" x14ac:dyDescent="0.25">
      <c r="A4932" s="342"/>
      <c r="B4932" s="417"/>
      <c r="C4932" s="418"/>
      <c r="S4932" s="367"/>
      <c r="T4932" s="367"/>
      <c r="U4932" s="368"/>
      <c r="V4932" s="1"/>
      <c r="W4932" s="1"/>
      <c r="X4932" s="1"/>
      <c r="Y4932" s="1"/>
      <c r="Z4932" s="1"/>
      <c r="AA4932" s="1"/>
      <c r="AB4932" s="1"/>
      <c r="AC4932" s="1"/>
    </row>
    <row r="4933" spans="1:29" ht="15" customHeight="1" x14ac:dyDescent="0.25">
      <c r="A4933" s="342"/>
      <c r="B4933" s="417"/>
      <c r="C4933" s="418"/>
      <c r="S4933" s="367"/>
      <c r="T4933" s="367"/>
      <c r="U4933" s="368"/>
      <c r="V4933" s="1"/>
      <c r="W4933" s="1"/>
      <c r="X4933" s="1"/>
      <c r="Y4933" s="1"/>
      <c r="Z4933" s="1"/>
      <c r="AA4933" s="1"/>
      <c r="AB4933" s="1"/>
      <c r="AC4933" s="1"/>
    </row>
    <row r="4934" spans="1:29" ht="15" customHeight="1" x14ac:dyDescent="0.25">
      <c r="A4934" s="342"/>
      <c r="B4934" s="417"/>
      <c r="C4934" s="418"/>
      <c r="S4934" s="367"/>
      <c r="T4934" s="367"/>
      <c r="U4934" s="368"/>
      <c r="V4934" s="1"/>
      <c r="W4934" s="1"/>
      <c r="X4934" s="1"/>
      <c r="Y4934" s="1"/>
      <c r="Z4934" s="1"/>
      <c r="AA4934" s="1"/>
      <c r="AB4934" s="1"/>
      <c r="AC4934" s="1"/>
    </row>
    <row r="4935" spans="1:29" ht="15" customHeight="1" x14ac:dyDescent="0.25">
      <c r="A4935" s="342"/>
      <c r="B4935" s="417"/>
      <c r="C4935" s="418"/>
      <c r="S4935" s="367"/>
      <c r="T4935" s="367"/>
      <c r="U4935" s="368"/>
      <c r="V4935" s="1"/>
      <c r="W4935" s="1"/>
      <c r="X4935" s="1"/>
      <c r="Y4935" s="1"/>
      <c r="Z4935" s="1"/>
      <c r="AA4935" s="1"/>
      <c r="AB4935" s="1"/>
      <c r="AC4935" s="1"/>
    </row>
    <row r="4936" spans="1:29" ht="15" customHeight="1" x14ac:dyDescent="0.25">
      <c r="A4936" s="342"/>
      <c r="B4936" s="417"/>
      <c r="C4936" s="418"/>
      <c r="S4936" s="367"/>
      <c r="T4936" s="367"/>
      <c r="U4936" s="368"/>
      <c r="V4936" s="1"/>
      <c r="W4936" s="1"/>
      <c r="X4936" s="1"/>
      <c r="Y4936" s="1"/>
      <c r="Z4936" s="1"/>
      <c r="AA4936" s="1"/>
      <c r="AB4936" s="1"/>
      <c r="AC4936" s="1"/>
    </row>
    <row r="4937" spans="1:29" ht="15" customHeight="1" x14ac:dyDescent="0.25">
      <c r="A4937" s="342"/>
      <c r="B4937" s="417"/>
      <c r="C4937" s="418"/>
      <c r="S4937" s="367"/>
      <c r="T4937" s="367"/>
      <c r="U4937" s="368"/>
      <c r="V4937" s="1"/>
      <c r="W4937" s="1"/>
      <c r="X4937" s="1"/>
      <c r="Y4937" s="1"/>
      <c r="Z4937" s="1"/>
      <c r="AA4937" s="1"/>
      <c r="AB4937" s="1"/>
      <c r="AC4937" s="1"/>
    </row>
    <row r="4938" spans="1:29" ht="15" customHeight="1" x14ac:dyDescent="0.25">
      <c r="A4938" s="342"/>
      <c r="B4938" s="417"/>
      <c r="C4938" s="418"/>
      <c r="S4938" s="367"/>
      <c r="T4938" s="367"/>
      <c r="U4938" s="368"/>
      <c r="V4938" s="1"/>
      <c r="W4938" s="1"/>
      <c r="X4938" s="1"/>
      <c r="Y4938" s="1"/>
      <c r="Z4938" s="1"/>
      <c r="AA4938" s="1"/>
      <c r="AB4938" s="1"/>
      <c r="AC4938" s="1"/>
    </row>
    <row r="4939" spans="1:29" ht="15" customHeight="1" x14ac:dyDescent="0.25">
      <c r="A4939" s="342"/>
      <c r="B4939" s="417"/>
      <c r="C4939" s="418"/>
      <c r="S4939" s="367"/>
      <c r="T4939" s="367"/>
      <c r="U4939" s="368"/>
      <c r="V4939" s="1"/>
      <c r="W4939" s="1"/>
      <c r="X4939" s="1"/>
      <c r="Y4939" s="1"/>
      <c r="Z4939" s="1"/>
      <c r="AA4939" s="1"/>
      <c r="AB4939" s="1"/>
      <c r="AC4939" s="1"/>
    </row>
    <row r="4940" spans="1:29" ht="15" customHeight="1" x14ac:dyDescent="0.25">
      <c r="A4940" s="342"/>
      <c r="B4940" s="417"/>
      <c r="C4940" s="418"/>
      <c r="S4940" s="367"/>
      <c r="T4940" s="367"/>
      <c r="U4940" s="368"/>
      <c r="V4940" s="1"/>
      <c r="W4940" s="1"/>
      <c r="X4940" s="1"/>
      <c r="Y4940" s="1"/>
      <c r="Z4940" s="1"/>
      <c r="AA4940" s="1"/>
      <c r="AB4940" s="1"/>
      <c r="AC4940" s="1"/>
    </row>
    <row r="4941" spans="1:29" ht="15" customHeight="1" x14ac:dyDescent="0.25">
      <c r="A4941" s="342"/>
      <c r="B4941" s="417"/>
      <c r="C4941" s="418"/>
      <c r="S4941" s="367"/>
      <c r="T4941" s="367"/>
      <c r="U4941" s="368"/>
      <c r="V4941" s="1"/>
      <c r="W4941" s="1"/>
      <c r="X4941" s="1"/>
      <c r="Y4941" s="1"/>
      <c r="Z4941" s="1"/>
      <c r="AA4941" s="1"/>
      <c r="AB4941" s="1"/>
      <c r="AC4941" s="1"/>
    </row>
    <row r="4942" spans="1:29" ht="15" customHeight="1" x14ac:dyDescent="0.25">
      <c r="A4942" s="342"/>
      <c r="B4942" s="417"/>
      <c r="C4942" s="418"/>
      <c r="S4942" s="367"/>
      <c r="T4942" s="367"/>
      <c r="U4942" s="368"/>
      <c r="V4942" s="1"/>
      <c r="W4942" s="1"/>
      <c r="X4942" s="1"/>
      <c r="Y4942" s="1"/>
      <c r="Z4942" s="1"/>
      <c r="AA4942" s="1"/>
      <c r="AB4942" s="1"/>
      <c r="AC4942" s="1"/>
    </row>
    <row r="4943" spans="1:29" ht="15" customHeight="1" x14ac:dyDescent="0.25">
      <c r="A4943" s="342"/>
      <c r="B4943" s="417"/>
      <c r="C4943" s="418"/>
      <c r="S4943" s="367"/>
      <c r="T4943" s="367"/>
      <c r="U4943" s="368"/>
      <c r="V4943" s="1"/>
      <c r="W4943" s="1"/>
      <c r="X4943" s="1"/>
      <c r="Y4943" s="1"/>
      <c r="Z4943" s="1"/>
      <c r="AA4943" s="1"/>
      <c r="AB4943" s="1"/>
      <c r="AC4943" s="1"/>
    </row>
    <row r="4944" spans="1:29" ht="15" customHeight="1" x14ac:dyDescent="0.25">
      <c r="A4944" s="342"/>
      <c r="B4944" s="417"/>
      <c r="C4944" s="418"/>
      <c r="S4944" s="367"/>
      <c r="T4944" s="367"/>
      <c r="U4944" s="368"/>
      <c r="V4944" s="1"/>
      <c r="W4944" s="1"/>
      <c r="X4944" s="1"/>
      <c r="Y4944" s="1"/>
      <c r="Z4944" s="1"/>
      <c r="AA4944" s="1"/>
      <c r="AB4944" s="1"/>
      <c r="AC4944" s="1"/>
    </row>
    <row r="4945" spans="1:29" ht="15" customHeight="1" x14ac:dyDescent="0.25">
      <c r="A4945" s="342"/>
      <c r="B4945" s="417"/>
      <c r="C4945" s="418"/>
      <c r="S4945" s="367"/>
      <c r="T4945" s="367"/>
      <c r="U4945" s="368"/>
      <c r="V4945" s="1"/>
      <c r="W4945" s="1"/>
      <c r="X4945" s="1"/>
      <c r="Y4945" s="1"/>
      <c r="Z4945" s="1"/>
      <c r="AA4945" s="1"/>
      <c r="AB4945" s="1"/>
      <c r="AC4945" s="1"/>
    </row>
    <row r="4946" spans="1:29" ht="15" customHeight="1" x14ac:dyDescent="0.25">
      <c r="A4946" s="342"/>
      <c r="B4946" s="417"/>
      <c r="C4946" s="418"/>
      <c r="S4946" s="367"/>
      <c r="T4946" s="367"/>
      <c r="U4946" s="368"/>
      <c r="V4946" s="1"/>
      <c r="W4946" s="1"/>
      <c r="X4946" s="1"/>
      <c r="Y4946" s="1"/>
      <c r="Z4946" s="1"/>
      <c r="AA4946" s="1"/>
      <c r="AB4946" s="1"/>
      <c r="AC4946" s="1"/>
    </row>
    <row r="4947" spans="1:29" ht="15" customHeight="1" x14ac:dyDescent="0.25">
      <c r="A4947" s="342"/>
      <c r="B4947" s="417"/>
      <c r="C4947" s="418"/>
      <c r="S4947" s="367"/>
      <c r="T4947" s="367"/>
      <c r="U4947" s="368"/>
      <c r="V4947" s="1"/>
      <c r="W4947" s="1"/>
      <c r="X4947" s="1"/>
      <c r="Y4947" s="1"/>
      <c r="Z4947" s="1"/>
      <c r="AA4947" s="1"/>
      <c r="AB4947" s="1"/>
      <c r="AC4947" s="1"/>
    </row>
    <row r="4948" spans="1:29" ht="15" customHeight="1" x14ac:dyDescent="0.25">
      <c r="A4948" s="342"/>
      <c r="B4948" s="417"/>
      <c r="C4948" s="418"/>
      <c r="S4948" s="367"/>
      <c r="T4948" s="367"/>
      <c r="U4948" s="368"/>
      <c r="V4948" s="1"/>
      <c r="W4948" s="1"/>
      <c r="X4948" s="1"/>
      <c r="Y4948" s="1"/>
      <c r="Z4948" s="1"/>
      <c r="AA4948" s="1"/>
      <c r="AB4948" s="1"/>
      <c r="AC4948" s="1"/>
    </row>
    <row r="4949" spans="1:29" ht="15" customHeight="1" x14ac:dyDescent="0.25">
      <c r="A4949" s="342"/>
      <c r="B4949" s="417"/>
      <c r="C4949" s="418"/>
      <c r="S4949" s="367"/>
      <c r="T4949" s="367"/>
      <c r="U4949" s="368"/>
      <c r="V4949" s="1"/>
      <c r="W4949" s="1"/>
      <c r="X4949" s="1"/>
      <c r="Y4949" s="1"/>
      <c r="Z4949" s="1"/>
      <c r="AA4949" s="1"/>
      <c r="AB4949" s="1"/>
      <c r="AC4949" s="1"/>
    </row>
    <row r="4950" spans="1:29" ht="15" customHeight="1" x14ac:dyDescent="0.25">
      <c r="A4950" s="342"/>
      <c r="B4950" s="417"/>
      <c r="C4950" s="418"/>
      <c r="S4950" s="367"/>
      <c r="T4950" s="367"/>
      <c r="U4950" s="368"/>
      <c r="V4950" s="1"/>
      <c r="W4950" s="1"/>
      <c r="X4950" s="1"/>
      <c r="Y4950" s="1"/>
      <c r="Z4950" s="1"/>
      <c r="AA4950" s="1"/>
      <c r="AB4950" s="1"/>
      <c r="AC4950" s="1"/>
    </row>
    <row r="4951" spans="1:29" ht="15" customHeight="1" x14ac:dyDescent="0.25">
      <c r="A4951" s="342"/>
      <c r="B4951" s="417"/>
      <c r="C4951" s="418"/>
      <c r="S4951" s="367"/>
      <c r="T4951" s="367"/>
      <c r="U4951" s="368"/>
      <c r="V4951" s="1"/>
      <c r="W4951" s="1"/>
      <c r="X4951" s="1"/>
      <c r="Y4951" s="1"/>
      <c r="Z4951" s="1"/>
      <c r="AA4951" s="1"/>
      <c r="AB4951" s="1"/>
      <c r="AC4951" s="1"/>
    </row>
    <row r="4952" spans="1:29" ht="15" customHeight="1" x14ac:dyDescent="0.25">
      <c r="A4952" s="342"/>
      <c r="B4952" s="417"/>
      <c r="C4952" s="418"/>
      <c r="S4952" s="367"/>
      <c r="T4952" s="367"/>
      <c r="U4952" s="368"/>
      <c r="V4952" s="1"/>
      <c r="W4952" s="1"/>
      <c r="X4952" s="1"/>
      <c r="Y4952" s="1"/>
      <c r="Z4952" s="1"/>
      <c r="AA4952" s="1"/>
      <c r="AB4952" s="1"/>
      <c r="AC4952" s="1"/>
    </row>
    <row r="4953" spans="1:29" ht="15" customHeight="1" x14ac:dyDescent="0.25">
      <c r="A4953" s="342"/>
      <c r="B4953" s="417"/>
      <c r="C4953" s="418"/>
      <c r="S4953" s="367"/>
      <c r="T4953" s="367"/>
      <c r="U4953" s="368"/>
      <c r="V4953" s="1"/>
      <c r="W4953" s="1"/>
      <c r="X4953" s="1"/>
      <c r="Y4953" s="1"/>
      <c r="Z4953" s="1"/>
      <c r="AA4953" s="1"/>
      <c r="AB4953" s="1"/>
      <c r="AC4953" s="1"/>
    </row>
    <row r="4954" spans="1:29" ht="15" customHeight="1" x14ac:dyDescent="0.25">
      <c r="A4954" s="342"/>
      <c r="B4954" s="417"/>
      <c r="C4954" s="418"/>
      <c r="S4954" s="367"/>
      <c r="T4954" s="367"/>
      <c r="U4954" s="368"/>
      <c r="V4954" s="1"/>
      <c r="W4954" s="1"/>
      <c r="X4954" s="1"/>
      <c r="Y4954" s="1"/>
      <c r="Z4954" s="1"/>
      <c r="AA4954" s="1"/>
      <c r="AB4954" s="1"/>
      <c r="AC4954" s="1"/>
    </row>
    <row r="4955" spans="1:29" ht="15" customHeight="1" x14ac:dyDescent="0.25">
      <c r="A4955" s="342"/>
      <c r="B4955" s="417"/>
      <c r="C4955" s="418"/>
      <c r="S4955" s="367"/>
      <c r="T4955" s="367"/>
      <c r="U4955" s="368"/>
      <c r="V4955" s="1"/>
      <c r="W4955" s="1"/>
      <c r="X4955" s="1"/>
      <c r="Y4955" s="1"/>
      <c r="Z4955" s="1"/>
      <c r="AA4955" s="1"/>
      <c r="AB4955" s="1"/>
      <c r="AC4955" s="1"/>
    </row>
    <row r="4956" spans="1:29" ht="15" customHeight="1" x14ac:dyDescent="0.25">
      <c r="A4956" s="342"/>
      <c r="B4956" s="417"/>
      <c r="C4956" s="418"/>
      <c r="S4956" s="367"/>
      <c r="T4956" s="367"/>
      <c r="U4956" s="368"/>
      <c r="V4956" s="1"/>
      <c r="W4956" s="1"/>
      <c r="X4956" s="1"/>
      <c r="Y4956" s="1"/>
      <c r="Z4956" s="1"/>
      <c r="AA4956" s="1"/>
      <c r="AB4956" s="1"/>
      <c r="AC4956" s="1"/>
    </row>
    <row r="4957" spans="1:29" ht="15" customHeight="1" x14ac:dyDescent="0.25">
      <c r="A4957" s="342"/>
      <c r="B4957" s="417"/>
      <c r="C4957" s="418"/>
      <c r="S4957" s="367"/>
      <c r="T4957" s="367"/>
      <c r="U4957" s="368"/>
      <c r="V4957" s="1"/>
      <c r="W4957" s="1"/>
      <c r="X4957" s="1"/>
      <c r="Y4957" s="1"/>
      <c r="Z4957" s="1"/>
      <c r="AA4957" s="1"/>
      <c r="AB4957" s="1"/>
      <c r="AC4957" s="1"/>
    </row>
    <row r="4958" spans="1:29" ht="15" customHeight="1" x14ac:dyDescent="0.25">
      <c r="A4958" s="342"/>
      <c r="B4958" s="417"/>
      <c r="C4958" s="418"/>
      <c r="S4958" s="367"/>
      <c r="T4958" s="367"/>
      <c r="U4958" s="368"/>
      <c r="V4958" s="1"/>
      <c r="W4958" s="1"/>
      <c r="X4958" s="1"/>
      <c r="Y4958" s="1"/>
      <c r="Z4958" s="1"/>
      <c r="AA4958" s="1"/>
      <c r="AB4958" s="1"/>
      <c r="AC4958" s="1"/>
    </row>
    <row r="4959" spans="1:29" ht="15" customHeight="1" x14ac:dyDescent="0.25">
      <c r="A4959" s="342"/>
      <c r="B4959" s="417"/>
      <c r="C4959" s="418"/>
      <c r="S4959" s="367"/>
      <c r="T4959" s="367"/>
      <c r="U4959" s="368"/>
      <c r="V4959" s="1"/>
      <c r="W4959" s="1"/>
      <c r="X4959" s="1"/>
      <c r="Y4959" s="1"/>
      <c r="Z4959" s="1"/>
      <c r="AA4959" s="1"/>
      <c r="AB4959" s="1"/>
      <c r="AC4959" s="1"/>
    </row>
    <row r="4960" spans="1:29" ht="15" customHeight="1" x14ac:dyDescent="0.25">
      <c r="A4960" s="342"/>
      <c r="B4960" s="417"/>
      <c r="C4960" s="418"/>
      <c r="S4960" s="367"/>
      <c r="T4960" s="367"/>
      <c r="U4960" s="368"/>
      <c r="V4960" s="1"/>
      <c r="W4960" s="1"/>
      <c r="X4960" s="1"/>
      <c r="Y4960" s="1"/>
      <c r="Z4960" s="1"/>
      <c r="AA4960" s="1"/>
      <c r="AB4960" s="1"/>
      <c r="AC4960" s="1"/>
    </row>
    <row r="4961" spans="1:29" ht="15" customHeight="1" x14ac:dyDescent="0.25">
      <c r="A4961" s="342"/>
      <c r="B4961" s="417"/>
      <c r="C4961" s="418"/>
      <c r="S4961" s="367"/>
      <c r="T4961" s="367"/>
      <c r="U4961" s="368"/>
      <c r="V4961" s="1"/>
      <c r="W4961" s="1"/>
      <c r="X4961" s="1"/>
      <c r="Y4961" s="1"/>
      <c r="Z4961" s="1"/>
      <c r="AA4961" s="1"/>
      <c r="AB4961" s="1"/>
      <c r="AC4961" s="1"/>
    </row>
    <row r="4962" spans="1:29" ht="15" customHeight="1" x14ac:dyDescent="0.25">
      <c r="A4962" s="342"/>
      <c r="B4962" s="417"/>
      <c r="C4962" s="418"/>
      <c r="S4962" s="367"/>
      <c r="T4962" s="367"/>
      <c r="U4962" s="368"/>
      <c r="V4962" s="1"/>
      <c r="W4962" s="1"/>
      <c r="X4962" s="1"/>
      <c r="Y4962" s="1"/>
      <c r="Z4962" s="1"/>
      <c r="AA4962" s="1"/>
      <c r="AB4962" s="1"/>
      <c r="AC4962" s="1"/>
    </row>
    <row r="4963" spans="1:29" ht="15" customHeight="1" x14ac:dyDescent="0.25">
      <c r="A4963" s="342"/>
      <c r="B4963" s="417"/>
      <c r="C4963" s="418"/>
      <c r="S4963" s="367"/>
      <c r="T4963" s="367"/>
      <c r="U4963" s="368"/>
      <c r="V4963" s="1"/>
      <c r="W4963" s="1"/>
      <c r="X4963" s="1"/>
      <c r="Y4963" s="1"/>
      <c r="Z4963" s="1"/>
      <c r="AA4963" s="1"/>
      <c r="AB4963" s="1"/>
      <c r="AC4963" s="1"/>
    </row>
    <row r="4964" spans="1:29" ht="15" customHeight="1" x14ac:dyDescent="0.25">
      <c r="A4964" s="342"/>
      <c r="B4964" s="417"/>
      <c r="C4964" s="418"/>
      <c r="S4964" s="367"/>
      <c r="T4964" s="367"/>
      <c r="U4964" s="368"/>
      <c r="V4964" s="1"/>
      <c r="W4964" s="1"/>
      <c r="X4964" s="1"/>
      <c r="Y4964" s="1"/>
      <c r="Z4964" s="1"/>
      <c r="AA4964" s="1"/>
      <c r="AB4964" s="1"/>
      <c r="AC4964" s="1"/>
    </row>
    <row r="4965" spans="1:29" ht="15" customHeight="1" x14ac:dyDescent="0.25">
      <c r="A4965" s="342"/>
      <c r="B4965" s="417"/>
      <c r="C4965" s="418"/>
      <c r="S4965" s="367"/>
      <c r="T4965" s="367"/>
      <c r="U4965" s="368"/>
      <c r="V4965" s="1"/>
      <c r="W4965" s="1"/>
      <c r="X4965" s="1"/>
      <c r="Y4965" s="1"/>
      <c r="Z4965" s="1"/>
      <c r="AA4965" s="1"/>
      <c r="AB4965" s="1"/>
      <c r="AC4965" s="1"/>
    </row>
    <row r="4966" spans="1:29" ht="15" customHeight="1" x14ac:dyDescent="0.25">
      <c r="A4966" s="342"/>
      <c r="B4966" s="417"/>
      <c r="C4966" s="418"/>
      <c r="S4966" s="367"/>
      <c r="T4966" s="367"/>
      <c r="U4966" s="368"/>
      <c r="V4966" s="1"/>
      <c r="W4966" s="1"/>
      <c r="X4966" s="1"/>
      <c r="Y4966" s="1"/>
      <c r="Z4966" s="1"/>
      <c r="AA4966" s="1"/>
      <c r="AB4966" s="1"/>
      <c r="AC4966" s="1"/>
    </row>
    <row r="4967" spans="1:29" ht="15" customHeight="1" x14ac:dyDescent="0.25">
      <c r="A4967" s="342"/>
      <c r="B4967" s="417"/>
      <c r="C4967" s="418"/>
      <c r="S4967" s="367"/>
      <c r="T4967" s="367"/>
      <c r="U4967" s="368"/>
      <c r="V4967" s="1"/>
      <c r="W4967" s="1"/>
      <c r="X4967" s="1"/>
      <c r="Y4967" s="1"/>
      <c r="Z4967" s="1"/>
      <c r="AA4967" s="1"/>
      <c r="AB4967" s="1"/>
      <c r="AC4967" s="1"/>
    </row>
    <row r="4968" spans="1:29" ht="15" customHeight="1" x14ac:dyDescent="0.25">
      <c r="A4968" s="342"/>
      <c r="B4968" s="417"/>
      <c r="C4968" s="418"/>
      <c r="S4968" s="367"/>
      <c r="T4968" s="367"/>
      <c r="U4968" s="368"/>
      <c r="V4968" s="1"/>
      <c r="W4968" s="1"/>
      <c r="X4968" s="1"/>
      <c r="Y4968" s="1"/>
      <c r="Z4968" s="1"/>
      <c r="AA4968" s="1"/>
      <c r="AB4968" s="1"/>
      <c r="AC4968" s="1"/>
    </row>
    <row r="4969" spans="1:29" ht="15" customHeight="1" x14ac:dyDescent="0.25">
      <c r="A4969" s="342"/>
      <c r="B4969" s="417"/>
      <c r="C4969" s="418"/>
      <c r="S4969" s="367"/>
      <c r="T4969" s="367"/>
      <c r="U4969" s="368"/>
      <c r="V4969" s="1"/>
      <c r="W4969" s="1"/>
      <c r="X4969" s="1"/>
      <c r="Y4969" s="1"/>
      <c r="Z4969" s="1"/>
      <c r="AA4969" s="1"/>
      <c r="AB4969" s="1"/>
      <c r="AC4969" s="1"/>
    </row>
    <row r="4970" spans="1:29" ht="15" customHeight="1" x14ac:dyDescent="0.25">
      <c r="A4970" s="342"/>
      <c r="B4970" s="417"/>
      <c r="C4970" s="418"/>
      <c r="S4970" s="367"/>
      <c r="T4970" s="367"/>
      <c r="U4970" s="368"/>
      <c r="V4970" s="1"/>
      <c r="W4970" s="1"/>
      <c r="X4970" s="1"/>
      <c r="Y4970" s="1"/>
      <c r="Z4970" s="1"/>
      <c r="AA4970" s="1"/>
      <c r="AB4970" s="1"/>
      <c r="AC4970" s="1"/>
    </row>
    <row r="4971" spans="1:29" ht="15" customHeight="1" x14ac:dyDescent="0.25">
      <c r="A4971" s="342"/>
      <c r="B4971" s="417"/>
      <c r="C4971" s="418"/>
      <c r="S4971" s="367"/>
      <c r="T4971" s="367"/>
      <c r="U4971" s="368"/>
      <c r="V4971" s="1"/>
      <c r="W4971" s="1"/>
      <c r="X4971" s="1"/>
      <c r="Y4971" s="1"/>
      <c r="Z4971" s="1"/>
      <c r="AA4971" s="1"/>
      <c r="AB4971" s="1"/>
      <c r="AC4971" s="1"/>
    </row>
    <row r="4972" spans="1:29" ht="15" customHeight="1" x14ac:dyDescent="0.25">
      <c r="A4972" s="342"/>
      <c r="B4972" s="417"/>
      <c r="C4972" s="418"/>
      <c r="S4972" s="367"/>
      <c r="T4972" s="367"/>
      <c r="U4972" s="368"/>
      <c r="V4972" s="1"/>
      <c r="W4972" s="1"/>
      <c r="X4972" s="1"/>
      <c r="Y4972" s="1"/>
      <c r="Z4972" s="1"/>
      <c r="AA4972" s="1"/>
      <c r="AB4972" s="1"/>
      <c r="AC4972" s="1"/>
    </row>
    <row r="4973" spans="1:29" ht="15" customHeight="1" x14ac:dyDescent="0.25">
      <c r="A4973" s="342"/>
      <c r="B4973" s="417"/>
      <c r="C4973" s="418"/>
      <c r="S4973" s="367"/>
      <c r="T4973" s="367"/>
      <c r="U4973" s="368"/>
      <c r="V4973" s="1"/>
      <c r="W4973" s="1"/>
      <c r="X4973" s="1"/>
      <c r="Y4973" s="1"/>
      <c r="Z4973" s="1"/>
      <c r="AA4973" s="1"/>
      <c r="AB4973" s="1"/>
      <c r="AC4973" s="1"/>
    </row>
    <row r="4974" spans="1:29" ht="15" customHeight="1" x14ac:dyDescent="0.25">
      <c r="A4974" s="342"/>
      <c r="B4974" s="417"/>
      <c r="C4974" s="418"/>
      <c r="S4974" s="367"/>
      <c r="T4974" s="367"/>
      <c r="U4974" s="368"/>
      <c r="V4974" s="1"/>
      <c r="W4974" s="1"/>
      <c r="X4974" s="1"/>
      <c r="Y4974" s="1"/>
      <c r="Z4974" s="1"/>
      <c r="AA4974" s="1"/>
      <c r="AB4974" s="1"/>
      <c r="AC4974" s="1"/>
    </row>
    <row r="4975" spans="1:29" ht="15" customHeight="1" x14ac:dyDescent="0.25">
      <c r="A4975" s="342"/>
      <c r="B4975" s="417"/>
      <c r="C4975" s="418"/>
      <c r="S4975" s="367"/>
      <c r="T4975" s="367"/>
      <c r="U4975" s="368"/>
      <c r="V4975" s="1"/>
      <c r="W4975" s="1"/>
      <c r="X4975" s="1"/>
      <c r="Y4975" s="1"/>
      <c r="Z4975" s="1"/>
      <c r="AA4975" s="1"/>
      <c r="AB4975" s="1"/>
      <c r="AC4975" s="1"/>
    </row>
    <row r="4976" spans="1:29" ht="15" customHeight="1" x14ac:dyDescent="0.25">
      <c r="A4976" s="342"/>
      <c r="B4976" s="417"/>
      <c r="C4976" s="418"/>
      <c r="S4976" s="367"/>
      <c r="T4976" s="367"/>
      <c r="U4976" s="368"/>
      <c r="V4976" s="1"/>
      <c r="W4976" s="1"/>
      <c r="X4976" s="1"/>
      <c r="Y4976" s="1"/>
      <c r="Z4976" s="1"/>
      <c r="AA4976" s="1"/>
      <c r="AB4976" s="1"/>
      <c r="AC4976" s="1"/>
    </row>
    <row r="4977" spans="1:29" ht="15" customHeight="1" x14ac:dyDescent="0.25">
      <c r="A4977" s="342"/>
      <c r="B4977" s="417"/>
      <c r="C4977" s="418"/>
      <c r="S4977" s="367"/>
      <c r="T4977" s="367"/>
      <c r="U4977" s="368"/>
      <c r="V4977" s="1"/>
      <c r="W4977" s="1"/>
      <c r="X4977" s="1"/>
      <c r="Y4977" s="1"/>
      <c r="Z4977" s="1"/>
      <c r="AA4977" s="1"/>
      <c r="AB4977" s="1"/>
      <c r="AC4977" s="1"/>
    </row>
    <row r="4978" spans="1:29" ht="15" customHeight="1" x14ac:dyDescent="0.25">
      <c r="A4978" s="342"/>
      <c r="B4978" s="417"/>
      <c r="C4978" s="418"/>
      <c r="S4978" s="367"/>
      <c r="T4978" s="367"/>
      <c r="U4978" s="368"/>
      <c r="V4978" s="1"/>
      <c r="W4978" s="1"/>
      <c r="X4978" s="1"/>
      <c r="Y4978" s="1"/>
      <c r="Z4978" s="1"/>
      <c r="AA4978" s="1"/>
      <c r="AB4978" s="1"/>
      <c r="AC4978" s="1"/>
    </row>
    <row r="4979" spans="1:29" ht="15" customHeight="1" x14ac:dyDescent="0.25">
      <c r="A4979" s="342"/>
      <c r="B4979" s="417"/>
      <c r="C4979" s="418"/>
      <c r="S4979" s="367"/>
      <c r="T4979" s="367"/>
      <c r="U4979" s="368"/>
      <c r="V4979" s="1"/>
      <c r="W4979" s="1"/>
      <c r="X4979" s="1"/>
      <c r="Y4979" s="1"/>
      <c r="Z4979" s="1"/>
      <c r="AA4979" s="1"/>
      <c r="AB4979" s="1"/>
      <c r="AC4979" s="1"/>
    </row>
    <row r="4980" spans="1:29" ht="15" customHeight="1" x14ac:dyDescent="0.25">
      <c r="A4980" s="342"/>
      <c r="B4980" s="417"/>
      <c r="C4980" s="418"/>
      <c r="S4980" s="367"/>
      <c r="T4980" s="367"/>
      <c r="U4980" s="368"/>
      <c r="V4980" s="1"/>
      <c r="W4980" s="1"/>
      <c r="X4980" s="1"/>
      <c r="Y4980" s="1"/>
      <c r="Z4980" s="1"/>
      <c r="AA4980" s="1"/>
      <c r="AB4980" s="1"/>
      <c r="AC4980" s="1"/>
    </row>
    <row r="4981" spans="1:29" ht="15" customHeight="1" x14ac:dyDescent="0.25">
      <c r="A4981" s="342"/>
      <c r="B4981" s="417"/>
      <c r="C4981" s="418"/>
      <c r="S4981" s="367"/>
      <c r="T4981" s="367"/>
      <c r="U4981" s="368"/>
      <c r="V4981" s="1"/>
      <c r="W4981" s="1"/>
      <c r="X4981" s="1"/>
      <c r="Y4981" s="1"/>
      <c r="Z4981" s="1"/>
      <c r="AA4981" s="1"/>
      <c r="AB4981" s="1"/>
      <c r="AC4981" s="1"/>
    </row>
    <row r="4982" spans="1:29" ht="15" customHeight="1" x14ac:dyDescent="0.25">
      <c r="A4982" s="342"/>
      <c r="B4982" s="417"/>
      <c r="C4982" s="418"/>
      <c r="S4982" s="367"/>
      <c r="T4982" s="367"/>
      <c r="U4982" s="368"/>
      <c r="V4982" s="1"/>
      <c r="W4982" s="1"/>
      <c r="X4982" s="1"/>
      <c r="Y4982" s="1"/>
      <c r="Z4982" s="1"/>
      <c r="AA4982" s="1"/>
      <c r="AB4982" s="1"/>
      <c r="AC4982" s="1"/>
    </row>
    <row r="4983" spans="1:29" ht="15" customHeight="1" x14ac:dyDescent="0.25">
      <c r="A4983" s="342"/>
      <c r="B4983" s="417"/>
      <c r="C4983" s="418"/>
      <c r="S4983" s="367"/>
      <c r="T4983" s="367"/>
      <c r="U4983" s="368"/>
      <c r="V4983" s="1"/>
      <c r="W4983" s="1"/>
      <c r="X4983" s="1"/>
      <c r="Y4983" s="1"/>
      <c r="Z4983" s="1"/>
      <c r="AA4983" s="1"/>
      <c r="AB4983" s="1"/>
      <c r="AC4983" s="1"/>
    </row>
    <row r="4984" spans="1:29" ht="15" customHeight="1" x14ac:dyDescent="0.25">
      <c r="A4984" s="342"/>
      <c r="B4984" s="417"/>
      <c r="C4984" s="418"/>
      <c r="S4984" s="367"/>
      <c r="T4984" s="367"/>
      <c r="U4984" s="368"/>
      <c r="V4984" s="1"/>
      <c r="W4984" s="1"/>
      <c r="X4984" s="1"/>
      <c r="Y4984" s="1"/>
      <c r="Z4984" s="1"/>
      <c r="AA4984" s="1"/>
      <c r="AB4984" s="1"/>
      <c r="AC4984" s="1"/>
    </row>
    <row r="4985" spans="1:29" ht="15" customHeight="1" x14ac:dyDescent="0.25">
      <c r="A4985" s="342"/>
      <c r="B4985" s="417"/>
      <c r="C4985" s="418"/>
      <c r="S4985" s="367"/>
      <c r="T4985" s="367"/>
      <c r="U4985" s="368"/>
      <c r="V4985" s="1"/>
      <c r="W4985" s="1"/>
      <c r="X4985" s="1"/>
      <c r="Y4985" s="1"/>
      <c r="Z4985" s="1"/>
      <c r="AA4985" s="1"/>
      <c r="AB4985" s="1"/>
      <c r="AC4985" s="1"/>
    </row>
    <row r="4986" spans="1:29" ht="15" customHeight="1" x14ac:dyDescent="0.25">
      <c r="A4986" s="342"/>
      <c r="B4986" s="417"/>
      <c r="C4986" s="418"/>
      <c r="S4986" s="367"/>
      <c r="T4986" s="367"/>
      <c r="U4986" s="368"/>
      <c r="V4986" s="1"/>
      <c r="W4986" s="1"/>
      <c r="X4986" s="1"/>
      <c r="Y4986" s="1"/>
      <c r="Z4986" s="1"/>
      <c r="AA4986" s="1"/>
      <c r="AB4986" s="1"/>
      <c r="AC4986" s="1"/>
    </row>
    <row r="4987" spans="1:29" ht="15" customHeight="1" x14ac:dyDescent="0.25">
      <c r="A4987" s="342"/>
      <c r="B4987" s="417"/>
      <c r="C4987" s="418"/>
      <c r="S4987" s="367"/>
      <c r="T4987" s="367"/>
      <c r="U4987" s="368"/>
      <c r="V4987" s="1"/>
      <c r="W4987" s="1"/>
      <c r="X4987" s="1"/>
      <c r="Y4987" s="1"/>
      <c r="Z4987" s="1"/>
      <c r="AA4987" s="1"/>
      <c r="AB4987" s="1"/>
      <c r="AC4987" s="1"/>
    </row>
    <row r="4988" spans="1:29" ht="15" customHeight="1" x14ac:dyDescent="0.25">
      <c r="A4988" s="342"/>
      <c r="B4988" s="417"/>
      <c r="C4988" s="418"/>
      <c r="S4988" s="367"/>
      <c r="T4988" s="367"/>
      <c r="U4988" s="368"/>
      <c r="V4988" s="1"/>
      <c r="W4988" s="1"/>
      <c r="X4988" s="1"/>
      <c r="Y4988" s="1"/>
      <c r="Z4988" s="1"/>
      <c r="AA4988" s="1"/>
      <c r="AB4988" s="1"/>
      <c r="AC4988" s="1"/>
    </row>
    <row r="4989" spans="1:29" ht="15" customHeight="1" x14ac:dyDescent="0.25">
      <c r="A4989" s="342"/>
      <c r="B4989" s="417"/>
      <c r="C4989" s="418"/>
      <c r="S4989" s="367"/>
      <c r="T4989" s="367"/>
      <c r="U4989" s="368"/>
      <c r="V4989" s="1"/>
      <c r="W4989" s="1"/>
      <c r="X4989" s="1"/>
      <c r="Y4989" s="1"/>
      <c r="Z4989" s="1"/>
      <c r="AA4989" s="1"/>
      <c r="AB4989" s="1"/>
      <c r="AC4989" s="1"/>
    </row>
    <row r="4990" spans="1:29" ht="15" customHeight="1" x14ac:dyDescent="0.25">
      <c r="A4990" s="342"/>
      <c r="B4990" s="417"/>
      <c r="C4990" s="418"/>
      <c r="S4990" s="367"/>
      <c r="T4990" s="367"/>
      <c r="U4990" s="368"/>
      <c r="V4990" s="1"/>
      <c r="W4990" s="1"/>
      <c r="X4990" s="1"/>
      <c r="Y4990" s="1"/>
      <c r="Z4990" s="1"/>
      <c r="AA4990" s="1"/>
      <c r="AB4990" s="1"/>
      <c r="AC4990" s="1"/>
    </row>
    <row r="4991" spans="1:29" ht="15" customHeight="1" x14ac:dyDescent="0.25">
      <c r="A4991" s="342"/>
      <c r="B4991" s="417"/>
      <c r="C4991" s="418"/>
      <c r="S4991" s="367"/>
      <c r="T4991" s="367"/>
      <c r="U4991" s="368"/>
      <c r="V4991" s="1"/>
      <c r="W4991" s="1"/>
      <c r="X4991" s="1"/>
      <c r="Y4991" s="1"/>
      <c r="Z4991" s="1"/>
      <c r="AA4991" s="1"/>
      <c r="AB4991" s="1"/>
      <c r="AC4991" s="1"/>
    </row>
    <row r="4992" spans="1:29" ht="15" customHeight="1" x14ac:dyDescent="0.25">
      <c r="A4992" s="342"/>
      <c r="B4992" s="417"/>
      <c r="C4992" s="418"/>
      <c r="S4992" s="367"/>
      <c r="T4992" s="367"/>
      <c r="U4992" s="368"/>
      <c r="V4992" s="1"/>
      <c r="W4992" s="1"/>
      <c r="X4992" s="1"/>
      <c r="Y4992" s="1"/>
      <c r="Z4992" s="1"/>
      <c r="AA4992" s="1"/>
      <c r="AB4992" s="1"/>
      <c r="AC4992" s="1"/>
    </row>
    <row r="4993" spans="1:29" ht="15" customHeight="1" x14ac:dyDescent="0.25">
      <c r="A4993" s="342"/>
      <c r="B4993" s="417"/>
      <c r="C4993" s="418"/>
      <c r="S4993" s="367"/>
      <c r="T4993" s="367"/>
      <c r="U4993" s="368"/>
      <c r="V4993" s="1"/>
      <c r="W4993" s="1"/>
      <c r="X4993" s="1"/>
      <c r="Y4993" s="1"/>
      <c r="Z4993" s="1"/>
      <c r="AA4993" s="1"/>
      <c r="AB4993" s="1"/>
      <c r="AC4993" s="1"/>
    </row>
    <row r="4994" spans="1:29" ht="15" customHeight="1" x14ac:dyDescent="0.25">
      <c r="A4994" s="342"/>
      <c r="B4994" s="417"/>
      <c r="C4994" s="418"/>
      <c r="S4994" s="367"/>
      <c r="T4994" s="367"/>
      <c r="U4994" s="368"/>
      <c r="V4994" s="1"/>
      <c r="W4994" s="1"/>
      <c r="X4994" s="1"/>
      <c r="Y4994" s="1"/>
      <c r="Z4994" s="1"/>
      <c r="AA4994" s="1"/>
      <c r="AB4994" s="1"/>
      <c r="AC4994" s="1"/>
    </row>
    <row r="4995" spans="1:29" ht="15" customHeight="1" x14ac:dyDescent="0.25">
      <c r="A4995" s="342"/>
      <c r="B4995" s="417"/>
      <c r="C4995" s="418"/>
      <c r="S4995" s="367"/>
      <c r="T4995" s="367"/>
      <c r="U4995" s="368"/>
      <c r="V4995" s="1"/>
      <c r="W4995" s="1"/>
      <c r="X4995" s="1"/>
      <c r="Y4995" s="1"/>
      <c r="Z4995" s="1"/>
      <c r="AA4995" s="1"/>
      <c r="AB4995" s="1"/>
      <c r="AC4995" s="1"/>
    </row>
    <row r="4996" spans="1:29" ht="15" customHeight="1" x14ac:dyDescent="0.25">
      <c r="A4996" s="342"/>
      <c r="B4996" s="417"/>
      <c r="C4996" s="418"/>
      <c r="S4996" s="367"/>
      <c r="T4996" s="367"/>
      <c r="U4996" s="368"/>
      <c r="V4996" s="1"/>
      <c r="W4996" s="1"/>
      <c r="X4996" s="1"/>
      <c r="Y4996" s="1"/>
      <c r="Z4996" s="1"/>
      <c r="AA4996" s="1"/>
      <c r="AB4996" s="1"/>
      <c r="AC4996" s="1"/>
    </row>
    <row r="4997" spans="1:29" ht="15" customHeight="1" x14ac:dyDescent="0.25">
      <c r="A4997" s="342"/>
      <c r="B4997" s="417"/>
      <c r="C4997" s="418"/>
      <c r="S4997" s="367"/>
      <c r="T4997" s="367"/>
      <c r="U4997" s="368"/>
      <c r="V4997" s="1"/>
      <c r="W4997" s="1"/>
      <c r="X4997" s="1"/>
      <c r="Y4997" s="1"/>
      <c r="Z4997" s="1"/>
      <c r="AA4997" s="1"/>
      <c r="AB4997" s="1"/>
      <c r="AC4997" s="1"/>
    </row>
    <row r="4998" spans="1:29" ht="15" customHeight="1" x14ac:dyDescent="0.25">
      <c r="A4998" s="342"/>
      <c r="B4998" s="417"/>
      <c r="C4998" s="418"/>
      <c r="S4998" s="367"/>
      <c r="T4998" s="367"/>
      <c r="U4998" s="368"/>
      <c r="V4998" s="1"/>
      <c r="W4998" s="1"/>
      <c r="X4998" s="1"/>
      <c r="Y4998" s="1"/>
      <c r="Z4998" s="1"/>
      <c r="AA4998" s="1"/>
      <c r="AB4998" s="1"/>
      <c r="AC4998" s="1"/>
    </row>
    <row r="4999" spans="1:29" ht="15" customHeight="1" x14ac:dyDescent="0.25">
      <c r="A4999" s="342"/>
      <c r="B4999" s="417"/>
      <c r="C4999" s="418"/>
      <c r="S4999" s="367"/>
      <c r="T4999" s="367"/>
      <c r="U4999" s="368"/>
      <c r="V4999" s="1"/>
      <c r="W4999" s="1"/>
      <c r="X4999" s="1"/>
      <c r="Y4999" s="1"/>
      <c r="Z4999" s="1"/>
      <c r="AA4999" s="1"/>
      <c r="AB4999" s="1"/>
      <c r="AC4999" s="1"/>
    </row>
    <row r="5000" spans="1:29" ht="15" customHeight="1" x14ac:dyDescent="0.25">
      <c r="A5000" s="342"/>
      <c r="B5000" s="417"/>
      <c r="C5000" s="418"/>
      <c r="S5000" s="367"/>
      <c r="T5000" s="367"/>
      <c r="U5000" s="368"/>
      <c r="V5000" s="1"/>
      <c r="W5000" s="1"/>
      <c r="X5000" s="1"/>
      <c r="Y5000" s="1"/>
      <c r="Z5000" s="1"/>
      <c r="AA5000" s="1"/>
      <c r="AB5000" s="1"/>
      <c r="AC5000" s="1"/>
    </row>
    <row r="5001" spans="1:29" ht="15" customHeight="1" x14ac:dyDescent="0.25">
      <c r="A5001" s="342"/>
      <c r="B5001" s="417"/>
      <c r="C5001" s="418"/>
      <c r="S5001" s="367"/>
      <c r="T5001" s="367"/>
      <c r="U5001" s="368"/>
      <c r="V5001" s="1"/>
      <c r="W5001" s="1"/>
      <c r="X5001" s="1"/>
      <c r="Y5001" s="1"/>
      <c r="Z5001" s="1"/>
      <c r="AA5001" s="1"/>
      <c r="AB5001" s="1"/>
      <c r="AC5001" s="1"/>
    </row>
    <row r="5002" spans="1:29" ht="15" customHeight="1" x14ac:dyDescent="0.25">
      <c r="A5002" s="342"/>
      <c r="B5002" s="417"/>
      <c r="C5002" s="418"/>
      <c r="S5002" s="367"/>
      <c r="T5002" s="367"/>
      <c r="U5002" s="368"/>
      <c r="V5002" s="1"/>
      <c r="W5002" s="1"/>
      <c r="X5002" s="1"/>
      <c r="Y5002" s="1"/>
      <c r="Z5002" s="1"/>
      <c r="AA5002" s="1"/>
      <c r="AB5002" s="1"/>
      <c r="AC5002" s="1"/>
    </row>
    <row r="5003" spans="1:29" ht="15" customHeight="1" x14ac:dyDescent="0.25">
      <c r="A5003" s="342"/>
      <c r="B5003" s="417"/>
      <c r="C5003" s="418"/>
      <c r="S5003" s="367"/>
      <c r="T5003" s="367"/>
      <c r="U5003" s="368"/>
      <c r="V5003" s="1"/>
      <c r="W5003" s="1"/>
      <c r="X5003" s="1"/>
      <c r="Y5003" s="1"/>
      <c r="Z5003" s="1"/>
      <c r="AA5003" s="1"/>
      <c r="AB5003" s="1"/>
      <c r="AC5003" s="1"/>
    </row>
    <row r="5004" spans="1:29" ht="15" customHeight="1" x14ac:dyDescent="0.25">
      <c r="A5004" s="342"/>
      <c r="B5004" s="417"/>
      <c r="C5004" s="418"/>
      <c r="S5004" s="367"/>
      <c r="T5004" s="367"/>
      <c r="U5004" s="368"/>
      <c r="V5004" s="1"/>
      <c r="W5004" s="1"/>
      <c r="X5004" s="1"/>
      <c r="Y5004" s="1"/>
      <c r="Z5004" s="1"/>
      <c r="AA5004" s="1"/>
      <c r="AB5004" s="1"/>
      <c r="AC5004" s="1"/>
    </row>
    <row r="5005" spans="1:29" ht="15" customHeight="1" x14ac:dyDescent="0.25">
      <c r="A5005" s="342"/>
      <c r="B5005" s="417"/>
      <c r="C5005" s="418"/>
      <c r="S5005" s="367"/>
      <c r="T5005" s="367"/>
      <c r="U5005" s="368"/>
      <c r="V5005" s="1"/>
      <c r="W5005" s="1"/>
      <c r="X5005" s="1"/>
      <c r="Y5005" s="1"/>
      <c r="Z5005" s="1"/>
      <c r="AA5005" s="1"/>
      <c r="AB5005" s="1"/>
      <c r="AC5005" s="1"/>
    </row>
    <row r="5006" spans="1:29" ht="15" customHeight="1" x14ac:dyDescent="0.25">
      <c r="A5006" s="342"/>
      <c r="B5006" s="417"/>
      <c r="C5006" s="418"/>
      <c r="S5006" s="367"/>
      <c r="T5006" s="367"/>
      <c r="U5006" s="368"/>
      <c r="V5006" s="1"/>
      <c r="W5006" s="1"/>
      <c r="X5006" s="1"/>
      <c r="Y5006" s="1"/>
      <c r="Z5006" s="1"/>
      <c r="AA5006" s="1"/>
      <c r="AB5006" s="1"/>
      <c r="AC5006" s="1"/>
    </row>
    <row r="5007" spans="1:29" ht="15" customHeight="1" x14ac:dyDescent="0.25">
      <c r="A5007" s="342"/>
      <c r="B5007" s="417"/>
      <c r="C5007" s="418"/>
      <c r="S5007" s="367"/>
      <c r="T5007" s="367"/>
      <c r="U5007" s="368"/>
      <c r="V5007" s="1"/>
      <c r="W5007" s="1"/>
      <c r="X5007" s="1"/>
      <c r="Y5007" s="1"/>
      <c r="Z5007" s="1"/>
      <c r="AA5007" s="1"/>
      <c r="AB5007" s="1"/>
      <c r="AC5007" s="1"/>
    </row>
    <row r="5008" spans="1:29" ht="15" customHeight="1" x14ac:dyDescent="0.25">
      <c r="A5008" s="342"/>
      <c r="B5008" s="417"/>
      <c r="C5008" s="418"/>
      <c r="S5008" s="367"/>
      <c r="T5008" s="367"/>
      <c r="U5008" s="368"/>
      <c r="V5008" s="1"/>
      <c r="W5008" s="1"/>
      <c r="X5008" s="1"/>
      <c r="Y5008" s="1"/>
      <c r="Z5008" s="1"/>
      <c r="AA5008" s="1"/>
      <c r="AB5008" s="1"/>
      <c r="AC5008" s="1"/>
    </row>
    <row r="5009" spans="1:29" ht="15" customHeight="1" x14ac:dyDescent="0.25">
      <c r="A5009" s="342"/>
      <c r="B5009" s="417"/>
      <c r="C5009" s="418"/>
      <c r="S5009" s="367"/>
      <c r="T5009" s="367"/>
      <c r="U5009" s="368"/>
      <c r="V5009" s="1"/>
      <c r="W5009" s="1"/>
      <c r="X5009" s="1"/>
      <c r="Y5009" s="1"/>
      <c r="Z5009" s="1"/>
      <c r="AA5009" s="1"/>
      <c r="AB5009" s="1"/>
      <c r="AC5009" s="1"/>
    </row>
    <row r="5010" spans="1:29" ht="15" customHeight="1" x14ac:dyDescent="0.25">
      <c r="A5010" s="342"/>
      <c r="B5010" s="417"/>
      <c r="C5010" s="418"/>
      <c r="S5010" s="367"/>
      <c r="T5010" s="367"/>
      <c r="U5010" s="368"/>
      <c r="V5010" s="1"/>
      <c r="W5010" s="1"/>
      <c r="X5010" s="1"/>
      <c r="Y5010" s="1"/>
      <c r="Z5010" s="1"/>
      <c r="AA5010" s="1"/>
      <c r="AB5010" s="1"/>
      <c r="AC5010" s="1"/>
    </row>
    <row r="5011" spans="1:29" ht="15" customHeight="1" x14ac:dyDescent="0.25">
      <c r="A5011" s="342"/>
      <c r="B5011" s="417"/>
      <c r="C5011" s="418"/>
      <c r="S5011" s="367"/>
      <c r="T5011" s="367"/>
      <c r="U5011" s="368"/>
      <c r="V5011" s="1"/>
      <c r="W5011" s="1"/>
      <c r="X5011" s="1"/>
      <c r="Y5011" s="1"/>
      <c r="Z5011" s="1"/>
      <c r="AA5011" s="1"/>
      <c r="AB5011" s="1"/>
      <c r="AC5011" s="1"/>
    </row>
    <row r="5012" spans="1:29" ht="15" customHeight="1" x14ac:dyDescent="0.25">
      <c r="A5012" s="342"/>
      <c r="B5012" s="417"/>
      <c r="C5012" s="418"/>
      <c r="S5012" s="367"/>
      <c r="T5012" s="367"/>
      <c r="U5012" s="368"/>
      <c r="V5012" s="1"/>
      <c r="W5012" s="1"/>
      <c r="X5012" s="1"/>
      <c r="Y5012" s="1"/>
      <c r="Z5012" s="1"/>
      <c r="AA5012" s="1"/>
      <c r="AB5012" s="1"/>
      <c r="AC5012" s="1"/>
    </row>
    <row r="5013" spans="1:29" ht="15" customHeight="1" x14ac:dyDescent="0.25">
      <c r="A5013" s="342"/>
      <c r="B5013" s="417"/>
      <c r="C5013" s="418"/>
      <c r="S5013" s="367"/>
      <c r="T5013" s="367"/>
      <c r="U5013" s="368"/>
      <c r="V5013" s="1"/>
      <c r="W5013" s="1"/>
      <c r="X5013" s="1"/>
      <c r="Y5013" s="1"/>
      <c r="Z5013" s="1"/>
      <c r="AA5013" s="1"/>
      <c r="AB5013" s="1"/>
      <c r="AC5013" s="1"/>
    </row>
    <row r="5014" spans="1:29" ht="15" customHeight="1" x14ac:dyDescent="0.25">
      <c r="A5014" s="342"/>
      <c r="B5014" s="417"/>
      <c r="C5014" s="418"/>
      <c r="S5014" s="367"/>
      <c r="T5014" s="367"/>
      <c r="U5014" s="368"/>
      <c r="V5014" s="1"/>
      <c r="W5014" s="1"/>
      <c r="X5014" s="1"/>
      <c r="Y5014" s="1"/>
      <c r="Z5014" s="1"/>
      <c r="AA5014" s="1"/>
      <c r="AB5014" s="1"/>
      <c r="AC5014" s="1"/>
    </row>
    <row r="5015" spans="1:29" ht="15" customHeight="1" x14ac:dyDescent="0.25">
      <c r="A5015" s="342"/>
      <c r="B5015" s="417"/>
      <c r="C5015" s="418"/>
      <c r="S5015" s="367"/>
      <c r="T5015" s="367"/>
      <c r="U5015" s="368"/>
      <c r="V5015" s="1"/>
      <c r="W5015" s="1"/>
      <c r="X5015" s="1"/>
      <c r="Y5015" s="1"/>
      <c r="Z5015" s="1"/>
      <c r="AA5015" s="1"/>
      <c r="AB5015" s="1"/>
      <c r="AC5015" s="1"/>
    </row>
    <row r="5016" spans="1:29" ht="15" customHeight="1" x14ac:dyDescent="0.25">
      <c r="A5016" s="342"/>
      <c r="B5016" s="417"/>
      <c r="C5016" s="418"/>
      <c r="S5016" s="367"/>
      <c r="T5016" s="367"/>
      <c r="U5016" s="368"/>
      <c r="V5016" s="1"/>
      <c r="W5016" s="1"/>
      <c r="X5016" s="1"/>
      <c r="Y5016" s="1"/>
      <c r="Z5016" s="1"/>
      <c r="AA5016" s="1"/>
      <c r="AB5016" s="1"/>
      <c r="AC5016" s="1"/>
    </row>
    <row r="5017" spans="1:29" ht="15" customHeight="1" x14ac:dyDescent="0.25">
      <c r="A5017" s="342"/>
      <c r="B5017" s="417"/>
      <c r="C5017" s="418"/>
      <c r="S5017" s="367"/>
      <c r="T5017" s="367"/>
      <c r="U5017" s="368"/>
      <c r="V5017" s="1"/>
      <c r="W5017" s="1"/>
      <c r="X5017" s="1"/>
      <c r="Y5017" s="1"/>
      <c r="Z5017" s="1"/>
      <c r="AA5017" s="1"/>
      <c r="AB5017" s="1"/>
      <c r="AC5017" s="1"/>
    </row>
    <row r="5018" spans="1:29" ht="15" customHeight="1" x14ac:dyDescent="0.25">
      <c r="A5018" s="342"/>
      <c r="B5018" s="417"/>
      <c r="C5018" s="418"/>
      <c r="S5018" s="367"/>
      <c r="T5018" s="367"/>
      <c r="U5018" s="368"/>
      <c r="V5018" s="1"/>
      <c r="W5018" s="1"/>
      <c r="X5018" s="1"/>
      <c r="Y5018" s="1"/>
      <c r="Z5018" s="1"/>
      <c r="AA5018" s="1"/>
      <c r="AB5018" s="1"/>
      <c r="AC5018" s="1"/>
    </row>
    <row r="5019" spans="1:29" ht="15" customHeight="1" x14ac:dyDescent="0.25">
      <c r="A5019" s="342"/>
      <c r="B5019" s="417"/>
      <c r="C5019" s="418"/>
      <c r="S5019" s="367"/>
      <c r="T5019" s="367"/>
      <c r="U5019" s="368"/>
      <c r="V5019" s="1"/>
      <c r="W5019" s="1"/>
      <c r="X5019" s="1"/>
      <c r="Y5019" s="1"/>
      <c r="Z5019" s="1"/>
      <c r="AA5019" s="1"/>
      <c r="AB5019" s="1"/>
      <c r="AC5019" s="1"/>
    </row>
    <row r="5020" spans="1:29" ht="15" customHeight="1" x14ac:dyDescent="0.25">
      <c r="A5020" s="342"/>
      <c r="B5020" s="417"/>
      <c r="C5020" s="418"/>
      <c r="S5020" s="367"/>
      <c r="T5020" s="367"/>
      <c r="U5020" s="368"/>
      <c r="V5020" s="1"/>
      <c r="W5020" s="1"/>
      <c r="X5020" s="1"/>
      <c r="Y5020" s="1"/>
      <c r="Z5020" s="1"/>
      <c r="AA5020" s="1"/>
      <c r="AB5020" s="1"/>
      <c r="AC5020" s="1"/>
    </row>
    <row r="5021" spans="1:29" ht="15" customHeight="1" x14ac:dyDescent="0.25">
      <c r="A5021" s="342"/>
      <c r="B5021" s="417"/>
      <c r="C5021" s="418"/>
      <c r="S5021" s="367"/>
      <c r="T5021" s="367"/>
      <c r="U5021" s="368"/>
      <c r="V5021" s="1"/>
      <c r="W5021" s="1"/>
      <c r="X5021" s="1"/>
      <c r="Y5021" s="1"/>
      <c r="Z5021" s="1"/>
      <c r="AA5021" s="1"/>
      <c r="AB5021" s="1"/>
      <c r="AC5021" s="1"/>
    </row>
    <row r="5022" spans="1:29" ht="15" customHeight="1" x14ac:dyDescent="0.25">
      <c r="A5022" s="342"/>
      <c r="B5022" s="417"/>
      <c r="C5022" s="418"/>
      <c r="S5022" s="367"/>
      <c r="T5022" s="367"/>
      <c r="U5022" s="368"/>
      <c r="V5022" s="1"/>
      <c r="W5022" s="1"/>
      <c r="X5022" s="1"/>
      <c r="Y5022" s="1"/>
      <c r="Z5022" s="1"/>
      <c r="AA5022" s="1"/>
      <c r="AB5022" s="1"/>
      <c r="AC5022" s="1"/>
    </row>
    <row r="5023" spans="1:29" ht="15" customHeight="1" x14ac:dyDescent="0.25">
      <c r="A5023" s="342"/>
      <c r="B5023" s="417"/>
      <c r="C5023" s="418"/>
      <c r="S5023" s="367"/>
      <c r="T5023" s="367"/>
      <c r="U5023" s="368"/>
      <c r="V5023" s="1"/>
      <c r="W5023" s="1"/>
      <c r="X5023" s="1"/>
      <c r="Y5023" s="1"/>
      <c r="Z5023" s="1"/>
      <c r="AA5023" s="1"/>
      <c r="AB5023" s="1"/>
      <c r="AC5023" s="1"/>
    </row>
    <row r="5024" spans="1:29" ht="15" customHeight="1" x14ac:dyDescent="0.25">
      <c r="A5024" s="342"/>
      <c r="B5024" s="417"/>
      <c r="C5024" s="418"/>
      <c r="S5024" s="367"/>
      <c r="T5024" s="367"/>
      <c r="U5024" s="368"/>
      <c r="V5024" s="1"/>
      <c r="W5024" s="1"/>
      <c r="X5024" s="1"/>
      <c r="Y5024" s="1"/>
      <c r="Z5024" s="1"/>
      <c r="AA5024" s="1"/>
      <c r="AB5024" s="1"/>
      <c r="AC5024" s="1"/>
    </row>
    <row r="5025" spans="1:29" ht="15" customHeight="1" x14ac:dyDescent="0.25">
      <c r="A5025" s="342"/>
      <c r="B5025" s="417"/>
      <c r="C5025" s="418"/>
      <c r="S5025" s="367"/>
      <c r="T5025" s="367"/>
      <c r="U5025" s="368"/>
      <c r="V5025" s="1"/>
      <c r="W5025" s="1"/>
      <c r="X5025" s="1"/>
      <c r="Y5025" s="1"/>
      <c r="Z5025" s="1"/>
      <c r="AA5025" s="1"/>
      <c r="AB5025" s="1"/>
      <c r="AC5025" s="1"/>
    </row>
    <row r="5026" spans="1:29" ht="15" customHeight="1" x14ac:dyDescent="0.25">
      <c r="A5026" s="342"/>
      <c r="B5026" s="417"/>
      <c r="C5026" s="418"/>
      <c r="S5026" s="367"/>
      <c r="T5026" s="367"/>
      <c r="U5026" s="368"/>
      <c r="V5026" s="1"/>
      <c r="W5026" s="1"/>
      <c r="X5026" s="1"/>
      <c r="Y5026" s="1"/>
      <c r="Z5026" s="1"/>
      <c r="AA5026" s="1"/>
      <c r="AB5026" s="1"/>
      <c r="AC5026" s="1"/>
    </row>
    <row r="5027" spans="1:29" ht="15" customHeight="1" x14ac:dyDescent="0.25">
      <c r="A5027" s="342"/>
      <c r="B5027" s="417"/>
      <c r="C5027" s="418"/>
      <c r="S5027" s="367"/>
      <c r="T5027" s="367"/>
      <c r="U5027" s="368"/>
      <c r="V5027" s="1"/>
      <c r="W5027" s="1"/>
      <c r="X5027" s="1"/>
      <c r="Y5027" s="1"/>
      <c r="Z5027" s="1"/>
      <c r="AA5027" s="1"/>
      <c r="AB5027" s="1"/>
      <c r="AC5027" s="1"/>
    </row>
    <row r="5028" spans="1:29" ht="15" customHeight="1" x14ac:dyDescent="0.25">
      <c r="A5028" s="342"/>
      <c r="B5028" s="417"/>
      <c r="C5028" s="418"/>
      <c r="S5028" s="367"/>
      <c r="T5028" s="367"/>
      <c r="U5028" s="368"/>
      <c r="V5028" s="1"/>
      <c r="W5028" s="1"/>
      <c r="X5028" s="1"/>
      <c r="Y5028" s="1"/>
      <c r="Z5028" s="1"/>
      <c r="AA5028" s="1"/>
      <c r="AB5028" s="1"/>
      <c r="AC5028" s="1"/>
    </row>
    <row r="5029" spans="1:29" ht="15" customHeight="1" x14ac:dyDescent="0.25">
      <c r="A5029" s="342"/>
      <c r="B5029" s="417"/>
      <c r="C5029" s="418"/>
      <c r="S5029" s="367"/>
      <c r="T5029" s="367"/>
      <c r="U5029" s="368"/>
      <c r="V5029" s="1"/>
      <c r="W5029" s="1"/>
      <c r="X5029" s="1"/>
      <c r="Y5029" s="1"/>
      <c r="Z5029" s="1"/>
      <c r="AA5029" s="1"/>
      <c r="AB5029" s="1"/>
      <c r="AC5029" s="1"/>
    </row>
    <row r="5030" spans="1:29" ht="15" customHeight="1" x14ac:dyDescent="0.25">
      <c r="A5030" s="342"/>
      <c r="B5030" s="417"/>
      <c r="C5030" s="418"/>
      <c r="S5030" s="367"/>
      <c r="T5030" s="367"/>
      <c r="U5030" s="368"/>
      <c r="V5030" s="1"/>
      <c r="W5030" s="1"/>
      <c r="X5030" s="1"/>
      <c r="Y5030" s="1"/>
      <c r="Z5030" s="1"/>
      <c r="AA5030" s="1"/>
      <c r="AB5030" s="1"/>
      <c r="AC5030" s="1"/>
    </row>
    <row r="5031" spans="1:29" ht="15" customHeight="1" x14ac:dyDescent="0.25">
      <c r="A5031" s="342"/>
      <c r="B5031" s="417"/>
      <c r="C5031" s="418"/>
      <c r="S5031" s="367"/>
      <c r="T5031" s="367"/>
      <c r="U5031" s="368"/>
      <c r="V5031" s="1"/>
      <c r="W5031" s="1"/>
      <c r="X5031" s="1"/>
      <c r="Y5031" s="1"/>
      <c r="Z5031" s="1"/>
      <c r="AA5031" s="1"/>
      <c r="AB5031" s="1"/>
      <c r="AC5031" s="1"/>
    </row>
    <row r="5032" spans="1:29" ht="15" customHeight="1" x14ac:dyDescent="0.25">
      <c r="A5032" s="342"/>
      <c r="B5032" s="417"/>
      <c r="C5032" s="418"/>
      <c r="S5032" s="367"/>
      <c r="T5032" s="367"/>
      <c r="U5032" s="368"/>
      <c r="V5032" s="1"/>
      <c r="W5032" s="1"/>
      <c r="X5032" s="1"/>
      <c r="Y5032" s="1"/>
      <c r="Z5032" s="1"/>
      <c r="AA5032" s="1"/>
      <c r="AB5032" s="1"/>
      <c r="AC5032" s="1"/>
    </row>
    <row r="5033" spans="1:29" ht="15" customHeight="1" x14ac:dyDescent="0.25">
      <c r="A5033" s="342"/>
      <c r="B5033" s="417"/>
      <c r="C5033" s="418"/>
      <c r="S5033" s="367"/>
      <c r="T5033" s="367"/>
      <c r="U5033" s="368"/>
      <c r="V5033" s="1"/>
      <c r="W5033" s="1"/>
      <c r="X5033" s="1"/>
      <c r="Y5033" s="1"/>
      <c r="Z5033" s="1"/>
      <c r="AA5033" s="1"/>
      <c r="AB5033" s="1"/>
      <c r="AC5033" s="1"/>
    </row>
    <row r="5034" spans="1:29" ht="15" customHeight="1" x14ac:dyDescent="0.25">
      <c r="A5034" s="342"/>
      <c r="B5034" s="417"/>
      <c r="C5034" s="418"/>
      <c r="S5034" s="367"/>
      <c r="T5034" s="367"/>
      <c r="U5034" s="368"/>
      <c r="V5034" s="1"/>
      <c r="W5034" s="1"/>
      <c r="X5034" s="1"/>
      <c r="Y5034" s="1"/>
      <c r="Z5034" s="1"/>
      <c r="AA5034" s="1"/>
      <c r="AB5034" s="1"/>
      <c r="AC5034" s="1"/>
    </row>
    <row r="5035" spans="1:29" ht="15" customHeight="1" x14ac:dyDescent="0.25">
      <c r="A5035" s="342"/>
      <c r="B5035" s="417"/>
      <c r="C5035" s="418"/>
      <c r="S5035" s="367"/>
      <c r="T5035" s="367"/>
      <c r="U5035" s="368"/>
      <c r="V5035" s="1"/>
      <c r="W5035" s="1"/>
      <c r="X5035" s="1"/>
      <c r="Y5035" s="1"/>
      <c r="Z5035" s="1"/>
      <c r="AA5035" s="1"/>
      <c r="AB5035" s="1"/>
      <c r="AC5035" s="1"/>
    </row>
    <row r="5036" spans="1:29" ht="15" customHeight="1" x14ac:dyDescent="0.25">
      <c r="A5036" s="342"/>
      <c r="B5036" s="417"/>
      <c r="C5036" s="418"/>
      <c r="S5036" s="367"/>
      <c r="T5036" s="367"/>
      <c r="U5036" s="368"/>
      <c r="V5036" s="1"/>
      <c r="W5036" s="1"/>
      <c r="X5036" s="1"/>
      <c r="Y5036" s="1"/>
      <c r="Z5036" s="1"/>
      <c r="AA5036" s="1"/>
      <c r="AB5036" s="1"/>
      <c r="AC5036" s="1"/>
    </row>
    <row r="5037" spans="1:29" ht="15" customHeight="1" x14ac:dyDescent="0.25">
      <c r="A5037" s="342"/>
      <c r="B5037" s="417"/>
      <c r="C5037" s="418"/>
      <c r="S5037" s="367"/>
      <c r="T5037" s="367"/>
      <c r="U5037" s="368"/>
      <c r="V5037" s="1"/>
      <c r="W5037" s="1"/>
      <c r="X5037" s="1"/>
      <c r="Y5037" s="1"/>
      <c r="Z5037" s="1"/>
      <c r="AA5037" s="1"/>
      <c r="AB5037" s="1"/>
      <c r="AC5037" s="1"/>
    </row>
    <row r="5038" spans="1:29" ht="15" customHeight="1" x14ac:dyDescent="0.25">
      <c r="A5038" s="342"/>
      <c r="B5038" s="417"/>
      <c r="C5038" s="418"/>
      <c r="S5038" s="367"/>
      <c r="T5038" s="367"/>
      <c r="U5038" s="368"/>
      <c r="V5038" s="1"/>
      <c r="W5038" s="1"/>
      <c r="X5038" s="1"/>
      <c r="Y5038" s="1"/>
      <c r="Z5038" s="1"/>
      <c r="AA5038" s="1"/>
      <c r="AB5038" s="1"/>
      <c r="AC5038" s="1"/>
    </row>
    <row r="5039" spans="1:29" ht="15" customHeight="1" x14ac:dyDescent="0.25">
      <c r="A5039" s="342"/>
      <c r="B5039" s="417"/>
      <c r="C5039" s="418"/>
      <c r="S5039" s="367"/>
      <c r="T5039" s="367"/>
      <c r="U5039" s="368"/>
      <c r="V5039" s="1"/>
      <c r="W5039" s="1"/>
      <c r="X5039" s="1"/>
      <c r="Y5039" s="1"/>
      <c r="Z5039" s="1"/>
      <c r="AA5039" s="1"/>
      <c r="AB5039" s="1"/>
      <c r="AC5039" s="1"/>
    </row>
    <row r="5040" spans="1:29" ht="15" customHeight="1" x14ac:dyDescent="0.25">
      <c r="A5040" s="342"/>
      <c r="B5040" s="417"/>
      <c r="C5040" s="418"/>
      <c r="S5040" s="367"/>
      <c r="T5040" s="367"/>
      <c r="U5040" s="368"/>
      <c r="V5040" s="1"/>
      <c r="W5040" s="1"/>
      <c r="X5040" s="1"/>
      <c r="Y5040" s="1"/>
      <c r="Z5040" s="1"/>
      <c r="AA5040" s="1"/>
      <c r="AB5040" s="1"/>
      <c r="AC5040" s="1"/>
    </row>
    <row r="5041" spans="1:29" ht="15" customHeight="1" x14ac:dyDescent="0.25">
      <c r="A5041" s="342"/>
      <c r="B5041" s="417"/>
      <c r="C5041" s="418"/>
      <c r="S5041" s="367"/>
      <c r="T5041" s="367"/>
      <c r="U5041" s="368"/>
      <c r="V5041" s="1"/>
      <c r="W5041" s="1"/>
      <c r="X5041" s="1"/>
      <c r="Y5041" s="1"/>
      <c r="Z5041" s="1"/>
      <c r="AA5041" s="1"/>
      <c r="AB5041" s="1"/>
      <c r="AC5041" s="1"/>
    </row>
    <row r="5042" spans="1:29" ht="15" customHeight="1" x14ac:dyDescent="0.25">
      <c r="A5042" s="342"/>
      <c r="B5042" s="417"/>
      <c r="C5042" s="418"/>
      <c r="S5042" s="367"/>
      <c r="T5042" s="367"/>
      <c r="U5042" s="368"/>
      <c r="V5042" s="1"/>
      <c r="W5042" s="1"/>
      <c r="X5042" s="1"/>
      <c r="Y5042" s="1"/>
      <c r="Z5042" s="1"/>
      <c r="AA5042" s="1"/>
      <c r="AB5042" s="1"/>
      <c r="AC5042" s="1"/>
    </row>
    <row r="5043" spans="1:29" ht="15" customHeight="1" x14ac:dyDescent="0.25">
      <c r="A5043" s="342"/>
      <c r="B5043" s="417"/>
      <c r="C5043" s="418"/>
      <c r="S5043" s="367"/>
      <c r="T5043" s="367"/>
      <c r="U5043" s="368"/>
      <c r="V5043" s="1"/>
      <c r="W5043" s="1"/>
      <c r="X5043" s="1"/>
      <c r="Y5043" s="1"/>
      <c r="Z5043" s="1"/>
      <c r="AA5043" s="1"/>
      <c r="AB5043" s="1"/>
      <c r="AC5043" s="1"/>
    </row>
    <row r="5044" spans="1:29" ht="15" customHeight="1" x14ac:dyDescent="0.25">
      <c r="A5044" s="342"/>
      <c r="B5044" s="417"/>
      <c r="C5044" s="418"/>
      <c r="S5044" s="367"/>
      <c r="T5044" s="367"/>
      <c r="U5044" s="368"/>
      <c r="V5044" s="1"/>
      <c r="W5044" s="1"/>
      <c r="X5044" s="1"/>
      <c r="Y5044" s="1"/>
      <c r="Z5044" s="1"/>
      <c r="AA5044" s="1"/>
      <c r="AB5044" s="1"/>
      <c r="AC5044" s="1"/>
    </row>
    <row r="5045" spans="1:29" ht="15" customHeight="1" x14ac:dyDescent="0.25">
      <c r="A5045" s="342"/>
      <c r="B5045" s="417"/>
      <c r="C5045" s="418"/>
      <c r="S5045" s="367"/>
      <c r="T5045" s="367"/>
      <c r="U5045" s="368"/>
      <c r="V5045" s="1"/>
      <c r="W5045" s="1"/>
      <c r="X5045" s="1"/>
      <c r="Y5045" s="1"/>
      <c r="Z5045" s="1"/>
      <c r="AA5045" s="1"/>
      <c r="AB5045" s="1"/>
      <c r="AC5045" s="1"/>
    </row>
    <row r="5046" spans="1:29" ht="15" customHeight="1" x14ac:dyDescent="0.25">
      <c r="A5046" s="342"/>
      <c r="B5046" s="417"/>
      <c r="C5046" s="418"/>
      <c r="S5046" s="367"/>
      <c r="T5046" s="367"/>
      <c r="U5046" s="368"/>
      <c r="V5046" s="1"/>
      <c r="W5046" s="1"/>
      <c r="X5046" s="1"/>
      <c r="Y5046" s="1"/>
      <c r="Z5046" s="1"/>
      <c r="AA5046" s="1"/>
      <c r="AB5046" s="1"/>
      <c r="AC5046" s="1"/>
    </row>
    <row r="5047" spans="1:29" ht="15" customHeight="1" x14ac:dyDescent="0.25">
      <c r="A5047" s="342"/>
      <c r="B5047" s="417"/>
      <c r="C5047" s="418"/>
      <c r="S5047" s="367"/>
      <c r="T5047" s="367"/>
      <c r="U5047" s="368"/>
      <c r="V5047" s="1"/>
      <c r="W5047" s="1"/>
      <c r="X5047" s="1"/>
      <c r="Y5047" s="1"/>
      <c r="Z5047" s="1"/>
      <c r="AA5047" s="1"/>
      <c r="AB5047" s="1"/>
      <c r="AC5047" s="1"/>
    </row>
    <row r="5048" spans="1:29" ht="15" customHeight="1" x14ac:dyDescent="0.25">
      <c r="A5048" s="342"/>
      <c r="B5048" s="417"/>
      <c r="C5048" s="418"/>
      <c r="S5048" s="367"/>
      <c r="T5048" s="367"/>
      <c r="U5048" s="368"/>
      <c r="V5048" s="1"/>
      <c r="W5048" s="1"/>
      <c r="X5048" s="1"/>
      <c r="Y5048" s="1"/>
      <c r="Z5048" s="1"/>
      <c r="AA5048" s="1"/>
      <c r="AB5048" s="1"/>
      <c r="AC5048" s="1"/>
    </row>
    <row r="5049" spans="1:29" ht="15" customHeight="1" x14ac:dyDescent="0.25">
      <c r="A5049" s="342"/>
      <c r="B5049" s="417"/>
      <c r="C5049" s="418"/>
      <c r="S5049" s="367"/>
      <c r="T5049" s="367"/>
      <c r="U5049" s="368"/>
      <c r="V5049" s="1"/>
      <c r="W5049" s="1"/>
      <c r="X5049" s="1"/>
      <c r="Y5049" s="1"/>
      <c r="Z5049" s="1"/>
      <c r="AA5049" s="1"/>
      <c r="AB5049" s="1"/>
      <c r="AC5049" s="1"/>
    </row>
    <row r="5050" spans="1:29" ht="15" customHeight="1" x14ac:dyDescent="0.25">
      <c r="A5050" s="342"/>
      <c r="B5050" s="417"/>
      <c r="C5050" s="418"/>
      <c r="S5050" s="367"/>
      <c r="T5050" s="367"/>
      <c r="U5050" s="368"/>
      <c r="V5050" s="1"/>
      <c r="W5050" s="1"/>
      <c r="X5050" s="1"/>
      <c r="Y5050" s="1"/>
      <c r="Z5050" s="1"/>
      <c r="AA5050" s="1"/>
      <c r="AB5050" s="1"/>
      <c r="AC5050" s="1"/>
    </row>
    <row r="5051" spans="1:29" ht="15" customHeight="1" x14ac:dyDescent="0.25">
      <c r="A5051" s="342"/>
      <c r="B5051" s="417"/>
      <c r="C5051" s="418"/>
      <c r="S5051" s="367"/>
      <c r="T5051" s="367"/>
      <c r="U5051" s="368"/>
      <c r="V5051" s="1"/>
      <c r="W5051" s="1"/>
      <c r="X5051" s="1"/>
      <c r="Y5051" s="1"/>
      <c r="Z5051" s="1"/>
      <c r="AA5051" s="1"/>
      <c r="AB5051" s="1"/>
      <c r="AC5051" s="1"/>
    </row>
    <row r="5052" spans="1:29" ht="15" customHeight="1" x14ac:dyDescent="0.25">
      <c r="A5052" s="342"/>
      <c r="B5052" s="417"/>
      <c r="C5052" s="418"/>
      <c r="S5052" s="367"/>
      <c r="T5052" s="367"/>
      <c r="U5052" s="368"/>
      <c r="V5052" s="1"/>
      <c r="W5052" s="1"/>
      <c r="X5052" s="1"/>
      <c r="Y5052" s="1"/>
      <c r="Z5052" s="1"/>
      <c r="AA5052" s="1"/>
      <c r="AB5052" s="1"/>
      <c r="AC5052" s="1"/>
    </row>
    <row r="5053" spans="1:29" ht="15" customHeight="1" x14ac:dyDescent="0.25">
      <c r="A5053" s="342"/>
      <c r="B5053" s="417"/>
      <c r="C5053" s="418"/>
      <c r="S5053" s="367"/>
      <c r="T5053" s="367"/>
      <c r="U5053" s="368"/>
      <c r="V5053" s="1"/>
      <c r="W5053" s="1"/>
      <c r="X5053" s="1"/>
      <c r="Y5053" s="1"/>
      <c r="Z5053" s="1"/>
      <c r="AA5053" s="1"/>
      <c r="AB5053" s="1"/>
      <c r="AC5053" s="1"/>
    </row>
    <row r="5054" spans="1:29" ht="15" customHeight="1" x14ac:dyDescent="0.25">
      <c r="A5054" s="342"/>
      <c r="B5054" s="417"/>
      <c r="C5054" s="418"/>
      <c r="S5054" s="367"/>
      <c r="T5054" s="367"/>
      <c r="U5054" s="368"/>
      <c r="V5054" s="1"/>
      <c r="W5054" s="1"/>
      <c r="X5054" s="1"/>
      <c r="Y5054" s="1"/>
      <c r="Z5054" s="1"/>
      <c r="AA5054" s="1"/>
      <c r="AB5054" s="1"/>
      <c r="AC5054" s="1"/>
    </row>
    <row r="5055" spans="1:29" ht="15" customHeight="1" x14ac:dyDescent="0.25">
      <c r="A5055" s="342"/>
      <c r="B5055" s="417"/>
      <c r="C5055" s="418"/>
      <c r="S5055" s="367"/>
      <c r="T5055" s="367"/>
      <c r="U5055" s="368"/>
      <c r="V5055" s="1"/>
      <c r="W5055" s="1"/>
      <c r="X5055" s="1"/>
      <c r="Y5055" s="1"/>
      <c r="Z5055" s="1"/>
      <c r="AA5055" s="1"/>
      <c r="AB5055" s="1"/>
      <c r="AC5055" s="1"/>
    </row>
    <row r="5056" spans="1:29" ht="15" customHeight="1" x14ac:dyDescent="0.25">
      <c r="A5056" s="342"/>
      <c r="B5056" s="417"/>
      <c r="C5056" s="418"/>
      <c r="S5056" s="367"/>
      <c r="T5056" s="367"/>
      <c r="U5056" s="368"/>
      <c r="V5056" s="1"/>
      <c r="W5056" s="1"/>
      <c r="X5056" s="1"/>
      <c r="Y5056" s="1"/>
      <c r="Z5056" s="1"/>
      <c r="AA5056" s="1"/>
      <c r="AB5056" s="1"/>
      <c r="AC5056" s="1"/>
    </row>
    <row r="5057" spans="1:29" ht="15" customHeight="1" x14ac:dyDescent="0.25">
      <c r="A5057" s="342"/>
      <c r="B5057" s="417"/>
      <c r="C5057" s="418"/>
      <c r="S5057" s="367"/>
      <c r="T5057" s="367"/>
      <c r="U5057" s="368"/>
      <c r="V5057" s="1"/>
      <c r="W5057" s="1"/>
      <c r="X5057" s="1"/>
      <c r="Y5057" s="1"/>
      <c r="Z5057" s="1"/>
      <c r="AA5057" s="1"/>
      <c r="AB5057" s="1"/>
      <c r="AC5057" s="1"/>
    </row>
    <row r="5058" spans="1:29" ht="15" customHeight="1" x14ac:dyDescent="0.25">
      <c r="A5058" s="342"/>
      <c r="B5058" s="417"/>
      <c r="C5058" s="418"/>
      <c r="S5058" s="367"/>
      <c r="T5058" s="367"/>
      <c r="U5058" s="368"/>
      <c r="V5058" s="1"/>
      <c r="W5058" s="1"/>
      <c r="X5058" s="1"/>
      <c r="Y5058" s="1"/>
      <c r="Z5058" s="1"/>
      <c r="AA5058" s="1"/>
      <c r="AB5058" s="1"/>
      <c r="AC5058" s="1"/>
    </row>
    <row r="5059" spans="1:29" ht="15" customHeight="1" x14ac:dyDescent="0.25">
      <c r="A5059" s="342"/>
      <c r="B5059" s="417"/>
      <c r="C5059" s="418"/>
      <c r="S5059" s="367"/>
      <c r="T5059" s="367"/>
      <c r="U5059" s="368"/>
      <c r="V5059" s="1"/>
      <c r="W5059" s="1"/>
      <c r="X5059" s="1"/>
      <c r="Y5059" s="1"/>
      <c r="Z5059" s="1"/>
      <c r="AA5059" s="1"/>
      <c r="AB5059" s="1"/>
      <c r="AC5059" s="1"/>
    </row>
    <row r="5060" spans="1:29" ht="15" customHeight="1" x14ac:dyDescent="0.25">
      <c r="A5060" s="342"/>
      <c r="B5060" s="417"/>
      <c r="C5060" s="418"/>
      <c r="S5060" s="367"/>
      <c r="T5060" s="367"/>
      <c r="U5060" s="368"/>
      <c r="V5060" s="1"/>
      <c r="W5060" s="1"/>
      <c r="X5060" s="1"/>
      <c r="Y5060" s="1"/>
      <c r="Z5060" s="1"/>
      <c r="AA5060" s="1"/>
      <c r="AB5060" s="1"/>
      <c r="AC5060" s="1"/>
    </row>
    <row r="5061" spans="1:29" ht="15" customHeight="1" x14ac:dyDescent="0.25">
      <c r="A5061" s="342"/>
      <c r="B5061" s="417"/>
      <c r="C5061" s="418"/>
      <c r="S5061" s="367"/>
      <c r="T5061" s="367"/>
      <c r="U5061" s="368"/>
      <c r="V5061" s="1"/>
      <c r="W5061" s="1"/>
      <c r="X5061" s="1"/>
      <c r="Y5061" s="1"/>
      <c r="Z5061" s="1"/>
      <c r="AA5061" s="1"/>
      <c r="AB5061" s="1"/>
      <c r="AC5061" s="1"/>
    </row>
    <row r="5062" spans="1:29" ht="15" customHeight="1" x14ac:dyDescent="0.25">
      <c r="A5062" s="342"/>
      <c r="B5062" s="417"/>
      <c r="C5062" s="418"/>
      <c r="S5062" s="367"/>
      <c r="T5062" s="367"/>
      <c r="U5062" s="368"/>
      <c r="V5062" s="1"/>
      <c r="W5062" s="1"/>
      <c r="X5062" s="1"/>
      <c r="Y5062" s="1"/>
      <c r="Z5062" s="1"/>
      <c r="AA5062" s="1"/>
      <c r="AB5062" s="1"/>
      <c r="AC5062" s="1"/>
    </row>
    <row r="5063" spans="1:29" ht="15" customHeight="1" x14ac:dyDescent="0.25">
      <c r="A5063" s="342"/>
      <c r="B5063" s="417"/>
      <c r="C5063" s="418"/>
      <c r="S5063" s="367"/>
      <c r="T5063" s="367"/>
      <c r="U5063" s="368"/>
      <c r="V5063" s="1"/>
      <c r="W5063" s="1"/>
      <c r="X5063" s="1"/>
      <c r="Y5063" s="1"/>
      <c r="Z5063" s="1"/>
      <c r="AA5063" s="1"/>
      <c r="AB5063" s="1"/>
      <c r="AC5063" s="1"/>
    </row>
    <row r="5064" spans="1:29" ht="15" customHeight="1" x14ac:dyDescent="0.25">
      <c r="A5064" s="342"/>
      <c r="B5064" s="417"/>
      <c r="C5064" s="418"/>
      <c r="S5064" s="367"/>
      <c r="T5064" s="367"/>
      <c r="U5064" s="368"/>
      <c r="V5064" s="1"/>
      <c r="W5064" s="1"/>
      <c r="X5064" s="1"/>
      <c r="Y5064" s="1"/>
      <c r="Z5064" s="1"/>
      <c r="AA5064" s="1"/>
      <c r="AB5064" s="1"/>
      <c r="AC5064" s="1"/>
    </row>
    <row r="5065" spans="1:29" ht="15" customHeight="1" x14ac:dyDescent="0.25">
      <c r="A5065" s="342"/>
      <c r="B5065" s="417"/>
      <c r="C5065" s="418"/>
      <c r="S5065" s="367"/>
      <c r="T5065" s="367"/>
      <c r="U5065" s="368"/>
      <c r="V5065" s="1"/>
      <c r="W5065" s="1"/>
      <c r="X5065" s="1"/>
      <c r="Y5065" s="1"/>
      <c r="Z5065" s="1"/>
      <c r="AA5065" s="1"/>
      <c r="AB5065" s="1"/>
      <c r="AC5065" s="1"/>
    </row>
    <row r="5066" spans="1:29" ht="15" customHeight="1" x14ac:dyDescent="0.25">
      <c r="A5066" s="342"/>
      <c r="B5066" s="417"/>
      <c r="C5066" s="418"/>
      <c r="S5066" s="367"/>
      <c r="T5066" s="367"/>
      <c r="U5066" s="368"/>
      <c r="V5066" s="1"/>
      <c r="W5066" s="1"/>
      <c r="X5066" s="1"/>
      <c r="Y5066" s="1"/>
      <c r="Z5066" s="1"/>
      <c r="AA5066" s="1"/>
      <c r="AB5066" s="1"/>
      <c r="AC5066" s="1"/>
    </row>
    <row r="5067" spans="1:29" ht="15" customHeight="1" x14ac:dyDescent="0.25">
      <c r="A5067" s="342"/>
      <c r="B5067" s="417"/>
      <c r="C5067" s="418"/>
      <c r="S5067" s="367"/>
      <c r="T5067" s="367"/>
      <c r="U5067" s="368"/>
      <c r="V5067" s="1"/>
      <c r="W5067" s="1"/>
      <c r="X5067" s="1"/>
      <c r="Y5067" s="1"/>
      <c r="Z5067" s="1"/>
      <c r="AA5067" s="1"/>
      <c r="AB5067" s="1"/>
      <c r="AC5067" s="1"/>
    </row>
    <row r="5068" spans="1:29" ht="15" customHeight="1" x14ac:dyDescent="0.25">
      <c r="A5068" s="342"/>
      <c r="B5068" s="417"/>
      <c r="C5068" s="418"/>
      <c r="S5068" s="367"/>
      <c r="T5068" s="367"/>
      <c r="U5068" s="368"/>
      <c r="V5068" s="1"/>
      <c r="W5068" s="1"/>
      <c r="X5068" s="1"/>
      <c r="Y5068" s="1"/>
      <c r="Z5068" s="1"/>
      <c r="AA5068" s="1"/>
      <c r="AB5068" s="1"/>
      <c r="AC5068" s="1"/>
    </row>
    <row r="5069" spans="1:29" ht="15" customHeight="1" x14ac:dyDescent="0.25">
      <c r="A5069" s="342"/>
      <c r="B5069" s="417"/>
      <c r="C5069" s="418"/>
      <c r="S5069" s="367"/>
      <c r="T5069" s="367"/>
      <c r="U5069" s="368"/>
      <c r="V5069" s="1"/>
      <c r="W5069" s="1"/>
      <c r="X5069" s="1"/>
      <c r="Y5069" s="1"/>
      <c r="Z5069" s="1"/>
      <c r="AA5069" s="1"/>
      <c r="AB5069" s="1"/>
      <c r="AC5069" s="1"/>
    </row>
    <row r="5070" spans="1:29" ht="15" customHeight="1" x14ac:dyDescent="0.25">
      <c r="A5070" s="342"/>
      <c r="B5070" s="417"/>
      <c r="C5070" s="418"/>
      <c r="S5070" s="367"/>
      <c r="T5070" s="367"/>
      <c r="U5070" s="368"/>
      <c r="V5070" s="1"/>
      <c r="W5070" s="1"/>
      <c r="X5070" s="1"/>
      <c r="Y5070" s="1"/>
      <c r="Z5070" s="1"/>
      <c r="AA5070" s="1"/>
      <c r="AB5070" s="1"/>
      <c r="AC5070" s="1"/>
    </row>
    <row r="5071" spans="1:29" ht="15" customHeight="1" x14ac:dyDescent="0.25">
      <c r="A5071" s="342"/>
      <c r="B5071" s="417"/>
      <c r="C5071" s="418"/>
      <c r="S5071" s="367"/>
      <c r="T5071" s="367"/>
      <c r="U5071" s="368"/>
      <c r="V5071" s="1"/>
      <c r="W5071" s="1"/>
      <c r="X5071" s="1"/>
      <c r="Y5071" s="1"/>
      <c r="Z5071" s="1"/>
      <c r="AA5071" s="1"/>
      <c r="AB5071" s="1"/>
      <c r="AC5071" s="1"/>
    </row>
    <row r="5072" spans="1:29" ht="15" customHeight="1" x14ac:dyDescent="0.25">
      <c r="A5072" s="342"/>
      <c r="B5072" s="417"/>
      <c r="C5072" s="418"/>
      <c r="S5072" s="367"/>
      <c r="T5072" s="367"/>
      <c r="U5072" s="368"/>
      <c r="V5072" s="1"/>
      <c r="W5072" s="1"/>
      <c r="X5072" s="1"/>
      <c r="Y5072" s="1"/>
      <c r="Z5072" s="1"/>
      <c r="AA5072" s="1"/>
      <c r="AB5072" s="1"/>
      <c r="AC5072" s="1"/>
    </row>
    <row r="5073" spans="1:29" ht="15" customHeight="1" x14ac:dyDescent="0.25">
      <c r="A5073" s="342"/>
      <c r="B5073" s="417"/>
      <c r="C5073" s="418"/>
      <c r="S5073" s="367"/>
      <c r="T5073" s="367"/>
      <c r="U5073" s="368"/>
      <c r="V5073" s="1"/>
      <c r="W5073" s="1"/>
      <c r="X5073" s="1"/>
      <c r="Y5073" s="1"/>
      <c r="Z5073" s="1"/>
      <c r="AA5073" s="1"/>
      <c r="AB5073" s="1"/>
      <c r="AC5073" s="1"/>
    </row>
    <row r="5074" spans="1:29" ht="15" customHeight="1" x14ac:dyDescent="0.25">
      <c r="A5074" s="342"/>
      <c r="B5074" s="417"/>
      <c r="C5074" s="418"/>
      <c r="S5074" s="367"/>
      <c r="T5074" s="367"/>
      <c r="U5074" s="368"/>
      <c r="V5074" s="1"/>
      <c r="W5074" s="1"/>
      <c r="X5074" s="1"/>
      <c r="Y5074" s="1"/>
      <c r="Z5074" s="1"/>
      <c r="AA5074" s="1"/>
      <c r="AB5074" s="1"/>
      <c r="AC5074" s="1"/>
    </row>
    <row r="5075" spans="1:29" ht="15" customHeight="1" x14ac:dyDescent="0.25">
      <c r="A5075" s="342"/>
      <c r="B5075" s="417"/>
      <c r="C5075" s="418"/>
      <c r="S5075" s="367"/>
      <c r="T5075" s="367"/>
      <c r="U5075" s="368"/>
      <c r="V5075" s="1"/>
      <c r="W5075" s="1"/>
      <c r="X5075" s="1"/>
      <c r="Y5075" s="1"/>
      <c r="Z5075" s="1"/>
      <c r="AA5075" s="1"/>
      <c r="AB5075" s="1"/>
      <c r="AC5075" s="1"/>
    </row>
    <row r="5076" spans="1:29" ht="15" customHeight="1" x14ac:dyDescent="0.25">
      <c r="A5076" s="342"/>
      <c r="B5076" s="417"/>
      <c r="C5076" s="418"/>
      <c r="S5076" s="367"/>
      <c r="T5076" s="367"/>
      <c r="U5076" s="368"/>
      <c r="V5076" s="1"/>
      <c r="W5076" s="1"/>
      <c r="X5076" s="1"/>
      <c r="Y5076" s="1"/>
      <c r="Z5076" s="1"/>
      <c r="AA5076" s="1"/>
      <c r="AB5076" s="1"/>
      <c r="AC5076" s="1"/>
    </row>
    <row r="5077" spans="1:29" ht="15" customHeight="1" x14ac:dyDescent="0.25">
      <c r="A5077" s="342"/>
      <c r="B5077" s="417"/>
      <c r="C5077" s="418"/>
      <c r="S5077" s="367"/>
      <c r="T5077" s="367"/>
      <c r="U5077" s="368"/>
      <c r="V5077" s="1"/>
      <c r="W5077" s="1"/>
      <c r="X5077" s="1"/>
      <c r="Y5077" s="1"/>
      <c r="Z5077" s="1"/>
      <c r="AA5077" s="1"/>
      <c r="AB5077" s="1"/>
      <c r="AC5077" s="1"/>
    </row>
    <row r="5078" spans="1:29" ht="15" customHeight="1" x14ac:dyDescent="0.25">
      <c r="A5078" s="342"/>
      <c r="B5078" s="417"/>
      <c r="C5078" s="418"/>
      <c r="S5078" s="367"/>
      <c r="T5078" s="367"/>
      <c r="U5078" s="368"/>
      <c r="V5078" s="1"/>
      <c r="W5078" s="1"/>
      <c r="X5078" s="1"/>
      <c r="Y5078" s="1"/>
      <c r="Z5078" s="1"/>
      <c r="AA5078" s="1"/>
      <c r="AB5078" s="1"/>
      <c r="AC5078" s="1"/>
    </row>
    <row r="5079" spans="1:29" ht="15" customHeight="1" x14ac:dyDescent="0.25">
      <c r="A5079" s="342"/>
      <c r="B5079" s="417"/>
      <c r="C5079" s="418"/>
      <c r="S5079" s="367"/>
      <c r="T5079" s="367"/>
      <c r="U5079" s="368"/>
      <c r="V5079" s="1"/>
      <c r="W5079" s="1"/>
      <c r="X5079" s="1"/>
      <c r="Y5079" s="1"/>
      <c r="Z5079" s="1"/>
      <c r="AA5079" s="1"/>
      <c r="AB5079" s="1"/>
      <c r="AC5079" s="1"/>
    </row>
    <row r="5080" spans="1:29" ht="15" customHeight="1" x14ac:dyDescent="0.25">
      <c r="A5080" s="342"/>
      <c r="B5080" s="417"/>
      <c r="C5080" s="418"/>
      <c r="S5080" s="367"/>
      <c r="T5080" s="367"/>
      <c r="U5080" s="368"/>
      <c r="V5080" s="1"/>
      <c r="W5080" s="1"/>
      <c r="X5080" s="1"/>
      <c r="Y5080" s="1"/>
      <c r="Z5080" s="1"/>
      <c r="AA5080" s="1"/>
      <c r="AB5080" s="1"/>
      <c r="AC5080" s="1"/>
    </row>
    <row r="5081" spans="1:29" ht="15" customHeight="1" x14ac:dyDescent="0.25">
      <c r="A5081" s="342"/>
      <c r="B5081" s="417"/>
      <c r="C5081" s="418"/>
      <c r="S5081" s="367"/>
      <c r="T5081" s="367"/>
      <c r="U5081" s="368"/>
      <c r="V5081" s="1"/>
      <c r="W5081" s="1"/>
      <c r="X5081" s="1"/>
      <c r="Y5081" s="1"/>
      <c r="Z5081" s="1"/>
      <c r="AA5081" s="1"/>
      <c r="AB5081" s="1"/>
      <c r="AC5081" s="1"/>
    </row>
    <row r="5082" spans="1:29" ht="15" customHeight="1" x14ac:dyDescent="0.25">
      <c r="A5082" s="342"/>
      <c r="B5082" s="417"/>
      <c r="C5082" s="418"/>
      <c r="S5082" s="367"/>
      <c r="T5082" s="367"/>
      <c r="U5082" s="368"/>
      <c r="V5082" s="1"/>
      <c r="W5082" s="1"/>
      <c r="X5082" s="1"/>
      <c r="Y5082" s="1"/>
      <c r="Z5082" s="1"/>
      <c r="AA5082" s="1"/>
      <c r="AB5082" s="1"/>
      <c r="AC5082" s="1"/>
    </row>
    <row r="5083" spans="1:29" ht="15" customHeight="1" x14ac:dyDescent="0.25">
      <c r="A5083" s="342"/>
      <c r="B5083" s="417"/>
      <c r="C5083" s="418"/>
      <c r="S5083" s="367"/>
      <c r="T5083" s="367"/>
      <c r="U5083" s="368"/>
      <c r="V5083" s="1"/>
      <c r="W5083" s="1"/>
      <c r="X5083" s="1"/>
      <c r="Y5083" s="1"/>
      <c r="Z5083" s="1"/>
      <c r="AA5083" s="1"/>
      <c r="AB5083" s="1"/>
      <c r="AC5083" s="1"/>
    </row>
    <row r="5084" spans="1:29" ht="15" customHeight="1" x14ac:dyDescent="0.25">
      <c r="A5084" s="342"/>
      <c r="B5084" s="417"/>
      <c r="C5084" s="418"/>
      <c r="S5084" s="367"/>
      <c r="T5084" s="367"/>
      <c r="U5084" s="368"/>
      <c r="V5084" s="1"/>
      <c r="W5084" s="1"/>
      <c r="X5084" s="1"/>
      <c r="Y5084" s="1"/>
      <c r="Z5084" s="1"/>
      <c r="AA5084" s="1"/>
      <c r="AB5084" s="1"/>
      <c r="AC5084" s="1"/>
    </row>
    <row r="5085" spans="1:29" ht="15" customHeight="1" x14ac:dyDescent="0.25">
      <c r="A5085" s="342"/>
      <c r="B5085" s="417"/>
      <c r="C5085" s="418"/>
      <c r="S5085" s="367"/>
      <c r="T5085" s="367"/>
      <c r="U5085" s="368"/>
      <c r="V5085" s="1"/>
      <c r="W5085" s="1"/>
      <c r="X5085" s="1"/>
      <c r="Y5085" s="1"/>
      <c r="Z5085" s="1"/>
      <c r="AA5085" s="1"/>
      <c r="AB5085" s="1"/>
      <c r="AC5085" s="1"/>
    </row>
    <row r="5086" spans="1:29" ht="15" customHeight="1" x14ac:dyDescent="0.25">
      <c r="A5086" s="342"/>
      <c r="B5086" s="417"/>
      <c r="C5086" s="418"/>
      <c r="S5086" s="367"/>
      <c r="T5086" s="367"/>
      <c r="U5086" s="368"/>
      <c r="V5086" s="1"/>
      <c r="W5086" s="1"/>
      <c r="X5086" s="1"/>
      <c r="Y5086" s="1"/>
      <c r="Z5086" s="1"/>
      <c r="AA5086" s="1"/>
      <c r="AB5086" s="1"/>
      <c r="AC5086" s="1"/>
    </row>
    <row r="5087" spans="1:29" ht="15" customHeight="1" x14ac:dyDescent="0.25">
      <c r="A5087" s="342"/>
      <c r="B5087" s="417"/>
      <c r="C5087" s="418"/>
      <c r="S5087" s="367"/>
      <c r="T5087" s="367"/>
      <c r="U5087" s="368"/>
      <c r="V5087" s="1"/>
      <c r="W5087" s="1"/>
      <c r="X5087" s="1"/>
      <c r="Y5087" s="1"/>
      <c r="Z5087" s="1"/>
      <c r="AA5087" s="1"/>
      <c r="AB5087" s="1"/>
      <c r="AC5087" s="1"/>
    </row>
    <row r="5088" spans="1:29" ht="15" customHeight="1" x14ac:dyDescent="0.25">
      <c r="A5088" s="342"/>
      <c r="B5088" s="417"/>
      <c r="C5088" s="418"/>
      <c r="S5088" s="367"/>
      <c r="T5088" s="367"/>
      <c r="U5088" s="368"/>
      <c r="V5088" s="1"/>
      <c r="W5088" s="1"/>
      <c r="X5088" s="1"/>
      <c r="Y5088" s="1"/>
      <c r="Z5088" s="1"/>
      <c r="AA5088" s="1"/>
      <c r="AB5088" s="1"/>
      <c r="AC5088" s="1"/>
    </row>
    <row r="5089" spans="1:29" ht="15" customHeight="1" x14ac:dyDescent="0.25">
      <c r="A5089" s="342"/>
      <c r="B5089" s="417"/>
      <c r="C5089" s="418"/>
      <c r="S5089" s="367"/>
      <c r="T5089" s="367"/>
      <c r="U5089" s="368"/>
      <c r="V5089" s="1"/>
      <c r="W5089" s="1"/>
      <c r="X5089" s="1"/>
      <c r="Y5089" s="1"/>
      <c r="Z5089" s="1"/>
      <c r="AA5089" s="1"/>
      <c r="AB5089" s="1"/>
      <c r="AC5089" s="1"/>
    </row>
    <row r="5090" spans="1:29" ht="15" customHeight="1" x14ac:dyDescent="0.25">
      <c r="A5090" s="342"/>
      <c r="B5090" s="417"/>
      <c r="C5090" s="418"/>
      <c r="S5090" s="367"/>
      <c r="T5090" s="367"/>
      <c r="U5090" s="368"/>
      <c r="V5090" s="1"/>
      <c r="W5090" s="1"/>
      <c r="X5090" s="1"/>
      <c r="Y5090" s="1"/>
      <c r="Z5090" s="1"/>
      <c r="AA5090" s="1"/>
      <c r="AB5090" s="1"/>
      <c r="AC5090" s="1"/>
    </row>
    <row r="5091" spans="1:29" ht="15" customHeight="1" x14ac:dyDescent="0.25">
      <c r="A5091" s="342"/>
      <c r="B5091" s="417"/>
      <c r="C5091" s="418"/>
      <c r="S5091" s="367"/>
      <c r="T5091" s="367"/>
      <c r="U5091" s="368"/>
      <c r="V5091" s="1"/>
      <c r="W5091" s="1"/>
      <c r="X5091" s="1"/>
      <c r="Y5091" s="1"/>
      <c r="Z5091" s="1"/>
      <c r="AA5091" s="1"/>
      <c r="AB5091" s="1"/>
      <c r="AC5091" s="1"/>
    </row>
    <row r="5092" spans="1:29" ht="15" customHeight="1" x14ac:dyDescent="0.25">
      <c r="A5092" s="342"/>
      <c r="B5092" s="417"/>
      <c r="C5092" s="418"/>
      <c r="S5092" s="367"/>
      <c r="T5092" s="367"/>
      <c r="U5092" s="368"/>
      <c r="V5092" s="1"/>
      <c r="W5092" s="1"/>
      <c r="X5092" s="1"/>
      <c r="Y5092" s="1"/>
      <c r="Z5092" s="1"/>
      <c r="AA5092" s="1"/>
      <c r="AB5092" s="1"/>
      <c r="AC5092" s="1"/>
    </row>
    <row r="5093" spans="1:29" ht="15" customHeight="1" x14ac:dyDescent="0.25">
      <c r="A5093" s="342"/>
      <c r="B5093" s="417"/>
      <c r="C5093" s="418"/>
      <c r="S5093" s="367"/>
      <c r="T5093" s="367"/>
      <c r="U5093" s="368"/>
      <c r="V5093" s="1"/>
      <c r="W5093" s="1"/>
      <c r="X5093" s="1"/>
      <c r="Y5093" s="1"/>
      <c r="Z5093" s="1"/>
      <c r="AA5093" s="1"/>
      <c r="AB5093" s="1"/>
      <c r="AC5093" s="1"/>
    </row>
    <row r="5094" spans="1:29" ht="15" customHeight="1" x14ac:dyDescent="0.25">
      <c r="A5094" s="342"/>
      <c r="B5094" s="417"/>
      <c r="C5094" s="418"/>
      <c r="S5094" s="367"/>
      <c r="T5094" s="367"/>
      <c r="U5094" s="368"/>
      <c r="V5094" s="1"/>
      <c r="W5094" s="1"/>
      <c r="X5094" s="1"/>
      <c r="Y5094" s="1"/>
      <c r="Z5094" s="1"/>
      <c r="AA5094" s="1"/>
      <c r="AB5094" s="1"/>
      <c r="AC5094" s="1"/>
    </row>
    <row r="5095" spans="1:29" ht="15" customHeight="1" x14ac:dyDescent="0.25">
      <c r="A5095" s="342"/>
      <c r="B5095" s="417"/>
      <c r="C5095" s="418"/>
      <c r="S5095" s="367"/>
      <c r="T5095" s="367"/>
      <c r="U5095" s="368"/>
      <c r="V5095" s="1"/>
      <c r="W5095" s="1"/>
      <c r="X5095" s="1"/>
      <c r="Y5095" s="1"/>
      <c r="Z5095" s="1"/>
      <c r="AA5095" s="1"/>
      <c r="AB5095" s="1"/>
      <c r="AC5095" s="1"/>
    </row>
    <row r="5096" spans="1:29" ht="15" customHeight="1" x14ac:dyDescent="0.25">
      <c r="A5096" s="342"/>
      <c r="B5096" s="417"/>
      <c r="C5096" s="418"/>
      <c r="S5096" s="367"/>
      <c r="T5096" s="367"/>
      <c r="U5096" s="368"/>
      <c r="V5096" s="1"/>
      <c r="W5096" s="1"/>
      <c r="X5096" s="1"/>
      <c r="Y5096" s="1"/>
      <c r="Z5096" s="1"/>
      <c r="AA5096" s="1"/>
      <c r="AB5096" s="1"/>
      <c r="AC5096" s="1"/>
    </row>
    <row r="5097" spans="1:29" ht="15" customHeight="1" x14ac:dyDescent="0.25">
      <c r="A5097" s="342"/>
      <c r="B5097" s="417"/>
      <c r="C5097" s="418"/>
      <c r="S5097" s="367"/>
      <c r="T5097" s="367"/>
      <c r="U5097" s="368"/>
      <c r="V5097" s="1"/>
      <c r="W5097" s="1"/>
      <c r="X5097" s="1"/>
      <c r="Y5097" s="1"/>
      <c r="Z5097" s="1"/>
      <c r="AA5097" s="1"/>
      <c r="AB5097" s="1"/>
      <c r="AC5097" s="1"/>
    </row>
    <row r="5098" spans="1:29" ht="15" customHeight="1" x14ac:dyDescent="0.25">
      <c r="A5098" s="342"/>
      <c r="B5098" s="417"/>
      <c r="C5098" s="418"/>
      <c r="S5098" s="367"/>
      <c r="T5098" s="367"/>
      <c r="U5098" s="368"/>
      <c r="V5098" s="1"/>
      <c r="W5098" s="1"/>
      <c r="X5098" s="1"/>
      <c r="Y5098" s="1"/>
      <c r="Z5098" s="1"/>
      <c r="AA5098" s="1"/>
      <c r="AB5098" s="1"/>
      <c r="AC5098" s="1"/>
    </row>
    <row r="5099" spans="1:29" ht="15" customHeight="1" x14ac:dyDescent="0.25">
      <c r="A5099" s="342"/>
      <c r="B5099" s="417"/>
      <c r="C5099" s="418"/>
      <c r="S5099" s="367"/>
      <c r="T5099" s="367"/>
      <c r="U5099" s="368"/>
      <c r="V5099" s="1"/>
      <c r="W5099" s="1"/>
      <c r="X5099" s="1"/>
      <c r="Y5099" s="1"/>
      <c r="Z5099" s="1"/>
      <c r="AA5099" s="1"/>
      <c r="AB5099" s="1"/>
      <c r="AC5099" s="1"/>
    </row>
    <row r="5100" spans="1:29" ht="15" customHeight="1" x14ac:dyDescent="0.25">
      <c r="A5100" s="342"/>
      <c r="B5100" s="417"/>
      <c r="C5100" s="418"/>
      <c r="S5100" s="367"/>
      <c r="T5100" s="367"/>
      <c r="U5100" s="368"/>
      <c r="V5100" s="1"/>
      <c r="W5100" s="1"/>
      <c r="X5100" s="1"/>
      <c r="Y5100" s="1"/>
      <c r="Z5100" s="1"/>
      <c r="AA5100" s="1"/>
      <c r="AB5100" s="1"/>
      <c r="AC5100" s="1"/>
    </row>
    <row r="5101" spans="1:29" ht="15" customHeight="1" x14ac:dyDescent="0.25">
      <c r="A5101" s="342"/>
      <c r="B5101" s="417"/>
      <c r="C5101" s="418"/>
      <c r="S5101" s="367"/>
      <c r="T5101" s="367"/>
      <c r="U5101" s="368"/>
      <c r="V5101" s="1"/>
      <c r="W5101" s="1"/>
      <c r="X5101" s="1"/>
      <c r="Y5101" s="1"/>
      <c r="Z5101" s="1"/>
      <c r="AA5101" s="1"/>
      <c r="AB5101" s="1"/>
      <c r="AC5101" s="1"/>
    </row>
    <row r="5102" spans="1:29" ht="15" customHeight="1" x14ac:dyDescent="0.25">
      <c r="A5102" s="342"/>
      <c r="B5102" s="417"/>
      <c r="C5102" s="418"/>
      <c r="S5102" s="367"/>
      <c r="T5102" s="367"/>
      <c r="U5102" s="368"/>
      <c r="V5102" s="1"/>
      <c r="W5102" s="1"/>
      <c r="X5102" s="1"/>
      <c r="Y5102" s="1"/>
      <c r="Z5102" s="1"/>
      <c r="AA5102" s="1"/>
      <c r="AB5102" s="1"/>
      <c r="AC5102" s="1"/>
    </row>
    <row r="5103" spans="1:29" ht="15" customHeight="1" x14ac:dyDescent="0.25">
      <c r="A5103" s="342"/>
      <c r="B5103" s="417"/>
      <c r="C5103" s="418"/>
      <c r="S5103" s="367"/>
      <c r="T5103" s="367"/>
      <c r="U5103" s="368"/>
      <c r="V5103" s="1"/>
      <c r="W5103" s="1"/>
      <c r="X5103" s="1"/>
      <c r="Y5103" s="1"/>
      <c r="Z5103" s="1"/>
      <c r="AA5103" s="1"/>
      <c r="AB5103" s="1"/>
      <c r="AC5103" s="1"/>
    </row>
    <row r="5104" spans="1:29" ht="15" customHeight="1" x14ac:dyDescent="0.25">
      <c r="A5104" s="342"/>
      <c r="B5104" s="417"/>
      <c r="C5104" s="418"/>
      <c r="S5104" s="367"/>
      <c r="T5104" s="367"/>
      <c r="U5104" s="368"/>
      <c r="V5104" s="1"/>
      <c r="W5104" s="1"/>
      <c r="X5104" s="1"/>
      <c r="Y5104" s="1"/>
      <c r="Z5104" s="1"/>
      <c r="AA5104" s="1"/>
      <c r="AB5104" s="1"/>
      <c r="AC5104" s="1"/>
    </row>
    <row r="5105" spans="1:29" ht="15" customHeight="1" x14ac:dyDescent="0.25">
      <c r="A5105" s="342"/>
      <c r="B5105" s="417"/>
      <c r="C5105" s="418"/>
      <c r="S5105" s="367"/>
      <c r="T5105" s="367"/>
      <c r="U5105" s="368"/>
      <c r="V5105" s="1"/>
      <c r="W5105" s="1"/>
      <c r="X5105" s="1"/>
      <c r="Y5105" s="1"/>
      <c r="Z5105" s="1"/>
      <c r="AA5105" s="1"/>
      <c r="AB5105" s="1"/>
      <c r="AC5105" s="1"/>
    </row>
    <row r="5106" spans="1:29" ht="15" customHeight="1" x14ac:dyDescent="0.25">
      <c r="A5106" s="342"/>
      <c r="B5106" s="417"/>
      <c r="C5106" s="418"/>
      <c r="S5106" s="367"/>
      <c r="T5106" s="367"/>
      <c r="U5106" s="368"/>
      <c r="V5106" s="1"/>
      <c r="W5106" s="1"/>
      <c r="X5106" s="1"/>
      <c r="Y5106" s="1"/>
      <c r="Z5106" s="1"/>
      <c r="AA5106" s="1"/>
      <c r="AB5106" s="1"/>
      <c r="AC5106" s="1"/>
    </row>
    <row r="5107" spans="1:29" ht="15" customHeight="1" x14ac:dyDescent="0.25">
      <c r="A5107" s="342"/>
      <c r="B5107" s="417"/>
      <c r="C5107" s="418"/>
      <c r="S5107" s="367"/>
      <c r="T5107" s="367"/>
      <c r="U5107" s="368"/>
      <c r="V5107" s="1"/>
      <c r="W5107" s="1"/>
      <c r="X5107" s="1"/>
      <c r="Y5107" s="1"/>
      <c r="Z5107" s="1"/>
      <c r="AA5107" s="1"/>
      <c r="AB5107" s="1"/>
      <c r="AC5107" s="1"/>
    </row>
    <row r="5108" spans="1:29" ht="15" customHeight="1" x14ac:dyDescent="0.25">
      <c r="A5108" s="342"/>
      <c r="B5108" s="417"/>
      <c r="C5108" s="418"/>
      <c r="S5108" s="367"/>
      <c r="T5108" s="367"/>
      <c r="U5108" s="368"/>
      <c r="V5108" s="1"/>
      <c r="W5108" s="1"/>
      <c r="X5108" s="1"/>
      <c r="Y5108" s="1"/>
      <c r="Z5108" s="1"/>
      <c r="AA5108" s="1"/>
      <c r="AB5108" s="1"/>
      <c r="AC5108" s="1"/>
    </row>
    <row r="5109" spans="1:29" ht="15" customHeight="1" x14ac:dyDescent="0.25">
      <c r="A5109" s="342"/>
      <c r="B5109" s="417"/>
      <c r="C5109" s="418"/>
      <c r="S5109" s="367"/>
      <c r="T5109" s="367"/>
      <c r="U5109" s="368"/>
      <c r="V5109" s="1"/>
      <c r="W5109" s="1"/>
      <c r="X5109" s="1"/>
      <c r="Y5109" s="1"/>
      <c r="Z5109" s="1"/>
      <c r="AA5109" s="1"/>
      <c r="AB5109" s="1"/>
      <c r="AC5109" s="1"/>
    </row>
    <row r="5110" spans="1:29" ht="15" customHeight="1" x14ac:dyDescent="0.25">
      <c r="A5110" s="342"/>
      <c r="B5110" s="417"/>
      <c r="C5110" s="418"/>
      <c r="S5110" s="367"/>
      <c r="T5110" s="367"/>
      <c r="U5110" s="368"/>
      <c r="V5110" s="1"/>
      <c r="W5110" s="1"/>
      <c r="X5110" s="1"/>
      <c r="Y5110" s="1"/>
      <c r="Z5110" s="1"/>
      <c r="AA5110" s="1"/>
      <c r="AB5110" s="1"/>
      <c r="AC5110" s="1"/>
    </row>
    <row r="5111" spans="1:29" ht="15" customHeight="1" x14ac:dyDescent="0.25">
      <c r="A5111" s="342"/>
      <c r="B5111" s="417"/>
      <c r="C5111" s="418"/>
      <c r="S5111" s="367"/>
      <c r="T5111" s="367"/>
      <c r="U5111" s="368"/>
      <c r="V5111" s="1"/>
      <c r="W5111" s="1"/>
      <c r="X5111" s="1"/>
      <c r="Y5111" s="1"/>
      <c r="Z5111" s="1"/>
      <c r="AA5111" s="1"/>
      <c r="AB5111" s="1"/>
      <c r="AC5111" s="1"/>
    </row>
    <row r="5112" spans="1:29" ht="15" customHeight="1" x14ac:dyDescent="0.25">
      <c r="A5112" s="342"/>
      <c r="B5112" s="417"/>
      <c r="C5112" s="418"/>
      <c r="S5112" s="367"/>
      <c r="T5112" s="367"/>
      <c r="U5112" s="368"/>
      <c r="V5112" s="1"/>
      <c r="W5112" s="1"/>
      <c r="X5112" s="1"/>
      <c r="Y5112" s="1"/>
      <c r="Z5112" s="1"/>
      <c r="AA5112" s="1"/>
      <c r="AB5112" s="1"/>
      <c r="AC5112" s="1"/>
    </row>
    <row r="5113" spans="1:29" ht="15" customHeight="1" x14ac:dyDescent="0.25">
      <c r="A5113" s="342"/>
      <c r="B5113" s="417"/>
      <c r="C5113" s="418"/>
      <c r="S5113" s="367"/>
      <c r="T5113" s="367"/>
      <c r="U5113" s="368"/>
      <c r="V5113" s="1"/>
      <c r="W5113" s="1"/>
      <c r="X5113" s="1"/>
      <c r="Y5113" s="1"/>
      <c r="Z5113" s="1"/>
      <c r="AA5113" s="1"/>
      <c r="AB5113" s="1"/>
      <c r="AC5113" s="1"/>
    </row>
    <row r="5114" spans="1:29" ht="15" customHeight="1" x14ac:dyDescent="0.25">
      <c r="A5114" s="342"/>
      <c r="B5114" s="417"/>
      <c r="C5114" s="418"/>
      <c r="S5114" s="367"/>
      <c r="T5114" s="367"/>
      <c r="U5114" s="368"/>
      <c r="V5114" s="1"/>
      <c r="W5114" s="1"/>
      <c r="X5114" s="1"/>
      <c r="Y5114" s="1"/>
      <c r="Z5114" s="1"/>
      <c r="AA5114" s="1"/>
      <c r="AB5114" s="1"/>
      <c r="AC5114" s="1"/>
    </row>
    <row r="5115" spans="1:29" ht="15" customHeight="1" x14ac:dyDescent="0.25">
      <c r="A5115" s="342"/>
      <c r="B5115" s="417"/>
      <c r="C5115" s="418"/>
      <c r="S5115" s="367"/>
      <c r="T5115" s="367"/>
      <c r="U5115" s="368"/>
      <c r="V5115" s="1"/>
      <c r="W5115" s="1"/>
      <c r="X5115" s="1"/>
      <c r="Y5115" s="1"/>
      <c r="Z5115" s="1"/>
      <c r="AA5115" s="1"/>
      <c r="AB5115" s="1"/>
      <c r="AC5115" s="1"/>
    </row>
    <row r="5116" spans="1:29" ht="15" customHeight="1" x14ac:dyDescent="0.25">
      <c r="A5116" s="342"/>
      <c r="B5116" s="417"/>
      <c r="C5116" s="418"/>
      <c r="S5116" s="367"/>
      <c r="T5116" s="367"/>
      <c r="U5116" s="368"/>
      <c r="V5116" s="1"/>
      <c r="W5116" s="1"/>
      <c r="X5116" s="1"/>
      <c r="Y5116" s="1"/>
      <c r="Z5116" s="1"/>
      <c r="AA5116" s="1"/>
      <c r="AB5116" s="1"/>
      <c r="AC5116" s="1"/>
    </row>
    <row r="5117" spans="1:29" ht="15" customHeight="1" x14ac:dyDescent="0.25">
      <c r="A5117" s="342"/>
      <c r="B5117" s="417"/>
      <c r="C5117" s="418"/>
      <c r="S5117" s="367"/>
      <c r="T5117" s="367"/>
      <c r="U5117" s="368"/>
      <c r="V5117" s="1"/>
      <c r="W5117" s="1"/>
      <c r="X5117" s="1"/>
      <c r="Y5117" s="1"/>
      <c r="Z5117" s="1"/>
      <c r="AA5117" s="1"/>
      <c r="AB5117" s="1"/>
      <c r="AC5117" s="1"/>
    </row>
    <row r="5118" spans="1:29" ht="15" customHeight="1" x14ac:dyDescent="0.25">
      <c r="A5118" s="342"/>
      <c r="B5118" s="417"/>
      <c r="C5118" s="418"/>
      <c r="S5118" s="367"/>
      <c r="T5118" s="367"/>
      <c r="U5118" s="368"/>
      <c r="V5118" s="1"/>
      <c r="W5118" s="1"/>
      <c r="X5118" s="1"/>
      <c r="Y5118" s="1"/>
      <c r="Z5118" s="1"/>
      <c r="AA5118" s="1"/>
      <c r="AB5118" s="1"/>
      <c r="AC5118" s="1"/>
    </row>
    <row r="5119" spans="1:29" ht="15" customHeight="1" x14ac:dyDescent="0.25">
      <c r="A5119" s="342"/>
      <c r="B5119" s="417"/>
      <c r="C5119" s="418"/>
      <c r="S5119" s="367"/>
      <c r="T5119" s="367"/>
      <c r="U5119" s="368"/>
      <c r="V5119" s="1"/>
      <c r="W5119" s="1"/>
      <c r="X5119" s="1"/>
      <c r="Y5119" s="1"/>
      <c r="Z5119" s="1"/>
      <c r="AA5119" s="1"/>
      <c r="AB5119" s="1"/>
      <c r="AC5119" s="1"/>
    </row>
    <row r="5120" spans="1:29" ht="15" customHeight="1" x14ac:dyDescent="0.25">
      <c r="A5120" s="342"/>
      <c r="B5120" s="417"/>
      <c r="C5120" s="418"/>
      <c r="S5120" s="367"/>
      <c r="T5120" s="367"/>
      <c r="U5120" s="368"/>
      <c r="V5120" s="1"/>
      <c r="W5120" s="1"/>
      <c r="X5120" s="1"/>
      <c r="Y5120" s="1"/>
      <c r="Z5120" s="1"/>
      <c r="AA5120" s="1"/>
      <c r="AB5120" s="1"/>
      <c r="AC5120" s="1"/>
    </row>
    <row r="5121" spans="1:29" ht="15" customHeight="1" x14ac:dyDescent="0.25">
      <c r="A5121" s="342"/>
      <c r="B5121" s="417"/>
      <c r="C5121" s="418"/>
      <c r="S5121" s="367"/>
      <c r="T5121" s="367"/>
      <c r="U5121" s="368"/>
      <c r="V5121" s="1"/>
      <c r="W5121" s="1"/>
      <c r="X5121" s="1"/>
      <c r="Y5121" s="1"/>
      <c r="Z5121" s="1"/>
      <c r="AA5121" s="1"/>
      <c r="AB5121" s="1"/>
      <c r="AC5121" s="1"/>
    </row>
    <row r="5122" spans="1:29" ht="15" customHeight="1" x14ac:dyDescent="0.25">
      <c r="A5122" s="342"/>
      <c r="B5122" s="417"/>
      <c r="C5122" s="418"/>
      <c r="S5122" s="367"/>
      <c r="T5122" s="367"/>
      <c r="U5122" s="368"/>
      <c r="V5122" s="1"/>
      <c r="W5122" s="1"/>
      <c r="X5122" s="1"/>
      <c r="Y5122" s="1"/>
      <c r="Z5122" s="1"/>
      <c r="AA5122" s="1"/>
      <c r="AB5122" s="1"/>
      <c r="AC5122" s="1"/>
    </row>
    <row r="5123" spans="1:29" ht="15" customHeight="1" x14ac:dyDescent="0.25">
      <c r="A5123" s="342"/>
      <c r="B5123" s="417"/>
      <c r="C5123" s="418"/>
      <c r="S5123" s="367"/>
      <c r="T5123" s="367"/>
      <c r="U5123" s="368"/>
      <c r="V5123" s="1"/>
      <c r="W5123" s="1"/>
      <c r="X5123" s="1"/>
      <c r="Y5123" s="1"/>
      <c r="Z5123" s="1"/>
      <c r="AA5123" s="1"/>
      <c r="AB5123" s="1"/>
      <c r="AC5123" s="1"/>
    </row>
    <row r="5124" spans="1:29" ht="15" customHeight="1" x14ac:dyDescent="0.25">
      <c r="A5124" s="342"/>
      <c r="B5124" s="417"/>
      <c r="C5124" s="418"/>
      <c r="S5124" s="367"/>
      <c r="T5124" s="367"/>
      <c r="U5124" s="368"/>
      <c r="V5124" s="1"/>
      <c r="W5124" s="1"/>
      <c r="X5124" s="1"/>
      <c r="Y5124" s="1"/>
      <c r="Z5124" s="1"/>
      <c r="AA5124" s="1"/>
      <c r="AB5124" s="1"/>
      <c r="AC5124" s="1"/>
    </row>
    <row r="5125" spans="1:29" ht="15" customHeight="1" x14ac:dyDescent="0.25">
      <c r="A5125" s="342"/>
      <c r="B5125" s="417"/>
      <c r="C5125" s="418"/>
      <c r="S5125" s="367"/>
      <c r="T5125" s="367"/>
      <c r="U5125" s="368"/>
      <c r="V5125" s="1"/>
      <c r="W5125" s="1"/>
      <c r="X5125" s="1"/>
      <c r="Y5125" s="1"/>
      <c r="Z5125" s="1"/>
      <c r="AA5125" s="1"/>
      <c r="AB5125" s="1"/>
      <c r="AC5125" s="1"/>
    </row>
    <row r="5126" spans="1:29" ht="15" customHeight="1" x14ac:dyDescent="0.25">
      <c r="A5126" s="342"/>
      <c r="B5126" s="417"/>
      <c r="C5126" s="418"/>
      <c r="S5126" s="367"/>
      <c r="T5126" s="367"/>
      <c r="U5126" s="368"/>
      <c r="V5126" s="1"/>
      <c r="W5126" s="1"/>
      <c r="X5126" s="1"/>
      <c r="Y5126" s="1"/>
      <c r="Z5126" s="1"/>
      <c r="AA5126" s="1"/>
      <c r="AB5126" s="1"/>
      <c r="AC5126" s="1"/>
    </row>
    <row r="5127" spans="1:29" ht="15" customHeight="1" x14ac:dyDescent="0.25">
      <c r="A5127" s="342"/>
      <c r="B5127" s="417"/>
      <c r="C5127" s="418"/>
      <c r="S5127" s="367"/>
      <c r="T5127" s="367"/>
      <c r="U5127" s="368"/>
      <c r="V5127" s="1"/>
      <c r="W5127" s="1"/>
      <c r="X5127" s="1"/>
      <c r="Y5127" s="1"/>
      <c r="Z5127" s="1"/>
      <c r="AA5127" s="1"/>
      <c r="AB5127" s="1"/>
      <c r="AC5127" s="1"/>
    </row>
    <row r="5128" spans="1:29" ht="15" customHeight="1" x14ac:dyDescent="0.25">
      <c r="A5128" s="342"/>
      <c r="B5128" s="417"/>
      <c r="C5128" s="418"/>
      <c r="S5128" s="367"/>
      <c r="T5128" s="367"/>
      <c r="U5128" s="368"/>
      <c r="V5128" s="1"/>
      <c r="W5128" s="1"/>
      <c r="X5128" s="1"/>
      <c r="Y5128" s="1"/>
      <c r="Z5128" s="1"/>
      <c r="AA5128" s="1"/>
      <c r="AB5128" s="1"/>
      <c r="AC5128" s="1"/>
    </row>
    <row r="5129" spans="1:29" ht="15" customHeight="1" x14ac:dyDescent="0.25">
      <c r="A5129" s="342"/>
      <c r="B5129" s="417"/>
      <c r="C5129" s="418"/>
      <c r="S5129" s="367"/>
      <c r="T5129" s="367"/>
      <c r="U5129" s="368"/>
      <c r="V5129" s="1"/>
      <c r="W5129" s="1"/>
      <c r="X5129" s="1"/>
      <c r="Y5129" s="1"/>
      <c r="Z5129" s="1"/>
      <c r="AA5129" s="1"/>
      <c r="AB5129" s="1"/>
      <c r="AC5129" s="1"/>
    </row>
    <row r="5130" spans="1:29" ht="15" customHeight="1" x14ac:dyDescent="0.25">
      <c r="A5130" s="342"/>
      <c r="B5130" s="417"/>
      <c r="C5130" s="418"/>
      <c r="S5130" s="367"/>
      <c r="T5130" s="367"/>
      <c r="U5130" s="368"/>
      <c r="V5130" s="1"/>
      <c r="W5130" s="1"/>
      <c r="X5130" s="1"/>
      <c r="Y5130" s="1"/>
      <c r="Z5130" s="1"/>
      <c r="AA5130" s="1"/>
      <c r="AB5130" s="1"/>
      <c r="AC5130" s="1"/>
    </row>
    <row r="5131" spans="1:29" ht="15" customHeight="1" x14ac:dyDescent="0.25">
      <c r="A5131" s="342"/>
      <c r="B5131" s="417"/>
      <c r="C5131" s="418"/>
      <c r="S5131" s="367"/>
      <c r="T5131" s="367"/>
      <c r="U5131" s="368"/>
      <c r="V5131" s="1"/>
      <c r="W5131" s="1"/>
      <c r="X5131" s="1"/>
      <c r="Y5131" s="1"/>
      <c r="Z5131" s="1"/>
      <c r="AA5131" s="1"/>
      <c r="AB5131" s="1"/>
      <c r="AC5131" s="1"/>
    </row>
    <row r="5132" spans="1:29" ht="15" customHeight="1" x14ac:dyDescent="0.25">
      <c r="A5132" s="342"/>
      <c r="B5132" s="417"/>
      <c r="C5132" s="418"/>
      <c r="S5132" s="367"/>
      <c r="T5132" s="367"/>
      <c r="U5132" s="368"/>
      <c r="V5132" s="1"/>
      <c r="W5132" s="1"/>
      <c r="X5132" s="1"/>
      <c r="Y5132" s="1"/>
      <c r="Z5132" s="1"/>
      <c r="AA5132" s="1"/>
      <c r="AB5132" s="1"/>
      <c r="AC5132" s="1"/>
    </row>
    <row r="5133" spans="1:29" ht="15" customHeight="1" x14ac:dyDescent="0.25">
      <c r="A5133" s="342"/>
      <c r="B5133" s="417"/>
      <c r="C5133" s="418"/>
      <c r="S5133" s="367"/>
      <c r="T5133" s="367"/>
      <c r="U5133" s="368"/>
      <c r="V5133" s="1"/>
      <c r="W5133" s="1"/>
      <c r="X5133" s="1"/>
      <c r="Y5133" s="1"/>
      <c r="Z5133" s="1"/>
      <c r="AA5133" s="1"/>
      <c r="AB5133" s="1"/>
      <c r="AC5133" s="1"/>
    </row>
    <row r="5134" spans="1:29" ht="15" customHeight="1" x14ac:dyDescent="0.25">
      <c r="A5134" s="342"/>
      <c r="B5134" s="417"/>
      <c r="C5134" s="418"/>
      <c r="S5134" s="367"/>
      <c r="T5134" s="367"/>
      <c r="U5134" s="368"/>
      <c r="V5134" s="1"/>
      <c r="W5134" s="1"/>
      <c r="X5134" s="1"/>
      <c r="Y5134" s="1"/>
      <c r="Z5134" s="1"/>
      <c r="AA5134" s="1"/>
      <c r="AB5134" s="1"/>
      <c r="AC5134" s="1"/>
    </row>
    <row r="5135" spans="1:29" ht="15" customHeight="1" x14ac:dyDescent="0.25">
      <c r="A5135" s="342"/>
      <c r="B5135" s="417"/>
      <c r="C5135" s="418"/>
      <c r="S5135" s="367"/>
      <c r="T5135" s="367"/>
      <c r="U5135" s="368"/>
      <c r="V5135" s="1"/>
      <c r="W5135" s="1"/>
      <c r="X5135" s="1"/>
      <c r="Y5135" s="1"/>
      <c r="Z5135" s="1"/>
      <c r="AA5135" s="1"/>
      <c r="AB5135" s="1"/>
      <c r="AC5135" s="1"/>
    </row>
    <row r="5136" spans="1:29" ht="15" customHeight="1" x14ac:dyDescent="0.25">
      <c r="A5136" s="342"/>
      <c r="B5136" s="417"/>
      <c r="C5136" s="418"/>
      <c r="S5136" s="367"/>
      <c r="T5136" s="367"/>
      <c r="U5136" s="368"/>
      <c r="V5136" s="1"/>
      <c r="W5136" s="1"/>
      <c r="X5136" s="1"/>
      <c r="Y5136" s="1"/>
      <c r="Z5136" s="1"/>
      <c r="AA5136" s="1"/>
      <c r="AB5136" s="1"/>
      <c r="AC5136" s="1"/>
    </row>
    <row r="5137" spans="1:29" ht="15" customHeight="1" x14ac:dyDescent="0.25">
      <c r="A5137" s="342"/>
      <c r="B5137" s="417"/>
      <c r="C5137" s="418"/>
      <c r="S5137" s="367"/>
      <c r="T5137" s="367"/>
      <c r="U5137" s="368"/>
      <c r="V5137" s="1"/>
      <c r="W5137" s="1"/>
      <c r="X5137" s="1"/>
      <c r="Y5137" s="1"/>
      <c r="Z5137" s="1"/>
      <c r="AA5137" s="1"/>
      <c r="AB5137" s="1"/>
      <c r="AC5137" s="1"/>
    </row>
    <row r="5138" spans="1:29" ht="15" customHeight="1" x14ac:dyDescent="0.25">
      <c r="A5138" s="342"/>
      <c r="B5138" s="417"/>
      <c r="C5138" s="418"/>
      <c r="S5138" s="367"/>
      <c r="T5138" s="367"/>
      <c r="U5138" s="368"/>
      <c r="V5138" s="1"/>
      <c r="W5138" s="1"/>
      <c r="X5138" s="1"/>
      <c r="Y5138" s="1"/>
      <c r="Z5138" s="1"/>
      <c r="AA5138" s="1"/>
      <c r="AB5138" s="1"/>
      <c r="AC5138" s="1"/>
    </row>
    <row r="5139" spans="1:29" ht="15" customHeight="1" x14ac:dyDescent="0.25">
      <c r="A5139" s="342"/>
      <c r="B5139" s="417"/>
      <c r="C5139" s="418"/>
      <c r="S5139" s="367"/>
      <c r="T5139" s="367"/>
      <c r="U5139" s="368"/>
      <c r="V5139" s="1"/>
      <c r="W5139" s="1"/>
      <c r="X5139" s="1"/>
      <c r="Y5139" s="1"/>
      <c r="Z5139" s="1"/>
      <c r="AA5139" s="1"/>
      <c r="AB5139" s="1"/>
      <c r="AC5139" s="1"/>
    </row>
    <row r="5140" spans="1:29" ht="15" customHeight="1" x14ac:dyDescent="0.25">
      <c r="A5140" s="342"/>
      <c r="B5140" s="417"/>
      <c r="C5140" s="418"/>
      <c r="S5140" s="367"/>
      <c r="T5140" s="367"/>
      <c r="U5140" s="368"/>
      <c r="V5140" s="1"/>
      <c r="W5140" s="1"/>
      <c r="X5140" s="1"/>
      <c r="Y5140" s="1"/>
      <c r="Z5140" s="1"/>
      <c r="AA5140" s="1"/>
      <c r="AB5140" s="1"/>
      <c r="AC5140" s="1"/>
    </row>
    <row r="5141" spans="1:29" ht="15" customHeight="1" x14ac:dyDescent="0.25">
      <c r="A5141" s="342"/>
      <c r="B5141" s="417"/>
      <c r="C5141" s="418"/>
      <c r="S5141" s="367"/>
      <c r="T5141" s="367"/>
      <c r="U5141" s="368"/>
      <c r="V5141" s="1"/>
      <c r="W5141" s="1"/>
      <c r="X5141" s="1"/>
      <c r="Y5141" s="1"/>
      <c r="Z5141" s="1"/>
      <c r="AA5141" s="1"/>
      <c r="AB5141" s="1"/>
      <c r="AC5141" s="1"/>
    </row>
    <row r="5142" spans="1:29" ht="15" customHeight="1" x14ac:dyDescent="0.25">
      <c r="A5142" s="342"/>
      <c r="B5142" s="417"/>
      <c r="C5142" s="418"/>
      <c r="S5142" s="367"/>
      <c r="T5142" s="367"/>
      <c r="U5142" s="368"/>
      <c r="V5142" s="1"/>
      <c r="W5142" s="1"/>
      <c r="X5142" s="1"/>
      <c r="Y5142" s="1"/>
      <c r="Z5142" s="1"/>
      <c r="AA5142" s="1"/>
      <c r="AB5142" s="1"/>
      <c r="AC5142" s="1"/>
    </row>
    <row r="5143" spans="1:29" ht="15" customHeight="1" x14ac:dyDescent="0.25">
      <c r="A5143" s="342"/>
      <c r="B5143" s="417"/>
      <c r="C5143" s="418"/>
      <c r="S5143" s="367"/>
      <c r="T5143" s="367"/>
      <c r="U5143" s="368"/>
      <c r="V5143" s="1"/>
      <c r="W5143" s="1"/>
      <c r="X5143" s="1"/>
      <c r="Y5143" s="1"/>
      <c r="Z5143" s="1"/>
      <c r="AA5143" s="1"/>
      <c r="AB5143" s="1"/>
      <c r="AC5143" s="1"/>
    </row>
    <row r="5144" spans="1:29" ht="15" customHeight="1" x14ac:dyDescent="0.25">
      <c r="A5144" s="342"/>
      <c r="B5144" s="417"/>
      <c r="C5144" s="418"/>
      <c r="S5144" s="367"/>
      <c r="T5144" s="367"/>
      <c r="U5144" s="368"/>
      <c r="V5144" s="1"/>
      <c r="W5144" s="1"/>
      <c r="X5144" s="1"/>
      <c r="Y5144" s="1"/>
      <c r="Z5144" s="1"/>
      <c r="AA5144" s="1"/>
      <c r="AB5144" s="1"/>
      <c r="AC5144" s="1"/>
    </row>
    <row r="5145" spans="1:29" ht="15" customHeight="1" x14ac:dyDescent="0.25">
      <c r="A5145" s="342"/>
      <c r="B5145" s="417"/>
      <c r="C5145" s="418"/>
      <c r="S5145" s="367"/>
      <c r="T5145" s="367"/>
      <c r="U5145" s="368"/>
      <c r="V5145" s="1"/>
      <c r="W5145" s="1"/>
      <c r="X5145" s="1"/>
      <c r="Y5145" s="1"/>
      <c r="Z5145" s="1"/>
      <c r="AA5145" s="1"/>
      <c r="AB5145" s="1"/>
      <c r="AC5145" s="1"/>
    </row>
    <row r="5146" spans="1:29" ht="15" customHeight="1" x14ac:dyDescent="0.25">
      <c r="A5146" s="342"/>
      <c r="B5146" s="417"/>
      <c r="C5146" s="418"/>
      <c r="S5146" s="367"/>
      <c r="T5146" s="367"/>
      <c r="U5146" s="368"/>
      <c r="V5146" s="1"/>
      <c r="W5146" s="1"/>
      <c r="X5146" s="1"/>
      <c r="Y5146" s="1"/>
      <c r="Z5146" s="1"/>
      <c r="AA5146" s="1"/>
      <c r="AB5146" s="1"/>
      <c r="AC5146" s="1"/>
    </row>
    <row r="5147" spans="1:29" ht="15" customHeight="1" x14ac:dyDescent="0.25">
      <c r="A5147" s="342"/>
      <c r="B5147" s="417"/>
      <c r="C5147" s="418"/>
      <c r="S5147" s="367"/>
      <c r="T5147" s="367"/>
      <c r="U5147" s="368"/>
      <c r="V5147" s="1"/>
      <c r="W5147" s="1"/>
      <c r="X5147" s="1"/>
      <c r="Y5147" s="1"/>
      <c r="Z5147" s="1"/>
      <c r="AA5147" s="1"/>
      <c r="AB5147" s="1"/>
      <c r="AC5147" s="1"/>
    </row>
    <row r="5148" spans="1:29" ht="15" customHeight="1" x14ac:dyDescent="0.25">
      <c r="A5148" s="342"/>
      <c r="B5148" s="417"/>
      <c r="C5148" s="418"/>
      <c r="S5148" s="367"/>
      <c r="T5148" s="367"/>
      <c r="U5148" s="368"/>
      <c r="V5148" s="1"/>
      <c r="W5148" s="1"/>
      <c r="X5148" s="1"/>
      <c r="Y5148" s="1"/>
      <c r="Z5148" s="1"/>
      <c r="AA5148" s="1"/>
      <c r="AB5148" s="1"/>
      <c r="AC5148" s="1"/>
    </row>
    <row r="5149" spans="1:29" ht="15" customHeight="1" x14ac:dyDescent="0.25">
      <c r="A5149" s="342"/>
      <c r="B5149" s="417"/>
      <c r="C5149" s="418"/>
      <c r="S5149" s="367"/>
      <c r="T5149" s="367"/>
      <c r="U5149" s="368"/>
      <c r="V5149" s="1"/>
      <c r="W5149" s="1"/>
      <c r="X5149" s="1"/>
      <c r="Y5149" s="1"/>
      <c r="Z5149" s="1"/>
      <c r="AA5149" s="1"/>
      <c r="AB5149" s="1"/>
      <c r="AC5149" s="1"/>
    </row>
    <row r="5150" spans="1:29" ht="15" customHeight="1" x14ac:dyDescent="0.25">
      <c r="A5150" s="342"/>
      <c r="B5150" s="417"/>
      <c r="C5150" s="418"/>
      <c r="S5150" s="367"/>
      <c r="T5150" s="367"/>
      <c r="U5150" s="368"/>
      <c r="V5150" s="1"/>
      <c r="W5150" s="1"/>
      <c r="X5150" s="1"/>
      <c r="Y5150" s="1"/>
      <c r="Z5150" s="1"/>
      <c r="AA5150" s="1"/>
      <c r="AB5150" s="1"/>
      <c r="AC5150" s="1"/>
    </row>
    <row r="5151" spans="1:29" ht="15" customHeight="1" x14ac:dyDescent="0.25">
      <c r="A5151" s="342"/>
      <c r="B5151" s="417"/>
      <c r="C5151" s="418"/>
      <c r="S5151" s="367"/>
      <c r="T5151" s="367"/>
      <c r="U5151" s="368"/>
      <c r="V5151" s="1"/>
      <c r="W5151" s="1"/>
      <c r="X5151" s="1"/>
      <c r="Y5151" s="1"/>
      <c r="Z5151" s="1"/>
      <c r="AA5151" s="1"/>
      <c r="AB5151" s="1"/>
      <c r="AC5151" s="1"/>
    </row>
    <row r="5152" spans="1:29" ht="15" customHeight="1" x14ac:dyDescent="0.25">
      <c r="A5152" s="342"/>
      <c r="B5152" s="417"/>
      <c r="C5152" s="418"/>
      <c r="S5152" s="367"/>
      <c r="T5152" s="367"/>
      <c r="U5152" s="368"/>
      <c r="V5152" s="1"/>
      <c r="W5152" s="1"/>
      <c r="X5152" s="1"/>
      <c r="Y5152" s="1"/>
      <c r="Z5152" s="1"/>
      <c r="AA5152" s="1"/>
      <c r="AB5152" s="1"/>
      <c r="AC5152" s="1"/>
    </row>
    <row r="5153" spans="1:29" ht="15" customHeight="1" x14ac:dyDescent="0.25">
      <c r="A5153" s="342"/>
      <c r="B5153" s="417"/>
      <c r="C5153" s="418"/>
      <c r="S5153" s="367"/>
      <c r="T5153" s="367"/>
      <c r="U5153" s="368"/>
      <c r="V5153" s="1"/>
      <c r="W5153" s="1"/>
      <c r="X5153" s="1"/>
      <c r="Y5153" s="1"/>
      <c r="Z5153" s="1"/>
      <c r="AA5153" s="1"/>
      <c r="AB5153" s="1"/>
      <c r="AC5153" s="1"/>
    </row>
    <row r="5154" spans="1:29" ht="15" customHeight="1" x14ac:dyDescent="0.25">
      <c r="A5154" s="342"/>
      <c r="B5154" s="417"/>
      <c r="C5154" s="418"/>
      <c r="S5154" s="367"/>
      <c r="T5154" s="367"/>
      <c r="U5154" s="368"/>
      <c r="V5154" s="1"/>
      <c r="W5154" s="1"/>
      <c r="X5154" s="1"/>
      <c r="Y5154" s="1"/>
      <c r="Z5154" s="1"/>
      <c r="AA5154" s="1"/>
      <c r="AB5154" s="1"/>
      <c r="AC5154" s="1"/>
    </row>
    <row r="5155" spans="1:29" ht="15" customHeight="1" x14ac:dyDescent="0.25">
      <c r="A5155" s="342"/>
      <c r="B5155" s="417"/>
      <c r="C5155" s="418"/>
      <c r="S5155" s="367"/>
      <c r="T5155" s="367"/>
      <c r="U5155" s="368"/>
      <c r="V5155" s="1"/>
      <c r="W5155" s="1"/>
      <c r="X5155" s="1"/>
      <c r="Y5155" s="1"/>
      <c r="Z5155" s="1"/>
      <c r="AA5155" s="1"/>
      <c r="AB5155" s="1"/>
      <c r="AC5155" s="1"/>
    </row>
    <row r="5156" spans="1:29" ht="15" customHeight="1" x14ac:dyDescent="0.25">
      <c r="A5156" s="342"/>
      <c r="B5156" s="417"/>
      <c r="C5156" s="418"/>
      <c r="S5156" s="367"/>
      <c r="T5156" s="367"/>
      <c r="U5156" s="368"/>
      <c r="V5156" s="1"/>
      <c r="W5156" s="1"/>
      <c r="X5156" s="1"/>
      <c r="Y5156" s="1"/>
      <c r="Z5156" s="1"/>
      <c r="AA5156" s="1"/>
      <c r="AB5156" s="1"/>
      <c r="AC5156" s="1"/>
    </row>
    <row r="5157" spans="1:29" ht="15" customHeight="1" x14ac:dyDescent="0.25">
      <c r="A5157" s="342"/>
      <c r="B5157" s="417"/>
      <c r="C5157" s="418"/>
      <c r="S5157" s="367"/>
      <c r="T5157" s="367"/>
      <c r="U5157" s="368"/>
      <c r="V5157" s="1"/>
      <c r="W5157" s="1"/>
      <c r="X5157" s="1"/>
      <c r="Y5157" s="1"/>
      <c r="Z5157" s="1"/>
      <c r="AA5157" s="1"/>
      <c r="AB5157" s="1"/>
      <c r="AC5157" s="1"/>
    </row>
    <row r="5158" spans="1:29" ht="15" customHeight="1" x14ac:dyDescent="0.25">
      <c r="A5158" s="342"/>
      <c r="B5158" s="417"/>
      <c r="C5158" s="418"/>
      <c r="S5158" s="367"/>
      <c r="T5158" s="367"/>
      <c r="U5158" s="368"/>
      <c r="V5158" s="1"/>
      <c r="W5158" s="1"/>
      <c r="X5158" s="1"/>
      <c r="Y5158" s="1"/>
      <c r="Z5158" s="1"/>
      <c r="AA5158" s="1"/>
      <c r="AB5158" s="1"/>
      <c r="AC5158" s="1"/>
    </row>
    <row r="5159" spans="1:29" ht="15" customHeight="1" x14ac:dyDescent="0.25">
      <c r="A5159" s="342"/>
      <c r="B5159" s="417"/>
      <c r="C5159" s="418"/>
      <c r="S5159" s="367"/>
      <c r="T5159" s="367"/>
      <c r="U5159" s="368"/>
      <c r="V5159" s="1"/>
      <c r="W5159" s="1"/>
      <c r="X5159" s="1"/>
      <c r="Y5159" s="1"/>
      <c r="Z5159" s="1"/>
      <c r="AA5159" s="1"/>
      <c r="AB5159" s="1"/>
      <c r="AC5159" s="1"/>
    </row>
    <row r="5160" spans="1:29" ht="15" customHeight="1" x14ac:dyDescent="0.25">
      <c r="A5160" s="342"/>
      <c r="B5160" s="417"/>
      <c r="C5160" s="418"/>
      <c r="S5160" s="367"/>
      <c r="T5160" s="367"/>
      <c r="U5160" s="368"/>
      <c r="V5160" s="1"/>
      <c r="W5160" s="1"/>
      <c r="X5160" s="1"/>
      <c r="Y5160" s="1"/>
      <c r="Z5160" s="1"/>
      <c r="AA5160" s="1"/>
      <c r="AB5160" s="1"/>
      <c r="AC5160" s="1"/>
    </row>
    <row r="5161" spans="1:29" ht="15" customHeight="1" x14ac:dyDescent="0.25">
      <c r="A5161" s="342"/>
      <c r="B5161" s="417"/>
      <c r="C5161" s="418"/>
      <c r="S5161" s="367"/>
      <c r="T5161" s="367"/>
      <c r="U5161" s="368"/>
      <c r="V5161" s="1"/>
      <c r="W5161" s="1"/>
      <c r="X5161" s="1"/>
      <c r="Y5161" s="1"/>
      <c r="Z5161" s="1"/>
      <c r="AA5161" s="1"/>
      <c r="AB5161" s="1"/>
      <c r="AC5161" s="1"/>
    </row>
    <row r="5162" spans="1:29" ht="15" customHeight="1" x14ac:dyDescent="0.25">
      <c r="A5162" s="342"/>
      <c r="B5162" s="417"/>
      <c r="C5162" s="418"/>
      <c r="S5162" s="367"/>
      <c r="T5162" s="367"/>
      <c r="U5162" s="368"/>
      <c r="V5162" s="1"/>
      <c r="W5162" s="1"/>
      <c r="X5162" s="1"/>
      <c r="Y5162" s="1"/>
      <c r="Z5162" s="1"/>
      <c r="AA5162" s="1"/>
      <c r="AB5162" s="1"/>
      <c r="AC5162" s="1"/>
    </row>
    <row r="5163" spans="1:29" ht="15" customHeight="1" x14ac:dyDescent="0.25">
      <c r="A5163" s="342"/>
      <c r="B5163" s="417"/>
      <c r="C5163" s="418"/>
      <c r="S5163" s="367"/>
      <c r="T5163" s="367"/>
      <c r="U5163" s="368"/>
      <c r="V5163" s="1"/>
      <c r="W5163" s="1"/>
      <c r="X5163" s="1"/>
      <c r="Y5163" s="1"/>
      <c r="Z5163" s="1"/>
      <c r="AA5163" s="1"/>
      <c r="AB5163" s="1"/>
      <c r="AC5163" s="1"/>
    </row>
    <row r="5164" spans="1:29" ht="15" customHeight="1" x14ac:dyDescent="0.25">
      <c r="A5164" s="342"/>
      <c r="B5164" s="417"/>
      <c r="C5164" s="418"/>
      <c r="S5164" s="367"/>
      <c r="T5164" s="367"/>
      <c r="U5164" s="368"/>
      <c r="V5164" s="1"/>
      <c r="W5164" s="1"/>
      <c r="X5164" s="1"/>
      <c r="Y5164" s="1"/>
      <c r="Z5164" s="1"/>
      <c r="AA5164" s="1"/>
      <c r="AB5164" s="1"/>
      <c r="AC5164" s="1"/>
    </row>
    <row r="5165" spans="1:29" ht="15" customHeight="1" x14ac:dyDescent="0.25">
      <c r="A5165" s="342"/>
      <c r="B5165" s="417"/>
      <c r="C5165" s="418"/>
      <c r="S5165" s="367"/>
      <c r="T5165" s="367"/>
      <c r="U5165" s="368"/>
      <c r="V5165" s="1"/>
      <c r="W5165" s="1"/>
      <c r="X5165" s="1"/>
      <c r="Y5165" s="1"/>
      <c r="Z5165" s="1"/>
      <c r="AA5165" s="1"/>
      <c r="AB5165" s="1"/>
      <c r="AC5165" s="1"/>
    </row>
    <row r="5166" spans="1:29" ht="15" customHeight="1" x14ac:dyDescent="0.25">
      <c r="A5166" s="342"/>
      <c r="B5166" s="417"/>
      <c r="C5166" s="418"/>
      <c r="S5166" s="367"/>
      <c r="T5166" s="367"/>
      <c r="U5166" s="368"/>
      <c r="V5166" s="1"/>
      <c r="W5166" s="1"/>
      <c r="X5166" s="1"/>
      <c r="Y5166" s="1"/>
      <c r="Z5166" s="1"/>
      <c r="AA5166" s="1"/>
      <c r="AB5166" s="1"/>
      <c r="AC5166" s="1"/>
    </row>
    <row r="5167" spans="1:29" ht="15" customHeight="1" x14ac:dyDescent="0.25">
      <c r="A5167" s="342"/>
      <c r="B5167" s="417"/>
      <c r="C5167" s="418"/>
      <c r="S5167" s="367"/>
      <c r="T5167" s="367"/>
      <c r="U5167" s="368"/>
      <c r="V5167" s="1"/>
      <c r="W5167" s="1"/>
      <c r="X5167" s="1"/>
      <c r="Y5167" s="1"/>
      <c r="Z5167" s="1"/>
      <c r="AA5167" s="1"/>
      <c r="AB5167" s="1"/>
      <c r="AC5167" s="1"/>
    </row>
    <row r="5168" spans="1:29" ht="15" customHeight="1" x14ac:dyDescent="0.25">
      <c r="A5168" s="342"/>
      <c r="B5168" s="417"/>
      <c r="C5168" s="418"/>
      <c r="S5168" s="367"/>
      <c r="T5168" s="367"/>
      <c r="U5168" s="368"/>
      <c r="V5168" s="1"/>
      <c r="W5168" s="1"/>
      <c r="X5168" s="1"/>
      <c r="Y5168" s="1"/>
      <c r="Z5168" s="1"/>
      <c r="AA5168" s="1"/>
      <c r="AB5168" s="1"/>
      <c r="AC5168" s="1"/>
    </row>
    <row r="5169" spans="1:29" ht="15" customHeight="1" x14ac:dyDescent="0.25">
      <c r="A5169" s="342"/>
      <c r="B5169" s="417"/>
      <c r="C5169" s="418"/>
      <c r="S5169" s="367"/>
      <c r="T5169" s="367"/>
      <c r="U5169" s="368"/>
      <c r="V5169" s="1"/>
      <c r="W5169" s="1"/>
      <c r="X5169" s="1"/>
      <c r="Y5169" s="1"/>
      <c r="Z5169" s="1"/>
      <c r="AA5169" s="1"/>
      <c r="AB5169" s="1"/>
      <c r="AC5169" s="1"/>
    </row>
    <row r="5170" spans="1:29" ht="15" customHeight="1" x14ac:dyDescent="0.25">
      <c r="A5170" s="342"/>
      <c r="B5170" s="417"/>
      <c r="C5170" s="418"/>
      <c r="S5170" s="367"/>
      <c r="T5170" s="367"/>
      <c r="U5170" s="368"/>
      <c r="V5170" s="1"/>
      <c r="W5170" s="1"/>
      <c r="X5170" s="1"/>
      <c r="Y5170" s="1"/>
      <c r="Z5170" s="1"/>
      <c r="AA5170" s="1"/>
      <c r="AB5170" s="1"/>
      <c r="AC5170" s="1"/>
    </row>
    <row r="5171" spans="1:29" ht="15" customHeight="1" x14ac:dyDescent="0.25">
      <c r="A5171" s="342"/>
      <c r="B5171" s="417"/>
      <c r="C5171" s="418"/>
      <c r="S5171" s="367"/>
      <c r="T5171" s="367"/>
      <c r="U5171" s="368"/>
      <c r="V5171" s="1"/>
      <c r="W5171" s="1"/>
      <c r="X5171" s="1"/>
      <c r="Y5171" s="1"/>
      <c r="Z5171" s="1"/>
      <c r="AA5171" s="1"/>
      <c r="AB5171" s="1"/>
      <c r="AC5171" s="1"/>
    </row>
    <row r="5172" spans="1:29" ht="15" customHeight="1" x14ac:dyDescent="0.25">
      <c r="A5172" s="342"/>
      <c r="B5172" s="417"/>
      <c r="C5172" s="418"/>
      <c r="S5172" s="367"/>
      <c r="T5172" s="367"/>
      <c r="U5172" s="368"/>
      <c r="V5172" s="1"/>
      <c r="W5172" s="1"/>
      <c r="X5172" s="1"/>
      <c r="Y5172" s="1"/>
      <c r="Z5172" s="1"/>
      <c r="AA5172" s="1"/>
      <c r="AB5172" s="1"/>
      <c r="AC5172" s="1"/>
    </row>
    <row r="5173" spans="1:29" ht="15" customHeight="1" x14ac:dyDescent="0.25">
      <c r="A5173" s="342"/>
      <c r="B5173" s="417"/>
      <c r="C5173" s="418"/>
      <c r="S5173" s="367"/>
      <c r="T5173" s="367"/>
      <c r="U5173" s="368"/>
      <c r="V5173" s="1"/>
      <c r="W5173" s="1"/>
      <c r="X5173" s="1"/>
      <c r="Y5173" s="1"/>
      <c r="Z5173" s="1"/>
      <c r="AA5173" s="1"/>
      <c r="AB5173" s="1"/>
      <c r="AC5173" s="1"/>
    </row>
    <row r="5174" spans="1:29" ht="15" customHeight="1" x14ac:dyDescent="0.25">
      <c r="A5174" s="342"/>
      <c r="B5174" s="417"/>
      <c r="C5174" s="418"/>
      <c r="S5174" s="367"/>
      <c r="T5174" s="367"/>
      <c r="U5174" s="368"/>
      <c r="V5174" s="1"/>
      <c r="W5174" s="1"/>
      <c r="X5174" s="1"/>
      <c r="Y5174" s="1"/>
      <c r="Z5174" s="1"/>
      <c r="AA5174" s="1"/>
      <c r="AB5174" s="1"/>
      <c r="AC5174" s="1"/>
    </row>
    <row r="5175" spans="1:29" ht="15" customHeight="1" x14ac:dyDescent="0.25">
      <c r="A5175" s="342"/>
      <c r="B5175" s="417"/>
      <c r="C5175" s="418"/>
      <c r="S5175" s="367"/>
      <c r="T5175" s="367"/>
      <c r="U5175" s="368"/>
      <c r="V5175" s="1"/>
      <c r="W5175" s="1"/>
      <c r="X5175" s="1"/>
      <c r="Y5175" s="1"/>
      <c r="Z5175" s="1"/>
      <c r="AA5175" s="1"/>
      <c r="AB5175" s="1"/>
      <c r="AC5175" s="1"/>
    </row>
    <row r="5176" spans="1:29" ht="15" customHeight="1" x14ac:dyDescent="0.25">
      <c r="A5176" s="342"/>
      <c r="B5176" s="417"/>
      <c r="C5176" s="418"/>
      <c r="S5176" s="367"/>
      <c r="T5176" s="367"/>
      <c r="U5176" s="368"/>
      <c r="V5176" s="1"/>
      <c r="W5176" s="1"/>
      <c r="X5176" s="1"/>
      <c r="Y5176" s="1"/>
      <c r="Z5176" s="1"/>
      <c r="AA5176" s="1"/>
      <c r="AB5176" s="1"/>
      <c r="AC5176" s="1"/>
    </row>
    <row r="5177" spans="1:29" ht="15" customHeight="1" x14ac:dyDescent="0.25">
      <c r="A5177" s="342"/>
      <c r="B5177" s="417"/>
      <c r="C5177" s="418"/>
      <c r="S5177" s="367"/>
      <c r="T5177" s="367"/>
      <c r="U5177" s="368"/>
      <c r="V5177" s="1"/>
      <c r="W5177" s="1"/>
      <c r="X5177" s="1"/>
      <c r="Y5177" s="1"/>
      <c r="Z5177" s="1"/>
      <c r="AA5177" s="1"/>
      <c r="AB5177" s="1"/>
      <c r="AC5177" s="1"/>
    </row>
    <row r="5178" spans="1:29" ht="15" customHeight="1" x14ac:dyDescent="0.25">
      <c r="A5178" s="342"/>
      <c r="B5178" s="417"/>
      <c r="C5178" s="418"/>
      <c r="S5178" s="367"/>
      <c r="T5178" s="367"/>
      <c r="U5178" s="368"/>
      <c r="V5178" s="1"/>
      <c r="W5178" s="1"/>
      <c r="X5178" s="1"/>
      <c r="Y5178" s="1"/>
      <c r="Z5178" s="1"/>
      <c r="AA5178" s="1"/>
      <c r="AB5178" s="1"/>
      <c r="AC5178" s="1"/>
    </row>
    <row r="5179" spans="1:29" ht="15" customHeight="1" x14ac:dyDescent="0.25">
      <c r="A5179" s="342"/>
      <c r="B5179" s="417"/>
      <c r="C5179" s="418"/>
      <c r="S5179" s="367"/>
      <c r="T5179" s="367"/>
      <c r="U5179" s="368"/>
      <c r="V5179" s="1"/>
      <c r="W5179" s="1"/>
      <c r="X5179" s="1"/>
      <c r="Y5179" s="1"/>
      <c r="Z5179" s="1"/>
      <c r="AA5179" s="1"/>
      <c r="AB5179" s="1"/>
      <c r="AC5179" s="1"/>
    </row>
    <row r="5180" spans="1:29" ht="15" customHeight="1" x14ac:dyDescent="0.25">
      <c r="A5180" s="342"/>
      <c r="B5180" s="417"/>
      <c r="C5180" s="418"/>
      <c r="S5180" s="367"/>
      <c r="T5180" s="367"/>
      <c r="U5180" s="368"/>
      <c r="V5180" s="1"/>
      <c r="W5180" s="1"/>
      <c r="X5180" s="1"/>
      <c r="Y5180" s="1"/>
      <c r="Z5180" s="1"/>
      <c r="AA5180" s="1"/>
      <c r="AB5180" s="1"/>
      <c r="AC5180" s="1"/>
    </row>
    <row r="5181" spans="1:29" ht="15" customHeight="1" x14ac:dyDescent="0.25">
      <c r="A5181" s="342"/>
      <c r="B5181" s="417"/>
      <c r="C5181" s="418"/>
      <c r="S5181" s="367"/>
      <c r="T5181" s="367"/>
      <c r="U5181" s="368"/>
      <c r="V5181" s="1"/>
      <c r="W5181" s="1"/>
      <c r="X5181" s="1"/>
      <c r="Y5181" s="1"/>
      <c r="Z5181" s="1"/>
      <c r="AA5181" s="1"/>
      <c r="AB5181" s="1"/>
      <c r="AC5181" s="1"/>
    </row>
    <row r="5182" spans="1:29" ht="15" customHeight="1" x14ac:dyDescent="0.25">
      <c r="A5182" s="342"/>
      <c r="B5182" s="417"/>
      <c r="C5182" s="418"/>
      <c r="S5182" s="367"/>
      <c r="T5182" s="367"/>
      <c r="U5182" s="368"/>
      <c r="V5182" s="1"/>
      <c r="W5182" s="1"/>
      <c r="X5182" s="1"/>
      <c r="Y5182" s="1"/>
      <c r="Z5182" s="1"/>
      <c r="AA5182" s="1"/>
      <c r="AB5182" s="1"/>
      <c r="AC5182" s="1"/>
    </row>
    <row r="5183" spans="1:29" ht="15" customHeight="1" x14ac:dyDescent="0.25">
      <c r="A5183" s="342"/>
      <c r="B5183" s="417"/>
      <c r="C5183" s="418"/>
      <c r="S5183" s="367"/>
      <c r="T5183" s="367"/>
      <c r="U5183" s="368"/>
      <c r="V5183" s="1"/>
      <c r="W5183" s="1"/>
      <c r="X5183" s="1"/>
      <c r="Y5183" s="1"/>
      <c r="Z5183" s="1"/>
      <c r="AA5183" s="1"/>
      <c r="AB5183" s="1"/>
      <c r="AC5183" s="1"/>
    </row>
    <row r="5184" spans="1:29" ht="15" customHeight="1" x14ac:dyDescent="0.25">
      <c r="A5184" s="342"/>
      <c r="B5184" s="417"/>
      <c r="C5184" s="418"/>
      <c r="S5184" s="367"/>
      <c r="T5184" s="367"/>
      <c r="U5184" s="368"/>
      <c r="V5184" s="1"/>
      <c r="W5184" s="1"/>
      <c r="X5184" s="1"/>
      <c r="Y5184" s="1"/>
      <c r="Z5184" s="1"/>
      <c r="AA5184" s="1"/>
      <c r="AB5184" s="1"/>
      <c r="AC5184" s="1"/>
    </row>
    <row r="5185" spans="1:29" ht="15" customHeight="1" x14ac:dyDescent="0.25">
      <c r="A5185" s="342"/>
      <c r="B5185" s="417"/>
      <c r="C5185" s="418"/>
      <c r="S5185" s="367"/>
      <c r="T5185" s="367"/>
      <c r="U5185" s="368"/>
      <c r="V5185" s="1"/>
      <c r="W5185" s="1"/>
      <c r="X5185" s="1"/>
      <c r="Y5185" s="1"/>
      <c r="Z5185" s="1"/>
      <c r="AA5185" s="1"/>
      <c r="AB5185" s="1"/>
      <c r="AC5185" s="1"/>
    </row>
    <row r="5186" spans="1:29" ht="15" customHeight="1" x14ac:dyDescent="0.25">
      <c r="A5186" s="342"/>
      <c r="B5186" s="417"/>
      <c r="C5186" s="418"/>
      <c r="S5186" s="367"/>
      <c r="T5186" s="367"/>
      <c r="U5186" s="368"/>
      <c r="V5186" s="1"/>
      <c r="W5186" s="1"/>
      <c r="X5186" s="1"/>
      <c r="Y5186" s="1"/>
      <c r="Z5186" s="1"/>
      <c r="AA5186" s="1"/>
      <c r="AB5186" s="1"/>
      <c r="AC5186" s="1"/>
    </row>
    <row r="5187" spans="1:29" ht="15" customHeight="1" x14ac:dyDescent="0.25">
      <c r="A5187" s="342"/>
      <c r="B5187" s="417"/>
      <c r="C5187" s="418"/>
      <c r="S5187" s="367"/>
      <c r="T5187" s="367"/>
      <c r="U5187" s="368"/>
      <c r="V5187" s="1"/>
      <c r="W5187" s="1"/>
      <c r="X5187" s="1"/>
      <c r="Y5187" s="1"/>
      <c r="Z5187" s="1"/>
      <c r="AA5187" s="1"/>
      <c r="AB5187" s="1"/>
      <c r="AC5187" s="1"/>
    </row>
    <row r="5188" spans="1:29" ht="15" customHeight="1" x14ac:dyDescent="0.25">
      <c r="A5188" s="342"/>
      <c r="B5188" s="417"/>
      <c r="C5188" s="418"/>
      <c r="S5188" s="367"/>
      <c r="T5188" s="367"/>
      <c r="U5188" s="368"/>
      <c r="V5188" s="1"/>
      <c r="W5188" s="1"/>
      <c r="X5188" s="1"/>
      <c r="Y5188" s="1"/>
      <c r="Z5188" s="1"/>
      <c r="AA5188" s="1"/>
      <c r="AB5188" s="1"/>
      <c r="AC5188" s="1"/>
    </row>
    <row r="5189" spans="1:29" ht="15" customHeight="1" x14ac:dyDescent="0.25">
      <c r="A5189" s="342"/>
      <c r="B5189" s="417"/>
      <c r="C5189" s="418"/>
      <c r="S5189" s="367"/>
      <c r="T5189" s="367"/>
      <c r="U5189" s="368"/>
      <c r="V5189" s="1"/>
      <c r="W5189" s="1"/>
      <c r="X5189" s="1"/>
      <c r="Y5189" s="1"/>
      <c r="Z5189" s="1"/>
      <c r="AA5189" s="1"/>
      <c r="AB5189" s="1"/>
      <c r="AC5189" s="1"/>
    </row>
    <row r="5190" spans="1:29" ht="15" customHeight="1" x14ac:dyDescent="0.25">
      <c r="A5190" s="342"/>
      <c r="B5190" s="417"/>
      <c r="C5190" s="418"/>
      <c r="S5190" s="367"/>
      <c r="T5190" s="367"/>
      <c r="U5190" s="368"/>
      <c r="V5190" s="1"/>
      <c r="W5190" s="1"/>
      <c r="X5190" s="1"/>
      <c r="Y5190" s="1"/>
      <c r="Z5190" s="1"/>
      <c r="AA5190" s="1"/>
      <c r="AB5190" s="1"/>
      <c r="AC5190" s="1"/>
    </row>
    <row r="5191" spans="1:29" ht="15" customHeight="1" x14ac:dyDescent="0.25">
      <c r="A5191" s="342"/>
      <c r="B5191" s="417"/>
      <c r="C5191" s="418"/>
      <c r="S5191" s="367"/>
      <c r="T5191" s="367"/>
      <c r="U5191" s="368"/>
      <c r="V5191" s="1"/>
      <c r="W5191" s="1"/>
      <c r="X5191" s="1"/>
      <c r="Y5191" s="1"/>
      <c r="Z5191" s="1"/>
      <c r="AA5191" s="1"/>
      <c r="AB5191" s="1"/>
      <c r="AC5191" s="1"/>
    </row>
    <row r="5192" spans="1:29" ht="15" customHeight="1" x14ac:dyDescent="0.25">
      <c r="A5192" s="342"/>
      <c r="B5192" s="417"/>
      <c r="C5192" s="418"/>
      <c r="S5192" s="367"/>
      <c r="T5192" s="367"/>
      <c r="U5192" s="368"/>
      <c r="V5192" s="1"/>
      <c r="W5192" s="1"/>
      <c r="X5192" s="1"/>
      <c r="Y5192" s="1"/>
      <c r="Z5192" s="1"/>
      <c r="AA5192" s="1"/>
      <c r="AB5192" s="1"/>
      <c r="AC5192" s="1"/>
    </row>
    <row r="5193" spans="1:29" ht="15" customHeight="1" x14ac:dyDescent="0.25">
      <c r="A5193" s="342"/>
      <c r="B5193" s="417"/>
      <c r="C5193" s="418"/>
      <c r="S5193" s="367"/>
      <c r="T5193" s="367"/>
      <c r="U5193" s="368"/>
      <c r="V5193" s="1"/>
      <c r="W5193" s="1"/>
      <c r="X5193" s="1"/>
      <c r="Y5193" s="1"/>
      <c r="Z5193" s="1"/>
      <c r="AA5193" s="1"/>
      <c r="AB5193" s="1"/>
      <c r="AC5193" s="1"/>
    </row>
    <row r="5194" spans="1:29" ht="15" customHeight="1" x14ac:dyDescent="0.25">
      <c r="A5194" s="342"/>
      <c r="B5194" s="417"/>
      <c r="C5194" s="418"/>
      <c r="S5194" s="367"/>
      <c r="T5194" s="367"/>
      <c r="U5194" s="368"/>
      <c r="V5194" s="1"/>
      <c r="W5194" s="1"/>
      <c r="X5194" s="1"/>
      <c r="Y5194" s="1"/>
      <c r="Z5194" s="1"/>
      <c r="AA5194" s="1"/>
      <c r="AB5194" s="1"/>
      <c r="AC5194" s="1"/>
    </row>
    <row r="5195" spans="1:29" ht="15" customHeight="1" x14ac:dyDescent="0.25">
      <c r="A5195" s="342"/>
      <c r="B5195" s="417"/>
      <c r="C5195" s="418"/>
      <c r="S5195" s="367"/>
      <c r="T5195" s="367"/>
      <c r="U5195" s="368"/>
      <c r="V5195" s="1"/>
      <c r="W5195" s="1"/>
      <c r="X5195" s="1"/>
      <c r="Y5195" s="1"/>
      <c r="Z5195" s="1"/>
      <c r="AA5195" s="1"/>
      <c r="AB5195" s="1"/>
      <c r="AC5195" s="1"/>
    </row>
    <row r="5196" spans="1:29" ht="15" customHeight="1" x14ac:dyDescent="0.25">
      <c r="A5196" s="342"/>
      <c r="B5196" s="417"/>
      <c r="C5196" s="418"/>
      <c r="S5196" s="367"/>
      <c r="T5196" s="367"/>
      <c r="U5196" s="368"/>
      <c r="V5196" s="1"/>
      <c r="W5196" s="1"/>
      <c r="X5196" s="1"/>
      <c r="Y5196" s="1"/>
      <c r="Z5196" s="1"/>
      <c r="AA5196" s="1"/>
      <c r="AB5196" s="1"/>
      <c r="AC5196" s="1"/>
    </row>
    <row r="5197" spans="1:29" ht="15" customHeight="1" x14ac:dyDescent="0.25">
      <c r="A5197" s="342"/>
      <c r="B5197" s="417"/>
      <c r="C5197" s="418"/>
      <c r="S5197" s="367"/>
      <c r="T5197" s="367"/>
      <c r="U5197" s="368"/>
      <c r="V5197" s="1"/>
      <c r="W5197" s="1"/>
      <c r="X5197" s="1"/>
      <c r="Y5197" s="1"/>
      <c r="Z5197" s="1"/>
      <c r="AA5197" s="1"/>
      <c r="AB5197" s="1"/>
      <c r="AC5197" s="1"/>
    </row>
    <row r="5198" spans="1:29" ht="15" customHeight="1" x14ac:dyDescent="0.25">
      <c r="A5198" s="342"/>
      <c r="B5198" s="417"/>
      <c r="C5198" s="418"/>
      <c r="S5198" s="367"/>
      <c r="T5198" s="367"/>
      <c r="U5198" s="368"/>
      <c r="V5198" s="1"/>
      <c r="W5198" s="1"/>
      <c r="X5198" s="1"/>
      <c r="Y5198" s="1"/>
      <c r="Z5198" s="1"/>
      <c r="AA5198" s="1"/>
      <c r="AB5198" s="1"/>
      <c r="AC5198" s="1"/>
    </row>
    <row r="5199" spans="1:29" ht="15" customHeight="1" x14ac:dyDescent="0.25">
      <c r="A5199" s="342"/>
      <c r="B5199" s="417"/>
      <c r="C5199" s="418"/>
      <c r="S5199" s="367"/>
      <c r="T5199" s="367"/>
      <c r="U5199" s="368"/>
      <c r="V5199" s="1"/>
      <c r="W5199" s="1"/>
      <c r="X5199" s="1"/>
      <c r="Y5199" s="1"/>
      <c r="Z5199" s="1"/>
      <c r="AA5199" s="1"/>
      <c r="AB5199" s="1"/>
      <c r="AC5199" s="1"/>
    </row>
    <row r="5200" spans="1:29" ht="15" customHeight="1" x14ac:dyDescent="0.25">
      <c r="A5200" s="342"/>
      <c r="B5200" s="417"/>
      <c r="C5200" s="418"/>
      <c r="S5200" s="367"/>
      <c r="T5200" s="367"/>
      <c r="U5200" s="368"/>
      <c r="V5200" s="1"/>
      <c r="W5200" s="1"/>
      <c r="X5200" s="1"/>
      <c r="Y5200" s="1"/>
      <c r="Z5200" s="1"/>
      <c r="AA5200" s="1"/>
      <c r="AB5200" s="1"/>
      <c r="AC5200" s="1"/>
    </row>
    <row r="5201" spans="1:29" ht="15" customHeight="1" x14ac:dyDescent="0.25">
      <c r="A5201" s="342"/>
      <c r="B5201" s="417"/>
      <c r="C5201" s="418"/>
      <c r="S5201" s="367"/>
      <c r="T5201" s="367"/>
      <c r="U5201" s="368"/>
      <c r="V5201" s="1"/>
      <c r="W5201" s="1"/>
      <c r="X5201" s="1"/>
      <c r="Y5201" s="1"/>
      <c r="Z5201" s="1"/>
      <c r="AA5201" s="1"/>
      <c r="AB5201" s="1"/>
      <c r="AC5201" s="1"/>
    </row>
    <row r="5202" spans="1:29" ht="15" customHeight="1" x14ac:dyDescent="0.25">
      <c r="A5202" s="342"/>
      <c r="B5202" s="417"/>
      <c r="C5202" s="418"/>
      <c r="S5202" s="367"/>
      <c r="T5202" s="367"/>
      <c r="U5202" s="368"/>
      <c r="V5202" s="1"/>
      <c r="W5202" s="1"/>
      <c r="X5202" s="1"/>
      <c r="Y5202" s="1"/>
      <c r="Z5202" s="1"/>
      <c r="AA5202" s="1"/>
      <c r="AB5202" s="1"/>
      <c r="AC5202" s="1"/>
    </row>
    <row r="5203" spans="1:29" ht="15" customHeight="1" x14ac:dyDescent="0.25">
      <c r="A5203" s="342"/>
      <c r="B5203" s="417"/>
      <c r="C5203" s="418"/>
      <c r="S5203" s="367"/>
      <c r="T5203" s="367"/>
      <c r="U5203" s="368"/>
      <c r="V5203" s="1"/>
      <c r="W5203" s="1"/>
      <c r="X5203" s="1"/>
      <c r="Y5203" s="1"/>
      <c r="Z5203" s="1"/>
      <c r="AA5203" s="1"/>
      <c r="AB5203" s="1"/>
      <c r="AC5203" s="1"/>
    </row>
    <row r="5204" spans="1:29" ht="15" customHeight="1" x14ac:dyDescent="0.25">
      <c r="A5204" s="342"/>
      <c r="B5204" s="417"/>
      <c r="C5204" s="418"/>
      <c r="S5204" s="367"/>
      <c r="T5204" s="367"/>
      <c r="U5204" s="368"/>
      <c r="V5204" s="1"/>
      <c r="W5204" s="1"/>
      <c r="X5204" s="1"/>
      <c r="Y5204" s="1"/>
      <c r="Z5204" s="1"/>
      <c r="AA5204" s="1"/>
      <c r="AB5204" s="1"/>
      <c r="AC5204" s="1"/>
    </row>
    <row r="5205" spans="1:29" ht="15" customHeight="1" x14ac:dyDescent="0.25">
      <c r="A5205" s="342"/>
      <c r="B5205" s="417"/>
      <c r="C5205" s="418"/>
      <c r="S5205" s="367"/>
      <c r="T5205" s="367"/>
      <c r="U5205" s="368"/>
      <c r="V5205" s="1"/>
      <c r="W5205" s="1"/>
      <c r="X5205" s="1"/>
      <c r="Y5205" s="1"/>
      <c r="Z5205" s="1"/>
      <c r="AA5205" s="1"/>
      <c r="AB5205" s="1"/>
      <c r="AC5205" s="1"/>
    </row>
    <row r="5206" spans="1:29" ht="15" customHeight="1" x14ac:dyDescent="0.25">
      <c r="A5206" s="342"/>
      <c r="B5206" s="417"/>
      <c r="C5206" s="418"/>
      <c r="S5206" s="367"/>
      <c r="T5206" s="367"/>
      <c r="U5206" s="368"/>
      <c r="V5206" s="1"/>
      <c r="W5206" s="1"/>
      <c r="X5206" s="1"/>
      <c r="Y5206" s="1"/>
      <c r="Z5206" s="1"/>
      <c r="AA5206" s="1"/>
      <c r="AB5206" s="1"/>
      <c r="AC5206" s="1"/>
    </row>
    <row r="5207" spans="1:29" ht="15" customHeight="1" x14ac:dyDescent="0.25">
      <c r="A5207" s="342"/>
      <c r="B5207" s="417"/>
      <c r="C5207" s="418"/>
      <c r="S5207" s="367"/>
      <c r="T5207" s="367"/>
      <c r="U5207" s="368"/>
      <c r="V5207" s="1"/>
      <c r="W5207" s="1"/>
      <c r="X5207" s="1"/>
      <c r="Y5207" s="1"/>
      <c r="Z5207" s="1"/>
      <c r="AA5207" s="1"/>
      <c r="AB5207" s="1"/>
      <c r="AC5207" s="1"/>
    </row>
    <row r="5208" spans="1:29" ht="15" customHeight="1" x14ac:dyDescent="0.25">
      <c r="A5208" s="342"/>
      <c r="B5208" s="417"/>
      <c r="C5208" s="418"/>
      <c r="S5208" s="367"/>
      <c r="T5208" s="367"/>
      <c r="U5208" s="368"/>
      <c r="V5208" s="1"/>
      <c r="W5208" s="1"/>
      <c r="X5208" s="1"/>
      <c r="Y5208" s="1"/>
      <c r="Z5208" s="1"/>
      <c r="AA5208" s="1"/>
      <c r="AB5208" s="1"/>
      <c r="AC5208" s="1"/>
    </row>
    <row r="5209" spans="1:29" ht="15" customHeight="1" x14ac:dyDescent="0.25">
      <c r="A5209" s="342"/>
      <c r="B5209" s="417"/>
      <c r="C5209" s="418"/>
      <c r="S5209" s="367"/>
      <c r="T5209" s="367"/>
      <c r="U5209" s="368"/>
      <c r="V5209" s="1"/>
      <c r="W5209" s="1"/>
      <c r="X5209" s="1"/>
      <c r="Y5209" s="1"/>
      <c r="Z5209" s="1"/>
      <c r="AA5209" s="1"/>
      <c r="AB5209" s="1"/>
      <c r="AC5209" s="1"/>
    </row>
    <row r="5210" spans="1:29" ht="15" customHeight="1" x14ac:dyDescent="0.25">
      <c r="A5210" s="342"/>
      <c r="B5210" s="417"/>
      <c r="C5210" s="418"/>
      <c r="S5210" s="367"/>
      <c r="T5210" s="367"/>
      <c r="U5210" s="368"/>
      <c r="V5210" s="1"/>
      <c r="W5210" s="1"/>
      <c r="X5210" s="1"/>
      <c r="Y5210" s="1"/>
      <c r="Z5210" s="1"/>
      <c r="AA5210" s="1"/>
      <c r="AB5210" s="1"/>
      <c r="AC5210" s="1"/>
    </row>
    <row r="5211" spans="1:29" ht="15" customHeight="1" x14ac:dyDescent="0.25">
      <c r="A5211" s="342"/>
      <c r="B5211" s="417"/>
      <c r="C5211" s="418"/>
      <c r="S5211" s="367"/>
      <c r="T5211" s="367"/>
      <c r="U5211" s="368"/>
      <c r="V5211" s="1"/>
      <c r="W5211" s="1"/>
      <c r="X5211" s="1"/>
      <c r="Y5211" s="1"/>
      <c r="Z5211" s="1"/>
      <c r="AA5211" s="1"/>
      <c r="AB5211" s="1"/>
      <c r="AC5211" s="1"/>
    </row>
    <row r="5212" spans="1:29" ht="15" customHeight="1" x14ac:dyDescent="0.25">
      <c r="A5212" s="342"/>
      <c r="B5212" s="417"/>
      <c r="C5212" s="418"/>
      <c r="S5212" s="367"/>
      <c r="T5212" s="367"/>
      <c r="U5212" s="368"/>
      <c r="V5212" s="1"/>
      <c r="W5212" s="1"/>
      <c r="X5212" s="1"/>
      <c r="Y5212" s="1"/>
      <c r="Z5212" s="1"/>
      <c r="AA5212" s="1"/>
      <c r="AB5212" s="1"/>
      <c r="AC5212" s="1"/>
    </row>
    <row r="5213" spans="1:29" ht="15" customHeight="1" x14ac:dyDescent="0.25">
      <c r="A5213" s="342"/>
      <c r="B5213" s="417"/>
      <c r="C5213" s="418"/>
      <c r="S5213" s="367"/>
      <c r="T5213" s="367"/>
      <c r="U5213" s="368"/>
      <c r="V5213" s="1"/>
      <c r="W5213" s="1"/>
      <c r="X5213" s="1"/>
      <c r="Y5213" s="1"/>
      <c r="Z5213" s="1"/>
      <c r="AA5213" s="1"/>
      <c r="AB5213" s="1"/>
      <c r="AC5213" s="1"/>
    </row>
    <row r="5214" spans="1:29" ht="15" customHeight="1" x14ac:dyDescent="0.25">
      <c r="A5214" s="342"/>
      <c r="B5214" s="417"/>
      <c r="C5214" s="418"/>
      <c r="S5214" s="367"/>
      <c r="T5214" s="367"/>
      <c r="U5214" s="368"/>
      <c r="V5214" s="1"/>
      <c r="W5214" s="1"/>
      <c r="X5214" s="1"/>
      <c r="Y5214" s="1"/>
      <c r="Z5214" s="1"/>
      <c r="AA5214" s="1"/>
      <c r="AB5214" s="1"/>
      <c r="AC5214" s="1"/>
    </row>
    <row r="5215" spans="1:29" ht="15" customHeight="1" x14ac:dyDescent="0.25">
      <c r="A5215" s="342"/>
      <c r="B5215" s="417"/>
      <c r="C5215" s="418"/>
      <c r="S5215" s="367"/>
      <c r="T5215" s="367"/>
      <c r="U5215" s="368"/>
      <c r="V5215" s="1"/>
      <c r="W5215" s="1"/>
      <c r="X5215" s="1"/>
      <c r="Y5215" s="1"/>
      <c r="Z5215" s="1"/>
      <c r="AA5215" s="1"/>
      <c r="AB5215" s="1"/>
      <c r="AC5215" s="1"/>
    </row>
    <row r="5216" spans="1:29" ht="15" customHeight="1" x14ac:dyDescent="0.25">
      <c r="A5216" s="342"/>
      <c r="B5216" s="417"/>
      <c r="C5216" s="418"/>
      <c r="S5216" s="367"/>
      <c r="T5216" s="367"/>
      <c r="U5216" s="368"/>
      <c r="V5216" s="1"/>
      <c r="W5216" s="1"/>
      <c r="X5216" s="1"/>
      <c r="Y5216" s="1"/>
      <c r="Z5216" s="1"/>
      <c r="AA5216" s="1"/>
      <c r="AB5216" s="1"/>
      <c r="AC5216" s="1"/>
    </row>
    <row r="5217" spans="1:29" ht="15" customHeight="1" x14ac:dyDescent="0.25">
      <c r="A5217" s="342"/>
      <c r="B5217" s="417"/>
      <c r="C5217" s="418"/>
      <c r="S5217" s="367"/>
      <c r="T5217" s="367"/>
      <c r="U5217" s="368"/>
      <c r="V5217" s="1"/>
      <c r="W5217" s="1"/>
      <c r="X5217" s="1"/>
      <c r="Y5217" s="1"/>
      <c r="Z5217" s="1"/>
      <c r="AA5217" s="1"/>
      <c r="AB5217" s="1"/>
      <c r="AC5217" s="1"/>
    </row>
    <row r="5218" spans="1:29" ht="15" customHeight="1" x14ac:dyDescent="0.25">
      <c r="A5218" s="342"/>
      <c r="B5218" s="417"/>
      <c r="C5218" s="418"/>
      <c r="S5218" s="367"/>
      <c r="T5218" s="367"/>
      <c r="U5218" s="368"/>
      <c r="V5218" s="1"/>
      <c r="W5218" s="1"/>
      <c r="X5218" s="1"/>
      <c r="Y5218" s="1"/>
      <c r="Z5218" s="1"/>
      <c r="AA5218" s="1"/>
      <c r="AB5218" s="1"/>
      <c r="AC5218" s="1"/>
    </row>
    <row r="5219" spans="1:29" ht="15" customHeight="1" x14ac:dyDescent="0.25">
      <c r="A5219" s="342"/>
      <c r="B5219" s="417"/>
      <c r="C5219" s="418"/>
      <c r="S5219" s="367"/>
      <c r="T5219" s="367"/>
      <c r="U5219" s="368"/>
      <c r="V5219" s="1"/>
      <c r="W5219" s="1"/>
      <c r="X5219" s="1"/>
      <c r="Y5219" s="1"/>
      <c r="Z5219" s="1"/>
      <c r="AA5219" s="1"/>
      <c r="AB5219" s="1"/>
      <c r="AC5219" s="1"/>
    </row>
    <row r="5220" spans="1:29" ht="15" customHeight="1" x14ac:dyDescent="0.25">
      <c r="A5220" s="342"/>
      <c r="B5220" s="417"/>
      <c r="C5220" s="418"/>
      <c r="S5220" s="367"/>
      <c r="T5220" s="367"/>
      <c r="U5220" s="368"/>
      <c r="V5220" s="1"/>
      <c r="W5220" s="1"/>
      <c r="X5220" s="1"/>
      <c r="Y5220" s="1"/>
      <c r="Z5220" s="1"/>
      <c r="AA5220" s="1"/>
      <c r="AB5220" s="1"/>
      <c r="AC5220" s="1"/>
    </row>
    <row r="5221" spans="1:29" ht="15" customHeight="1" x14ac:dyDescent="0.25">
      <c r="A5221" s="342"/>
      <c r="B5221" s="417"/>
      <c r="C5221" s="418"/>
      <c r="S5221" s="367"/>
      <c r="T5221" s="367"/>
      <c r="U5221" s="368"/>
      <c r="V5221" s="1"/>
      <c r="W5221" s="1"/>
      <c r="X5221" s="1"/>
      <c r="Y5221" s="1"/>
      <c r="Z5221" s="1"/>
      <c r="AA5221" s="1"/>
      <c r="AB5221" s="1"/>
      <c r="AC5221" s="1"/>
    </row>
    <row r="5222" spans="1:29" ht="15" customHeight="1" x14ac:dyDescent="0.25">
      <c r="A5222" s="342"/>
      <c r="B5222" s="417"/>
      <c r="C5222" s="418"/>
      <c r="S5222" s="367"/>
      <c r="T5222" s="367"/>
      <c r="U5222" s="368"/>
      <c r="V5222" s="1"/>
      <c r="W5222" s="1"/>
      <c r="X5222" s="1"/>
      <c r="Y5222" s="1"/>
      <c r="Z5222" s="1"/>
      <c r="AA5222" s="1"/>
      <c r="AB5222" s="1"/>
      <c r="AC5222" s="1"/>
    </row>
    <row r="5223" spans="1:29" ht="15" customHeight="1" x14ac:dyDescent="0.25">
      <c r="A5223" s="342"/>
      <c r="B5223" s="417"/>
      <c r="C5223" s="418"/>
      <c r="S5223" s="367"/>
      <c r="T5223" s="367"/>
      <c r="U5223" s="368"/>
      <c r="V5223" s="1"/>
      <c r="W5223" s="1"/>
      <c r="X5223" s="1"/>
      <c r="Y5223" s="1"/>
      <c r="Z5223" s="1"/>
      <c r="AA5223" s="1"/>
      <c r="AB5223" s="1"/>
      <c r="AC5223" s="1"/>
    </row>
    <row r="5224" spans="1:29" ht="15" customHeight="1" x14ac:dyDescent="0.25">
      <c r="A5224" s="342"/>
      <c r="B5224" s="417"/>
      <c r="C5224" s="418"/>
      <c r="S5224" s="367"/>
      <c r="T5224" s="367"/>
      <c r="U5224" s="368"/>
      <c r="V5224" s="1"/>
      <c r="W5224" s="1"/>
      <c r="X5224" s="1"/>
      <c r="Y5224" s="1"/>
      <c r="Z5224" s="1"/>
      <c r="AA5224" s="1"/>
      <c r="AB5224" s="1"/>
      <c r="AC5224" s="1"/>
    </row>
    <row r="5225" spans="1:29" ht="15" customHeight="1" x14ac:dyDescent="0.25">
      <c r="A5225" s="342"/>
      <c r="B5225" s="417"/>
      <c r="C5225" s="418"/>
      <c r="S5225" s="367"/>
      <c r="T5225" s="367"/>
      <c r="U5225" s="368"/>
      <c r="V5225" s="1"/>
      <c r="W5225" s="1"/>
      <c r="X5225" s="1"/>
      <c r="Y5225" s="1"/>
      <c r="Z5225" s="1"/>
      <c r="AA5225" s="1"/>
      <c r="AB5225" s="1"/>
      <c r="AC5225" s="1"/>
    </row>
    <row r="5226" spans="1:29" ht="15" customHeight="1" x14ac:dyDescent="0.25">
      <c r="A5226" s="342"/>
      <c r="B5226" s="417"/>
      <c r="C5226" s="418"/>
      <c r="S5226" s="367"/>
      <c r="T5226" s="367"/>
      <c r="U5226" s="368"/>
      <c r="V5226" s="1"/>
      <c r="W5226" s="1"/>
      <c r="X5226" s="1"/>
      <c r="Y5226" s="1"/>
      <c r="Z5226" s="1"/>
      <c r="AA5226" s="1"/>
      <c r="AB5226" s="1"/>
      <c r="AC5226" s="1"/>
    </row>
    <row r="5227" spans="1:29" ht="15" customHeight="1" x14ac:dyDescent="0.25">
      <c r="A5227" s="342"/>
      <c r="B5227" s="417"/>
      <c r="C5227" s="418"/>
      <c r="S5227" s="367"/>
      <c r="T5227" s="367"/>
      <c r="U5227" s="368"/>
      <c r="V5227" s="1"/>
      <c r="W5227" s="1"/>
      <c r="X5227" s="1"/>
      <c r="Y5227" s="1"/>
      <c r="Z5227" s="1"/>
      <c r="AA5227" s="1"/>
      <c r="AB5227" s="1"/>
      <c r="AC5227" s="1"/>
    </row>
    <row r="5228" spans="1:29" ht="15" customHeight="1" x14ac:dyDescent="0.25">
      <c r="A5228" s="342"/>
      <c r="B5228" s="417"/>
      <c r="C5228" s="418"/>
      <c r="S5228" s="367"/>
      <c r="T5228" s="367"/>
      <c r="U5228" s="368"/>
      <c r="V5228" s="1"/>
      <c r="W5228" s="1"/>
      <c r="X5228" s="1"/>
      <c r="Y5228" s="1"/>
      <c r="Z5228" s="1"/>
      <c r="AA5228" s="1"/>
      <c r="AB5228" s="1"/>
      <c r="AC5228" s="1"/>
    </row>
    <row r="5229" spans="1:29" ht="15" customHeight="1" x14ac:dyDescent="0.25">
      <c r="A5229" s="342"/>
      <c r="B5229" s="417"/>
      <c r="C5229" s="418"/>
      <c r="S5229" s="367"/>
      <c r="T5229" s="367"/>
      <c r="U5229" s="368"/>
      <c r="V5229" s="1"/>
      <c r="W5229" s="1"/>
      <c r="X5229" s="1"/>
      <c r="Y5229" s="1"/>
      <c r="Z5229" s="1"/>
      <c r="AA5229" s="1"/>
      <c r="AB5229" s="1"/>
      <c r="AC5229" s="1"/>
    </row>
    <row r="5230" spans="1:29" ht="15" customHeight="1" x14ac:dyDescent="0.25">
      <c r="A5230" s="342"/>
      <c r="B5230" s="417"/>
      <c r="C5230" s="418"/>
      <c r="S5230" s="367"/>
      <c r="T5230" s="367"/>
      <c r="U5230" s="368"/>
      <c r="V5230" s="1"/>
      <c r="W5230" s="1"/>
      <c r="X5230" s="1"/>
      <c r="Y5230" s="1"/>
      <c r="Z5230" s="1"/>
      <c r="AA5230" s="1"/>
      <c r="AB5230" s="1"/>
      <c r="AC5230" s="1"/>
    </row>
    <row r="5231" spans="1:29" ht="15" customHeight="1" x14ac:dyDescent="0.25">
      <c r="A5231" s="342"/>
      <c r="B5231" s="417"/>
      <c r="C5231" s="418"/>
      <c r="S5231" s="367"/>
      <c r="T5231" s="367"/>
      <c r="U5231" s="368"/>
      <c r="V5231" s="1"/>
      <c r="W5231" s="1"/>
      <c r="X5231" s="1"/>
      <c r="Y5231" s="1"/>
      <c r="Z5231" s="1"/>
      <c r="AA5231" s="1"/>
      <c r="AB5231" s="1"/>
      <c r="AC5231" s="1"/>
    </row>
    <row r="5232" spans="1:29" ht="15" customHeight="1" x14ac:dyDescent="0.25">
      <c r="A5232" s="342"/>
      <c r="B5232" s="417"/>
      <c r="C5232" s="418"/>
      <c r="S5232" s="367"/>
      <c r="T5232" s="367"/>
      <c r="U5232" s="368"/>
      <c r="V5232" s="1"/>
      <c r="W5232" s="1"/>
      <c r="X5232" s="1"/>
      <c r="Y5232" s="1"/>
      <c r="Z5232" s="1"/>
      <c r="AA5232" s="1"/>
      <c r="AB5232" s="1"/>
      <c r="AC5232" s="1"/>
    </row>
    <row r="5233" spans="1:29" ht="15" customHeight="1" x14ac:dyDescent="0.25">
      <c r="A5233" s="342"/>
      <c r="B5233" s="417"/>
      <c r="C5233" s="418"/>
      <c r="S5233" s="367"/>
      <c r="T5233" s="367"/>
      <c r="U5233" s="368"/>
      <c r="V5233" s="1"/>
      <c r="W5233" s="1"/>
      <c r="X5233" s="1"/>
      <c r="Y5233" s="1"/>
      <c r="Z5233" s="1"/>
      <c r="AA5233" s="1"/>
      <c r="AB5233" s="1"/>
      <c r="AC5233" s="1"/>
    </row>
    <row r="5234" spans="1:29" ht="15" customHeight="1" x14ac:dyDescent="0.25">
      <c r="A5234" s="342"/>
      <c r="B5234" s="417"/>
      <c r="C5234" s="418"/>
      <c r="S5234" s="367"/>
      <c r="T5234" s="367"/>
      <c r="U5234" s="368"/>
      <c r="V5234" s="1"/>
      <c r="W5234" s="1"/>
      <c r="X5234" s="1"/>
      <c r="Y5234" s="1"/>
      <c r="Z5234" s="1"/>
      <c r="AA5234" s="1"/>
      <c r="AB5234" s="1"/>
      <c r="AC5234" s="1"/>
    </row>
    <row r="5235" spans="1:29" ht="15" customHeight="1" x14ac:dyDescent="0.25">
      <c r="A5235" s="342"/>
      <c r="B5235" s="417"/>
      <c r="C5235" s="418"/>
      <c r="S5235" s="367"/>
      <c r="T5235" s="367"/>
      <c r="U5235" s="368"/>
      <c r="V5235" s="1"/>
      <c r="W5235" s="1"/>
      <c r="X5235" s="1"/>
      <c r="Y5235" s="1"/>
      <c r="Z5235" s="1"/>
      <c r="AA5235" s="1"/>
      <c r="AB5235" s="1"/>
      <c r="AC5235" s="1"/>
    </row>
    <row r="5236" spans="1:29" ht="15" customHeight="1" x14ac:dyDescent="0.25">
      <c r="A5236" s="342"/>
      <c r="B5236" s="417"/>
      <c r="C5236" s="418"/>
      <c r="S5236" s="367"/>
      <c r="T5236" s="367"/>
      <c r="U5236" s="368"/>
      <c r="V5236" s="1"/>
      <c r="W5236" s="1"/>
      <c r="X5236" s="1"/>
      <c r="Y5236" s="1"/>
      <c r="Z5236" s="1"/>
      <c r="AA5236" s="1"/>
      <c r="AB5236" s="1"/>
      <c r="AC5236" s="1"/>
    </row>
    <row r="5237" spans="1:29" ht="15" customHeight="1" x14ac:dyDescent="0.25">
      <c r="A5237" s="342"/>
      <c r="B5237" s="417"/>
      <c r="C5237" s="418"/>
      <c r="S5237" s="367"/>
      <c r="T5237" s="367"/>
      <c r="U5237" s="368"/>
      <c r="V5237" s="1"/>
      <c r="W5237" s="1"/>
      <c r="X5237" s="1"/>
      <c r="Y5237" s="1"/>
      <c r="Z5237" s="1"/>
      <c r="AA5237" s="1"/>
      <c r="AB5237" s="1"/>
      <c r="AC5237" s="1"/>
    </row>
    <row r="5238" spans="1:29" ht="15" customHeight="1" x14ac:dyDescent="0.25">
      <c r="A5238" s="342"/>
      <c r="B5238" s="417"/>
      <c r="C5238" s="418"/>
      <c r="S5238" s="367"/>
      <c r="T5238" s="367"/>
      <c r="U5238" s="368"/>
      <c r="V5238" s="1"/>
      <c r="W5238" s="1"/>
      <c r="X5238" s="1"/>
      <c r="Y5238" s="1"/>
      <c r="Z5238" s="1"/>
      <c r="AA5238" s="1"/>
      <c r="AB5238" s="1"/>
      <c r="AC5238" s="1"/>
    </row>
    <row r="5239" spans="1:29" ht="15" customHeight="1" x14ac:dyDescent="0.25">
      <c r="A5239" s="342"/>
      <c r="B5239" s="417"/>
      <c r="C5239" s="418"/>
      <c r="S5239" s="367"/>
      <c r="T5239" s="367"/>
      <c r="U5239" s="368"/>
      <c r="V5239" s="1"/>
      <c r="W5239" s="1"/>
      <c r="X5239" s="1"/>
      <c r="Y5239" s="1"/>
      <c r="Z5239" s="1"/>
      <c r="AA5239" s="1"/>
      <c r="AB5239" s="1"/>
      <c r="AC5239" s="1"/>
    </row>
    <row r="5240" spans="1:29" ht="15" customHeight="1" x14ac:dyDescent="0.25">
      <c r="A5240" s="342"/>
      <c r="B5240" s="417"/>
      <c r="C5240" s="418"/>
      <c r="S5240" s="367"/>
      <c r="T5240" s="367"/>
      <c r="U5240" s="368"/>
      <c r="V5240" s="1"/>
      <c r="W5240" s="1"/>
      <c r="X5240" s="1"/>
      <c r="Y5240" s="1"/>
      <c r="Z5240" s="1"/>
      <c r="AA5240" s="1"/>
      <c r="AB5240" s="1"/>
      <c r="AC5240" s="1"/>
    </row>
    <row r="5241" spans="1:29" ht="15" customHeight="1" x14ac:dyDescent="0.25">
      <c r="A5241" s="342"/>
      <c r="B5241" s="417"/>
      <c r="C5241" s="418"/>
      <c r="S5241" s="367"/>
      <c r="T5241" s="367"/>
      <c r="U5241" s="368"/>
      <c r="V5241" s="1"/>
      <c r="W5241" s="1"/>
      <c r="X5241" s="1"/>
      <c r="Y5241" s="1"/>
      <c r="Z5241" s="1"/>
      <c r="AA5241" s="1"/>
      <c r="AB5241" s="1"/>
      <c r="AC5241" s="1"/>
    </row>
    <row r="5242" spans="1:29" ht="15" customHeight="1" x14ac:dyDescent="0.25">
      <c r="A5242" s="342"/>
      <c r="B5242" s="417"/>
      <c r="C5242" s="418"/>
      <c r="S5242" s="367"/>
      <c r="T5242" s="367"/>
      <c r="U5242" s="368"/>
      <c r="V5242" s="1"/>
      <c r="W5242" s="1"/>
      <c r="X5242" s="1"/>
      <c r="Y5242" s="1"/>
      <c r="Z5242" s="1"/>
      <c r="AA5242" s="1"/>
      <c r="AB5242" s="1"/>
      <c r="AC5242" s="1"/>
    </row>
    <row r="5243" spans="1:29" ht="15" customHeight="1" x14ac:dyDescent="0.25">
      <c r="A5243" s="342"/>
      <c r="B5243" s="417"/>
      <c r="C5243" s="418"/>
      <c r="S5243" s="367"/>
      <c r="T5243" s="367"/>
      <c r="U5243" s="368"/>
      <c r="V5243" s="1"/>
      <c r="W5243" s="1"/>
      <c r="X5243" s="1"/>
      <c r="Y5243" s="1"/>
      <c r="Z5243" s="1"/>
      <c r="AA5243" s="1"/>
      <c r="AB5243" s="1"/>
      <c r="AC5243" s="1"/>
    </row>
    <row r="5244" spans="1:29" ht="15" customHeight="1" x14ac:dyDescent="0.25">
      <c r="A5244" s="342"/>
      <c r="B5244" s="417"/>
      <c r="C5244" s="418"/>
      <c r="S5244" s="367"/>
      <c r="T5244" s="367"/>
      <c r="U5244" s="368"/>
      <c r="V5244" s="1"/>
      <c r="W5244" s="1"/>
      <c r="X5244" s="1"/>
      <c r="Y5244" s="1"/>
      <c r="Z5244" s="1"/>
      <c r="AA5244" s="1"/>
      <c r="AB5244" s="1"/>
      <c r="AC5244" s="1"/>
    </row>
    <row r="5245" spans="1:29" ht="15" customHeight="1" x14ac:dyDescent="0.25">
      <c r="A5245" s="342"/>
      <c r="B5245" s="417"/>
      <c r="C5245" s="418"/>
      <c r="S5245" s="367"/>
      <c r="T5245" s="367"/>
      <c r="U5245" s="368"/>
      <c r="V5245" s="1"/>
      <c r="W5245" s="1"/>
      <c r="X5245" s="1"/>
      <c r="Y5245" s="1"/>
      <c r="Z5245" s="1"/>
      <c r="AA5245" s="1"/>
      <c r="AB5245" s="1"/>
      <c r="AC5245" s="1"/>
    </row>
    <row r="5246" spans="1:29" ht="15" customHeight="1" x14ac:dyDescent="0.25">
      <c r="A5246" s="342"/>
      <c r="B5246" s="417"/>
      <c r="C5246" s="418"/>
      <c r="S5246" s="367"/>
      <c r="T5246" s="367"/>
      <c r="U5246" s="368"/>
      <c r="V5246" s="1"/>
      <c r="W5246" s="1"/>
      <c r="X5246" s="1"/>
      <c r="Y5246" s="1"/>
      <c r="Z5246" s="1"/>
      <c r="AA5246" s="1"/>
      <c r="AB5246" s="1"/>
      <c r="AC5246" s="1"/>
    </row>
    <row r="5247" spans="1:29" ht="15" customHeight="1" x14ac:dyDescent="0.25">
      <c r="A5247" s="342"/>
      <c r="B5247" s="417"/>
      <c r="C5247" s="418"/>
      <c r="S5247" s="367"/>
      <c r="T5247" s="367"/>
      <c r="U5247" s="368"/>
      <c r="V5247" s="1"/>
      <c r="W5247" s="1"/>
      <c r="X5247" s="1"/>
      <c r="Y5247" s="1"/>
      <c r="Z5247" s="1"/>
      <c r="AA5247" s="1"/>
      <c r="AB5247" s="1"/>
      <c r="AC5247" s="1"/>
    </row>
    <row r="5248" spans="1:29" ht="15" customHeight="1" x14ac:dyDescent="0.25">
      <c r="A5248" s="342"/>
      <c r="B5248" s="417"/>
      <c r="C5248" s="418"/>
      <c r="S5248" s="367"/>
      <c r="T5248" s="367"/>
      <c r="U5248" s="368"/>
      <c r="V5248" s="1"/>
      <c r="W5248" s="1"/>
      <c r="X5248" s="1"/>
      <c r="Y5248" s="1"/>
      <c r="Z5248" s="1"/>
      <c r="AA5248" s="1"/>
      <c r="AB5248" s="1"/>
      <c r="AC5248" s="1"/>
    </row>
    <row r="5249" spans="1:29" ht="15" customHeight="1" x14ac:dyDescent="0.25">
      <c r="A5249" s="342"/>
      <c r="B5249" s="417"/>
      <c r="C5249" s="418"/>
      <c r="S5249" s="367"/>
      <c r="T5249" s="367"/>
      <c r="U5249" s="368"/>
      <c r="V5249" s="1"/>
      <c r="W5249" s="1"/>
      <c r="X5249" s="1"/>
      <c r="Y5249" s="1"/>
      <c r="Z5249" s="1"/>
      <c r="AA5249" s="1"/>
      <c r="AB5249" s="1"/>
      <c r="AC5249" s="1"/>
    </row>
    <row r="5250" spans="1:29" ht="15" customHeight="1" x14ac:dyDescent="0.25">
      <c r="A5250" s="342"/>
      <c r="B5250" s="417"/>
      <c r="C5250" s="418"/>
      <c r="S5250" s="367"/>
      <c r="T5250" s="367"/>
      <c r="U5250" s="368"/>
      <c r="V5250" s="1"/>
      <c r="W5250" s="1"/>
      <c r="X5250" s="1"/>
      <c r="Y5250" s="1"/>
      <c r="Z5250" s="1"/>
      <c r="AA5250" s="1"/>
      <c r="AB5250" s="1"/>
      <c r="AC5250" s="1"/>
    </row>
    <row r="5251" spans="1:29" ht="15" customHeight="1" x14ac:dyDescent="0.25">
      <c r="A5251" s="342"/>
      <c r="B5251" s="417"/>
      <c r="C5251" s="418"/>
      <c r="S5251" s="367"/>
      <c r="T5251" s="367"/>
      <c r="U5251" s="368"/>
      <c r="V5251" s="1"/>
      <c r="W5251" s="1"/>
      <c r="X5251" s="1"/>
      <c r="Y5251" s="1"/>
      <c r="Z5251" s="1"/>
      <c r="AA5251" s="1"/>
      <c r="AB5251" s="1"/>
      <c r="AC5251" s="1"/>
    </row>
    <row r="5252" spans="1:29" ht="15" customHeight="1" x14ac:dyDescent="0.25">
      <c r="A5252" s="342"/>
      <c r="B5252" s="417"/>
      <c r="C5252" s="418"/>
      <c r="S5252" s="367"/>
      <c r="T5252" s="367"/>
      <c r="U5252" s="368"/>
      <c r="V5252" s="1"/>
      <c r="W5252" s="1"/>
      <c r="X5252" s="1"/>
      <c r="Y5252" s="1"/>
      <c r="Z5252" s="1"/>
      <c r="AA5252" s="1"/>
      <c r="AB5252" s="1"/>
      <c r="AC5252" s="1"/>
    </row>
    <row r="5253" spans="1:29" ht="15" customHeight="1" x14ac:dyDescent="0.25">
      <c r="A5253" s="342"/>
      <c r="B5253" s="417"/>
      <c r="C5253" s="418"/>
      <c r="S5253" s="367"/>
      <c r="T5253" s="367"/>
      <c r="U5253" s="368"/>
      <c r="V5253" s="1"/>
      <c r="W5253" s="1"/>
      <c r="X5253" s="1"/>
      <c r="Y5253" s="1"/>
      <c r="Z5253" s="1"/>
      <c r="AA5253" s="1"/>
      <c r="AB5253" s="1"/>
      <c r="AC5253" s="1"/>
    </row>
    <row r="5254" spans="1:29" ht="15" customHeight="1" x14ac:dyDescent="0.25">
      <c r="A5254" s="342"/>
      <c r="B5254" s="417"/>
      <c r="C5254" s="418"/>
      <c r="S5254" s="367"/>
      <c r="T5254" s="367"/>
      <c r="U5254" s="368"/>
      <c r="V5254" s="1"/>
      <c r="W5254" s="1"/>
      <c r="X5254" s="1"/>
      <c r="Y5254" s="1"/>
      <c r="Z5254" s="1"/>
      <c r="AA5254" s="1"/>
      <c r="AB5254" s="1"/>
      <c r="AC5254" s="1"/>
    </row>
    <row r="5255" spans="1:29" ht="15" customHeight="1" x14ac:dyDescent="0.25">
      <c r="A5255" s="342"/>
      <c r="B5255" s="417"/>
      <c r="C5255" s="418"/>
      <c r="S5255" s="367"/>
      <c r="T5255" s="367"/>
      <c r="U5255" s="368"/>
      <c r="V5255" s="1"/>
      <c r="W5255" s="1"/>
      <c r="X5255" s="1"/>
      <c r="Y5255" s="1"/>
      <c r="Z5255" s="1"/>
      <c r="AA5255" s="1"/>
      <c r="AB5255" s="1"/>
      <c r="AC5255" s="1"/>
    </row>
    <row r="5256" spans="1:29" ht="15" customHeight="1" x14ac:dyDescent="0.25">
      <c r="A5256" s="342"/>
      <c r="B5256" s="417"/>
      <c r="C5256" s="418"/>
      <c r="S5256" s="367"/>
      <c r="T5256" s="367"/>
      <c r="U5256" s="368"/>
      <c r="V5256" s="1"/>
      <c r="W5256" s="1"/>
      <c r="X5256" s="1"/>
      <c r="Y5256" s="1"/>
      <c r="Z5256" s="1"/>
      <c r="AA5256" s="1"/>
      <c r="AB5256" s="1"/>
      <c r="AC5256" s="1"/>
    </row>
    <row r="5257" spans="1:29" ht="15" customHeight="1" x14ac:dyDescent="0.25">
      <c r="A5257" s="342"/>
      <c r="B5257" s="417"/>
      <c r="C5257" s="418"/>
      <c r="S5257" s="367"/>
      <c r="T5257" s="367"/>
      <c r="U5257" s="368"/>
      <c r="V5257" s="1"/>
      <c r="W5257" s="1"/>
      <c r="X5257" s="1"/>
      <c r="Y5257" s="1"/>
      <c r="Z5257" s="1"/>
      <c r="AA5257" s="1"/>
      <c r="AB5257" s="1"/>
      <c r="AC5257" s="1"/>
    </row>
    <row r="5258" spans="1:29" ht="15" customHeight="1" x14ac:dyDescent="0.25">
      <c r="A5258" s="342"/>
      <c r="B5258" s="417"/>
      <c r="C5258" s="418"/>
      <c r="S5258" s="367"/>
      <c r="T5258" s="367"/>
      <c r="U5258" s="368"/>
      <c r="V5258" s="1"/>
      <c r="W5258" s="1"/>
      <c r="X5258" s="1"/>
      <c r="Y5258" s="1"/>
      <c r="Z5258" s="1"/>
      <c r="AA5258" s="1"/>
      <c r="AB5258" s="1"/>
      <c r="AC5258" s="1"/>
    </row>
    <row r="5259" spans="1:29" ht="15" customHeight="1" x14ac:dyDescent="0.25">
      <c r="A5259" s="342"/>
      <c r="B5259" s="417"/>
      <c r="C5259" s="418"/>
      <c r="S5259" s="367"/>
      <c r="T5259" s="367"/>
      <c r="U5259" s="368"/>
      <c r="V5259" s="1"/>
      <c r="W5259" s="1"/>
      <c r="X5259" s="1"/>
      <c r="Y5259" s="1"/>
      <c r="Z5259" s="1"/>
      <c r="AA5259" s="1"/>
      <c r="AB5259" s="1"/>
      <c r="AC5259" s="1"/>
    </row>
    <row r="5260" spans="1:29" ht="15" customHeight="1" x14ac:dyDescent="0.25">
      <c r="A5260" s="342"/>
      <c r="B5260" s="417"/>
      <c r="C5260" s="418"/>
      <c r="S5260" s="367"/>
      <c r="T5260" s="367"/>
      <c r="U5260" s="368"/>
      <c r="V5260" s="1"/>
      <c r="W5260" s="1"/>
      <c r="X5260" s="1"/>
      <c r="Y5260" s="1"/>
      <c r="Z5260" s="1"/>
      <c r="AA5260" s="1"/>
      <c r="AB5260" s="1"/>
      <c r="AC5260" s="1"/>
    </row>
    <row r="5261" spans="1:29" ht="15" customHeight="1" x14ac:dyDescent="0.25">
      <c r="A5261" s="342"/>
      <c r="B5261" s="417"/>
      <c r="C5261" s="418"/>
      <c r="S5261" s="367"/>
      <c r="T5261" s="367"/>
      <c r="U5261" s="368"/>
      <c r="V5261" s="1"/>
      <c r="W5261" s="1"/>
      <c r="X5261" s="1"/>
      <c r="Y5261" s="1"/>
      <c r="Z5261" s="1"/>
      <c r="AA5261" s="1"/>
      <c r="AB5261" s="1"/>
      <c r="AC5261" s="1"/>
    </row>
    <row r="5262" spans="1:29" ht="15" customHeight="1" x14ac:dyDescent="0.25">
      <c r="A5262" s="342"/>
      <c r="B5262" s="417"/>
      <c r="C5262" s="418"/>
      <c r="S5262" s="367"/>
      <c r="T5262" s="367"/>
      <c r="U5262" s="368"/>
      <c r="V5262" s="1"/>
      <c r="W5262" s="1"/>
      <c r="X5262" s="1"/>
      <c r="Y5262" s="1"/>
      <c r="Z5262" s="1"/>
      <c r="AA5262" s="1"/>
      <c r="AB5262" s="1"/>
      <c r="AC5262" s="1"/>
    </row>
    <row r="5263" spans="1:29" ht="15" customHeight="1" x14ac:dyDescent="0.25">
      <c r="A5263" s="342"/>
      <c r="B5263" s="417"/>
      <c r="C5263" s="418"/>
      <c r="S5263" s="367"/>
      <c r="T5263" s="367"/>
      <c r="U5263" s="368"/>
      <c r="V5263" s="1"/>
      <c r="W5263" s="1"/>
      <c r="X5263" s="1"/>
      <c r="Y5263" s="1"/>
      <c r="Z5263" s="1"/>
      <c r="AA5263" s="1"/>
      <c r="AB5263" s="1"/>
      <c r="AC5263" s="1"/>
    </row>
    <row r="5264" spans="1:29" ht="15" customHeight="1" x14ac:dyDescent="0.25">
      <c r="A5264" s="342"/>
      <c r="B5264" s="417"/>
      <c r="C5264" s="418"/>
      <c r="S5264" s="367"/>
      <c r="T5264" s="367"/>
      <c r="U5264" s="368"/>
      <c r="V5264" s="1"/>
      <c r="W5264" s="1"/>
      <c r="X5264" s="1"/>
      <c r="Y5264" s="1"/>
      <c r="Z5264" s="1"/>
      <c r="AA5264" s="1"/>
      <c r="AB5264" s="1"/>
      <c r="AC5264" s="1"/>
    </row>
    <row r="5265" spans="1:29" ht="15" customHeight="1" x14ac:dyDescent="0.25">
      <c r="A5265" s="342"/>
      <c r="B5265" s="417"/>
      <c r="C5265" s="418"/>
      <c r="S5265" s="367"/>
      <c r="T5265" s="367"/>
      <c r="U5265" s="368"/>
      <c r="V5265" s="1"/>
      <c r="W5265" s="1"/>
      <c r="X5265" s="1"/>
      <c r="Y5265" s="1"/>
      <c r="Z5265" s="1"/>
      <c r="AA5265" s="1"/>
      <c r="AB5265" s="1"/>
      <c r="AC5265" s="1"/>
    </row>
    <row r="5266" spans="1:29" ht="15" customHeight="1" x14ac:dyDescent="0.25">
      <c r="A5266" s="342"/>
      <c r="B5266" s="417"/>
      <c r="C5266" s="418"/>
      <c r="S5266" s="367"/>
      <c r="T5266" s="367"/>
      <c r="U5266" s="368"/>
      <c r="V5266" s="1"/>
      <c r="W5266" s="1"/>
      <c r="X5266" s="1"/>
      <c r="Y5266" s="1"/>
      <c r="Z5266" s="1"/>
      <c r="AA5266" s="1"/>
      <c r="AB5266" s="1"/>
      <c r="AC5266" s="1"/>
    </row>
    <row r="5267" spans="1:29" ht="15" customHeight="1" x14ac:dyDescent="0.25">
      <c r="A5267" s="342"/>
      <c r="B5267" s="417"/>
      <c r="C5267" s="418"/>
      <c r="S5267" s="367"/>
      <c r="T5267" s="367"/>
      <c r="U5267" s="368"/>
      <c r="V5267" s="1"/>
      <c r="W5267" s="1"/>
      <c r="X5267" s="1"/>
      <c r="Y5267" s="1"/>
      <c r="Z5267" s="1"/>
      <c r="AA5267" s="1"/>
      <c r="AB5267" s="1"/>
      <c r="AC5267" s="1"/>
    </row>
    <row r="5268" spans="1:29" ht="15" customHeight="1" x14ac:dyDescent="0.25">
      <c r="A5268" s="342"/>
      <c r="B5268" s="417"/>
      <c r="C5268" s="418"/>
      <c r="S5268" s="367"/>
      <c r="T5268" s="367"/>
      <c r="U5268" s="368"/>
      <c r="V5268" s="1"/>
      <c r="W5268" s="1"/>
      <c r="X5268" s="1"/>
      <c r="Y5268" s="1"/>
      <c r="Z5268" s="1"/>
      <c r="AA5268" s="1"/>
      <c r="AB5268" s="1"/>
      <c r="AC5268" s="1"/>
    </row>
    <row r="5269" spans="1:29" ht="15" customHeight="1" x14ac:dyDescent="0.25">
      <c r="A5269" s="342"/>
      <c r="B5269" s="417"/>
      <c r="C5269" s="418"/>
      <c r="S5269" s="367"/>
      <c r="T5269" s="367"/>
      <c r="U5269" s="368"/>
      <c r="V5269" s="1"/>
      <c r="W5269" s="1"/>
      <c r="X5269" s="1"/>
      <c r="Y5269" s="1"/>
      <c r="Z5269" s="1"/>
      <c r="AA5269" s="1"/>
      <c r="AB5269" s="1"/>
      <c r="AC5269" s="1"/>
    </row>
    <row r="5270" spans="1:29" ht="15" customHeight="1" x14ac:dyDescent="0.25">
      <c r="A5270" s="342"/>
      <c r="B5270" s="417"/>
      <c r="C5270" s="418"/>
      <c r="S5270" s="367"/>
      <c r="T5270" s="367"/>
      <c r="U5270" s="368"/>
      <c r="V5270" s="1"/>
      <c r="W5270" s="1"/>
      <c r="X5270" s="1"/>
      <c r="Y5270" s="1"/>
      <c r="Z5270" s="1"/>
      <c r="AA5270" s="1"/>
      <c r="AB5270" s="1"/>
      <c r="AC5270" s="1"/>
    </row>
    <row r="5271" spans="1:29" ht="15" customHeight="1" x14ac:dyDescent="0.25">
      <c r="A5271" s="342"/>
      <c r="B5271" s="417"/>
      <c r="C5271" s="418"/>
      <c r="S5271" s="367"/>
      <c r="T5271" s="367"/>
      <c r="U5271" s="368"/>
      <c r="V5271" s="1"/>
      <c r="W5271" s="1"/>
      <c r="X5271" s="1"/>
      <c r="Y5271" s="1"/>
      <c r="Z5271" s="1"/>
      <c r="AA5271" s="1"/>
      <c r="AB5271" s="1"/>
      <c r="AC5271" s="1"/>
    </row>
    <row r="5272" spans="1:29" ht="15" customHeight="1" x14ac:dyDescent="0.25">
      <c r="A5272" s="342"/>
      <c r="B5272" s="417"/>
      <c r="C5272" s="418"/>
      <c r="S5272" s="367"/>
      <c r="T5272" s="367"/>
      <c r="U5272" s="368"/>
      <c r="V5272" s="1"/>
      <c r="W5272" s="1"/>
      <c r="X5272" s="1"/>
      <c r="Y5272" s="1"/>
      <c r="Z5272" s="1"/>
      <c r="AA5272" s="1"/>
      <c r="AB5272" s="1"/>
      <c r="AC5272" s="1"/>
    </row>
    <row r="5273" spans="1:29" ht="15" customHeight="1" x14ac:dyDescent="0.25">
      <c r="A5273" s="342"/>
      <c r="B5273" s="417"/>
      <c r="C5273" s="418"/>
      <c r="S5273" s="367"/>
      <c r="T5273" s="367"/>
      <c r="U5273" s="368"/>
      <c r="V5273" s="1"/>
      <c r="W5273" s="1"/>
      <c r="X5273" s="1"/>
      <c r="Y5273" s="1"/>
      <c r="Z5273" s="1"/>
      <c r="AA5273" s="1"/>
      <c r="AB5273" s="1"/>
      <c r="AC5273" s="1"/>
    </row>
    <row r="5274" spans="1:29" ht="15" customHeight="1" x14ac:dyDescent="0.25">
      <c r="A5274" s="342"/>
      <c r="B5274" s="417"/>
      <c r="C5274" s="418"/>
      <c r="S5274" s="367"/>
      <c r="T5274" s="367"/>
      <c r="U5274" s="368"/>
      <c r="V5274" s="1"/>
      <c r="W5274" s="1"/>
      <c r="X5274" s="1"/>
      <c r="Y5274" s="1"/>
      <c r="Z5274" s="1"/>
      <c r="AA5274" s="1"/>
      <c r="AB5274" s="1"/>
      <c r="AC5274" s="1"/>
    </row>
    <row r="5275" spans="1:29" ht="15" customHeight="1" x14ac:dyDescent="0.25">
      <c r="A5275" s="342"/>
      <c r="B5275" s="417"/>
      <c r="C5275" s="418"/>
      <c r="S5275" s="367"/>
      <c r="T5275" s="367"/>
      <c r="U5275" s="368"/>
      <c r="V5275" s="1"/>
      <c r="W5275" s="1"/>
      <c r="X5275" s="1"/>
      <c r="Y5275" s="1"/>
      <c r="Z5275" s="1"/>
      <c r="AA5275" s="1"/>
      <c r="AB5275" s="1"/>
      <c r="AC5275" s="1"/>
    </row>
    <row r="5276" spans="1:29" ht="15" customHeight="1" x14ac:dyDescent="0.25">
      <c r="A5276" s="342"/>
      <c r="B5276" s="417"/>
      <c r="C5276" s="418"/>
      <c r="S5276" s="367"/>
      <c r="T5276" s="367"/>
      <c r="U5276" s="368"/>
      <c r="V5276" s="1"/>
      <c r="W5276" s="1"/>
      <c r="X5276" s="1"/>
      <c r="Y5276" s="1"/>
      <c r="Z5276" s="1"/>
      <c r="AA5276" s="1"/>
      <c r="AB5276" s="1"/>
      <c r="AC5276" s="1"/>
    </row>
    <row r="5277" spans="1:29" ht="15" customHeight="1" x14ac:dyDescent="0.25">
      <c r="A5277" s="342"/>
      <c r="B5277" s="417"/>
      <c r="C5277" s="418"/>
      <c r="S5277" s="367"/>
      <c r="T5277" s="367"/>
      <c r="U5277" s="368"/>
      <c r="V5277" s="1"/>
      <c r="W5277" s="1"/>
      <c r="X5277" s="1"/>
      <c r="Y5277" s="1"/>
      <c r="Z5277" s="1"/>
      <c r="AA5277" s="1"/>
      <c r="AB5277" s="1"/>
      <c r="AC5277" s="1"/>
    </row>
    <row r="5278" spans="1:29" ht="15" customHeight="1" x14ac:dyDescent="0.25">
      <c r="A5278" s="342"/>
      <c r="B5278" s="417"/>
      <c r="C5278" s="418"/>
      <c r="S5278" s="367"/>
      <c r="T5278" s="367"/>
      <c r="U5278" s="368"/>
      <c r="V5278" s="1"/>
      <c r="W5278" s="1"/>
      <c r="X5278" s="1"/>
      <c r="Y5278" s="1"/>
      <c r="Z5278" s="1"/>
      <c r="AA5278" s="1"/>
      <c r="AB5278" s="1"/>
      <c r="AC5278" s="1"/>
    </row>
    <row r="5279" spans="1:29" ht="15" customHeight="1" x14ac:dyDescent="0.25">
      <c r="A5279" s="342"/>
      <c r="B5279" s="417"/>
      <c r="C5279" s="418"/>
      <c r="S5279" s="367"/>
      <c r="T5279" s="367"/>
      <c r="U5279" s="368"/>
      <c r="V5279" s="1"/>
      <c r="W5279" s="1"/>
      <c r="X5279" s="1"/>
      <c r="Y5279" s="1"/>
      <c r="Z5279" s="1"/>
      <c r="AA5279" s="1"/>
      <c r="AB5279" s="1"/>
      <c r="AC5279" s="1"/>
    </row>
    <row r="5280" spans="1:29" ht="15" customHeight="1" x14ac:dyDescent="0.25">
      <c r="A5280" s="342"/>
      <c r="B5280" s="417"/>
      <c r="C5280" s="418"/>
      <c r="S5280" s="367"/>
      <c r="T5280" s="367"/>
      <c r="U5280" s="368"/>
      <c r="V5280" s="1"/>
      <c r="W5280" s="1"/>
      <c r="X5280" s="1"/>
      <c r="Y5280" s="1"/>
      <c r="Z5280" s="1"/>
      <c r="AA5280" s="1"/>
      <c r="AB5280" s="1"/>
      <c r="AC5280" s="1"/>
    </row>
    <row r="5281" spans="1:29" ht="15" customHeight="1" x14ac:dyDescent="0.25">
      <c r="A5281" s="342"/>
      <c r="B5281" s="417"/>
      <c r="C5281" s="418"/>
      <c r="S5281" s="367"/>
      <c r="T5281" s="367"/>
      <c r="U5281" s="368"/>
      <c r="V5281" s="1"/>
      <c r="W5281" s="1"/>
      <c r="X5281" s="1"/>
      <c r="Y5281" s="1"/>
      <c r="Z5281" s="1"/>
      <c r="AA5281" s="1"/>
      <c r="AB5281" s="1"/>
      <c r="AC5281" s="1"/>
    </row>
    <row r="5282" spans="1:29" ht="15" customHeight="1" x14ac:dyDescent="0.25">
      <c r="A5282" s="342"/>
      <c r="B5282" s="417"/>
      <c r="C5282" s="418"/>
      <c r="S5282" s="367"/>
      <c r="T5282" s="367"/>
      <c r="U5282" s="368"/>
      <c r="V5282" s="1"/>
      <c r="W5282" s="1"/>
      <c r="X5282" s="1"/>
      <c r="Y5282" s="1"/>
      <c r="Z5282" s="1"/>
      <c r="AA5282" s="1"/>
      <c r="AB5282" s="1"/>
      <c r="AC5282" s="1"/>
    </row>
    <row r="5283" spans="1:29" ht="15" customHeight="1" x14ac:dyDescent="0.25">
      <c r="A5283" s="342"/>
      <c r="B5283" s="417"/>
      <c r="C5283" s="418"/>
      <c r="S5283" s="367"/>
      <c r="T5283" s="367"/>
      <c r="U5283" s="368"/>
      <c r="V5283" s="1"/>
      <c r="W5283" s="1"/>
      <c r="X5283" s="1"/>
      <c r="Y5283" s="1"/>
      <c r="Z5283" s="1"/>
      <c r="AA5283" s="1"/>
      <c r="AB5283" s="1"/>
      <c r="AC5283" s="1"/>
    </row>
    <row r="5284" spans="1:29" ht="15" customHeight="1" x14ac:dyDescent="0.25">
      <c r="A5284" s="342"/>
      <c r="B5284" s="417"/>
      <c r="C5284" s="418"/>
      <c r="S5284" s="367"/>
      <c r="T5284" s="367"/>
      <c r="U5284" s="368"/>
      <c r="V5284" s="1"/>
      <c r="W5284" s="1"/>
      <c r="X5284" s="1"/>
      <c r="Y5284" s="1"/>
      <c r="Z5284" s="1"/>
      <c r="AA5284" s="1"/>
      <c r="AB5284" s="1"/>
      <c r="AC5284" s="1"/>
    </row>
    <row r="5285" spans="1:29" ht="15" customHeight="1" x14ac:dyDescent="0.25">
      <c r="A5285" s="342"/>
      <c r="B5285" s="417"/>
      <c r="C5285" s="418"/>
      <c r="S5285" s="367"/>
      <c r="T5285" s="367"/>
      <c r="U5285" s="368"/>
      <c r="V5285" s="1"/>
      <c r="W5285" s="1"/>
      <c r="X5285" s="1"/>
      <c r="Y5285" s="1"/>
      <c r="Z5285" s="1"/>
      <c r="AA5285" s="1"/>
      <c r="AB5285" s="1"/>
      <c r="AC5285" s="1"/>
    </row>
    <row r="5286" spans="1:29" ht="15" customHeight="1" x14ac:dyDescent="0.25">
      <c r="A5286" s="342"/>
      <c r="B5286" s="417"/>
      <c r="C5286" s="418"/>
      <c r="S5286" s="367"/>
      <c r="T5286" s="367"/>
      <c r="U5286" s="368"/>
      <c r="V5286" s="1"/>
      <c r="W5286" s="1"/>
      <c r="X5286" s="1"/>
      <c r="Y5286" s="1"/>
      <c r="Z5286" s="1"/>
      <c r="AA5286" s="1"/>
      <c r="AB5286" s="1"/>
      <c r="AC5286" s="1"/>
    </row>
    <row r="5287" spans="1:29" ht="15" customHeight="1" x14ac:dyDescent="0.25">
      <c r="A5287" s="342"/>
      <c r="B5287" s="417"/>
      <c r="C5287" s="418"/>
      <c r="S5287" s="367"/>
      <c r="T5287" s="367"/>
      <c r="U5287" s="368"/>
      <c r="V5287" s="1"/>
      <c r="W5287" s="1"/>
      <c r="X5287" s="1"/>
      <c r="Y5287" s="1"/>
      <c r="Z5287" s="1"/>
      <c r="AA5287" s="1"/>
      <c r="AB5287" s="1"/>
      <c r="AC5287" s="1"/>
    </row>
    <row r="5288" spans="1:29" ht="15" customHeight="1" x14ac:dyDescent="0.25">
      <c r="A5288" s="342"/>
      <c r="B5288" s="417"/>
      <c r="C5288" s="418"/>
      <c r="S5288" s="367"/>
      <c r="T5288" s="367"/>
      <c r="U5288" s="368"/>
      <c r="V5288" s="1"/>
      <c r="W5288" s="1"/>
      <c r="X5288" s="1"/>
      <c r="Y5288" s="1"/>
      <c r="Z5288" s="1"/>
      <c r="AA5288" s="1"/>
      <c r="AB5288" s="1"/>
      <c r="AC5288" s="1"/>
    </row>
    <row r="5289" spans="1:29" ht="15" customHeight="1" x14ac:dyDescent="0.25">
      <c r="A5289" s="342"/>
      <c r="B5289" s="417"/>
      <c r="C5289" s="418"/>
      <c r="S5289" s="367"/>
      <c r="T5289" s="367"/>
      <c r="U5289" s="368"/>
      <c r="V5289" s="1"/>
      <c r="W5289" s="1"/>
      <c r="X5289" s="1"/>
      <c r="Y5289" s="1"/>
      <c r="Z5289" s="1"/>
      <c r="AA5289" s="1"/>
      <c r="AB5289" s="1"/>
      <c r="AC5289" s="1"/>
    </row>
    <row r="5290" spans="1:29" ht="15" customHeight="1" x14ac:dyDescent="0.25">
      <c r="A5290" s="342"/>
      <c r="B5290" s="417"/>
      <c r="C5290" s="418"/>
      <c r="S5290" s="367"/>
      <c r="T5290" s="367"/>
      <c r="U5290" s="368"/>
      <c r="V5290" s="1"/>
      <c r="W5290" s="1"/>
      <c r="X5290" s="1"/>
      <c r="Y5290" s="1"/>
      <c r="Z5290" s="1"/>
      <c r="AA5290" s="1"/>
      <c r="AB5290" s="1"/>
      <c r="AC5290" s="1"/>
    </row>
    <row r="5291" spans="1:29" ht="15" customHeight="1" x14ac:dyDescent="0.25">
      <c r="A5291" s="342"/>
      <c r="B5291" s="417"/>
      <c r="C5291" s="418"/>
      <c r="S5291" s="367"/>
      <c r="T5291" s="367"/>
      <c r="U5291" s="368"/>
      <c r="V5291" s="1"/>
      <c r="W5291" s="1"/>
      <c r="X5291" s="1"/>
      <c r="Y5291" s="1"/>
      <c r="Z5291" s="1"/>
      <c r="AA5291" s="1"/>
      <c r="AB5291" s="1"/>
      <c r="AC5291" s="1"/>
    </row>
    <row r="5292" spans="1:29" ht="15" customHeight="1" x14ac:dyDescent="0.25">
      <c r="A5292" s="342"/>
      <c r="B5292" s="417"/>
      <c r="C5292" s="418"/>
      <c r="S5292" s="367"/>
      <c r="T5292" s="367"/>
      <c r="U5292" s="368"/>
      <c r="V5292" s="1"/>
      <c r="W5292" s="1"/>
      <c r="X5292" s="1"/>
      <c r="Y5292" s="1"/>
      <c r="Z5292" s="1"/>
      <c r="AA5292" s="1"/>
      <c r="AB5292" s="1"/>
      <c r="AC5292" s="1"/>
    </row>
    <row r="5293" spans="1:29" ht="15" customHeight="1" x14ac:dyDescent="0.25">
      <c r="A5293" s="342"/>
      <c r="B5293" s="417"/>
      <c r="C5293" s="418"/>
      <c r="S5293" s="367"/>
      <c r="T5293" s="367"/>
      <c r="U5293" s="368"/>
      <c r="V5293" s="1"/>
      <c r="W5293" s="1"/>
      <c r="X5293" s="1"/>
      <c r="Y5293" s="1"/>
      <c r="Z5293" s="1"/>
      <c r="AA5293" s="1"/>
      <c r="AB5293" s="1"/>
      <c r="AC5293" s="1"/>
    </row>
    <row r="5294" spans="1:29" ht="15" customHeight="1" x14ac:dyDescent="0.25">
      <c r="A5294" s="342"/>
      <c r="B5294" s="417"/>
      <c r="C5294" s="418"/>
      <c r="S5294" s="367"/>
      <c r="T5294" s="367"/>
      <c r="U5294" s="368"/>
      <c r="V5294" s="1"/>
      <c r="W5294" s="1"/>
      <c r="X5294" s="1"/>
      <c r="Y5294" s="1"/>
      <c r="Z5294" s="1"/>
      <c r="AA5294" s="1"/>
      <c r="AB5294" s="1"/>
      <c r="AC5294" s="1"/>
    </row>
    <row r="5295" spans="1:29" ht="15" customHeight="1" x14ac:dyDescent="0.25">
      <c r="A5295" s="342"/>
      <c r="B5295" s="417"/>
      <c r="C5295" s="418"/>
      <c r="S5295" s="367"/>
      <c r="T5295" s="367"/>
      <c r="U5295" s="368"/>
      <c r="V5295" s="1"/>
      <c r="W5295" s="1"/>
      <c r="X5295" s="1"/>
      <c r="Y5295" s="1"/>
      <c r="Z5295" s="1"/>
      <c r="AA5295" s="1"/>
      <c r="AB5295" s="1"/>
      <c r="AC5295" s="1"/>
    </row>
    <row r="5296" spans="1:29" ht="15" customHeight="1" x14ac:dyDescent="0.25">
      <c r="A5296" s="342"/>
      <c r="B5296" s="417"/>
      <c r="C5296" s="418"/>
      <c r="S5296" s="367"/>
      <c r="T5296" s="367"/>
      <c r="U5296" s="368"/>
      <c r="V5296" s="1"/>
      <c r="W5296" s="1"/>
      <c r="X5296" s="1"/>
      <c r="Y5296" s="1"/>
      <c r="Z5296" s="1"/>
      <c r="AA5296" s="1"/>
      <c r="AB5296" s="1"/>
      <c r="AC5296" s="1"/>
    </row>
    <row r="5297" spans="1:29" ht="15" customHeight="1" x14ac:dyDescent="0.25">
      <c r="A5297" s="342"/>
      <c r="B5297" s="417"/>
      <c r="C5297" s="418"/>
      <c r="S5297" s="367"/>
      <c r="T5297" s="367"/>
      <c r="U5297" s="368"/>
      <c r="V5297" s="1"/>
      <c r="W5297" s="1"/>
      <c r="X5297" s="1"/>
      <c r="Y5297" s="1"/>
      <c r="Z5297" s="1"/>
      <c r="AA5297" s="1"/>
      <c r="AB5297" s="1"/>
      <c r="AC5297" s="1"/>
    </row>
    <row r="5298" spans="1:29" ht="15" customHeight="1" x14ac:dyDescent="0.25">
      <c r="A5298" s="342"/>
      <c r="B5298" s="417"/>
      <c r="C5298" s="418"/>
      <c r="S5298" s="367"/>
      <c r="T5298" s="367"/>
      <c r="U5298" s="368"/>
      <c r="V5298" s="1"/>
      <c r="W5298" s="1"/>
      <c r="X5298" s="1"/>
      <c r="Y5298" s="1"/>
      <c r="Z5298" s="1"/>
      <c r="AA5298" s="1"/>
      <c r="AB5298" s="1"/>
      <c r="AC5298" s="1"/>
    </row>
    <row r="5299" spans="1:29" ht="15" customHeight="1" x14ac:dyDescent="0.25">
      <c r="A5299" s="342"/>
      <c r="B5299" s="417"/>
      <c r="C5299" s="418"/>
      <c r="S5299" s="367"/>
      <c r="T5299" s="367"/>
      <c r="U5299" s="368"/>
      <c r="V5299" s="1"/>
      <c r="W5299" s="1"/>
      <c r="X5299" s="1"/>
      <c r="Y5299" s="1"/>
      <c r="Z5299" s="1"/>
      <c r="AA5299" s="1"/>
      <c r="AB5299" s="1"/>
      <c r="AC5299" s="1"/>
    </row>
    <row r="5300" spans="1:29" ht="15" customHeight="1" x14ac:dyDescent="0.25">
      <c r="A5300" s="342"/>
      <c r="B5300" s="417"/>
      <c r="C5300" s="418"/>
      <c r="S5300" s="367"/>
      <c r="T5300" s="367"/>
      <c r="U5300" s="368"/>
      <c r="V5300" s="1"/>
      <c r="W5300" s="1"/>
      <c r="X5300" s="1"/>
      <c r="Y5300" s="1"/>
      <c r="Z5300" s="1"/>
      <c r="AA5300" s="1"/>
      <c r="AB5300" s="1"/>
      <c r="AC5300" s="1"/>
    </row>
    <row r="5301" spans="1:29" ht="15" customHeight="1" x14ac:dyDescent="0.25">
      <c r="A5301" s="342"/>
      <c r="B5301" s="417"/>
      <c r="C5301" s="418"/>
      <c r="S5301" s="367"/>
      <c r="T5301" s="367"/>
      <c r="U5301" s="368"/>
      <c r="V5301" s="1"/>
      <c r="W5301" s="1"/>
      <c r="X5301" s="1"/>
      <c r="Y5301" s="1"/>
      <c r="Z5301" s="1"/>
      <c r="AA5301" s="1"/>
      <c r="AB5301" s="1"/>
      <c r="AC5301" s="1"/>
    </row>
    <row r="5302" spans="1:29" ht="15" customHeight="1" x14ac:dyDescent="0.25">
      <c r="A5302" s="342"/>
      <c r="B5302" s="417"/>
      <c r="C5302" s="418"/>
      <c r="S5302" s="367"/>
      <c r="T5302" s="367"/>
      <c r="U5302" s="368"/>
      <c r="V5302" s="1"/>
      <c r="W5302" s="1"/>
      <c r="X5302" s="1"/>
      <c r="Y5302" s="1"/>
      <c r="Z5302" s="1"/>
      <c r="AA5302" s="1"/>
      <c r="AB5302" s="1"/>
      <c r="AC5302" s="1"/>
    </row>
    <row r="5303" spans="1:29" ht="15" customHeight="1" x14ac:dyDescent="0.25">
      <c r="A5303" s="342"/>
      <c r="B5303" s="417"/>
      <c r="C5303" s="418"/>
      <c r="S5303" s="367"/>
      <c r="T5303" s="367"/>
      <c r="U5303" s="368"/>
      <c r="V5303" s="1"/>
      <c r="W5303" s="1"/>
      <c r="X5303" s="1"/>
      <c r="Y5303" s="1"/>
      <c r="Z5303" s="1"/>
      <c r="AA5303" s="1"/>
      <c r="AB5303" s="1"/>
      <c r="AC5303" s="1"/>
    </row>
    <row r="5304" spans="1:29" ht="15" customHeight="1" x14ac:dyDescent="0.25">
      <c r="A5304" s="342"/>
      <c r="B5304" s="417"/>
      <c r="C5304" s="418"/>
      <c r="S5304" s="367"/>
      <c r="T5304" s="367"/>
      <c r="U5304" s="368"/>
      <c r="V5304" s="1"/>
      <c r="W5304" s="1"/>
      <c r="X5304" s="1"/>
      <c r="Y5304" s="1"/>
      <c r="Z5304" s="1"/>
      <c r="AA5304" s="1"/>
      <c r="AB5304" s="1"/>
      <c r="AC5304" s="1"/>
    </row>
    <row r="5305" spans="1:29" ht="15" customHeight="1" x14ac:dyDescent="0.25">
      <c r="A5305" s="342"/>
      <c r="B5305" s="417"/>
      <c r="C5305" s="418"/>
      <c r="S5305" s="367"/>
      <c r="T5305" s="367"/>
      <c r="U5305" s="368"/>
      <c r="V5305" s="1"/>
      <c r="W5305" s="1"/>
      <c r="X5305" s="1"/>
      <c r="Y5305" s="1"/>
      <c r="Z5305" s="1"/>
      <c r="AA5305" s="1"/>
      <c r="AB5305" s="1"/>
      <c r="AC5305" s="1"/>
    </row>
    <row r="5306" spans="1:29" ht="15" customHeight="1" x14ac:dyDescent="0.25">
      <c r="A5306" s="342"/>
      <c r="B5306" s="417"/>
      <c r="C5306" s="418"/>
      <c r="S5306" s="367"/>
      <c r="T5306" s="367"/>
      <c r="U5306" s="368"/>
      <c r="V5306" s="1"/>
      <c r="W5306" s="1"/>
      <c r="X5306" s="1"/>
      <c r="Y5306" s="1"/>
      <c r="Z5306" s="1"/>
      <c r="AA5306" s="1"/>
      <c r="AB5306" s="1"/>
      <c r="AC5306" s="1"/>
    </row>
    <row r="5307" spans="1:29" ht="15" customHeight="1" x14ac:dyDescent="0.25">
      <c r="A5307" s="342"/>
      <c r="B5307" s="417"/>
      <c r="C5307" s="418"/>
      <c r="S5307" s="367"/>
      <c r="T5307" s="367"/>
      <c r="U5307" s="368"/>
      <c r="V5307" s="1"/>
      <c r="W5307" s="1"/>
      <c r="X5307" s="1"/>
      <c r="Y5307" s="1"/>
      <c r="Z5307" s="1"/>
      <c r="AA5307" s="1"/>
      <c r="AB5307" s="1"/>
      <c r="AC5307" s="1"/>
    </row>
    <row r="5308" spans="1:29" ht="15" customHeight="1" x14ac:dyDescent="0.25">
      <c r="A5308" s="342"/>
      <c r="B5308" s="417"/>
      <c r="C5308" s="418"/>
      <c r="S5308" s="367"/>
      <c r="T5308" s="367"/>
      <c r="U5308" s="368"/>
      <c r="V5308" s="1"/>
      <c r="W5308" s="1"/>
      <c r="X5308" s="1"/>
      <c r="Y5308" s="1"/>
      <c r="Z5308" s="1"/>
      <c r="AA5308" s="1"/>
      <c r="AB5308" s="1"/>
      <c r="AC5308" s="1"/>
    </row>
    <row r="5309" spans="1:29" ht="15" customHeight="1" x14ac:dyDescent="0.25">
      <c r="A5309" s="342"/>
      <c r="B5309" s="417"/>
      <c r="C5309" s="418"/>
      <c r="S5309" s="367"/>
      <c r="T5309" s="367"/>
      <c r="U5309" s="368"/>
      <c r="V5309" s="1"/>
      <c r="W5309" s="1"/>
      <c r="X5309" s="1"/>
      <c r="Y5309" s="1"/>
      <c r="Z5309" s="1"/>
      <c r="AA5309" s="1"/>
      <c r="AB5309" s="1"/>
      <c r="AC5309" s="1"/>
    </row>
    <row r="5310" spans="1:29" ht="15" customHeight="1" x14ac:dyDescent="0.25">
      <c r="A5310" s="342"/>
      <c r="B5310" s="417"/>
      <c r="C5310" s="418"/>
      <c r="S5310" s="367"/>
      <c r="T5310" s="367"/>
      <c r="U5310" s="368"/>
      <c r="V5310" s="1"/>
      <c r="W5310" s="1"/>
      <c r="X5310" s="1"/>
      <c r="Y5310" s="1"/>
      <c r="Z5310" s="1"/>
      <c r="AA5310" s="1"/>
      <c r="AB5310" s="1"/>
      <c r="AC5310" s="1"/>
    </row>
    <row r="5311" spans="1:29" ht="15" customHeight="1" x14ac:dyDescent="0.25">
      <c r="A5311" s="342"/>
      <c r="B5311" s="417"/>
      <c r="C5311" s="418"/>
      <c r="S5311" s="367"/>
      <c r="T5311" s="367"/>
      <c r="U5311" s="368"/>
      <c r="V5311" s="1"/>
      <c r="W5311" s="1"/>
      <c r="X5311" s="1"/>
      <c r="Y5311" s="1"/>
      <c r="Z5311" s="1"/>
      <c r="AA5311" s="1"/>
      <c r="AB5311" s="1"/>
      <c r="AC5311" s="1"/>
    </row>
    <row r="5312" spans="1:29" ht="15" customHeight="1" x14ac:dyDescent="0.25">
      <c r="A5312" s="342"/>
      <c r="B5312" s="417"/>
      <c r="C5312" s="418"/>
      <c r="S5312" s="367"/>
      <c r="T5312" s="367"/>
      <c r="U5312" s="368"/>
      <c r="V5312" s="1"/>
      <c r="W5312" s="1"/>
      <c r="X5312" s="1"/>
      <c r="Y5312" s="1"/>
      <c r="Z5312" s="1"/>
      <c r="AA5312" s="1"/>
      <c r="AB5312" s="1"/>
      <c r="AC5312" s="1"/>
    </row>
    <row r="5313" spans="1:29" ht="15" customHeight="1" x14ac:dyDescent="0.25">
      <c r="A5313" s="342"/>
      <c r="B5313" s="417"/>
      <c r="C5313" s="418"/>
      <c r="S5313" s="367"/>
      <c r="T5313" s="367"/>
      <c r="U5313" s="368"/>
      <c r="V5313" s="1"/>
      <c r="W5313" s="1"/>
      <c r="X5313" s="1"/>
      <c r="Y5313" s="1"/>
      <c r="Z5313" s="1"/>
      <c r="AA5313" s="1"/>
      <c r="AB5313" s="1"/>
      <c r="AC5313" s="1"/>
    </row>
    <row r="5314" spans="1:29" ht="15" customHeight="1" x14ac:dyDescent="0.25">
      <c r="A5314" s="342"/>
      <c r="B5314" s="417"/>
      <c r="C5314" s="418"/>
      <c r="S5314" s="367"/>
      <c r="T5314" s="367"/>
      <c r="U5314" s="368"/>
      <c r="V5314" s="1"/>
      <c r="W5314" s="1"/>
      <c r="X5314" s="1"/>
      <c r="Y5314" s="1"/>
      <c r="Z5314" s="1"/>
      <c r="AA5314" s="1"/>
      <c r="AB5314" s="1"/>
      <c r="AC5314" s="1"/>
    </row>
    <row r="5315" spans="1:29" ht="15" customHeight="1" x14ac:dyDescent="0.25">
      <c r="A5315" s="342"/>
      <c r="B5315" s="417"/>
      <c r="C5315" s="418"/>
      <c r="S5315" s="367"/>
      <c r="T5315" s="367"/>
      <c r="U5315" s="368"/>
      <c r="V5315" s="1"/>
      <c r="W5315" s="1"/>
      <c r="X5315" s="1"/>
      <c r="Y5315" s="1"/>
      <c r="Z5315" s="1"/>
      <c r="AA5315" s="1"/>
      <c r="AB5315" s="1"/>
      <c r="AC5315" s="1"/>
    </row>
    <row r="5316" spans="1:29" ht="15" customHeight="1" x14ac:dyDescent="0.25">
      <c r="A5316" s="342"/>
      <c r="B5316" s="417"/>
      <c r="C5316" s="418"/>
      <c r="S5316" s="367"/>
      <c r="T5316" s="367"/>
      <c r="U5316" s="368"/>
      <c r="V5316" s="1"/>
      <c r="W5316" s="1"/>
      <c r="X5316" s="1"/>
      <c r="Y5316" s="1"/>
      <c r="Z5316" s="1"/>
      <c r="AA5316" s="1"/>
      <c r="AB5316" s="1"/>
      <c r="AC5316" s="1"/>
    </row>
    <row r="5317" spans="1:29" ht="15" customHeight="1" x14ac:dyDescent="0.25">
      <c r="A5317" s="342"/>
      <c r="B5317" s="417"/>
      <c r="C5317" s="418"/>
      <c r="S5317" s="367"/>
      <c r="T5317" s="367"/>
      <c r="U5317" s="368"/>
      <c r="V5317" s="1"/>
      <c r="W5317" s="1"/>
      <c r="X5317" s="1"/>
      <c r="Y5317" s="1"/>
      <c r="Z5317" s="1"/>
      <c r="AA5317" s="1"/>
      <c r="AB5317" s="1"/>
      <c r="AC5317" s="1"/>
    </row>
    <row r="5318" spans="1:29" ht="15" customHeight="1" x14ac:dyDescent="0.25">
      <c r="A5318" s="342"/>
      <c r="B5318" s="417"/>
      <c r="C5318" s="418"/>
      <c r="S5318" s="367"/>
      <c r="T5318" s="367"/>
      <c r="U5318" s="368"/>
      <c r="V5318" s="1"/>
      <c r="W5318" s="1"/>
      <c r="X5318" s="1"/>
      <c r="Y5318" s="1"/>
      <c r="Z5318" s="1"/>
      <c r="AA5318" s="1"/>
      <c r="AB5318" s="1"/>
      <c r="AC5318" s="1"/>
    </row>
    <row r="5319" spans="1:29" ht="15" customHeight="1" x14ac:dyDescent="0.25">
      <c r="A5319" s="342"/>
      <c r="B5319" s="417"/>
      <c r="C5319" s="418"/>
      <c r="S5319" s="367"/>
      <c r="T5319" s="367"/>
      <c r="U5319" s="368"/>
      <c r="V5319" s="1"/>
      <c r="W5319" s="1"/>
      <c r="X5319" s="1"/>
      <c r="Y5319" s="1"/>
      <c r="Z5319" s="1"/>
      <c r="AA5319" s="1"/>
      <c r="AB5319" s="1"/>
      <c r="AC5319" s="1"/>
    </row>
    <row r="5320" spans="1:29" ht="15" customHeight="1" x14ac:dyDescent="0.25">
      <c r="A5320" s="342"/>
      <c r="B5320" s="417"/>
      <c r="C5320" s="418"/>
      <c r="S5320" s="367"/>
      <c r="T5320" s="367"/>
      <c r="U5320" s="368"/>
      <c r="V5320" s="1"/>
      <c r="W5320" s="1"/>
      <c r="X5320" s="1"/>
      <c r="Y5320" s="1"/>
      <c r="Z5320" s="1"/>
      <c r="AA5320" s="1"/>
      <c r="AB5320" s="1"/>
      <c r="AC5320" s="1"/>
    </row>
    <row r="5321" spans="1:29" ht="15" customHeight="1" x14ac:dyDescent="0.25">
      <c r="A5321" s="342"/>
      <c r="B5321" s="417"/>
      <c r="C5321" s="418"/>
      <c r="S5321" s="367"/>
      <c r="T5321" s="367"/>
      <c r="U5321" s="368"/>
      <c r="V5321" s="1"/>
      <c r="W5321" s="1"/>
      <c r="X5321" s="1"/>
      <c r="Y5321" s="1"/>
      <c r="Z5321" s="1"/>
      <c r="AA5321" s="1"/>
      <c r="AB5321" s="1"/>
      <c r="AC5321" s="1"/>
    </row>
    <row r="5322" spans="1:29" ht="15" customHeight="1" x14ac:dyDescent="0.25">
      <c r="A5322" s="342"/>
      <c r="B5322" s="417"/>
      <c r="C5322" s="418"/>
      <c r="S5322" s="367"/>
      <c r="T5322" s="367"/>
      <c r="U5322" s="368"/>
      <c r="V5322" s="1"/>
      <c r="W5322" s="1"/>
      <c r="X5322" s="1"/>
      <c r="Y5322" s="1"/>
      <c r="Z5322" s="1"/>
      <c r="AA5322" s="1"/>
      <c r="AB5322" s="1"/>
      <c r="AC5322" s="1"/>
    </row>
    <row r="5323" spans="1:29" ht="15" customHeight="1" x14ac:dyDescent="0.25">
      <c r="A5323" s="342"/>
      <c r="B5323" s="417"/>
      <c r="C5323" s="418"/>
      <c r="S5323" s="367"/>
      <c r="T5323" s="367"/>
      <c r="U5323" s="368"/>
      <c r="V5323" s="1"/>
      <c r="W5323" s="1"/>
      <c r="X5323" s="1"/>
      <c r="Y5323" s="1"/>
      <c r="Z5323" s="1"/>
      <c r="AA5323" s="1"/>
      <c r="AB5323" s="1"/>
      <c r="AC5323" s="1"/>
    </row>
    <row r="5324" spans="1:29" ht="15" customHeight="1" x14ac:dyDescent="0.25">
      <c r="A5324" s="342"/>
      <c r="B5324" s="417"/>
      <c r="C5324" s="418"/>
      <c r="S5324" s="367"/>
      <c r="T5324" s="367"/>
      <c r="U5324" s="368"/>
      <c r="V5324" s="1"/>
      <c r="W5324" s="1"/>
      <c r="X5324" s="1"/>
      <c r="Y5324" s="1"/>
      <c r="Z5324" s="1"/>
      <c r="AA5324" s="1"/>
      <c r="AB5324" s="1"/>
      <c r="AC5324" s="1"/>
    </row>
    <row r="5325" spans="1:29" ht="15" customHeight="1" x14ac:dyDescent="0.25">
      <c r="A5325" s="342"/>
      <c r="B5325" s="417"/>
      <c r="C5325" s="418"/>
      <c r="S5325" s="367"/>
      <c r="T5325" s="367"/>
      <c r="U5325" s="368"/>
      <c r="V5325" s="1"/>
      <c r="W5325" s="1"/>
      <c r="X5325" s="1"/>
      <c r="Y5325" s="1"/>
      <c r="Z5325" s="1"/>
      <c r="AA5325" s="1"/>
      <c r="AB5325" s="1"/>
      <c r="AC5325" s="1"/>
    </row>
    <row r="5326" spans="1:29" ht="15" customHeight="1" x14ac:dyDescent="0.25">
      <c r="A5326" s="342"/>
      <c r="B5326" s="417"/>
      <c r="C5326" s="418"/>
      <c r="S5326" s="367"/>
      <c r="T5326" s="367"/>
      <c r="U5326" s="368"/>
      <c r="V5326" s="1"/>
      <c r="W5326" s="1"/>
      <c r="X5326" s="1"/>
      <c r="Y5326" s="1"/>
      <c r="Z5326" s="1"/>
      <c r="AA5326" s="1"/>
      <c r="AB5326" s="1"/>
      <c r="AC5326" s="1"/>
    </row>
    <row r="5327" spans="1:29" ht="15" customHeight="1" x14ac:dyDescent="0.25">
      <c r="A5327" s="342"/>
      <c r="B5327" s="417"/>
      <c r="C5327" s="418"/>
      <c r="S5327" s="367"/>
      <c r="T5327" s="367"/>
      <c r="U5327" s="368"/>
      <c r="V5327" s="1"/>
      <c r="W5327" s="1"/>
      <c r="X5327" s="1"/>
      <c r="Y5327" s="1"/>
      <c r="Z5327" s="1"/>
      <c r="AA5327" s="1"/>
      <c r="AB5327" s="1"/>
      <c r="AC5327" s="1"/>
    </row>
    <row r="5328" spans="1:29" ht="15" customHeight="1" x14ac:dyDescent="0.25">
      <c r="A5328" s="342"/>
      <c r="B5328" s="417"/>
      <c r="C5328" s="418"/>
      <c r="S5328" s="367"/>
      <c r="T5328" s="367"/>
      <c r="U5328" s="368"/>
      <c r="V5328" s="1"/>
      <c r="W5328" s="1"/>
      <c r="X5328" s="1"/>
      <c r="Y5328" s="1"/>
      <c r="Z5328" s="1"/>
      <c r="AA5328" s="1"/>
      <c r="AB5328" s="1"/>
      <c r="AC5328" s="1"/>
    </row>
    <row r="5329" spans="1:29" ht="15" customHeight="1" x14ac:dyDescent="0.25">
      <c r="A5329" s="342"/>
      <c r="B5329" s="417"/>
      <c r="C5329" s="418"/>
      <c r="S5329" s="367"/>
      <c r="T5329" s="367"/>
      <c r="U5329" s="368"/>
      <c r="V5329" s="1"/>
      <c r="W5329" s="1"/>
      <c r="X5329" s="1"/>
      <c r="Y5329" s="1"/>
      <c r="Z5329" s="1"/>
      <c r="AA5329" s="1"/>
      <c r="AB5329" s="1"/>
      <c r="AC5329" s="1"/>
    </row>
    <row r="5330" spans="1:29" ht="15" customHeight="1" x14ac:dyDescent="0.25">
      <c r="A5330" s="342"/>
      <c r="B5330" s="417"/>
      <c r="C5330" s="418"/>
      <c r="S5330" s="367"/>
      <c r="T5330" s="367"/>
      <c r="U5330" s="368"/>
      <c r="V5330" s="1"/>
      <c r="W5330" s="1"/>
      <c r="X5330" s="1"/>
      <c r="Y5330" s="1"/>
      <c r="Z5330" s="1"/>
      <c r="AA5330" s="1"/>
      <c r="AB5330" s="1"/>
      <c r="AC5330" s="1"/>
    </row>
    <row r="5331" spans="1:29" ht="15" customHeight="1" x14ac:dyDescent="0.25">
      <c r="A5331" s="342"/>
      <c r="B5331" s="417"/>
      <c r="C5331" s="418"/>
      <c r="S5331" s="367"/>
      <c r="T5331" s="367"/>
      <c r="U5331" s="368"/>
      <c r="V5331" s="1"/>
      <c r="W5331" s="1"/>
      <c r="X5331" s="1"/>
      <c r="Y5331" s="1"/>
      <c r="Z5331" s="1"/>
      <c r="AA5331" s="1"/>
      <c r="AB5331" s="1"/>
      <c r="AC5331" s="1"/>
    </row>
    <row r="5332" spans="1:29" ht="15" customHeight="1" x14ac:dyDescent="0.25">
      <c r="A5332" s="342"/>
      <c r="B5332" s="417"/>
      <c r="C5332" s="418"/>
      <c r="S5332" s="367"/>
      <c r="T5332" s="367"/>
      <c r="U5332" s="368"/>
      <c r="V5332" s="1"/>
      <c r="W5332" s="1"/>
      <c r="X5332" s="1"/>
      <c r="Y5332" s="1"/>
      <c r="Z5332" s="1"/>
      <c r="AA5332" s="1"/>
      <c r="AB5332" s="1"/>
      <c r="AC5332" s="1"/>
    </row>
    <row r="5333" spans="1:29" ht="15" customHeight="1" x14ac:dyDescent="0.25">
      <c r="A5333" s="342"/>
      <c r="B5333" s="417"/>
      <c r="C5333" s="418"/>
      <c r="S5333" s="367"/>
      <c r="T5333" s="367"/>
      <c r="U5333" s="368"/>
      <c r="V5333" s="1"/>
      <c r="W5333" s="1"/>
      <c r="X5333" s="1"/>
      <c r="Y5333" s="1"/>
      <c r="Z5333" s="1"/>
      <c r="AA5333" s="1"/>
      <c r="AB5333" s="1"/>
      <c r="AC5333" s="1"/>
    </row>
    <row r="5334" spans="1:29" ht="15" customHeight="1" x14ac:dyDescent="0.25">
      <c r="A5334" s="342"/>
      <c r="B5334" s="417"/>
      <c r="C5334" s="418"/>
      <c r="S5334" s="367"/>
      <c r="T5334" s="367"/>
      <c r="U5334" s="368"/>
      <c r="V5334" s="1"/>
      <c r="W5334" s="1"/>
      <c r="X5334" s="1"/>
      <c r="Y5334" s="1"/>
      <c r="Z5334" s="1"/>
      <c r="AA5334" s="1"/>
      <c r="AB5334" s="1"/>
      <c r="AC5334" s="1"/>
    </row>
    <row r="5335" spans="1:29" ht="15" customHeight="1" x14ac:dyDescent="0.25">
      <c r="A5335" s="342"/>
      <c r="B5335" s="417"/>
      <c r="C5335" s="418"/>
      <c r="S5335" s="367"/>
      <c r="T5335" s="367"/>
      <c r="U5335" s="368"/>
      <c r="V5335" s="1"/>
      <c r="W5335" s="1"/>
      <c r="X5335" s="1"/>
      <c r="Y5335" s="1"/>
      <c r="Z5335" s="1"/>
      <c r="AA5335" s="1"/>
      <c r="AB5335" s="1"/>
      <c r="AC5335" s="1"/>
    </row>
    <row r="5336" spans="1:29" ht="15" customHeight="1" x14ac:dyDescent="0.25">
      <c r="A5336" s="342"/>
      <c r="B5336" s="417"/>
      <c r="C5336" s="418"/>
      <c r="S5336" s="367"/>
      <c r="T5336" s="367"/>
      <c r="U5336" s="368"/>
      <c r="V5336" s="1"/>
      <c r="W5336" s="1"/>
      <c r="X5336" s="1"/>
      <c r="Y5336" s="1"/>
      <c r="Z5336" s="1"/>
      <c r="AA5336" s="1"/>
      <c r="AB5336" s="1"/>
      <c r="AC5336" s="1"/>
    </row>
    <row r="5337" spans="1:29" ht="15" customHeight="1" x14ac:dyDescent="0.25">
      <c r="A5337" s="342"/>
      <c r="B5337" s="417"/>
      <c r="C5337" s="418"/>
      <c r="S5337" s="367"/>
      <c r="T5337" s="367"/>
      <c r="U5337" s="368"/>
      <c r="V5337" s="1"/>
      <c r="W5337" s="1"/>
      <c r="X5337" s="1"/>
      <c r="Y5337" s="1"/>
      <c r="Z5337" s="1"/>
      <c r="AA5337" s="1"/>
      <c r="AB5337" s="1"/>
      <c r="AC5337" s="1"/>
    </row>
    <row r="5338" spans="1:29" ht="15" customHeight="1" x14ac:dyDescent="0.25">
      <c r="A5338" s="342"/>
      <c r="B5338" s="417"/>
      <c r="C5338" s="418"/>
      <c r="S5338" s="367"/>
      <c r="T5338" s="367"/>
      <c r="U5338" s="368"/>
      <c r="V5338" s="1"/>
      <c r="W5338" s="1"/>
      <c r="X5338" s="1"/>
      <c r="Y5338" s="1"/>
      <c r="Z5338" s="1"/>
      <c r="AA5338" s="1"/>
      <c r="AB5338" s="1"/>
      <c r="AC5338" s="1"/>
    </row>
    <row r="5339" spans="1:29" ht="15" customHeight="1" x14ac:dyDescent="0.25">
      <c r="A5339" s="342"/>
      <c r="B5339" s="417"/>
      <c r="C5339" s="418"/>
      <c r="S5339" s="367"/>
      <c r="T5339" s="367"/>
      <c r="U5339" s="368"/>
      <c r="V5339" s="1"/>
      <c r="W5339" s="1"/>
      <c r="X5339" s="1"/>
      <c r="Y5339" s="1"/>
      <c r="Z5339" s="1"/>
      <c r="AA5339" s="1"/>
      <c r="AB5339" s="1"/>
      <c r="AC5339" s="1"/>
    </row>
    <row r="5340" spans="1:29" ht="15" customHeight="1" x14ac:dyDescent="0.25">
      <c r="A5340" s="342"/>
      <c r="B5340" s="417"/>
      <c r="C5340" s="418"/>
      <c r="S5340" s="367"/>
      <c r="T5340" s="367"/>
      <c r="U5340" s="368"/>
      <c r="V5340" s="1"/>
      <c r="W5340" s="1"/>
      <c r="X5340" s="1"/>
      <c r="Y5340" s="1"/>
      <c r="Z5340" s="1"/>
      <c r="AA5340" s="1"/>
      <c r="AB5340" s="1"/>
      <c r="AC5340" s="1"/>
    </row>
    <row r="5341" spans="1:29" ht="15" customHeight="1" x14ac:dyDescent="0.25">
      <c r="A5341" s="342"/>
      <c r="B5341" s="417"/>
      <c r="C5341" s="418"/>
      <c r="S5341" s="367"/>
      <c r="T5341" s="367"/>
      <c r="U5341" s="368"/>
      <c r="V5341" s="1"/>
      <c r="W5341" s="1"/>
      <c r="X5341" s="1"/>
      <c r="Y5341" s="1"/>
      <c r="Z5341" s="1"/>
      <c r="AA5341" s="1"/>
      <c r="AB5341" s="1"/>
      <c r="AC5341" s="1"/>
    </row>
    <row r="5342" spans="1:29" ht="15" customHeight="1" x14ac:dyDescent="0.25">
      <c r="A5342" s="342"/>
      <c r="B5342" s="417"/>
      <c r="C5342" s="418"/>
      <c r="S5342" s="367"/>
      <c r="T5342" s="367"/>
      <c r="U5342" s="368"/>
      <c r="V5342" s="1"/>
      <c r="W5342" s="1"/>
      <c r="X5342" s="1"/>
      <c r="Y5342" s="1"/>
      <c r="Z5342" s="1"/>
      <c r="AA5342" s="1"/>
      <c r="AB5342" s="1"/>
      <c r="AC5342" s="1"/>
    </row>
    <row r="5343" spans="1:29" ht="15" customHeight="1" x14ac:dyDescent="0.25">
      <c r="A5343" s="342"/>
      <c r="B5343" s="417"/>
      <c r="C5343" s="418"/>
      <c r="S5343" s="367"/>
      <c r="T5343" s="367"/>
      <c r="U5343" s="368"/>
      <c r="V5343" s="1"/>
      <c r="W5343" s="1"/>
      <c r="X5343" s="1"/>
      <c r="Y5343" s="1"/>
      <c r="Z5343" s="1"/>
      <c r="AA5343" s="1"/>
      <c r="AB5343" s="1"/>
      <c r="AC5343" s="1"/>
    </row>
    <row r="5344" spans="1:29" ht="15" customHeight="1" x14ac:dyDescent="0.25">
      <c r="A5344" s="342"/>
      <c r="B5344" s="417"/>
      <c r="C5344" s="418"/>
      <c r="S5344" s="367"/>
      <c r="T5344" s="367"/>
      <c r="U5344" s="368"/>
      <c r="V5344" s="1"/>
      <c r="W5344" s="1"/>
      <c r="X5344" s="1"/>
      <c r="Y5344" s="1"/>
      <c r="Z5344" s="1"/>
      <c r="AA5344" s="1"/>
      <c r="AB5344" s="1"/>
      <c r="AC5344" s="1"/>
    </row>
    <row r="5345" spans="1:29" ht="15" customHeight="1" x14ac:dyDescent="0.25">
      <c r="A5345" s="342"/>
      <c r="B5345" s="417"/>
      <c r="C5345" s="418"/>
      <c r="S5345" s="367"/>
      <c r="T5345" s="367"/>
      <c r="U5345" s="368"/>
      <c r="V5345" s="1"/>
      <c r="W5345" s="1"/>
      <c r="X5345" s="1"/>
      <c r="Y5345" s="1"/>
      <c r="Z5345" s="1"/>
      <c r="AA5345" s="1"/>
      <c r="AB5345" s="1"/>
      <c r="AC5345" s="1"/>
    </row>
    <row r="5346" spans="1:29" ht="15" customHeight="1" x14ac:dyDescent="0.25">
      <c r="A5346" s="342"/>
      <c r="B5346" s="417"/>
      <c r="C5346" s="418"/>
      <c r="S5346" s="367"/>
      <c r="T5346" s="367"/>
      <c r="U5346" s="368"/>
      <c r="V5346" s="1"/>
      <c r="W5346" s="1"/>
      <c r="X5346" s="1"/>
      <c r="Y5346" s="1"/>
      <c r="Z5346" s="1"/>
      <c r="AA5346" s="1"/>
      <c r="AB5346" s="1"/>
      <c r="AC5346" s="1"/>
    </row>
    <row r="5347" spans="1:29" ht="15" customHeight="1" x14ac:dyDescent="0.25">
      <c r="A5347" s="342"/>
      <c r="B5347" s="417"/>
      <c r="C5347" s="418"/>
      <c r="S5347" s="367"/>
      <c r="T5347" s="367"/>
      <c r="U5347" s="368"/>
      <c r="V5347" s="1"/>
      <c r="W5347" s="1"/>
      <c r="X5347" s="1"/>
      <c r="Y5347" s="1"/>
      <c r="Z5347" s="1"/>
      <c r="AA5347" s="1"/>
      <c r="AB5347" s="1"/>
      <c r="AC5347" s="1"/>
    </row>
    <row r="5348" spans="1:29" ht="15" customHeight="1" x14ac:dyDescent="0.25">
      <c r="A5348" s="342"/>
      <c r="B5348" s="417"/>
      <c r="C5348" s="418"/>
      <c r="S5348" s="367"/>
      <c r="T5348" s="367"/>
      <c r="U5348" s="368"/>
      <c r="V5348" s="1"/>
      <c r="W5348" s="1"/>
      <c r="X5348" s="1"/>
      <c r="Y5348" s="1"/>
      <c r="Z5348" s="1"/>
      <c r="AA5348" s="1"/>
      <c r="AB5348" s="1"/>
      <c r="AC5348" s="1"/>
    </row>
    <row r="5349" spans="1:29" ht="15" customHeight="1" x14ac:dyDescent="0.25">
      <c r="A5349" s="342"/>
      <c r="B5349" s="417"/>
      <c r="C5349" s="418"/>
      <c r="S5349" s="367"/>
      <c r="T5349" s="367"/>
      <c r="U5349" s="368"/>
      <c r="V5349" s="1"/>
      <c r="W5349" s="1"/>
      <c r="X5349" s="1"/>
      <c r="Y5349" s="1"/>
      <c r="Z5349" s="1"/>
      <c r="AA5349" s="1"/>
      <c r="AB5349" s="1"/>
      <c r="AC5349" s="1"/>
    </row>
    <row r="5350" spans="1:29" ht="15" customHeight="1" x14ac:dyDescent="0.25">
      <c r="A5350" s="342"/>
      <c r="B5350" s="417"/>
      <c r="C5350" s="418"/>
      <c r="S5350" s="367"/>
      <c r="T5350" s="367"/>
      <c r="U5350" s="368"/>
      <c r="V5350" s="1"/>
      <c r="W5350" s="1"/>
      <c r="X5350" s="1"/>
      <c r="Y5350" s="1"/>
      <c r="Z5350" s="1"/>
      <c r="AA5350" s="1"/>
      <c r="AB5350" s="1"/>
      <c r="AC5350" s="1"/>
    </row>
    <row r="5351" spans="1:29" ht="15" customHeight="1" x14ac:dyDescent="0.25">
      <c r="A5351" s="342"/>
      <c r="B5351" s="417"/>
      <c r="C5351" s="418"/>
      <c r="S5351" s="367"/>
      <c r="T5351" s="367"/>
      <c r="U5351" s="368"/>
      <c r="V5351" s="1"/>
      <c r="W5351" s="1"/>
      <c r="X5351" s="1"/>
      <c r="Y5351" s="1"/>
      <c r="Z5351" s="1"/>
      <c r="AA5351" s="1"/>
      <c r="AB5351" s="1"/>
      <c r="AC5351" s="1"/>
    </row>
    <row r="5352" spans="1:29" ht="15" customHeight="1" x14ac:dyDescent="0.25">
      <c r="A5352" s="342"/>
      <c r="B5352" s="417"/>
      <c r="C5352" s="418"/>
      <c r="S5352" s="367"/>
      <c r="T5352" s="367"/>
      <c r="U5352" s="368"/>
      <c r="V5352" s="1"/>
      <c r="W5352" s="1"/>
      <c r="X5352" s="1"/>
      <c r="Y5352" s="1"/>
      <c r="Z5352" s="1"/>
      <c r="AA5352" s="1"/>
      <c r="AB5352" s="1"/>
      <c r="AC5352" s="1"/>
    </row>
    <row r="5353" spans="1:29" ht="15" customHeight="1" x14ac:dyDescent="0.25">
      <c r="A5353" s="342"/>
      <c r="B5353" s="417"/>
      <c r="C5353" s="418"/>
      <c r="S5353" s="367"/>
      <c r="T5353" s="367"/>
      <c r="U5353" s="368"/>
      <c r="V5353" s="1"/>
      <c r="W5353" s="1"/>
      <c r="X5353" s="1"/>
      <c r="Y5353" s="1"/>
      <c r="Z5353" s="1"/>
      <c r="AA5353" s="1"/>
      <c r="AB5353" s="1"/>
      <c r="AC5353" s="1"/>
    </row>
    <row r="5354" spans="1:29" ht="15" customHeight="1" x14ac:dyDescent="0.25">
      <c r="A5354" s="342"/>
      <c r="B5354" s="417"/>
      <c r="C5354" s="418"/>
      <c r="S5354" s="367"/>
      <c r="T5354" s="367"/>
      <c r="U5354" s="368"/>
      <c r="V5354" s="1"/>
      <c r="W5354" s="1"/>
      <c r="X5354" s="1"/>
      <c r="Y5354" s="1"/>
      <c r="Z5354" s="1"/>
      <c r="AA5354" s="1"/>
      <c r="AB5354" s="1"/>
      <c r="AC5354" s="1"/>
    </row>
    <row r="5355" spans="1:29" ht="15" customHeight="1" x14ac:dyDescent="0.25">
      <c r="A5355" s="342"/>
      <c r="B5355" s="417"/>
      <c r="C5355" s="418"/>
      <c r="S5355" s="367"/>
      <c r="T5355" s="367"/>
      <c r="U5355" s="368"/>
      <c r="V5355" s="1"/>
      <c r="W5355" s="1"/>
      <c r="X5355" s="1"/>
      <c r="Y5355" s="1"/>
      <c r="Z5355" s="1"/>
      <c r="AA5355" s="1"/>
      <c r="AB5355" s="1"/>
      <c r="AC5355" s="1"/>
    </row>
    <row r="5356" spans="1:29" ht="15" customHeight="1" x14ac:dyDescent="0.25">
      <c r="A5356" s="342"/>
      <c r="B5356" s="417"/>
      <c r="C5356" s="418"/>
      <c r="S5356" s="367"/>
      <c r="T5356" s="367"/>
      <c r="U5356" s="368"/>
      <c r="V5356" s="1"/>
      <c r="W5356" s="1"/>
      <c r="X5356" s="1"/>
      <c r="Y5356" s="1"/>
      <c r="Z5356" s="1"/>
      <c r="AA5356" s="1"/>
      <c r="AB5356" s="1"/>
      <c r="AC5356" s="1"/>
    </row>
    <row r="5357" spans="1:29" ht="15" customHeight="1" x14ac:dyDescent="0.25">
      <c r="A5357" s="342"/>
      <c r="B5357" s="417"/>
      <c r="C5357" s="418"/>
      <c r="S5357" s="367"/>
      <c r="T5357" s="367"/>
      <c r="U5357" s="368"/>
      <c r="V5357" s="1"/>
      <c r="W5357" s="1"/>
      <c r="X5357" s="1"/>
      <c r="Y5357" s="1"/>
      <c r="Z5357" s="1"/>
      <c r="AA5357" s="1"/>
      <c r="AB5357" s="1"/>
      <c r="AC5357" s="1"/>
    </row>
    <row r="5358" spans="1:29" ht="15" customHeight="1" x14ac:dyDescent="0.25">
      <c r="A5358" s="342"/>
      <c r="B5358" s="417"/>
      <c r="C5358" s="418"/>
      <c r="S5358" s="367"/>
      <c r="T5358" s="367"/>
      <c r="U5358" s="368"/>
      <c r="V5358" s="1"/>
      <c r="W5358" s="1"/>
      <c r="X5358" s="1"/>
      <c r="Y5358" s="1"/>
      <c r="Z5358" s="1"/>
      <c r="AA5358" s="1"/>
      <c r="AB5358" s="1"/>
      <c r="AC5358" s="1"/>
    </row>
    <row r="5359" spans="1:29" ht="15" customHeight="1" x14ac:dyDescent="0.25">
      <c r="A5359" s="342"/>
      <c r="B5359" s="417"/>
      <c r="C5359" s="418"/>
      <c r="S5359" s="367"/>
      <c r="T5359" s="367"/>
      <c r="U5359" s="368"/>
      <c r="V5359" s="1"/>
      <c r="W5359" s="1"/>
      <c r="X5359" s="1"/>
      <c r="Y5359" s="1"/>
      <c r="Z5359" s="1"/>
      <c r="AA5359" s="1"/>
      <c r="AB5359" s="1"/>
      <c r="AC5359" s="1"/>
    </row>
    <row r="5360" spans="1:29" ht="15" customHeight="1" x14ac:dyDescent="0.25">
      <c r="A5360" s="342"/>
      <c r="B5360" s="417"/>
      <c r="C5360" s="418"/>
      <c r="S5360" s="367"/>
      <c r="T5360" s="367"/>
      <c r="U5360" s="368"/>
      <c r="V5360" s="1"/>
      <c r="W5360" s="1"/>
      <c r="X5360" s="1"/>
      <c r="Y5360" s="1"/>
      <c r="Z5360" s="1"/>
      <c r="AA5360" s="1"/>
      <c r="AB5360" s="1"/>
      <c r="AC5360" s="1"/>
    </row>
    <row r="5361" spans="1:29" ht="15" customHeight="1" x14ac:dyDescent="0.25">
      <c r="A5361" s="342"/>
      <c r="B5361" s="417"/>
      <c r="C5361" s="418"/>
      <c r="S5361" s="367"/>
      <c r="T5361" s="367"/>
      <c r="U5361" s="368"/>
      <c r="V5361" s="1"/>
      <c r="W5361" s="1"/>
      <c r="X5361" s="1"/>
      <c r="Y5361" s="1"/>
      <c r="Z5361" s="1"/>
      <c r="AA5361" s="1"/>
      <c r="AB5361" s="1"/>
      <c r="AC5361" s="1"/>
    </row>
    <row r="5362" spans="1:29" ht="15" customHeight="1" x14ac:dyDescent="0.25">
      <c r="A5362" s="342"/>
      <c r="B5362" s="417"/>
      <c r="C5362" s="418"/>
      <c r="S5362" s="367"/>
      <c r="T5362" s="367"/>
      <c r="U5362" s="368"/>
      <c r="V5362" s="1"/>
      <c r="W5362" s="1"/>
      <c r="X5362" s="1"/>
      <c r="Y5362" s="1"/>
      <c r="Z5362" s="1"/>
      <c r="AA5362" s="1"/>
      <c r="AB5362" s="1"/>
      <c r="AC5362" s="1"/>
    </row>
    <row r="5363" spans="1:29" ht="15" customHeight="1" x14ac:dyDescent="0.25">
      <c r="A5363" s="342"/>
      <c r="B5363" s="417"/>
      <c r="C5363" s="418"/>
      <c r="S5363" s="367"/>
      <c r="T5363" s="367"/>
      <c r="U5363" s="368"/>
      <c r="V5363" s="1"/>
      <c r="W5363" s="1"/>
      <c r="X5363" s="1"/>
      <c r="Y5363" s="1"/>
      <c r="Z5363" s="1"/>
      <c r="AA5363" s="1"/>
      <c r="AB5363" s="1"/>
      <c r="AC5363" s="1"/>
    </row>
    <row r="5364" spans="1:29" ht="15" customHeight="1" x14ac:dyDescent="0.25">
      <c r="A5364" s="342"/>
      <c r="B5364" s="417"/>
      <c r="C5364" s="418"/>
      <c r="S5364" s="367"/>
      <c r="T5364" s="367"/>
      <c r="U5364" s="368"/>
      <c r="V5364" s="1"/>
      <c r="W5364" s="1"/>
      <c r="X5364" s="1"/>
      <c r="Y5364" s="1"/>
      <c r="Z5364" s="1"/>
      <c r="AA5364" s="1"/>
      <c r="AB5364" s="1"/>
      <c r="AC5364" s="1"/>
    </row>
    <row r="5365" spans="1:29" ht="15" customHeight="1" x14ac:dyDescent="0.25">
      <c r="A5365" s="342"/>
      <c r="B5365" s="417"/>
      <c r="C5365" s="418"/>
      <c r="S5365" s="367"/>
      <c r="T5365" s="367"/>
      <c r="U5365" s="368"/>
      <c r="V5365" s="1"/>
      <c r="W5365" s="1"/>
      <c r="X5365" s="1"/>
      <c r="Y5365" s="1"/>
      <c r="Z5365" s="1"/>
      <c r="AA5365" s="1"/>
      <c r="AB5365" s="1"/>
      <c r="AC5365" s="1"/>
    </row>
    <row r="5366" spans="1:29" ht="15" customHeight="1" x14ac:dyDescent="0.25">
      <c r="A5366" s="342"/>
      <c r="B5366" s="417"/>
      <c r="C5366" s="418"/>
      <c r="S5366" s="367"/>
      <c r="T5366" s="367"/>
      <c r="U5366" s="368"/>
      <c r="V5366" s="1"/>
      <c r="W5366" s="1"/>
      <c r="X5366" s="1"/>
      <c r="Y5366" s="1"/>
      <c r="Z5366" s="1"/>
      <c r="AA5366" s="1"/>
      <c r="AB5366" s="1"/>
      <c r="AC5366" s="1"/>
    </row>
    <row r="5367" spans="1:29" ht="15" customHeight="1" x14ac:dyDescent="0.25">
      <c r="A5367" s="342"/>
      <c r="B5367" s="417"/>
      <c r="C5367" s="418"/>
      <c r="S5367" s="367"/>
      <c r="T5367" s="367"/>
      <c r="U5367" s="368"/>
      <c r="V5367" s="1"/>
      <c r="W5367" s="1"/>
      <c r="X5367" s="1"/>
      <c r="Y5367" s="1"/>
      <c r="Z5367" s="1"/>
      <c r="AA5367" s="1"/>
      <c r="AB5367" s="1"/>
      <c r="AC5367" s="1"/>
    </row>
    <row r="5368" spans="1:29" ht="15" customHeight="1" x14ac:dyDescent="0.25">
      <c r="A5368" s="342"/>
      <c r="B5368" s="417"/>
      <c r="C5368" s="418"/>
      <c r="S5368" s="367"/>
      <c r="T5368" s="367"/>
      <c r="U5368" s="368"/>
      <c r="V5368" s="1"/>
      <c r="W5368" s="1"/>
      <c r="X5368" s="1"/>
      <c r="Y5368" s="1"/>
      <c r="Z5368" s="1"/>
      <c r="AA5368" s="1"/>
      <c r="AB5368" s="1"/>
      <c r="AC5368" s="1"/>
    </row>
    <row r="5369" spans="1:29" ht="15" customHeight="1" x14ac:dyDescent="0.25">
      <c r="A5369" s="342"/>
      <c r="B5369" s="417"/>
      <c r="C5369" s="418"/>
      <c r="S5369" s="367"/>
      <c r="T5369" s="367"/>
      <c r="U5369" s="368"/>
      <c r="V5369" s="1"/>
      <c r="W5369" s="1"/>
      <c r="X5369" s="1"/>
      <c r="Y5369" s="1"/>
      <c r="Z5369" s="1"/>
      <c r="AA5369" s="1"/>
      <c r="AB5369" s="1"/>
      <c r="AC5369" s="1"/>
    </row>
    <row r="5370" spans="1:29" ht="15" customHeight="1" x14ac:dyDescent="0.25">
      <c r="A5370" s="342"/>
      <c r="B5370" s="417"/>
      <c r="C5370" s="418"/>
      <c r="S5370" s="367"/>
      <c r="T5370" s="367"/>
      <c r="U5370" s="368"/>
      <c r="V5370" s="1"/>
      <c r="W5370" s="1"/>
      <c r="X5370" s="1"/>
      <c r="Y5370" s="1"/>
      <c r="Z5370" s="1"/>
      <c r="AA5370" s="1"/>
      <c r="AB5370" s="1"/>
      <c r="AC5370" s="1"/>
    </row>
    <row r="5371" spans="1:29" ht="15" customHeight="1" x14ac:dyDescent="0.25">
      <c r="A5371" s="342"/>
      <c r="B5371" s="417"/>
      <c r="C5371" s="418"/>
      <c r="S5371" s="367"/>
      <c r="T5371" s="367"/>
      <c r="U5371" s="368"/>
      <c r="V5371" s="1"/>
      <c r="W5371" s="1"/>
      <c r="X5371" s="1"/>
      <c r="Y5371" s="1"/>
      <c r="Z5371" s="1"/>
      <c r="AA5371" s="1"/>
      <c r="AB5371" s="1"/>
      <c r="AC5371" s="1"/>
    </row>
    <row r="5372" spans="1:29" ht="15" customHeight="1" x14ac:dyDescent="0.25">
      <c r="A5372" s="342"/>
      <c r="B5372" s="417"/>
      <c r="C5372" s="418"/>
      <c r="S5372" s="367"/>
      <c r="T5372" s="367"/>
      <c r="U5372" s="368"/>
      <c r="V5372" s="1"/>
      <c r="W5372" s="1"/>
      <c r="X5372" s="1"/>
      <c r="Y5372" s="1"/>
      <c r="Z5372" s="1"/>
      <c r="AA5372" s="1"/>
      <c r="AB5372" s="1"/>
      <c r="AC5372" s="1"/>
    </row>
    <row r="5373" spans="1:29" ht="15" customHeight="1" x14ac:dyDescent="0.25">
      <c r="A5373" s="342"/>
      <c r="B5373" s="417"/>
      <c r="C5373" s="418"/>
      <c r="S5373" s="367"/>
      <c r="T5373" s="367"/>
      <c r="U5373" s="368"/>
      <c r="V5373" s="1"/>
      <c r="W5373" s="1"/>
      <c r="X5373" s="1"/>
      <c r="Y5373" s="1"/>
      <c r="Z5373" s="1"/>
      <c r="AA5373" s="1"/>
      <c r="AB5373" s="1"/>
      <c r="AC5373" s="1"/>
    </row>
    <row r="5374" spans="1:29" ht="15" customHeight="1" x14ac:dyDescent="0.25">
      <c r="A5374" s="342"/>
      <c r="B5374" s="417"/>
      <c r="C5374" s="418"/>
      <c r="S5374" s="367"/>
      <c r="T5374" s="367"/>
      <c r="U5374" s="368"/>
      <c r="V5374" s="1"/>
      <c r="W5374" s="1"/>
      <c r="X5374" s="1"/>
      <c r="Y5374" s="1"/>
      <c r="Z5374" s="1"/>
      <c r="AA5374" s="1"/>
      <c r="AB5374" s="1"/>
      <c r="AC5374" s="1"/>
    </row>
    <row r="5375" spans="1:29" ht="15" customHeight="1" x14ac:dyDescent="0.25">
      <c r="A5375" s="342"/>
      <c r="B5375" s="417"/>
      <c r="C5375" s="418"/>
      <c r="S5375" s="367"/>
      <c r="T5375" s="367"/>
      <c r="U5375" s="368"/>
      <c r="V5375" s="1"/>
      <c r="W5375" s="1"/>
      <c r="X5375" s="1"/>
      <c r="Y5375" s="1"/>
      <c r="Z5375" s="1"/>
      <c r="AA5375" s="1"/>
      <c r="AB5375" s="1"/>
      <c r="AC5375" s="1"/>
    </row>
    <row r="5376" spans="1:29" ht="15" customHeight="1" x14ac:dyDescent="0.25">
      <c r="A5376" s="342"/>
      <c r="B5376" s="417"/>
      <c r="C5376" s="418"/>
      <c r="S5376" s="367"/>
      <c r="T5376" s="367"/>
      <c r="U5376" s="368"/>
      <c r="V5376" s="1"/>
      <c r="W5376" s="1"/>
      <c r="X5376" s="1"/>
      <c r="Y5376" s="1"/>
      <c r="Z5376" s="1"/>
      <c r="AA5376" s="1"/>
      <c r="AB5376" s="1"/>
      <c r="AC5376" s="1"/>
    </row>
    <row r="5377" spans="1:29" ht="15" customHeight="1" x14ac:dyDescent="0.25">
      <c r="A5377" s="342"/>
      <c r="B5377" s="417"/>
      <c r="C5377" s="418"/>
      <c r="S5377" s="367"/>
      <c r="T5377" s="367"/>
      <c r="U5377" s="368"/>
      <c r="V5377" s="1"/>
      <c r="W5377" s="1"/>
      <c r="X5377" s="1"/>
      <c r="Y5377" s="1"/>
      <c r="Z5377" s="1"/>
      <c r="AA5377" s="1"/>
      <c r="AB5377" s="1"/>
      <c r="AC5377" s="1"/>
    </row>
    <row r="5378" spans="1:29" ht="15" customHeight="1" x14ac:dyDescent="0.25">
      <c r="A5378" s="342"/>
      <c r="B5378" s="417"/>
      <c r="C5378" s="418"/>
      <c r="S5378" s="367"/>
      <c r="T5378" s="367"/>
      <c r="U5378" s="368"/>
      <c r="V5378" s="1"/>
      <c r="W5378" s="1"/>
      <c r="X5378" s="1"/>
      <c r="Y5378" s="1"/>
      <c r="Z5378" s="1"/>
      <c r="AA5378" s="1"/>
      <c r="AB5378" s="1"/>
      <c r="AC5378" s="1"/>
    </row>
    <row r="5379" spans="1:29" ht="15" customHeight="1" x14ac:dyDescent="0.25">
      <c r="A5379" s="342"/>
      <c r="B5379" s="417"/>
      <c r="C5379" s="418"/>
      <c r="S5379" s="367"/>
      <c r="T5379" s="367"/>
      <c r="U5379" s="368"/>
      <c r="V5379" s="1"/>
      <c r="W5379" s="1"/>
      <c r="X5379" s="1"/>
      <c r="Y5379" s="1"/>
      <c r="Z5379" s="1"/>
      <c r="AA5379" s="1"/>
      <c r="AB5379" s="1"/>
      <c r="AC5379" s="1"/>
    </row>
    <row r="5380" spans="1:29" ht="15" customHeight="1" x14ac:dyDescent="0.25">
      <c r="A5380" s="342"/>
      <c r="B5380" s="417"/>
      <c r="C5380" s="418"/>
      <c r="S5380" s="367"/>
      <c r="T5380" s="367"/>
      <c r="U5380" s="368"/>
      <c r="V5380" s="1"/>
      <c r="W5380" s="1"/>
      <c r="X5380" s="1"/>
      <c r="Y5380" s="1"/>
      <c r="Z5380" s="1"/>
      <c r="AA5380" s="1"/>
      <c r="AB5380" s="1"/>
      <c r="AC5380" s="1"/>
    </row>
    <row r="5381" spans="1:29" ht="15" customHeight="1" x14ac:dyDescent="0.25">
      <c r="A5381" s="342"/>
      <c r="B5381" s="417"/>
      <c r="C5381" s="418"/>
      <c r="S5381" s="367"/>
      <c r="T5381" s="367"/>
      <c r="U5381" s="368"/>
      <c r="V5381" s="1"/>
      <c r="W5381" s="1"/>
      <c r="X5381" s="1"/>
      <c r="Y5381" s="1"/>
      <c r="Z5381" s="1"/>
      <c r="AA5381" s="1"/>
      <c r="AB5381" s="1"/>
      <c r="AC5381" s="1"/>
    </row>
    <row r="5382" spans="1:29" ht="15" customHeight="1" x14ac:dyDescent="0.25">
      <c r="A5382" s="342"/>
      <c r="B5382" s="417"/>
      <c r="C5382" s="418"/>
      <c r="S5382" s="367"/>
      <c r="T5382" s="367"/>
      <c r="U5382" s="368"/>
      <c r="V5382" s="1"/>
      <c r="W5382" s="1"/>
      <c r="X5382" s="1"/>
      <c r="Y5382" s="1"/>
      <c r="Z5382" s="1"/>
      <c r="AA5382" s="1"/>
      <c r="AB5382" s="1"/>
      <c r="AC5382" s="1"/>
    </row>
    <row r="5383" spans="1:29" ht="15" customHeight="1" x14ac:dyDescent="0.25">
      <c r="A5383" s="342"/>
      <c r="B5383" s="417"/>
      <c r="C5383" s="418"/>
      <c r="S5383" s="367"/>
      <c r="T5383" s="367"/>
      <c r="U5383" s="368"/>
      <c r="V5383" s="1"/>
      <c r="W5383" s="1"/>
      <c r="X5383" s="1"/>
      <c r="Y5383" s="1"/>
      <c r="Z5383" s="1"/>
      <c r="AA5383" s="1"/>
      <c r="AB5383" s="1"/>
      <c r="AC5383" s="1"/>
    </row>
    <row r="5384" spans="1:29" ht="15" customHeight="1" x14ac:dyDescent="0.25">
      <c r="A5384" s="342"/>
      <c r="B5384" s="417"/>
      <c r="C5384" s="418"/>
      <c r="S5384" s="367"/>
      <c r="T5384" s="367"/>
      <c r="U5384" s="368"/>
      <c r="V5384" s="1"/>
      <c r="W5384" s="1"/>
      <c r="X5384" s="1"/>
      <c r="Y5384" s="1"/>
      <c r="Z5384" s="1"/>
      <c r="AA5384" s="1"/>
      <c r="AB5384" s="1"/>
      <c r="AC5384" s="1"/>
    </row>
    <row r="5385" spans="1:29" ht="15" customHeight="1" x14ac:dyDescent="0.25">
      <c r="A5385" s="342"/>
      <c r="B5385" s="417"/>
      <c r="C5385" s="418"/>
      <c r="S5385" s="367"/>
      <c r="T5385" s="367"/>
      <c r="U5385" s="368"/>
      <c r="V5385" s="1"/>
      <c r="W5385" s="1"/>
      <c r="X5385" s="1"/>
      <c r="Y5385" s="1"/>
      <c r="Z5385" s="1"/>
      <c r="AA5385" s="1"/>
      <c r="AB5385" s="1"/>
      <c r="AC5385" s="1"/>
    </row>
    <row r="5386" spans="1:29" ht="15" customHeight="1" x14ac:dyDescent="0.25">
      <c r="A5386" s="342"/>
      <c r="B5386" s="417"/>
      <c r="C5386" s="418"/>
      <c r="S5386" s="367"/>
      <c r="T5386" s="367"/>
      <c r="U5386" s="368"/>
      <c r="V5386" s="1"/>
      <c r="W5386" s="1"/>
      <c r="X5386" s="1"/>
      <c r="Y5386" s="1"/>
      <c r="Z5386" s="1"/>
      <c r="AA5386" s="1"/>
      <c r="AB5386" s="1"/>
      <c r="AC5386" s="1"/>
    </row>
    <row r="5387" spans="1:29" ht="15" customHeight="1" x14ac:dyDescent="0.25">
      <c r="A5387" s="342"/>
      <c r="B5387" s="417"/>
      <c r="C5387" s="418"/>
      <c r="S5387" s="367"/>
      <c r="T5387" s="367"/>
      <c r="U5387" s="368"/>
      <c r="V5387" s="1"/>
      <c r="W5387" s="1"/>
      <c r="X5387" s="1"/>
      <c r="Y5387" s="1"/>
      <c r="Z5387" s="1"/>
      <c r="AA5387" s="1"/>
      <c r="AB5387" s="1"/>
      <c r="AC5387" s="1"/>
    </row>
    <row r="5388" spans="1:29" ht="15" customHeight="1" x14ac:dyDescent="0.25">
      <c r="A5388" s="342"/>
      <c r="B5388" s="417"/>
      <c r="C5388" s="418"/>
      <c r="S5388" s="367"/>
      <c r="T5388" s="367"/>
      <c r="U5388" s="368"/>
      <c r="V5388" s="1"/>
      <c r="W5388" s="1"/>
      <c r="X5388" s="1"/>
      <c r="Y5388" s="1"/>
      <c r="Z5388" s="1"/>
      <c r="AA5388" s="1"/>
      <c r="AB5388" s="1"/>
      <c r="AC5388" s="1"/>
    </row>
    <row r="5389" spans="1:29" ht="15" customHeight="1" x14ac:dyDescent="0.25">
      <c r="A5389" s="342"/>
      <c r="B5389" s="417"/>
      <c r="C5389" s="418"/>
      <c r="S5389" s="367"/>
      <c r="T5389" s="367"/>
      <c r="U5389" s="368"/>
      <c r="V5389" s="1"/>
      <c r="W5389" s="1"/>
      <c r="X5389" s="1"/>
      <c r="Y5389" s="1"/>
      <c r="Z5389" s="1"/>
      <c r="AA5389" s="1"/>
      <c r="AB5389" s="1"/>
      <c r="AC5389" s="1"/>
    </row>
    <row r="5390" spans="1:29" ht="15" customHeight="1" x14ac:dyDescent="0.25">
      <c r="A5390" s="342"/>
      <c r="B5390" s="417"/>
      <c r="C5390" s="418"/>
      <c r="S5390" s="367"/>
      <c r="T5390" s="367"/>
      <c r="U5390" s="368"/>
      <c r="V5390" s="1"/>
      <c r="W5390" s="1"/>
      <c r="X5390" s="1"/>
      <c r="Y5390" s="1"/>
      <c r="Z5390" s="1"/>
      <c r="AA5390" s="1"/>
      <c r="AB5390" s="1"/>
      <c r="AC5390" s="1"/>
    </row>
    <row r="5391" spans="1:29" ht="15" customHeight="1" x14ac:dyDescent="0.25">
      <c r="A5391" s="342"/>
      <c r="B5391" s="417"/>
      <c r="C5391" s="418"/>
      <c r="S5391" s="367"/>
      <c r="T5391" s="367"/>
      <c r="U5391" s="368"/>
      <c r="V5391" s="1"/>
      <c r="W5391" s="1"/>
      <c r="X5391" s="1"/>
      <c r="Y5391" s="1"/>
      <c r="Z5391" s="1"/>
      <c r="AA5391" s="1"/>
      <c r="AB5391" s="1"/>
      <c r="AC5391" s="1"/>
    </row>
    <row r="5392" spans="1:29" ht="15" customHeight="1" x14ac:dyDescent="0.25">
      <c r="A5392" s="342"/>
      <c r="B5392" s="417"/>
      <c r="C5392" s="418"/>
      <c r="S5392" s="367"/>
      <c r="T5392" s="367"/>
      <c r="U5392" s="368"/>
      <c r="V5392" s="1"/>
      <c r="W5392" s="1"/>
      <c r="X5392" s="1"/>
      <c r="Y5392" s="1"/>
      <c r="Z5392" s="1"/>
      <c r="AA5392" s="1"/>
      <c r="AB5392" s="1"/>
      <c r="AC5392" s="1"/>
    </row>
    <row r="5393" spans="1:29" ht="15" customHeight="1" x14ac:dyDescent="0.25">
      <c r="A5393" s="342"/>
      <c r="B5393" s="417"/>
      <c r="C5393" s="418"/>
      <c r="S5393" s="367"/>
      <c r="T5393" s="367"/>
      <c r="U5393" s="368"/>
      <c r="V5393" s="1"/>
      <c r="W5393" s="1"/>
      <c r="X5393" s="1"/>
      <c r="Y5393" s="1"/>
      <c r="Z5393" s="1"/>
      <c r="AA5393" s="1"/>
      <c r="AB5393" s="1"/>
      <c r="AC5393" s="1"/>
    </row>
    <row r="5394" spans="1:29" ht="15" customHeight="1" x14ac:dyDescent="0.25">
      <c r="A5394" s="342"/>
      <c r="B5394" s="417"/>
      <c r="C5394" s="418"/>
      <c r="S5394" s="367"/>
      <c r="T5394" s="367"/>
      <c r="U5394" s="368"/>
      <c r="V5394" s="1"/>
      <c r="W5394" s="1"/>
      <c r="X5394" s="1"/>
      <c r="Y5394" s="1"/>
      <c r="Z5394" s="1"/>
      <c r="AA5394" s="1"/>
      <c r="AB5394" s="1"/>
      <c r="AC5394" s="1"/>
    </row>
    <row r="5395" spans="1:29" ht="15" customHeight="1" x14ac:dyDescent="0.25">
      <c r="A5395" s="342"/>
      <c r="B5395" s="417"/>
      <c r="C5395" s="418"/>
      <c r="S5395" s="367"/>
      <c r="T5395" s="367"/>
      <c r="U5395" s="368"/>
      <c r="V5395" s="1"/>
      <c r="W5395" s="1"/>
      <c r="X5395" s="1"/>
      <c r="Y5395" s="1"/>
      <c r="Z5395" s="1"/>
      <c r="AA5395" s="1"/>
      <c r="AB5395" s="1"/>
      <c r="AC5395" s="1"/>
    </row>
    <row r="5396" spans="1:29" ht="15" customHeight="1" x14ac:dyDescent="0.25">
      <c r="A5396" s="342"/>
      <c r="B5396" s="417"/>
      <c r="C5396" s="418"/>
      <c r="S5396" s="367"/>
      <c r="T5396" s="367"/>
      <c r="U5396" s="368"/>
      <c r="V5396" s="1"/>
      <c r="W5396" s="1"/>
      <c r="X5396" s="1"/>
      <c r="Y5396" s="1"/>
      <c r="Z5396" s="1"/>
      <c r="AA5396" s="1"/>
      <c r="AB5396" s="1"/>
      <c r="AC5396" s="1"/>
    </row>
    <row r="5397" spans="1:29" ht="15" customHeight="1" x14ac:dyDescent="0.25">
      <c r="A5397" s="342"/>
      <c r="B5397" s="417"/>
      <c r="C5397" s="418"/>
      <c r="S5397" s="367"/>
      <c r="T5397" s="367"/>
      <c r="U5397" s="368"/>
      <c r="V5397" s="1"/>
      <c r="W5397" s="1"/>
      <c r="X5397" s="1"/>
      <c r="Y5397" s="1"/>
      <c r="Z5397" s="1"/>
      <c r="AA5397" s="1"/>
      <c r="AB5397" s="1"/>
      <c r="AC5397" s="1"/>
    </row>
    <row r="5398" spans="1:29" ht="15" customHeight="1" x14ac:dyDescent="0.25">
      <c r="A5398" s="342"/>
      <c r="B5398" s="417"/>
      <c r="C5398" s="418"/>
      <c r="S5398" s="367"/>
      <c r="T5398" s="367"/>
      <c r="U5398" s="368"/>
      <c r="V5398" s="1"/>
      <c r="W5398" s="1"/>
      <c r="X5398" s="1"/>
      <c r="Y5398" s="1"/>
      <c r="Z5398" s="1"/>
      <c r="AA5398" s="1"/>
      <c r="AB5398" s="1"/>
      <c r="AC5398" s="1"/>
    </row>
    <row r="5399" spans="1:29" ht="15" customHeight="1" x14ac:dyDescent="0.25">
      <c r="A5399" s="342"/>
      <c r="B5399" s="417"/>
      <c r="C5399" s="418"/>
      <c r="S5399" s="367"/>
      <c r="T5399" s="367"/>
      <c r="U5399" s="368"/>
      <c r="V5399" s="1"/>
      <c r="W5399" s="1"/>
      <c r="X5399" s="1"/>
      <c r="Y5399" s="1"/>
      <c r="Z5399" s="1"/>
      <c r="AA5399" s="1"/>
      <c r="AB5399" s="1"/>
      <c r="AC5399" s="1"/>
    </row>
    <row r="5400" spans="1:29" ht="15" customHeight="1" x14ac:dyDescent="0.25">
      <c r="A5400" s="342"/>
      <c r="B5400" s="417"/>
      <c r="C5400" s="418"/>
      <c r="S5400" s="367"/>
      <c r="T5400" s="367"/>
      <c r="U5400" s="368"/>
      <c r="V5400" s="1"/>
      <c r="W5400" s="1"/>
      <c r="X5400" s="1"/>
      <c r="Y5400" s="1"/>
      <c r="Z5400" s="1"/>
      <c r="AA5400" s="1"/>
      <c r="AB5400" s="1"/>
      <c r="AC5400" s="1"/>
    </row>
    <row r="5401" spans="1:29" ht="15" customHeight="1" x14ac:dyDescent="0.25">
      <c r="A5401" s="342"/>
      <c r="B5401" s="417"/>
      <c r="C5401" s="418"/>
      <c r="S5401" s="367"/>
      <c r="T5401" s="367"/>
      <c r="U5401" s="368"/>
      <c r="V5401" s="1"/>
      <c r="W5401" s="1"/>
      <c r="X5401" s="1"/>
      <c r="Y5401" s="1"/>
      <c r="Z5401" s="1"/>
      <c r="AA5401" s="1"/>
      <c r="AB5401" s="1"/>
      <c r="AC5401" s="1"/>
    </row>
    <row r="5402" spans="1:29" ht="15" customHeight="1" x14ac:dyDescent="0.25">
      <c r="A5402" s="342"/>
      <c r="B5402" s="417"/>
      <c r="C5402" s="418"/>
      <c r="S5402" s="367"/>
      <c r="T5402" s="367"/>
      <c r="U5402" s="368"/>
      <c r="V5402" s="1"/>
      <c r="W5402" s="1"/>
      <c r="X5402" s="1"/>
      <c r="Y5402" s="1"/>
      <c r="Z5402" s="1"/>
      <c r="AA5402" s="1"/>
      <c r="AB5402" s="1"/>
      <c r="AC5402" s="1"/>
    </row>
    <row r="5403" spans="1:29" ht="15" customHeight="1" x14ac:dyDescent="0.25">
      <c r="A5403" s="342"/>
      <c r="B5403" s="417"/>
      <c r="C5403" s="418"/>
      <c r="S5403" s="367"/>
      <c r="T5403" s="367"/>
      <c r="U5403" s="368"/>
      <c r="V5403" s="1"/>
      <c r="W5403" s="1"/>
      <c r="X5403" s="1"/>
      <c r="Y5403" s="1"/>
      <c r="Z5403" s="1"/>
      <c r="AA5403" s="1"/>
      <c r="AB5403" s="1"/>
      <c r="AC5403" s="1"/>
    </row>
    <row r="5404" spans="1:29" ht="15" customHeight="1" x14ac:dyDescent="0.25">
      <c r="A5404" s="342"/>
      <c r="B5404" s="417"/>
      <c r="C5404" s="418"/>
      <c r="S5404" s="367"/>
      <c r="T5404" s="367"/>
      <c r="U5404" s="368"/>
      <c r="V5404" s="1"/>
      <c r="W5404" s="1"/>
      <c r="X5404" s="1"/>
      <c r="Y5404" s="1"/>
      <c r="Z5404" s="1"/>
      <c r="AA5404" s="1"/>
      <c r="AB5404" s="1"/>
      <c r="AC5404" s="1"/>
    </row>
    <row r="5405" spans="1:29" ht="15" customHeight="1" x14ac:dyDescent="0.25">
      <c r="A5405" s="342"/>
      <c r="B5405" s="417"/>
      <c r="C5405" s="418"/>
      <c r="S5405" s="367"/>
      <c r="T5405" s="367"/>
      <c r="U5405" s="368"/>
      <c r="V5405" s="1"/>
      <c r="W5405" s="1"/>
      <c r="X5405" s="1"/>
      <c r="Y5405" s="1"/>
      <c r="Z5405" s="1"/>
      <c r="AA5405" s="1"/>
      <c r="AB5405" s="1"/>
      <c r="AC5405" s="1"/>
    </row>
    <row r="5406" spans="1:29" ht="15" customHeight="1" x14ac:dyDescent="0.25">
      <c r="A5406" s="342"/>
      <c r="B5406" s="417"/>
      <c r="C5406" s="418"/>
      <c r="S5406" s="367"/>
      <c r="T5406" s="367"/>
      <c r="U5406" s="368"/>
      <c r="V5406" s="1"/>
      <c r="W5406" s="1"/>
      <c r="X5406" s="1"/>
      <c r="Y5406" s="1"/>
      <c r="Z5406" s="1"/>
      <c r="AA5406" s="1"/>
      <c r="AB5406" s="1"/>
      <c r="AC5406" s="1"/>
    </row>
    <row r="5407" spans="1:29" ht="15" customHeight="1" x14ac:dyDescent="0.25">
      <c r="A5407" s="342"/>
      <c r="B5407" s="417"/>
      <c r="C5407" s="418"/>
      <c r="S5407" s="367"/>
      <c r="T5407" s="367"/>
      <c r="U5407" s="368"/>
      <c r="V5407" s="1"/>
      <c r="W5407" s="1"/>
      <c r="X5407" s="1"/>
      <c r="Y5407" s="1"/>
      <c r="Z5407" s="1"/>
      <c r="AA5407" s="1"/>
      <c r="AB5407" s="1"/>
      <c r="AC5407" s="1"/>
    </row>
    <row r="5408" spans="1:29" ht="15" customHeight="1" x14ac:dyDescent="0.25">
      <c r="A5408" s="342"/>
      <c r="B5408" s="417"/>
      <c r="C5408" s="418"/>
      <c r="S5408" s="367"/>
      <c r="T5408" s="367"/>
      <c r="U5408" s="368"/>
      <c r="V5408" s="1"/>
      <c r="W5408" s="1"/>
      <c r="X5408" s="1"/>
      <c r="Y5408" s="1"/>
      <c r="Z5408" s="1"/>
      <c r="AA5408" s="1"/>
      <c r="AB5408" s="1"/>
      <c r="AC5408" s="1"/>
    </row>
    <row r="5409" spans="1:29" ht="15" customHeight="1" x14ac:dyDescent="0.25">
      <c r="A5409" s="342"/>
      <c r="B5409" s="417"/>
      <c r="C5409" s="418"/>
      <c r="S5409" s="367"/>
      <c r="T5409" s="367"/>
      <c r="U5409" s="368"/>
      <c r="V5409" s="1"/>
      <c r="W5409" s="1"/>
      <c r="X5409" s="1"/>
      <c r="Y5409" s="1"/>
      <c r="Z5409" s="1"/>
      <c r="AA5409" s="1"/>
      <c r="AB5409" s="1"/>
      <c r="AC5409" s="1"/>
    </row>
    <row r="5410" spans="1:29" ht="15" customHeight="1" x14ac:dyDescent="0.25">
      <c r="A5410" s="342"/>
      <c r="B5410" s="417"/>
      <c r="C5410" s="418"/>
      <c r="S5410" s="367"/>
      <c r="T5410" s="367"/>
      <c r="U5410" s="368"/>
      <c r="V5410" s="1"/>
      <c r="W5410" s="1"/>
      <c r="X5410" s="1"/>
      <c r="Y5410" s="1"/>
      <c r="Z5410" s="1"/>
      <c r="AA5410" s="1"/>
      <c r="AB5410" s="1"/>
      <c r="AC5410" s="1"/>
    </row>
    <row r="5411" spans="1:29" ht="15" customHeight="1" x14ac:dyDescent="0.25">
      <c r="A5411" s="342"/>
      <c r="B5411" s="417"/>
      <c r="C5411" s="418"/>
      <c r="S5411" s="367"/>
      <c r="T5411" s="367"/>
      <c r="U5411" s="368"/>
      <c r="V5411" s="1"/>
      <c r="W5411" s="1"/>
      <c r="X5411" s="1"/>
      <c r="Y5411" s="1"/>
      <c r="Z5411" s="1"/>
      <c r="AA5411" s="1"/>
      <c r="AB5411" s="1"/>
      <c r="AC5411" s="1"/>
    </row>
    <row r="5412" spans="1:29" ht="15" customHeight="1" x14ac:dyDescent="0.25">
      <c r="A5412" s="342"/>
      <c r="B5412" s="417"/>
      <c r="C5412" s="418"/>
      <c r="S5412" s="367"/>
      <c r="T5412" s="367"/>
      <c r="U5412" s="368"/>
      <c r="V5412" s="1"/>
      <c r="W5412" s="1"/>
      <c r="X5412" s="1"/>
      <c r="Y5412" s="1"/>
      <c r="Z5412" s="1"/>
      <c r="AA5412" s="1"/>
      <c r="AB5412" s="1"/>
      <c r="AC5412" s="1"/>
    </row>
    <row r="5413" spans="1:29" ht="15" customHeight="1" x14ac:dyDescent="0.25">
      <c r="A5413" s="342"/>
      <c r="B5413" s="417"/>
      <c r="C5413" s="418"/>
      <c r="S5413" s="367"/>
      <c r="T5413" s="367"/>
      <c r="U5413" s="368"/>
      <c r="V5413" s="1"/>
      <c r="W5413" s="1"/>
      <c r="X5413" s="1"/>
      <c r="Y5413" s="1"/>
      <c r="Z5413" s="1"/>
      <c r="AA5413" s="1"/>
      <c r="AB5413" s="1"/>
      <c r="AC5413" s="1"/>
    </row>
    <row r="5414" spans="1:29" ht="15" customHeight="1" x14ac:dyDescent="0.25">
      <c r="A5414" s="342"/>
      <c r="B5414" s="417"/>
      <c r="C5414" s="418"/>
      <c r="S5414" s="367"/>
      <c r="T5414" s="367"/>
      <c r="U5414" s="368"/>
      <c r="V5414" s="1"/>
      <c r="W5414" s="1"/>
      <c r="X5414" s="1"/>
      <c r="Y5414" s="1"/>
      <c r="Z5414" s="1"/>
      <c r="AA5414" s="1"/>
      <c r="AB5414" s="1"/>
      <c r="AC5414" s="1"/>
    </row>
    <row r="5415" spans="1:29" ht="15" customHeight="1" x14ac:dyDescent="0.25">
      <c r="A5415" s="342"/>
      <c r="B5415" s="417"/>
      <c r="C5415" s="418"/>
      <c r="S5415" s="367"/>
      <c r="T5415" s="367"/>
      <c r="U5415" s="368"/>
      <c r="V5415" s="1"/>
      <c r="W5415" s="1"/>
      <c r="X5415" s="1"/>
      <c r="Y5415" s="1"/>
      <c r="Z5415" s="1"/>
      <c r="AA5415" s="1"/>
      <c r="AB5415" s="1"/>
      <c r="AC5415" s="1"/>
    </row>
    <row r="5416" spans="1:29" ht="15" customHeight="1" x14ac:dyDescent="0.25">
      <c r="A5416" s="342"/>
      <c r="B5416" s="417"/>
      <c r="C5416" s="418"/>
      <c r="S5416" s="367"/>
      <c r="T5416" s="367"/>
      <c r="U5416" s="368"/>
      <c r="V5416" s="1"/>
      <c r="W5416" s="1"/>
      <c r="X5416" s="1"/>
      <c r="Y5416" s="1"/>
      <c r="Z5416" s="1"/>
      <c r="AA5416" s="1"/>
      <c r="AB5416" s="1"/>
      <c r="AC5416" s="1"/>
    </row>
    <row r="5417" spans="1:29" ht="15" customHeight="1" x14ac:dyDescent="0.25">
      <c r="A5417" s="342"/>
      <c r="B5417" s="417"/>
      <c r="C5417" s="418"/>
      <c r="S5417" s="367"/>
      <c r="T5417" s="367"/>
      <c r="U5417" s="368"/>
      <c r="V5417" s="1"/>
      <c r="W5417" s="1"/>
      <c r="X5417" s="1"/>
      <c r="Y5417" s="1"/>
      <c r="Z5417" s="1"/>
      <c r="AA5417" s="1"/>
      <c r="AB5417" s="1"/>
      <c r="AC5417" s="1"/>
    </row>
    <row r="5418" spans="1:29" ht="15" customHeight="1" x14ac:dyDescent="0.25">
      <c r="A5418" s="342"/>
      <c r="B5418" s="417"/>
      <c r="C5418" s="418"/>
      <c r="S5418" s="367"/>
      <c r="T5418" s="367"/>
      <c r="U5418" s="368"/>
      <c r="V5418" s="1"/>
      <c r="W5418" s="1"/>
      <c r="X5418" s="1"/>
      <c r="Y5418" s="1"/>
      <c r="Z5418" s="1"/>
      <c r="AA5418" s="1"/>
      <c r="AB5418" s="1"/>
      <c r="AC5418" s="1"/>
    </row>
    <row r="5419" spans="1:29" ht="15" customHeight="1" x14ac:dyDescent="0.25">
      <c r="A5419" s="342"/>
      <c r="B5419" s="417"/>
      <c r="C5419" s="418"/>
      <c r="S5419" s="367"/>
      <c r="T5419" s="367"/>
      <c r="U5419" s="368"/>
      <c r="V5419" s="1"/>
      <c r="W5419" s="1"/>
      <c r="X5419" s="1"/>
      <c r="Y5419" s="1"/>
      <c r="Z5419" s="1"/>
      <c r="AA5419" s="1"/>
      <c r="AB5419" s="1"/>
      <c r="AC5419" s="1"/>
    </row>
    <row r="5420" spans="1:29" ht="15" customHeight="1" x14ac:dyDescent="0.25">
      <c r="A5420" s="342"/>
      <c r="B5420" s="417"/>
      <c r="C5420" s="418"/>
      <c r="S5420" s="367"/>
      <c r="T5420" s="367"/>
      <c r="U5420" s="368"/>
      <c r="V5420" s="1"/>
      <c r="W5420" s="1"/>
      <c r="X5420" s="1"/>
      <c r="Y5420" s="1"/>
      <c r="Z5420" s="1"/>
      <c r="AA5420" s="1"/>
      <c r="AB5420" s="1"/>
      <c r="AC5420" s="1"/>
    </row>
    <row r="5421" spans="1:29" ht="15" customHeight="1" x14ac:dyDescent="0.25">
      <c r="A5421" s="342"/>
      <c r="B5421" s="417"/>
      <c r="C5421" s="418"/>
      <c r="S5421" s="367"/>
      <c r="T5421" s="367"/>
      <c r="U5421" s="368"/>
      <c r="V5421" s="1"/>
      <c r="W5421" s="1"/>
      <c r="X5421" s="1"/>
      <c r="Y5421" s="1"/>
      <c r="Z5421" s="1"/>
      <c r="AA5421" s="1"/>
      <c r="AB5421" s="1"/>
      <c r="AC5421" s="1"/>
    </row>
    <row r="5422" spans="1:29" ht="15" customHeight="1" x14ac:dyDescent="0.25">
      <c r="A5422" s="342"/>
      <c r="B5422" s="417"/>
      <c r="C5422" s="418"/>
      <c r="S5422" s="367"/>
      <c r="T5422" s="367"/>
      <c r="U5422" s="368"/>
      <c r="V5422" s="1"/>
      <c r="W5422" s="1"/>
      <c r="X5422" s="1"/>
      <c r="Y5422" s="1"/>
      <c r="Z5422" s="1"/>
      <c r="AA5422" s="1"/>
      <c r="AB5422" s="1"/>
      <c r="AC5422" s="1"/>
    </row>
    <row r="5423" spans="1:29" ht="15" customHeight="1" x14ac:dyDescent="0.25">
      <c r="A5423" s="342"/>
      <c r="B5423" s="417"/>
      <c r="C5423" s="418"/>
      <c r="S5423" s="367"/>
      <c r="T5423" s="367"/>
      <c r="U5423" s="368"/>
      <c r="V5423" s="1"/>
      <c r="W5423" s="1"/>
      <c r="X5423" s="1"/>
      <c r="Y5423" s="1"/>
      <c r="Z5423" s="1"/>
      <c r="AA5423" s="1"/>
      <c r="AB5423" s="1"/>
      <c r="AC5423" s="1"/>
    </row>
    <row r="5424" spans="1:29" ht="15" customHeight="1" x14ac:dyDescent="0.25">
      <c r="A5424" s="342"/>
      <c r="B5424" s="417"/>
      <c r="C5424" s="418"/>
      <c r="S5424" s="367"/>
      <c r="T5424" s="367"/>
      <c r="U5424" s="368"/>
      <c r="V5424" s="1"/>
      <c r="W5424" s="1"/>
      <c r="X5424" s="1"/>
      <c r="Y5424" s="1"/>
      <c r="Z5424" s="1"/>
      <c r="AA5424" s="1"/>
      <c r="AB5424" s="1"/>
      <c r="AC5424" s="1"/>
    </row>
    <row r="5425" spans="1:29" ht="15" customHeight="1" x14ac:dyDescent="0.25">
      <c r="A5425" s="342"/>
      <c r="B5425" s="417"/>
      <c r="C5425" s="418"/>
      <c r="S5425" s="367"/>
      <c r="T5425" s="367"/>
      <c r="U5425" s="368"/>
      <c r="V5425" s="1"/>
      <c r="W5425" s="1"/>
      <c r="X5425" s="1"/>
      <c r="Y5425" s="1"/>
      <c r="Z5425" s="1"/>
      <c r="AA5425" s="1"/>
      <c r="AB5425" s="1"/>
      <c r="AC5425" s="1"/>
    </row>
    <row r="5426" spans="1:29" ht="15" customHeight="1" x14ac:dyDescent="0.25">
      <c r="A5426" s="342"/>
      <c r="B5426" s="417"/>
      <c r="C5426" s="418"/>
      <c r="S5426" s="367"/>
      <c r="T5426" s="367"/>
      <c r="U5426" s="368"/>
      <c r="V5426" s="1"/>
      <c r="W5426" s="1"/>
      <c r="X5426" s="1"/>
      <c r="Y5426" s="1"/>
      <c r="Z5426" s="1"/>
      <c r="AA5426" s="1"/>
      <c r="AB5426" s="1"/>
      <c r="AC5426" s="1"/>
    </row>
    <row r="5427" spans="1:29" ht="15" customHeight="1" x14ac:dyDescent="0.25">
      <c r="A5427" s="342"/>
      <c r="B5427" s="417"/>
      <c r="C5427" s="418"/>
      <c r="S5427" s="367"/>
      <c r="T5427" s="367"/>
      <c r="U5427" s="368"/>
      <c r="V5427" s="1"/>
      <c r="W5427" s="1"/>
      <c r="X5427" s="1"/>
      <c r="Y5427" s="1"/>
      <c r="Z5427" s="1"/>
      <c r="AA5427" s="1"/>
      <c r="AB5427" s="1"/>
      <c r="AC5427" s="1"/>
    </row>
    <row r="5428" spans="1:29" ht="15" customHeight="1" x14ac:dyDescent="0.25">
      <c r="A5428" s="342"/>
      <c r="B5428" s="417"/>
      <c r="C5428" s="418"/>
      <c r="S5428" s="367"/>
      <c r="T5428" s="367"/>
      <c r="U5428" s="368"/>
      <c r="V5428" s="1"/>
      <c r="W5428" s="1"/>
      <c r="X5428" s="1"/>
      <c r="Y5428" s="1"/>
      <c r="Z5428" s="1"/>
      <c r="AA5428" s="1"/>
      <c r="AB5428" s="1"/>
      <c r="AC5428" s="1"/>
    </row>
    <row r="5429" spans="1:29" ht="15" customHeight="1" x14ac:dyDescent="0.25">
      <c r="A5429" s="342"/>
      <c r="B5429" s="417"/>
      <c r="C5429" s="418"/>
      <c r="S5429" s="367"/>
      <c r="T5429" s="367"/>
      <c r="U5429" s="368"/>
      <c r="V5429" s="1"/>
      <c r="W5429" s="1"/>
      <c r="X5429" s="1"/>
      <c r="Y5429" s="1"/>
      <c r="Z5429" s="1"/>
      <c r="AA5429" s="1"/>
      <c r="AB5429" s="1"/>
      <c r="AC5429" s="1"/>
    </row>
    <row r="5430" spans="1:29" ht="15" customHeight="1" x14ac:dyDescent="0.25">
      <c r="A5430" s="342"/>
      <c r="B5430" s="417"/>
      <c r="C5430" s="418"/>
      <c r="S5430" s="367"/>
      <c r="T5430" s="367"/>
      <c r="U5430" s="368"/>
      <c r="V5430" s="1"/>
      <c r="W5430" s="1"/>
      <c r="X5430" s="1"/>
      <c r="Y5430" s="1"/>
      <c r="Z5430" s="1"/>
      <c r="AA5430" s="1"/>
      <c r="AB5430" s="1"/>
      <c r="AC5430" s="1"/>
    </row>
    <row r="5431" spans="1:29" ht="15" customHeight="1" x14ac:dyDescent="0.25">
      <c r="A5431" s="342"/>
      <c r="B5431" s="417"/>
      <c r="C5431" s="418"/>
      <c r="S5431" s="367"/>
      <c r="T5431" s="367"/>
      <c r="U5431" s="368"/>
      <c r="V5431" s="1"/>
      <c r="W5431" s="1"/>
      <c r="X5431" s="1"/>
      <c r="Y5431" s="1"/>
      <c r="Z5431" s="1"/>
      <c r="AA5431" s="1"/>
      <c r="AB5431" s="1"/>
      <c r="AC5431" s="1"/>
    </row>
    <row r="5432" spans="1:29" ht="15" customHeight="1" x14ac:dyDescent="0.25">
      <c r="A5432" s="342"/>
      <c r="B5432" s="417"/>
      <c r="C5432" s="418"/>
      <c r="S5432" s="367"/>
      <c r="T5432" s="367"/>
      <c r="U5432" s="368"/>
      <c r="V5432" s="1"/>
      <c r="W5432" s="1"/>
      <c r="X5432" s="1"/>
      <c r="Y5432" s="1"/>
      <c r="Z5432" s="1"/>
      <c r="AA5432" s="1"/>
      <c r="AB5432" s="1"/>
      <c r="AC5432" s="1"/>
    </row>
    <row r="5433" spans="1:29" ht="15" customHeight="1" x14ac:dyDescent="0.25">
      <c r="A5433" s="342"/>
      <c r="B5433" s="417"/>
      <c r="C5433" s="418"/>
      <c r="S5433" s="367"/>
      <c r="T5433" s="367"/>
      <c r="U5433" s="368"/>
      <c r="V5433" s="1"/>
      <c r="W5433" s="1"/>
      <c r="X5433" s="1"/>
      <c r="Y5433" s="1"/>
      <c r="Z5433" s="1"/>
      <c r="AA5433" s="1"/>
      <c r="AB5433" s="1"/>
      <c r="AC5433" s="1"/>
    </row>
    <row r="5434" spans="1:29" ht="15" customHeight="1" x14ac:dyDescent="0.25">
      <c r="A5434" s="342"/>
      <c r="B5434" s="417"/>
      <c r="C5434" s="418"/>
      <c r="S5434" s="367"/>
      <c r="T5434" s="367"/>
      <c r="U5434" s="368"/>
      <c r="V5434" s="1"/>
      <c r="W5434" s="1"/>
      <c r="X5434" s="1"/>
      <c r="Y5434" s="1"/>
      <c r="Z5434" s="1"/>
      <c r="AA5434" s="1"/>
      <c r="AB5434" s="1"/>
      <c r="AC5434" s="1"/>
    </row>
    <row r="5435" spans="1:29" ht="15" customHeight="1" x14ac:dyDescent="0.25">
      <c r="A5435" s="342"/>
      <c r="B5435" s="417"/>
      <c r="C5435" s="418"/>
      <c r="S5435" s="367"/>
      <c r="T5435" s="367"/>
      <c r="U5435" s="368"/>
      <c r="V5435" s="1"/>
      <c r="W5435" s="1"/>
      <c r="X5435" s="1"/>
      <c r="Y5435" s="1"/>
      <c r="Z5435" s="1"/>
      <c r="AA5435" s="1"/>
      <c r="AB5435" s="1"/>
      <c r="AC5435" s="1"/>
    </row>
    <row r="5436" spans="1:29" ht="15" customHeight="1" x14ac:dyDescent="0.25">
      <c r="A5436" s="342"/>
      <c r="B5436" s="417"/>
      <c r="C5436" s="418"/>
      <c r="S5436" s="367"/>
      <c r="T5436" s="367"/>
      <c r="U5436" s="368"/>
      <c r="V5436" s="1"/>
      <c r="W5436" s="1"/>
      <c r="X5436" s="1"/>
      <c r="Y5436" s="1"/>
      <c r="Z5436" s="1"/>
      <c r="AA5436" s="1"/>
      <c r="AB5436" s="1"/>
      <c r="AC5436" s="1"/>
    </row>
    <row r="5437" spans="1:29" ht="15" customHeight="1" x14ac:dyDescent="0.25">
      <c r="A5437" s="342"/>
      <c r="B5437" s="417"/>
      <c r="C5437" s="418"/>
      <c r="S5437" s="367"/>
      <c r="T5437" s="367"/>
      <c r="U5437" s="368"/>
      <c r="V5437" s="1"/>
      <c r="W5437" s="1"/>
      <c r="X5437" s="1"/>
      <c r="Y5437" s="1"/>
      <c r="Z5437" s="1"/>
      <c r="AA5437" s="1"/>
      <c r="AB5437" s="1"/>
      <c r="AC5437" s="1"/>
    </row>
    <row r="5438" spans="1:29" ht="15" customHeight="1" x14ac:dyDescent="0.25">
      <c r="A5438" s="342"/>
      <c r="B5438" s="417"/>
      <c r="C5438" s="418"/>
      <c r="S5438" s="367"/>
      <c r="T5438" s="367"/>
      <c r="U5438" s="368"/>
      <c r="V5438" s="1"/>
      <c r="W5438" s="1"/>
      <c r="X5438" s="1"/>
      <c r="Y5438" s="1"/>
      <c r="Z5438" s="1"/>
      <c r="AA5438" s="1"/>
      <c r="AB5438" s="1"/>
      <c r="AC5438" s="1"/>
    </row>
    <row r="5439" spans="1:29" ht="15" customHeight="1" x14ac:dyDescent="0.25">
      <c r="A5439" s="342"/>
      <c r="B5439" s="417"/>
      <c r="C5439" s="418"/>
      <c r="S5439" s="367"/>
      <c r="T5439" s="367"/>
      <c r="U5439" s="368"/>
      <c r="V5439" s="1"/>
      <c r="W5439" s="1"/>
      <c r="X5439" s="1"/>
      <c r="Y5439" s="1"/>
      <c r="Z5439" s="1"/>
      <c r="AA5439" s="1"/>
      <c r="AB5439" s="1"/>
      <c r="AC5439" s="1"/>
    </row>
    <row r="5440" spans="1:29" ht="15" customHeight="1" x14ac:dyDescent="0.25">
      <c r="A5440" s="342"/>
      <c r="B5440" s="417"/>
      <c r="C5440" s="418"/>
      <c r="S5440" s="367"/>
      <c r="T5440" s="367"/>
      <c r="U5440" s="368"/>
      <c r="V5440" s="1"/>
      <c r="W5440" s="1"/>
      <c r="X5440" s="1"/>
      <c r="Y5440" s="1"/>
      <c r="Z5440" s="1"/>
      <c r="AA5440" s="1"/>
      <c r="AB5440" s="1"/>
      <c r="AC5440" s="1"/>
    </row>
    <row r="5441" spans="1:29" ht="15" customHeight="1" x14ac:dyDescent="0.25">
      <c r="A5441" s="342"/>
      <c r="B5441" s="417"/>
      <c r="C5441" s="418"/>
      <c r="S5441" s="367"/>
      <c r="T5441" s="367"/>
      <c r="U5441" s="368"/>
      <c r="V5441" s="1"/>
      <c r="W5441" s="1"/>
      <c r="X5441" s="1"/>
      <c r="Y5441" s="1"/>
      <c r="Z5441" s="1"/>
      <c r="AA5441" s="1"/>
      <c r="AB5441" s="1"/>
      <c r="AC5441" s="1"/>
    </row>
    <row r="5442" spans="1:29" ht="15" customHeight="1" x14ac:dyDescent="0.25">
      <c r="A5442" s="342"/>
      <c r="B5442" s="417"/>
      <c r="C5442" s="418"/>
      <c r="S5442" s="367"/>
      <c r="T5442" s="367"/>
      <c r="U5442" s="368"/>
      <c r="V5442" s="1"/>
      <c r="W5442" s="1"/>
      <c r="X5442" s="1"/>
      <c r="Y5442" s="1"/>
      <c r="Z5442" s="1"/>
      <c r="AA5442" s="1"/>
      <c r="AB5442" s="1"/>
      <c r="AC5442" s="1"/>
    </row>
    <row r="5443" spans="1:29" ht="15" customHeight="1" x14ac:dyDescent="0.25">
      <c r="A5443" s="342"/>
      <c r="B5443" s="417"/>
      <c r="C5443" s="418"/>
      <c r="S5443" s="367"/>
      <c r="T5443" s="367"/>
      <c r="U5443" s="368"/>
      <c r="V5443" s="1"/>
      <c r="W5443" s="1"/>
      <c r="X5443" s="1"/>
      <c r="Y5443" s="1"/>
      <c r="Z5443" s="1"/>
      <c r="AA5443" s="1"/>
      <c r="AB5443" s="1"/>
      <c r="AC5443" s="1"/>
    </row>
    <row r="5444" spans="1:29" ht="15" customHeight="1" x14ac:dyDescent="0.25">
      <c r="A5444" s="342"/>
      <c r="B5444" s="417"/>
      <c r="C5444" s="418"/>
      <c r="S5444" s="367"/>
      <c r="T5444" s="367"/>
      <c r="U5444" s="368"/>
      <c r="V5444" s="1"/>
      <c r="W5444" s="1"/>
      <c r="X5444" s="1"/>
      <c r="Y5444" s="1"/>
      <c r="Z5444" s="1"/>
      <c r="AA5444" s="1"/>
      <c r="AB5444" s="1"/>
      <c r="AC5444" s="1"/>
    </row>
    <row r="5445" spans="1:29" ht="15" customHeight="1" x14ac:dyDescent="0.25">
      <c r="A5445" s="342"/>
      <c r="B5445" s="417"/>
      <c r="C5445" s="418"/>
      <c r="S5445" s="367"/>
      <c r="T5445" s="367"/>
      <c r="U5445" s="368"/>
      <c r="V5445" s="1"/>
      <c r="W5445" s="1"/>
      <c r="X5445" s="1"/>
      <c r="Y5445" s="1"/>
      <c r="Z5445" s="1"/>
      <c r="AA5445" s="1"/>
      <c r="AB5445" s="1"/>
      <c r="AC5445" s="1"/>
    </row>
    <row r="5446" spans="1:29" ht="15" customHeight="1" x14ac:dyDescent="0.25">
      <c r="A5446" s="342"/>
      <c r="B5446" s="417"/>
      <c r="C5446" s="418"/>
      <c r="S5446" s="367"/>
      <c r="T5446" s="367"/>
      <c r="U5446" s="368"/>
      <c r="V5446" s="1"/>
      <c r="W5446" s="1"/>
      <c r="X5446" s="1"/>
      <c r="Y5446" s="1"/>
      <c r="Z5446" s="1"/>
      <c r="AA5446" s="1"/>
      <c r="AB5446" s="1"/>
      <c r="AC5446" s="1"/>
    </row>
    <row r="5447" spans="1:29" ht="15" customHeight="1" x14ac:dyDescent="0.25">
      <c r="A5447" s="342"/>
      <c r="B5447" s="417"/>
      <c r="C5447" s="418"/>
      <c r="S5447" s="367"/>
      <c r="T5447" s="367"/>
      <c r="U5447" s="368"/>
      <c r="V5447" s="1"/>
      <c r="W5447" s="1"/>
      <c r="X5447" s="1"/>
      <c r="Y5447" s="1"/>
      <c r="Z5447" s="1"/>
      <c r="AA5447" s="1"/>
      <c r="AB5447" s="1"/>
      <c r="AC5447" s="1"/>
    </row>
    <row r="5448" spans="1:29" ht="15" customHeight="1" x14ac:dyDescent="0.25">
      <c r="A5448" s="342"/>
      <c r="B5448" s="417"/>
      <c r="C5448" s="418"/>
      <c r="S5448" s="367"/>
      <c r="T5448" s="367"/>
      <c r="U5448" s="368"/>
      <c r="V5448" s="1"/>
      <c r="W5448" s="1"/>
      <c r="X5448" s="1"/>
      <c r="Y5448" s="1"/>
      <c r="Z5448" s="1"/>
      <c r="AA5448" s="1"/>
      <c r="AB5448" s="1"/>
      <c r="AC5448" s="1"/>
    </row>
    <row r="5449" spans="1:29" ht="15" customHeight="1" x14ac:dyDescent="0.25">
      <c r="A5449" s="342"/>
      <c r="B5449" s="417"/>
      <c r="C5449" s="418"/>
      <c r="S5449" s="367"/>
      <c r="T5449" s="367"/>
      <c r="U5449" s="368"/>
      <c r="V5449" s="1"/>
      <c r="W5449" s="1"/>
      <c r="X5449" s="1"/>
      <c r="Y5449" s="1"/>
      <c r="Z5449" s="1"/>
      <c r="AA5449" s="1"/>
      <c r="AB5449" s="1"/>
      <c r="AC5449" s="1"/>
    </row>
    <row r="5450" spans="1:29" ht="15" customHeight="1" x14ac:dyDescent="0.25">
      <c r="A5450" s="342"/>
      <c r="B5450" s="417"/>
      <c r="C5450" s="418"/>
      <c r="S5450" s="367"/>
      <c r="T5450" s="367"/>
      <c r="U5450" s="368"/>
      <c r="V5450" s="1"/>
      <c r="W5450" s="1"/>
      <c r="X5450" s="1"/>
      <c r="Y5450" s="1"/>
      <c r="Z5450" s="1"/>
      <c r="AA5450" s="1"/>
      <c r="AB5450" s="1"/>
      <c r="AC5450" s="1"/>
    </row>
    <row r="5451" spans="1:29" ht="15" customHeight="1" x14ac:dyDescent="0.25">
      <c r="A5451" s="342"/>
      <c r="B5451" s="417"/>
      <c r="C5451" s="418"/>
      <c r="S5451" s="367"/>
      <c r="T5451" s="367"/>
      <c r="U5451" s="368"/>
      <c r="V5451" s="1"/>
      <c r="W5451" s="1"/>
      <c r="X5451" s="1"/>
      <c r="Y5451" s="1"/>
      <c r="Z5451" s="1"/>
      <c r="AA5451" s="1"/>
      <c r="AB5451" s="1"/>
      <c r="AC5451" s="1"/>
    </row>
    <row r="5452" spans="1:29" ht="15" customHeight="1" x14ac:dyDescent="0.25">
      <c r="A5452" s="342"/>
      <c r="B5452" s="417"/>
      <c r="C5452" s="418"/>
      <c r="S5452" s="367"/>
      <c r="T5452" s="367"/>
      <c r="U5452" s="368"/>
      <c r="V5452" s="1"/>
      <c r="W5452" s="1"/>
      <c r="X5452" s="1"/>
      <c r="Y5452" s="1"/>
      <c r="Z5452" s="1"/>
      <c r="AA5452" s="1"/>
      <c r="AB5452" s="1"/>
      <c r="AC5452" s="1"/>
    </row>
    <row r="5453" spans="1:29" ht="15" customHeight="1" x14ac:dyDescent="0.25">
      <c r="A5453" s="342"/>
      <c r="B5453" s="417"/>
      <c r="C5453" s="418"/>
      <c r="S5453" s="367"/>
      <c r="T5453" s="367"/>
      <c r="U5453" s="368"/>
      <c r="V5453" s="1"/>
      <c r="W5453" s="1"/>
      <c r="X5453" s="1"/>
      <c r="Y5453" s="1"/>
      <c r="Z5453" s="1"/>
      <c r="AA5453" s="1"/>
      <c r="AB5453" s="1"/>
      <c r="AC5453" s="1"/>
    </row>
    <row r="5454" spans="1:29" ht="15" customHeight="1" x14ac:dyDescent="0.25">
      <c r="A5454" s="342"/>
      <c r="B5454" s="417"/>
      <c r="C5454" s="418"/>
      <c r="S5454" s="367"/>
      <c r="T5454" s="367"/>
      <c r="U5454" s="368"/>
      <c r="V5454" s="1"/>
      <c r="W5454" s="1"/>
      <c r="X5454" s="1"/>
      <c r="Y5454" s="1"/>
      <c r="Z5454" s="1"/>
      <c r="AA5454" s="1"/>
      <c r="AB5454" s="1"/>
      <c r="AC5454" s="1"/>
    </row>
    <row r="5455" spans="1:29" ht="15" customHeight="1" x14ac:dyDescent="0.25">
      <c r="A5455" s="342"/>
      <c r="B5455" s="417"/>
      <c r="C5455" s="418"/>
      <c r="S5455" s="367"/>
      <c r="T5455" s="367"/>
      <c r="U5455" s="368"/>
      <c r="V5455" s="1"/>
      <c r="W5455" s="1"/>
      <c r="X5455" s="1"/>
      <c r="Y5455" s="1"/>
      <c r="Z5455" s="1"/>
      <c r="AA5455" s="1"/>
      <c r="AB5455" s="1"/>
      <c r="AC5455" s="1"/>
    </row>
    <row r="5456" spans="1:29" ht="15" customHeight="1" x14ac:dyDescent="0.25">
      <c r="A5456" s="342"/>
      <c r="B5456" s="417"/>
      <c r="C5456" s="418"/>
      <c r="S5456" s="367"/>
      <c r="T5456" s="367"/>
      <c r="U5456" s="368"/>
      <c r="V5456" s="1"/>
      <c r="W5456" s="1"/>
      <c r="X5456" s="1"/>
      <c r="Y5456" s="1"/>
      <c r="Z5456" s="1"/>
      <c r="AA5456" s="1"/>
      <c r="AB5456" s="1"/>
      <c r="AC5456" s="1"/>
    </row>
    <row r="5457" spans="1:29" ht="15" customHeight="1" x14ac:dyDescent="0.25">
      <c r="A5457" s="342"/>
      <c r="B5457" s="417"/>
      <c r="C5457" s="418"/>
      <c r="S5457" s="367"/>
      <c r="T5457" s="367"/>
      <c r="U5457" s="368"/>
      <c r="V5457" s="1"/>
      <c r="W5457" s="1"/>
      <c r="X5457" s="1"/>
      <c r="Y5457" s="1"/>
      <c r="Z5457" s="1"/>
      <c r="AA5457" s="1"/>
      <c r="AB5457" s="1"/>
      <c r="AC5457" s="1"/>
    </row>
    <row r="5458" spans="1:29" ht="15" customHeight="1" x14ac:dyDescent="0.25">
      <c r="A5458" s="342"/>
      <c r="B5458" s="417"/>
      <c r="C5458" s="418"/>
      <c r="S5458" s="367"/>
      <c r="T5458" s="367"/>
      <c r="U5458" s="368"/>
      <c r="V5458" s="1"/>
      <c r="W5458" s="1"/>
      <c r="X5458" s="1"/>
      <c r="Y5458" s="1"/>
      <c r="Z5458" s="1"/>
      <c r="AA5458" s="1"/>
      <c r="AB5458" s="1"/>
      <c r="AC5458" s="1"/>
    </row>
    <row r="5459" spans="1:29" ht="15" customHeight="1" x14ac:dyDescent="0.25">
      <c r="A5459" s="342"/>
      <c r="B5459" s="417"/>
      <c r="C5459" s="418"/>
      <c r="S5459" s="367"/>
      <c r="T5459" s="367"/>
      <c r="U5459" s="368"/>
      <c r="V5459" s="1"/>
      <c r="W5459" s="1"/>
      <c r="X5459" s="1"/>
      <c r="Y5459" s="1"/>
      <c r="Z5459" s="1"/>
      <c r="AA5459" s="1"/>
      <c r="AB5459" s="1"/>
      <c r="AC5459" s="1"/>
    </row>
    <row r="5460" spans="1:29" ht="15" customHeight="1" x14ac:dyDescent="0.25">
      <c r="A5460" s="342"/>
      <c r="B5460" s="417"/>
      <c r="C5460" s="418"/>
      <c r="S5460" s="367"/>
      <c r="T5460" s="367"/>
      <c r="U5460" s="368"/>
      <c r="V5460" s="1"/>
      <c r="W5460" s="1"/>
      <c r="X5460" s="1"/>
      <c r="Y5460" s="1"/>
      <c r="Z5460" s="1"/>
      <c r="AA5460" s="1"/>
      <c r="AB5460" s="1"/>
      <c r="AC5460" s="1"/>
    </row>
    <row r="5461" spans="1:29" ht="15" customHeight="1" x14ac:dyDescent="0.25">
      <c r="A5461" s="342"/>
      <c r="B5461" s="417"/>
      <c r="C5461" s="418"/>
      <c r="S5461" s="367"/>
      <c r="T5461" s="367"/>
      <c r="U5461" s="368"/>
      <c r="V5461" s="1"/>
      <c r="W5461" s="1"/>
      <c r="X5461" s="1"/>
      <c r="Y5461" s="1"/>
      <c r="Z5461" s="1"/>
      <c r="AA5461" s="1"/>
      <c r="AB5461" s="1"/>
      <c r="AC5461" s="1"/>
    </row>
    <row r="5462" spans="1:29" ht="15" customHeight="1" x14ac:dyDescent="0.25">
      <c r="A5462" s="342"/>
      <c r="B5462" s="417"/>
      <c r="C5462" s="418"/>
      <c r="S5462" s="367"/>
      <c r="T5462" s="367"/>
      <c r="U5462" s="368"/>
      <c r="V5462" s="1"/>
      <c r="W5462" s="1"/>
      <c r="X5462" s="1"/>
      <c r="Y5462" s="1"/>
      <c r="Z5462" s="1"/>
      <c r="AA5462" s="1"/>
      <c r="AB5462" s="1"/>
      <c r="AC5462" s="1"/>
    </row>
    <row r="5463" spans="1:29" ht="15" customHeight="1" x14ac:dyDescent="0.25">
      <c r="A5463" s="342"/>
      <c r="B5463" s="417"/>
      <c r="C5463" s="418"/>
      <c r="S5463" s="367"/>
      <c r="T5463" s="367"/>
      <c r="U5463" s="368"/>
      <c r="V5463" s="1"/>
      <c r="W5463" s="1"/>
      <c r="X5463" s="1"/>
      <c r="Y5463" s="1"/>
      <c r="Z5463" s="1"/>
      <c r="AA5463" s="1"/>
      <c r="AB5463" s="1"/>
      <c r="AC5463" s="1"/>
    </row>
    <row r="5464" spans="1:29" ht="15" customHeight="1" x14ac:dyDescent="0.25">
      <c r="A5464" s="342"/>
      <c r="B5464" s="417"/>
      <c r="C5464" s="418"/>
      <c r="S5464" s="367"/>
      <c r="T5464" s="367"/>
      <c r="U5464" s="368"/>
      <c r="V5464" s="1"/>
      <c r="W5464" s="1"/>
      <c r="X5464" s="1"/>
      <c r="Y5464" s="1"/>
      <c r="Z5464" s="1"/>
      <c r="AA5464" s="1"/>
      <c r="AB5464" s="1"/>
      <c r="AC5464" s="1"/>
    </row>
    <row r="5465" spans="1:29" ht="15" customHeight="1" x14ac:dyDescent="0.25">
      <c r="A5465" s="342"/>
      <c r="B5465" s="417"/>
      <c r="C5465" s="418"/>
      <c r="S5465" s="367"/>
      <c r="T5465" s="367"/>
      <c r="U5465" s="368"/>
      <c r="V5465" s="1"/>
      <c r="W5465" s="1"/>
      <c r="X5465" s="1"/>
      <c r="Y5465" s="1"/>
      <c r="Z5465" s="1"/>
      <c r="AA5465" s="1"/>
      <c r="AB5465" s="1"/>
      <c r="AC5465" s="1"/>
    </row>
    <row r="5466" spans="1:29" ht="15" customHeight="1" x14ac:dyDescent="0.25">
      <c r="A5466" s="342"/>
      <c r="B5466" s="417"/>
      <c r="C5466" s="418"/>
      <c r="S5466" s="367"/>
      <c r="T5466" s="367"/>
      <c r="U5466" s="368"/>
      <c r="V5466" s="1"/>
      <c r="W5466" s="1"/>
      <c r="X5466" s="1"/>
      <c r="Y5466" s="1"/>
      <c r="Z5466" s="1"/>
      <c r="AA5466" s="1"/>
      <c r="AB5466" s="1"/>
      <c r="AC5466" s="1"/>
    </row>
    <row r="5467" spans="1:29" ht="15" customHeight="1" x14ac:dyDescent="0.25">
      <c r="A5467" s="342"/>
      <c r="B5467" s="417"/>
      <c r="C5467" s="418"/>
      <c r="S5467" s="367"/>
      <c r="T5467" s="367"/>
      <c r="U5467" s="368"/>
      <c r="V5467" s="1"/>
      <c r="W5467" s="1"/>
      <c r="X5467" s="1"/>
      <c r="Y5467" s="1"/>
      <c r="Z5467" s="1"/>
      <c r="AA5467" s="1"/>
      <c r="AB5467" s="1"/>
      <c r="AC5467" s="1"/>
    </row>
    <row r="5468" spans="1:29" ht="15" customHeight="1" x14ac:dyDescent="0.25">
      <c r="A5468" s="342"/>
      <c r="B5468" s="417"/>
      <c r="C5468" s="418"/>
      <c r="S5468" s="367"/>
      <c r="T5468" s="367"/>
      <c r="U5468" s="368"/>
      <c r="V5468" s="1"/>
      <c r="W5468" s="1"/>
      <c r="X5468" s="1"/>
      <c r="Y5468" s="1"/>
      <c r="Z5468" s="1"/>
      <c r="AA5468" s="1"/>
      <c r="AB5468" s="1"/>
      <c r="AC5468" s="1"/>
    </row>
    <row r="5469" spans="1:29" ht="15" customHeight="1" x14ac:dyDescent="0.25">
      <c r="A5469" s="342"/>
      <c r="B5469" s="417"/>
      <c r="C5469" s="418"/>
      <c r="S5469" s="367"/>
      <c r="T5469" s="367"/>
      <c r="U5469" s="368"/>
      <c r="V5469" s="1"/>
      <c r="W5469" s="1"/>
      <c r="X5469" s="1"/>
      <c r="Y5469" s="1"/>
      <c r="Z5469" s="1"/>
      <c r="AA5469" s="1"/>
      <c r="AB5469" s="1"/>
      <c r="AC5469" s="1"/>
    </row>
    <row r="5470" spans="1:29" ht="15" customHeight="1" x14ac:dyDescent="0.25">
      <c r="A5470" s="342"/>
      <c r="B5470" s="417"/>
      <c r="C5470" s="418"/>
      <c r="S5470" s="367"/>
      <c r="T5470" s="367"/>
      <c r="U5470" s="368"/>
      <c r="V5470" s="1"/>
      <c r="W5470" s="1"/>
      <c r="X5470" s="1"/>
      <c r="Y5470" s="1"/>
      <c r="Z5470" s="1"/>
      <c r="AA5470" s="1"/>
      <c r="AB5470" s="1"/>
      <c r="AC5470" s="1"/>
    </row>
    <row r="5471" spans="1:29" ht="15" customHeight="1" x14ac:dyDescent="0.25">
      <c r="A5471" s="342"/>
      <c r="B5471" s="417"/>
      <c r="C5471" s="418"/>
      <c r="S5471" s="367"/>
      <c r="T5471" s="367"/>
      <c r="U5471" s="368"/>
      <c r="V5471" s="1"/>
      <c r="W5471" s="1"/>
      <c r="X5471" s="1"/>
      <c r="Y5471" s="1"/>
      <c r="Z5471" s="1"/>
      <c r="AA5471" s="1"/>
      <c r="AB5471" s="1"/>
      <c r="AC5471" s="1"/>
    </row>
    <row r="5472" spans="1:29" ht="15" customHeight="1" x14ac:dyDescent="0.25">
      <c r="A5472" s="342"/>
      <c r="B5472" s="417"/>
      <c r="C5472" s="418"/>
      <c r="S5472" s="367"/>
      <c r="T5472" s="367"/>
      <c r="U5472" s="368"/>
      <c r="V5472" s="1"/>
      <c r="W5472" s="1"/>
      <c r="X5472" s="1"/>
      <c r="Y5472" s="1"/>
      <c r="Z5472" s="1"/>
      <c r="AA5472" s="1"/>
      <c r="AB5472" s="1"/>
      <c r="AC5472" s="1"/>
    </row>
    <row r="5473" spans="1:29" ht="15" customHeight="1" x14ac:dyDescent="0.25">
      <c r="A5473" s="342"/>
      <c r="B5473" s="417"/>
      <c r="C5473" s="418"/>
      <c r="S5473" s="367"/>
      <c r="T5473" s="367"/>
      <c r="U5473" s="368"/>
      <c r="V5473" s="1"/>
      <c r="W5473" s="1"/>
      <c r="X5473" s="1"/>
      <c r="Y5473" s="1"/>
      <c r="Z5473" s="1"/>
      <c r="AA5473" s="1"/>
      <c r="AB5473" s="1"/>
      <c r="AC5473" s="1"/>
    </row>
    <row r="5474" spans="1:29" ht="15" customHeight="1" x14ac:dyDescent="0.25">
      <c r="A5474" s="342"/>
      <c r="B5474" s="417"/>
      <c r="C5474" s="418"/>
      <c r="S5474" s="367"/>
      <c r="T5474" s="367"/>
      <c r="U5474" s="368"/>
      <c r="V5474" s="1"/>
      <c r="W5474" s="1"/>
      <c r="X5474" s="1"/>
      <c r="Y5474" s="1"/>
      <c r="Z5474" s="1"/>
      <c r="AA5474" s="1"/>
      <c r="AB5474" s="1"/>
      <c r="AC5474" s="1"/>
    </row>
    <row r="5475" spans="1:29" ht="15" customHeight="1" x14ac:dyDescent="0.25">
      <c r="A5475" s="342"/>
      <c r="B5475" s="417"/>
      <c r="C5475" s="418"/>
      <c r="S5475" s="367"/>
      <c r="T5475" s="367"/>
      <c r="U5475" s="368"/>
      <c r="V5475" s="1"/>
      <c r="W5475" s="1"/>
      <c r="X5475" s="1"/>
      <c r="Y5475" s="1"/>
      <c r="Z5475" s="1"/>
      <c r="AA5475" s="1"/>
      <c r="AB5475" s="1"/>
      <c r="AC5475" s="1"/>
    </row>
    <row r="5476" spans="1:29" ht="15" customHeight="1" x14ac:dyDescent="0.25">
      <c r="A5476" s="342"/>
      <c r="B5476" s="417"/>
      <c r="C5476" s="418"/>
      <c r="S5476" s="367"/>
      <c r="T5476" s="367"/>
      <c r="U5476" s="368"/>
      <c r="V5476" s="1"/>
      <c r="W5476" s="1"/>
      <c r="X5476" s="1"/>
      <c r="Y5476" s="1"/>
      <c r="Z5476" s="1"/>
      <c r="AA5476" s="1"/>
      <c r="AB5476" s="1"/>
      <c r="AC5476" s="1"/>
    </row>
    <row r="5477" spans="1:29" ht="15" customHeight="1" x14ac:dyDescent="0.25">
      <c r="A5477" s="342"/>
      <c r="B5477" s="417"/>
      <c r="C5477" s="418"/>
      <c r="S5477" s="367"/>
      <c r="T5477" s="367"/>
      <c r="U5477" s="368"/>
      <c r="V5477" s="1"/>
      <c r="W5477" s="1"/>
      <c r="X5477" s="1"/>
      <c r="Y5477" s="1"/>
      <c r="Z5477" s="1"/>
      <c r="AA5477" s="1"/>
      <c r="AB5477" s="1"/>
      <c r="AC5477" s="1"/>
    </row>
    <row r="5478" spans="1:29" ht="15" customHeight="1" x14ac:dyDescent="0.25">
      <c r="A5478" s="342"/>
      <c r="B5478" s="417"/>
      <c r="C5478" s="418"/>
      <c r="S5478" s="367"/>
      <c r="T5478" s="367"/>
      <c r="U5478" s="368"/>
      <c r="V5478" s="1"/>
      <c r="W5478" s="1"/>
      <c r="X5478" s="1"/>
      <c r="Y5478" s="1"/>
      <c r="Z5478" s="1"/>
      <c r="AA5478" s="1"/>
      <c r="AB5478" s="1"/>
      <c r="AC5478" s="1"/>
    </row>
    <row r="5479" spans="1:29" ht="15" customHeight="1" x14ac:dyDescent="0.25">
      <c r="A5479" s="342"/>
      <c r="B5479" s="417"/>
      <c r="C5479" s="418"/>
      <c r="S5479" s="367"/>
      <c r="T5479" s="367"/>
      <c r="U5479" s="368"/>
      <c r="V5479" s="1"/>
      <c r="W5479" s="1"/>
      <c r="X5479" s="1"/>
      <c r="Y5479" s="1"/>
      <c r="Z5479" s="1"/>
      <c r="AA5479" s="1"/>
      <c r="AB5479" s="1"/>
      <c r="AC5479" s="1"/>
    </row>
    <row r="5480" spans="1:29" ht="15" customHeight="1" x14ac:dyDescent="0.25">
      <c r="A5480" s="342"/>
      <c r="B5480" s="417"/>
      <c r="C5480" s="418"/>
      <c r="S5480" s="367"/>
      <c r="T5480" s="367"/>
      <c r="U5480" s="368"/>
      <c r="V5480" s="1"/>
      <c r="W5480" s="1"/>
      <c r="X5480" s="1"/>
      <c r="Y5480" s="1"/>
      <c r="Z5480" s="1"/>
      <c r="AA5480" s="1"/>
      <c r="AB5480" s="1"/>
      <c r="AC5480" s="1"/>
    </row>
    <row r="5481" spans="1:29" ht="15" customHeight="1" x14ac:dyDescent="0.25">
      <c r="A5481" s="342"/>
      <c r="B5481" s="417"/>
      <c r="C5481" s="418"/>
      <c r="S5481" s="367"/>
      <c r="T5481" s="367"/>
      <c r="U5481" s="368"/>
      <c r="V5481" s="1"/>
      <c r="W5481" s="1"/>
      <c r="X5481" s="1"/>
      <c r="Y5481" s="1"/>
      <c r="Z5481" s="1"/>
      <c r="AA5481" s="1"/>
      <c r="AB5481" s="1"/>
      <c r="AC5481" s="1"/>
    </row>
    <row r="5482" spans="1:29" ht="15" customHeight="1" x14ac:dyDescent="0.25">
      <c r="A5482" s="342"/>
      <c r="B5482" s="417"/>
      <c r="C5482" s="418"/>
      <c r="S5482" s="367"/>
      <c r="T5482" s="367"/>
      <c r="U5482" s="368"/>
      <c r="V5482" s="1"/>
      <c r="W5482" s="1"/>
      <c r="X5482" s="1"/>
      <c r="Y5482" s="1"/>
      <c r="Z5482" s="1"/>
      <c r="AA5482" s="1"/>
      <c r="AB5482" s="1"/>
      <c r="AC5482" s="1"/>
    </row>
    <row r="5483" spans="1:29" ht="15" customHeight="1" x14ac:dyDescent="0.25">
      <c r="A5483" s="342"/>
      <c r="B5483" s="417"/>
      <c r="C5483" s="418"/>
      <c r="S5483" s="367"/>
      <c r="T5483" s="367"/>
      <c r="U5483" s="368"/>
      <c r="V5483" s="1"/>
      <c r="W5483" s="1"/>
      <c r="X5483" s="1"/>
      <c r="Y5483" s="1"/>
      <c r="Z5483" s="1"/>
      <c r="AA5483" s="1"/>
      <c r="AB5483" s="1"/>
      <c r="AC5483" s="1"/>
    </row>
    <row r="5484" spans="1:29" ht="15" customHeight="1" x14ac:dyDescent="0.25">
      <c r="A5484" s="342"/>
      <c r="B5484" s="417"/>
      <c r="C5484" s="418"/>
      <c r="S5484" s="367"/>
      <c r="T5484" s="367"/>
      <c r="U5484" s="368"/>
      <c r="V5484" s="1"/>
      <c r="W5484" s="1"/>
      <c r="X5484" s="1"/>
      <c r="Y5484" s="1"/>
      <c r="Z5484" s="1"/>
      <c r="AA5484" s="1"/>
      <c r="AB5484" s="1"/>
      <c r="AC5484" s="1"/>
    </row>
    <row r="5485" spans="1:29" ht="15" customHeight="1" x14ac:dyDescent="0.25">
      <c r="A5485" s="342"/>
      <c r="B5485" s="417"/>
      <c r="C5485" s="418"/>
      <c r="S5485" s="367"/>
      <c r="T5485" s="367"/>
      <c r="U5485" s="368"/>
      <c r="V5485" s="1"/>
      <c r="W5485" s="1"/>
      <c r="X5485" s="1"/>
      <c r="Y5485" s="1"/>
      <c r="Z5485" s="1"/>
      <c r="AA5485" s="1"/>
      <c r="AB5485" s="1"/>
      <c r="AC5485" s="1"/>
    </row>
    <row r="5486" spans="1:29" ht="15" customHeight="1" x14ac:dyDescent="0.25">
      <c r="A5486" s="342"/>
      <c r="B5486" s="417"/>
      <c r="C5486" s="418"/>
      <c r="S5486" s="367"/>
      <c r="T5486" s="367"/>
      <c r="U5486" s="368"/>
      <c r="V5486" s="1"/>
      <c r="W5486" s="1"/>
      <c r="X5486" s="1"/>
      <c r="Y5486" s="1"/>
      <c r="Z5486" s="1"/>
      <c r="AA5486" s="1"/>
      <c r="AB5486" s="1"/>
      <c r="AC5486" s="1"/>
    </row>
    <row r="5487" spans="1:29" ht="15" customHeight="1" x14ac:dyDescent="0.25">
      <c r="A5487" s="342"/>
      <c r="B5487" s="417"/>
      <c r="C5487" s="418"/>
      <c r="S5487" s="367"/>
      <c r="T5487" s="367"/>
      <c r="U5487" s="368"/>
      <c r="V5487" s="1"/>
      <c r="W5487" s="1"/>
      <c r="X5487" s="1"/>
      <c r="Y5487" s="1"/>
      <c r="Z5487" s="1"/>
      <c r="AA5487" s="1"/>
      <c r="AB5487" s="1"/>
      <c r="AC5487" s="1"/>
    </row>
    <row r="5488" spans="1:29" ht="15" customHeight="1" x14ac:dyDescent="0.25">
      <c r="A5488" s="342"/>
      <c r="B5488" s="417"/>
      <c r="C5488" s="418"/>
      <c r="S5488" s="367"/>
      <c r="T5488" s="367"/>
      <c r="U5488" s="368"/>
      <c r="V5488" s="1"/>
      <c r="W5488" s="1"/>
      <c r="X5488" s="1"/>
      <c r="Y5488" s="1"/>
      <c r="Z5488" s="1"/>
      <c r="AA5488" s="1"/>
      <c r="AB5488" s="1"/>
      <c r="AC5488" s="1"/>
    </row>
    <row r="5489" spans="1:29" ht="15" customHeight="1" x14ac:dyDescent="0.25">
      <c r="A5489" s="342"/>
      <c r="B5489" s="417"/>
      <c r="C5489" s="418"/>
      <c r="S5489" s="367"/>
      <c r="T5489" s="367"/>
      <c r="U5489" s="368"/>
      <c r="V5489" s="1"/>
      <c r="W5489" s="1"/>
      <c r="X5489" s="1"/>
      <c r="Y5489" s="1"/>
      <c r="Z5489" s="1"/>
      <c r="AA5489" s="1"/>
      <c r="AB5489" s="1"/>
      <c r="AC5489" s="1"/>
    </row>
    <row r="5490" spans="1:29" ht="15" customHeight="1" x14ac:dyDescent="0.25">
      <c r="A5490" s="342"/>
      <c r="B5490" s="417"/>
      <c r="C5490" s="418"/>
      <c r="S5490" s="367"/>
      <c r="T5490" s="367"/>
      <c r="U5490" s="368"/>
      <c r="V5490" s="1"/>
      <c r="W5490" s="1"/>
      <c r="X5490" s="1"/>
      <c r="Y5490" s="1"/>
      <c r="Z5490" s="1"/>
      <c r="AA5490" s="1"/>
      <c r="AB5490" s="1"/>
      <c r="AC5490" s="1"/>
    </row>
    <row r="5491" spans="1:29" ht="15" customHeight="1" x14ac:dyDescent="0.25">
      <c r="A5491" s="342"/>
      <c r="B5491" s="417"/>
      <c r="C5491" s="418"/>
      <c r="S5491" s="367"/>
      <c r="T5491" s="367"/>
      <c r="U5491" s="368"/>
      <c r="V5491" s="1"/>
      <c r="W5491" s="1"/>
      <c r="X5491" s="1"/>
      <c r="Y5491" s="1"/>
      <c r="Z5491" s="1"/>
      <c r="AA5491" s="1"/>
      <c r="AB5491" s="1"/>
      <c r="AC5491" s="1"/>
    </row>
    <row r="5492" spans="1:29" ht="15" customHeight="1" x14ac:dyDescent="0.25">
      <c r="A5492" s="342"/>
      <c r="B5492" s="417"/>
      <c r="C5492" s="418"/>
      <c r="S5492" s="367"/>
      <c r="T5492" s="367"/>
      <c r="U5492" s="368"/>
      <c r="V5492" s="1"/>
      <c r="W5492" s="1"/>
      <c r="X5492" s="1"/>
      <c r="Y5492" s="1"/>
      <c r="Z5492" s="1"/>
      <c r="AA5492" s="1"/>
      <c r="AB5492" s="1"/>
      <c r="AC5492" s="1"/>
    </row>
    <row r="5493" spans="1:29" ht="15" customHeight="1" x14ac:dyDescent="0.25">
      <c r="A5493" s="342"/>
      <c r="B5493" s="417"/>
      <c r="C5493" s="418"/>
      <c r="S5493" s="367"/>
      <c r="T5493" s="367"/>
      <c r="U5493" s="368"/>
      <c r="V5493" s="1"/>
      <c r="W5493" s="1"/>
      <c r="X5493" s="1"/>
      <c r="Y5493" s="1"/>
      <c r="Z5493" s="1"/>
      <c r="AA5493" s="1"/>
      <c r="AB5493" s="1"/>
      <c r="AC5493" s="1"/>
    </row>
    <row r="5494" spans="1:29" ht="15" customHeight="1" x14ac:dyDescent="0.25">
      <c r="A5494" s="342"/>
      <c r="B5494" s="417"/>
      <c r="C5494" s="418"/>
      <c r="S5494" s="367"/>
      <c r="T5494" s="367"/>
      <c r="U5494" s="368"/>
      <c r="V5494" s="1"/>
      <c r="W5494" s="1"/>
      <c r="X5494" s="1"/>
      <c r="Y5494" s="1"/>
      <c r="Z5494" s="1"/>
      <c r="AA5494" s="1"/>
      <c r="AB5494" s="1"/>
      <c r="AC5494" s="1"/>
    </row>
    <row r="5495" spans="1:29" ht="15" customHeight="1" x14ac:dyDescent="0.25">
      <c r="A5495" s="342"/>
      <c r="B5495" s="417"/>
      <c r="C5495" s="418"/>
      <c r="S5495" s="367"/>
      <c r="T5495" s="367"/>
      <c r="U5495" s="368"/>
      <c r="V5495" s="1"/>
      <c r="W5495" s="1"/>
      <c r="X5495" s="1"/>
      <c r="Y5495" s="1"/>
      <c r="Z5495" s="1"/>
      <c r="AA5495" s="1"/>
      <c r="AB5495" s="1"/>
      <c r="AC5495" s="1"/>
    </row>
    <row r="5496" spans="1:29" ht="15" customHeight="1" x14ac:dyDescent="0.25">
      <c r="A5496" s="342"/>
      <c r="B5496" s="417"/>
      <c r="C5496" s="418"/>
      <c r="S5496" s="367"/>
      <c r="T5496" s="367"/>
      <c r="U5496" s="368"/>
      <c r="V5496" s="1"/>
      <c r="W5496" s="1"/>
      <c r="X5496" s="1"/>
      <c r="Y5496" s="1"/>
      <c r="Z5496" s="1"/>
      <c r="AA5496" s="1"/>
      <c r="AB5496" s="1"/>
      <c r="AC5496" s="1"/>
    </row>
    <row r="5497" spans="1:29" ht="15" customHeight="1" x14ac:dyDescent="0.25">
      <c r="A5497" s="342"/>
      <c r="B5497" s="417"/>
      <c r="C5497" s="418"/>
      <c r="S5497" s="367"/>
      <c r="T5497" s="367"/>
      <c r="U5497" s="368"/>
      <c r="V5497" s="1"/>
      <c r="W5497" s="1"/>
      <c r="X5497" s="1"/>
      <c r="Y5497" s="1"/>
      <c r="Z5497" s="1"/>
      <c r="AA5497" s="1"/>
      <c r="AB5497" s="1"/>
      <c r="AC5497" s="1"/>
    </row>
    <row r="5498" spans="1:29" ht="15" customHeight="1" x14ac:dyDescent="0.25">
      <c r="A5498" s="342"/>
      <c r="B5498" s="417"/>
      <c r="C5498" s="418"/>
      <c r="S5498" s="367"/>
      <c r="T5498" s="367"/>
      <c r="U5498" s="368"/>
      <c r="V5498" s="1"/>
      <c r="W5498" s="1"/>
      <c r="X5498" s="1"/>
      <c r="Y5498" s="1"/>
      <c r="Z5498" s="1"/>
      <c r="AA5498" s="1"/>
      <c r="AB5498" s="1"/>
      <c r="AC5498" s="1"/>
    </row>
    <row r="5499" spans="1:29" ht="15" customHeight="1" x14ac:dyDescent="0.25">
      <c r="A5499" s="342"/>
      <c r="B5499" s="417"/>
      <c r="C5499" s="418"/>
      <c r="S5499" s="367"/>
      <c r="T5499" s="367"/>
      <c r="U5499" s="368"/>
      <c r="V5499" s="1"/>
      <c r="W5499" s="1"/>
      <c r="X5499" s="1"/>
      <c r="Y5499" s="1"/>
      <c r="Z5499" s="1"/>
      <c r="AA5499" s="1"/>
      <c r="AB5499" s="1"/>
      <c r="AC5499" s="1"/>
    </row>
    <row r="5500" spans="1:29" ht="15" customHeight="1" x14ac:dyDescent="0.25">
      <c r="A5500" s="342"/>
      <c r="B5500" s="417"/>
      <c r="C5500" s="418"/>
      <c r="S5500" s="367"/>
      <c r="T5500" s="367"/>
      <c r="U5500" s="368"/>
      <c r="V5500" s="1"/>
      <c r="W5500" s="1"/>
      <c r="X5500" s="1"/>
      <c r="Y5500" s="1"/>
      <c r="Z5500" s="1"/>
      <c r="AA5500" s="1"/>
      <c r="AB5500" s="1"/>
      <c r="AC5500" s="1"/>
    </row>
    <row r="5501" spans="1:29" ht="15" customHeight="1" x14ac:dyDescent="0.25">
      <c r="A5501" s="342"/>
      <c r="B5501" s="417"/>
      <c r="C5501" s="418"/>
      <c r="S5501" s="367"/>
      <c r="T5501" s="367"/>
      <c r="U5501" s="368"/>
      <c r="V5501" s="1"/>
      <c r="W5501" s="1"/>
      <c r="X5501" s="1"/>
      <c r="Y5501" s="1"/>
      <c r="Z5501" s="1"/>
      <c r="AA5501" s="1"/>
      <c r="AB5501" s="1"/>
      <c r="AC5501" s="1"/>
    </row>
    <row r="5502" spans="1:29" ht="15" customHeight="1" x14ac:dyDescent="0.25">
      <c r="A5502" s="342"/>
      <c r="B5502" s="417"/>
      <c r="C5502" s="418"/>
      <c r="S5502" s="367"/>
      <c r="T5502" s="367"/>
      <c r="U5502" s="368"/>
      <c r="V5502" s="1"/>
      <c r="W5502" s="1"/>
      <c r="X5502" s="1"/>
      <c r="Y5502" s="1"/>
      <c r="Z5502" s="1"/>
      <c r="AA5502" s="1"/>
      <c r="AB5502" s="1"/>
      <c r="AC5502" s="1"/>
    </row>
    <row r="5503" spans="1:29" ht="15" customHeight="1" x14ac:dyDescent="0.25">
      <c r="A5503" s="342"/>
      <c r="B5503" s="417"/>
      <c r="C5503" s="418"/>
      <c r="S5503" s="367"/>
      <c r="T5503" s="367"/>
      <c r="U5503" s="368"/>
      <c r="V5503" s="1"/>
      <c r="W5503" s="1"/>
      <c r="X5503" s="1"/>
      <c r="Y5503" s="1"/>
      <c r="Z5503" s="1"/>
      <c r="AA5503" s="1"/>
      <c r="AB5503" s="1"/>
      <c r="AC5503" s="1"/>
    </row>
    <row r="5504" spans="1:29" ht="15" customHeight="1" x14ac:dyDescent="0.25">
      <c r="A5504" s="342"/>
      <c r="B5504" s="417"/>
      <c r="C5504" s="418"/>
      <c r="S5504" s="367"/>
      <c r="T5504" s="367"/>
      <c r="U5504" s="368"/>
      <c r="V5504" s="1"/>
      <c r="W5504" s="1"/>
      <c r="X5504" s="1"/>
      <c r="Y5504" s="1"/>
      <c r="Z5504" s="1"/>
      <c r="AA5504" s="1"/>
      <c r="AB5504" s="1"/>
      <c r="AC5504" s="1"/>
    </row>
    <row r="5505" spans="1:29" ht="15" customHeight="1" x14ac:dyDescent="0.25">
      <c r="A5505" s="342"/>
      <c r="B5505" s="417"/>
      <c r="C5505" s="418"/>
      <c r="S5505" s="367"/>
      <c r="T5505" s="367"/>
      <c r="U5505" s="368"/>
      <c r="V5505" s="1"/>
      <c r="W5505" s="1"/>
      <c r="X5505" s="1"/>
      <c r="Y5505" s="1"/>
      <c r="Z5505" s="1"/>
      <c r="AA5505" s="1"/>
      <c r="AB5505" s="1"/>
      <c r="AC5505" s="1"/>
    </row>
    <row r="5506" spans="1:29" ht="15" customHeight="1" x14ac:dyDescent="0.25">
      <c r="A5506" s="342"/>
      <c r="B5506" s="417"/>
      <c r="C5506" s="418"/>
      <c r="S5506" s="367"/>
      <c r="T5506" s="367"/>
      <c r="U5506" s="368"/>
      <c r="V5506" s="1"/>
      <c r="W5506" s="1"/>
      <c r="X5506" s="1"/>
      <c r="Y5506" s="1"/>
      <c r="Z5506" s="1"/>
      <c r="AA5506" s="1"/>
      <c r="AB5506" s="1"/>
      <c r="AC5506" s="1"/>
    </row>
    <row r="5507" spans="1:29" ht="15" customHeight="1" x14ac:dyDescent="0.25">
      <c r="A5507" s="342"/>
      <c r="B5507" s="417"/>
      <c r="C5507" s="418"/>
      <c r="S5507" s="367"/>
      <c r="T5507" s="367"/>
      <c r="U5507" s="368"/>
      <c r="V5507" s="1"/>
      <c r="W5507" s="1"/>
      <c r="X5507" s="1"/>
      <c r="Y5507" s="1"/>
      <c r="Z5507" s="1"/>
      <c r="AA5507" s="1"/>
      <c r="AB5507" s="1"/>
      <c r="AC5507" s="1"/>
    </row>
    <row r="5508" spans="1:29" ht="15" customHeight="1" x14ac:dyDescent="0.25">
      <c r="A5508" s="342"/>
      <c r="B5508" s="417"/>
      <c r="C5508" s="418"/>
      <c r="S5508" s="367"/>
      <c r="T5508" s="367"/>
      <c r="U5508" s="368"/>
      <c r="V5508" s="1"/>
      <c r="W5508" s="1"/>
      <c r="X5508" s="1"/>
      <c r="Y5508" s="1"/>
      <c r="Z5508" s="1"/>
      <c r="AA5508" s="1"/>
      <c r="AB5508" s="1"/>
      <c r="AC5508" s="1"/>
    </row>
    <row r="5509" spans="1:29" ht="15" customHeight="1" x14ac:dyDescent="0.25">
      <c r="A5509" s="342"/>
      <c r="B5509" s="417"/>
      <c r="C5509" s="418"/>
      <c r="S5509" s="367"/>
      <c r="T5509" s="367"/>
      <c r="U5509" s="368"/>
      <c r="V5509" s="1"/>
      <c r="W5509" s="1"/>
      <c r="X5509" s="1"/>
      <c r="Y5509" s="1"/>
      <c r="Z5509" s="1"/>
      <c r="AA5509" s="1"/>
      <c r="AB5509" s="1"/>
      <c r="AC5509" s="1"/>
    </row>
    <row r="5510" spans="1:29" ht="15" customHeight="1" x14ac:dyDescent="0.25">
      <c r="A5510" s="342"/>
      <c r="B5510" s="417"/>
      <c r="C5510" s="418"/>
      <c r="S5510" s="367"/>
      <c r="T5510" s="367"/>
      <c r="U5510" s="368"/>
      <c r="V5510" s="1"/>
      <c r="W5510" s="1"/>
      <c r="X5510" s="1"/>
      <c r="Y5510" s="1"/>
      <c r="Z5510" s="1"/>
      <c r="AA5510" s="1"/>
      <c r="AB5510" s="1"/>
      <c r="AC5510" s="1"/>
    </row>
    <row r="5511" spans="1:29" ht="15" customHeight="1" x14ac:dyDescent="0.25">
      <c r="A5511" s="342"/>
      <c r="B5511" s="417"/>
      <c r="C5511" s="418"/>
      <c r="S5511" s="367"/>
      <c r="T5511" s="367"/>
      <c r="U5511" s="368"/>
      <c r="V5511" s="1"/>
      <c r="W5511" s="1"/>
      <c r="X5511" s="1"/>
      <c r="Y5511" s="1"/>
      <c r="Z5511" s="1"/>
      <c r="AA5511" s="1"/>
      <c r="AB5511" s="1"/>
      <c r="AC5511" s="1"/>
    </row>
    <row r="5512" spans="1:29" ht="15" customHeight="1" x14ac:dyDescent="0.25">
      <c r="A5512" s="342"/>
      <c r="B5512" s="417"/>
      <c r="C5512" s="418"/>
      <c r="S5512" s="367"/>
      <c r="T5512" s="367"/>
      <c r="U5512" s="368"/>
      <c r="V5512" s="1"/>
      <c r="W5512" s="1"/>
      <c r="X5512" s="1"/>
      <c r="Y5512" s="1"/>
      <c r="Z5512" s="1"/>
      <c r="AA5512" s="1"/>
      <c r="AB5512" s="1"/>
      <c r="AC5512" s="1"/>
    </row>
    <row r="5513" spans="1:29" ht="15" customHeight="1" x14ac:dyDescent="0.25">
      <c r="A5513" s="342"/>
      <c r="B5513" s="417"/>
      <c r="C5513" s="418"/>
      <c r="S5513" s="367"/>
      <c r="T5513" s="367"/>
      <c r="U5513" s="368"/>
      <c r="V5513" s="1"/>
      <c r="W5513" s="1"/>
      <c r="X5513" s="1"/>
      <c r="Y5513" s="1"/>
      <c r="Z5513" s="1"/>
      <c r="AA5513" s="1"/>
      <c r="AB5513" s="1"/>
      <c r="AC5513" s="1"/>
    </row>
    <row r="5514" spans="1:29" ht="15" customHeight="1" x14ac:dyDescent="0.25">
      <c r="A5514" s="342"/>
      <c r="B5514" s="417"/>
      <c r="C5514" s="418"/>
      <c r="S5514" s="367"/>
      <c r="T5514" s="367"/>
      <c r="U5514" s="368"/>
      <c r="V5514" s="1"/>
      <c r="W5514" s="1"/>
      <c r="X5514" s="1"/>
      <c r="Y5514" s="1"/>
      <c r="Z5514" s="1"/>
      <c r="AA5514" s="1"/>
      <c r="AB5514" s="1"/>
      <c r="AC5514" s="1"/>
    </row>
    <row r="5515" spans="1:29" ht="15" customHeight="1" x14ac:dyDescent="0.25">
      <c r="A5515" s="342"/>
      <c r="B5515" s="417"/>
      <c r="C5515" s="418"/>
      <c r="S5515" s="367"/>
      <c r="T5515" s="367"/>
      <c r="U5515" s="368"/>
      <c r="V5515" s="1"/>
      <c r="W5515" s="1"/>
      <c r="X5515" s="1"/>
      <c r="Y5515" s="1"/>
      <c r="Z5515" s="1"/>
      <c r="AA5515" s="1"/>
      <c r="AB5515" s="1"/>
      <c r="AC5515" s="1"/>
    </row>
    <row r="5516" spans="1:29" ht="15" customHeight="1" x14ac:dyDescent="0.25">
      <c r="A5516" s="342"/>
      <c r="B5516" s="417"/>
      <c r="C5516" s="418"/>
      <c r="S5516" s="367"/>
      <c r="T5516" s="367"/>
      <c r="U5516" s="368"/>
      <c r="V5516" s="1"/>
      <c r="W5516" s="1"/>
      <c r="X5516" s="1"/>
      <c r="Y5516" s="1"/>
      <c r="Z5516" s="1"/>
      <c r="AA5516" s="1"/>
      <c r="AB5516" s="1"/>
      <c r="AC5516" s="1"/>
    </row>
    <row r="5517" spans="1:29" ht="15" customHeight="1" x14ac:dyDescent="0.25">
      <c r="A5517" s="342"/>
      <c r="B5517" s="417"/>
      <c r="C5517" s="418"/>
      <c r="S5517" s="367"/>
      <c r="T5517" s="367"/>
      <c r="U5517" s="368"/>
      <c r="V5517" s="1"/>
      <c r="W5517" s="1"/>
      <c r="X5517" s="1"/>
      <c r="Y5517" s="1"/>
      <c r="Z5517" s="1"/>
      <c r="AA5517" s="1"/>
      <c r="AB5517" s="1"/>
      <c r="AC5517" s="1"/>
    </row>
    <row r="5518" spans="1:29" ht="15" customHeight="1" x14ac:dyDescent="0.25">
      <c r="A5518" s="342"/>
      <c r="B5518" s="417"/>
      <c r="C5518" s="418"/>
      <c r="S5518" s="367"/>
      <c r="T5518" s="367"/>
      <c r="U5518" s="368"/>
      <c r="V5518" s="1"/>
      <c r="W5518" s="1"/>
      <c r="X5518" s="1"/>
      <c r="Y5518" s="1"/>
      <c r="Z5518" s="1"/>
      <c r="AA5518" s="1"/>
      <c r="AB5518" s="1"/>
      <c r="AC5518" s="1"/>
    </row>
    <row r="5519" spans="1:29" ht="15" customHeight="1" x14ac:dyDescent="0.25">
      <c r="A5519" s="342"/>
      <c r="B5519" s="417"/>
      <c r="C5519" s="418"/>
      <c r="S5519" s="367"/>
      <c r="T5519" s="367"/>
      <c r="U5519" s="368"/>
      <c r="V5519" s="1"/>
      <c r="W5519" s="1"/>
      <c r="X5519" s="1"/>
      <c r="Y5519" s="1"/>
      <c r="Z5519" s="1"/>
      <c r="AA5519" s="1"/>
      <c r="AB5519" s="1"/>
      <c r="AC5519" s="1"/>
    </row>
    <row r="5520" spans="1:29" ht="15" customHeight="1" x14ac:dyDescent="0.25">
      <c r="A5520" s="342"/>
      <c r="B5520" s="417"/>
      <c r="C5520" s="418"/>
      <c r="S5520" s="367"/>
      <c r="T5520" s="367"/>
      <c r="U5520" s="368"/>
      <c r="V5520" s="1"/>
      <c r="W5520" s="1"/>
      <c r="X5520" s="1"/>
      <c r="Y5520" s="1"/>
      <c r="Z5520" s="1"/>
      <c r="AA5520" s="1"/>
      <c r="AB5520" s="1"/>
      <c r="AC5520" s="1"/>
    </row>
    <row r="5521" spans="1:29" ht="15" customHeight="1" x14ac:dyDescent="0.25">
      <c r="A5521" s="342"/>
      <c r="B5521" s="417"/>
      <c r="C5521" s="418"/>
      <c r="S5521" s="367"/>
      <c r="T5521" s="367"/>
      <c r="U5521" s="368"/>
      <c r="V5521" s="1"/>
      <c r="W5521" s="1"/>
      <c r="X5521" s="1"/>
      <c r="Y5521" s="1"/>
      <c r="Z5521" s="1"/>
      <c r="AA5521" s="1"/>
      <c r="AB5521" s="1"/>
      <c r="AC5521" s="1"/>
    </row>
    <row r="5522" spans="1:29" ht="15" customHeight="1" x14ac:dyDescent="0.25">
      <c r="A5522" s="342"/>
      <c r="B5522" s="417"/>
      <c r="C5522" s="418"/>
      <c r="S5522" s="367"/>
      <c r="T5522" s="367"/>
      <c r="U5522" s="368"/>
      <c r="V5522" s="1"/>
      <c r="W5522" s="1"/>
      <c r="X5522" s="1"/>
      <c r="Y5522" s="1"/>
      <c r="Z5522" s="1"/>
      <c r="AA5522" s="1"/>
      <c r="AB5522" s="1"/>
      <c r="AC5522" s="1"/>
    </row>
    <row r="5523" spans="1:29" ht="15" customHeight="1" x14ac:dyDescent="0.25">
      <c r="A5523" s="342"/>
      <c r="B5523" s="417"/>
      <c r="C5523" s="418"/>
      <c r="S5523" s="367"/>
      <c r="T5523" s="367"/>
      <c r="U5523" s="368"/>
      <c r="V5523" s="1"/>
      <c r="W5523" s="1"/>
      <c r="X5523" s="1"/>
      <c r="Y5523" s="1"/>
      <c r="Z5523" s="1"/>
      <c r="AA5523" s="1"/>
      <c r="AB5523" s="1"/>
      <c r="AC5523" s="1"/>
    </row>
    <row r="5524" spans="1:29" ht="15" customHeight="1" x14ac:dyDescent="0.25">
      <c r="A5524" s="342"/>
      <c r="B5524" s="417"/>
      <c r="C5524" s="418"/>
      <c r="S5524" s="367"/>
      <c r="T5524" s="367"/>
      <c r="U5524" s="368"/>
      <c r="V5524" s="1"/>
      <c r="W5524" s="1"/>
      <c r="X5524" s="1"/>
      <c r="Y5524" s="1"/>
      <c r="Z5524" s="1"/>
      <c r="AA5524" s="1"/>
      <c r="AB5524" s="1"/>
      <c r="AC5524" s="1"/>
    </row>
    <row r="5525" spans="1:29" ht="15" customHeight="1" x14ac:dyDescent="0.25">
      <c r="A5525" s="342"/>
      <c r="B5525" s="417"/>
      <c r="C5525" s="418"/>
      <c r="S5525" s="367"/>
      <c r="T5525" s="367"/>
      <c r="U5525" s="368"/>
      <c r="V5525" s="1"/>
      <c r="W5525" s="1"/>
      <c r="X5525" s="1"/>
      <c r="Y5525" s="1"/>
      <c r="Z5525" s="1"/>
      <c r="AA5525" s="1"/>
      <c r="AB5525" s="1"/>
      <c r="AC5525" s="1"/>
    </row>
    <row r="5526" spans="1:29" ht="15" customHeight="1" x14ac:dyDescent="0.25">
      <c r="A5526" s="342"/>
      <c r="B5526" s="417"/>
      <c r="C5526" s="418"/>
      <c r="S5526" s="367"/>
      <c r="T5526" s="367"/>
      <c r="U5526" s="368"/>
      <c r="V5526" s="1"/>
      <c r="W5526" s="1"/>
      <c r="X5526" s="1"/>
      <c r="Y5526" s="1"/>
      <c r="Z5526" s="1"/>
      <c r="AA5526" s="1"/>
      <c r="AB5526" s="1"/>
      <c r="AC5526" s="1"/>
    </row>
    <row r="5527" spans="1:29" ht="15" customHeight="1" x14ac:dyDescent="0.25">
      <c r="A5527" s="342"/>
      <c r="B5527" s="417"/>
      <c r="C5527" s="418"/>
      <c r="S5527" s="367"/>
      <c r="T5527" s="367"/>
      <c r="U5527" s="368"/>
      <c r="V5527" s="1"/>
      <c r="W5527" s="1"/>
      <c r="X5527" s="1"/>
      <c r="Y5527" s="1"/>
      <c r="Z5527" s="1"/>
      <c r="AA5527" s="1"/>
      <c r="AB5527" s="1"/>
      <c r="AC5527" s="1"/>
    </row>
    <row r="5528" spans="1:29" ht="15" customHeight="1" x14ac:dyDescent="0.25">
      <c r="A5528" s="342"/>
      <c r="B5528" s="417"/>
      <c r="C5528" s="418"/>
      <c r="S5528" s="367"/>
      <c r="T5528" s="367"/>
      <c r="U5528" s="368"/>
      <c r="V5528" s="1"/>
      <c r="W5528" s="1"/>
      <c r="X5528" s="1"/>
      <c r="Y5528" s="1"/>
      <c r="Z5528" s="1"/>
      <c r="AA5528" s="1"/>
      <c r="AB5528" s="1"/>
      <c r="AC5528" s="1"/>
    </row>
    <row r="5529" spans="1:29" ht="15" customHeight="1" x14ac:dyDescent="0.25">
      <c r="A5529" s="342"/>
      <c r="B5529" s="417"/>
      <c r="C5529" s="418"/>
      <c r="S5529" s="367"/>
      <c r="T5529" s="367"/>
      <c r="U5529" s="368"/>
      <c r="V5529" s="1"/>
      <c r="W5529" s="1"/>
      <c r="X5529" s="1"/>
      <c r="Y5529" s="1"/>
      <c r="Z5529" s="1"/>
      <c r="AA5529" s="1"/>
      <c r="AB5529" s="1"/>
      <c r="AC5529" s="1"/>
    </row>
    <row r="5530" spans="1:29" ht="15" customHeight="1" x14ac:dyDescent="0.25">
      <c r="A5530" s="342"/>
      <c r="B5530" s="417"/>
      <c r="C5530" s="418"/>
      <c r="S5530" s="367"/>
      <c r="T5530" s="367"/>
      <c r="U5530" s="368"/>
      <c r="V5530" s="1"/>
      <c r="W5530" s="1"/>
      <c r="X5530" s="1"/>
      <c r="Y5530" s="1"/>
      <c r="Z5530" s="1"/>
      <c r="AA5530" s="1"/>
      <c r="AB5530" s="1"/>
      <c r="AC5530" s="1"/>
    </row>
    <row r="5531" spans="1:29" ht="15" customHeight="1" x14ac:dyDescent="0.25">
      <c r="A5531" s="342"/>
      <c r="B5531" s="417"/>
      <c r="C5531" s="418"/>
      <c r="S5531" s="367"/>
      <c r="T5531" s="367"/>
      <c r="U5531" s="368"/>
      <c r="V5531" s="1"/>
      <c r="W5531" s="1"/>
      <c r="X5531" s="1"/>
      <c r="Y5531" s="1"/>
      <c r="Z5531" s="1"/>
      <c r="AA5531" s="1"/>
      <c r="AB5531" s="1"/>
      <c r="AC5531" s="1"/>
    </row>
    <row r="5532" spans="1:29" ht="15" customHeight="1" x14ac:dyDescent="0.25">
      <c r="A5532" s="342"/>
      <c r="B5532" s="417"/>
      <c r="C5532" s="418"/>
      <c r="S5532" s="367"/>
      <c r="T5532" s="367"/>
      <c r="U5532" s="368"/>
      <c r="V5532" s="1"/>
      <c r="W5532" s="1"/>
      <c r="X5532" s="1"/>
      <c r="Y5532" s="1"/>
      <c r="Z5532" s="1"/>
      <c r="AA5532" s="1"/>
      <c r="AB5532" s="1"/>
      <c r="AC5532" s="1"/>
    </row>
    <row r="5533" spans="1:29" ht="15" customHeight="1" x14ac:dyDescent="0.25">
      <c r="A5533" s="342"/>
      <c r="B5533" s="417"/>
      <c r="C5533" s="418"/>
      <c r="S5533" s="367"/>
      <c r="T5533" s="367"/>
      <c r="U5533" s="368"/>
      <c r="V5533" s="1"/>
      <c r="W5533" s="1"/>
      <c r="X5533" s="1"/>
      <c r="Y5533" s="1"/>
      <c r="Z5533" s="1"/>
      <c r="AA5533" s="1"/>
      <c r="AB5533" s="1"/>
      <c r="AC5533" s="1"/>
    </row>
    <row r="5534" spans="1:29" ht="15" customHeight="1" x14ac:dyDescent="0.25">
      <c r="A5534" s="342"/>
      <c r="B5534" s="417"/>
      <c r="C5534" s="418"/>
      <c r="S5534" s="367"/>
      <c r="T5534" s="367"/>
      <c r="U5534" s="368"/>
      <c r="V5534" s="1"/>
      <c r="W5534" s="1"/>
      <c r="X5534" s="1"/>
      <c r="Y5534" s="1"/>
      <c r="Z5534" s="1"/>
      <c r="AA5534" s="1"/>
      <c r="AB5534" s="1"/>
      <c r="AC5534" s="1"/>
    </row>
    <row r="5535" spans="1:29" ht="15" customHeight="1" x14ac:dyDescent="0.25">
      <c r="A5535" s="342"/>
      <c r="B5535" s="417"/>
      <c r="C5535" s="418"/>
      <c r="S5535" s="367"/>
      <c r="T5535" s="367"/>
      <c r="U5535" s="368"/>
      <c r="V5535" s="1"/>
      <c r="W5535" s="1"/>
      <c r="X5535" s="1"/>
      <c r="Y5535" s="1"/>
      <c r="Z5535" s="1"/>
      <c r="AA5535" s="1"/>
      <c r="AB5535" s="1"/>
      <c r="AC5535" s="1"/>
    </row>
    <row r="5536" spans="1:29" ht="15" customHeight="1" x14ac:dyDescent="0.25">
      <c r="A5536" s="342"/>
      <c r="B5536" s="417"/>
      <c r="C5536" s="418"/>
      <c r="S5536" s="367"/>
      <c r="T5536" s="367"/>
      <c r="U5536" s="368"/>
      <c r="V5536" s="1"/>
      <c r="W5536" s="1"/>
      <c r="X5536" s="1"/>
      <c r="Y5536" s="1"/>
      <c r="Z5536" s="1"/>
      <c r="AA5536" s="1"/>
      <c r="AB5536" s="1"/>
      <c r="AC5536" s="1"/>
    </row>
    <row r="5537" spans="1:29" ht="15" customHeight="1" x14ac:dyDescent="0.25">
      <c r="A5537" s="342"/>
      <c r="B5537" s="417"/>
      <c r="C5537" s="418"/>
      <c r="S5537" s="367"/>
      <c r="T5537" s="367"/>
      <c r="U5537" s="368"/>
      <c r="V5537" s="1"/>
      <c r="W5537" s="1"/>
      <c r="X5537" s="1"/>
      <c r="Y5537" s="1"/>
      <c r="Z5537" s="1"/>
      <c r="AA5537" s="1"/>
      <c r="AB5537" s="1"/>
      <c r="AC5537" s="1"/>
    </row>
    <row r="5538" spans="1:29" ht="15" customHeight="1" x14ac:dyDescent="0.25">
      <c r="A5538" s="342"/>
      <c r="B5538" s="417"/>
      <c r="C5538" s="418"/>
      <c r="S5538" s="367"/>
      <c r="T5538" s="367"/>
      <c r="U5538" s="368"/>
      <c r="V5538" s="1"/>
      <c r="W5538" s="1"/>
      <c r="X5538" s="1"/>
      <c r="Y5538" s="1"/>
      <c r="Z5538" s="1"/>
      <c r="AA5538" s="1"/>
      <c r="AB5538" s="1"/>
      <c r="AC5538" s="1"/>
    </row>
    <row r="5539" spans="1:29" ht="15" customHeight="1" x14ac:dyDescent="0.25">
      <c r="A5539" s="342"/>
      <c r="B5539" s="417"/>
      <c r="C5539" s="418"/>
      <c r="S5539" s="367"/>
      <c r="T5539" s="367"/>
      <c r="U5539" s="368"/>
      <c r="V5539" s="1"/>
      <c r="W5539" s="1"/>
      <c r="X5539" s="1"/>
      <c r="Y5539" s="1"/>
      <c r="Z5539" s="1"/>
      <c r="AA5539" s="1"/>
      <c r="AB5539" s="1"/>
      <c r="AC5539" s="1"/>
    </row>
    <row r="5540" spans="1:29" ht="15" customHeight="1" x14ac:dyDescent="0.25">
      <c r="A5540" s="342"/>
      <c r="B5540" s="417"/>
      <c r="C5540" s="418"/>
      <c r="S5540" s="367"/>
      <c r="T5540" s="367"/>
      <c r="U5540" s="368"/>
      <c r="V5540" s="1"/>
      <c r="W5540" s="1"/>
      <c r="X5540" s="1"/>
      <c r="Y5540" s="1"/>
      <c r="Z5540" s="1"/>
      <c r="AA5540" s="1"/>
      <c r="AB5540" s="1"/>
      <c r="AC5540" s="1"/>
    </row>
    <row r="5541" spans="1:29" ht="15" customHeight="1" x14ac:dyDescent="0.25">
      <c r="A5541" s="342"/>
      <c r="B5541" s="417"/>
      <c r="C5541" s="418"/>
      <c r="S5541" s="367"/>
      <c r="T5541" s="367"/>
      <c r="U5541" s="368"/>
      <c r="V5541" s="1"/>
      <c r="W5541" s="1"/>
      <c r="X5541" s="1"/>
      <c r="Y5541" s="1"/>
      <c r="Z5541" s="1"/>
      <c r="AA5541" s="1"/>
      <c r="AB5541" s="1"/>
      <c r="AC5541" s="1"/>
    </row>
    <row r="5542" spans="1:29" ht="15" customHeight="1" x14ac:dyDescent="0.25">
      <c r="A5542" s="342"/>
      <c r="B5542" s="417"/>
      <c r="C5542" s="418"/>
      <c r="S5542" s="367"/>
      <c r="T5542" s="367"/>
      <c r="U5542" s="368"/>
      <c r="V5542" s="1"/>
      <c r="W5542" s="1"/>
      <c r="X5542" s="1"/>
      <c r="Y5542" s="1"/>
      <c r="Z5542" s="1"/>
      <c r="AA5542" s="1"/>
      <c r="AB5542" s="1"/>
      <c r="AC5542" s="1"/>
    </row>
    <row r="5543" spans="1:29" ht="15" customHeight="1" x14ac:dyDescent="0.25">
      <c r="A5543" s="342"/>
      <c r="B5543" s="417"/>
      <c r="C5543" s="418"/>
      <c r="S5543" s="367"/>
      <c r="T5543" s="367"/>
      <c r="U5543" s="368"/>
      <c r="V5543" s="1"/>
      <c r="W5543" s="1"/>
      <c r="X5543" s="1"/>
      <c r="Y5543" s="1"/>
      <c r="Z5543" s="1"/>
      <c r="AA5543" s="1"/>
      <c r="AB5543" s="1"/>
      <c r="AC5543" s="1"/>
    </row>
    <row r="5544" spans="1:29" ht="15" customHeight="1" x14ac:dyDescent="0.25">
      <c r="A5544" s="342"/>
      <c r="B5544" s="417"/>
      <c r="C5544" s="418"/>
      <c r="S5544" s="367"/>
      <c r="T5544" s="367"/>
      <c r="U5544" s="368"/>
      <c r="V5544" s="1"/>
      <c r="W5544" s="1"/>
      <c r="X5544" s="1"/>
      <c r="Y5544" s="1"/>
      <c r="Z5544" s="1"/>
      <c r="AA5544" s="1"/>
      <c r="AB5544" s="1"/>
      <c r="AC5544" s="1"/>
    </row>
    <row r="5545" spans="1:29" ht="15" customHeight="1" x14ac:dyDescent="0.25">
      <c r="A5545" s="342"/>
      <c r="B5545" s="417"/>
      <c r="C5545" s="418"/>
      <c r="S5545" s="367"/>
      <c r="T5545" s="367"/>
      <c r="U5545" s="368"/>
      <c r="V5545" s="1"/>
      <c r="W5545" s="1"/>
      <c r="X5545" s="1"/>
      <c r="Y5545" s="1"/>
      <c r="Z5545" s="1"/>
      <c r="AA5545" s="1"/>
      <c r="AB5545" s="1"/>
      <c r="AC5545" s="1"/>
    </row>
    <row r="5546" spans="1:29" ht="15" customHeight="1" x14ac:dyDescent="0.25">
      <c r="A5546" s="342"/>
      <c r="B5546" s="417"/>
      <c r="C5546" s="418"/>
      <c r="S5546" s="367"/>
      <c r="T5546" s="367"/>
      <c r="U5546" s="368"/>
      <c r="V5546" s="1"/>
      <c r="W5546" s="1"/>
      <c r="X5546" s="1"/>
      <c r="Y5546" s="1"/>
      <c r="Z5546" s="1"/>
      <c r="AA5546" s="1"/>
      <c r="AB5546" s="1"/>
      <c r="AC5546" s="1"/>
    </row>
    <row r="5547" spans="1:29" ht="15" customHeight="1" x14ac:dyDescent="0.25">
      <c r="A5547" s="342"/>
      <c r="B5547" s="417"/>
      <c r="C5547" s="418"/>
      <c r="S5547" s="367"/>
      <c r="T5547" s="367"/>
      <c r="U5547" s="368"/>
      <c r="V5547" s="1"/>
      <c r="W5547" s="1"/>
      <c r="X5547" s="1"/>
      <c r="Y5547" s="1"/>
      <c r="Z5547" s="1"/>
      <c r="AA5547" s="1"/>
      <c r="AB5547" s="1"/>
      <c r="AC5547" s="1"/>
    </row>
    <row r="5548" spans="1:29" ht="15" customHeight="1" x14ac:dyDescent="0.25">
      <c r="A5548" s="342"/>
      <c r="B5548" s="417"/>
      <c r="C5548" s="418"/>
      <c r="S5548" s="367"/>
      <c r="T5548" s="367"/>
      <c r="U5548" s="368"/>
      <c r="V5548" s="1"/>
      <c r="W5548" s="1"/>
      <c r="X5548" s="1"/>
      <c r="Y5548" s="1"/>
      <c r="Z5548" s="1"/>
      <c r="AA5548" s="1"/>
      <c r="AB5548" s="1"/>
      <c r="AC5548" s="1"/>
    </row>
    <row r="5549" spans="1:29" ht="15" customHeight="1" x14ac:dyDescent="0.25">
      <c r="A5549" s="342"/>
      <c r="B5549" s="417"/>
      <c r="C5549" s="418"/>
      <c r="S5549" s="367"/>
      <c r="T5549" s="367"/>
      <c r="U5549" s="368"/>
      <c r="V5549" s="1"/>
      <c r="W5549" s="1"/>
      <c r="X5549" s="1"/>
      <c r="Y5549" s="1"/>
      <c r="Z5549" s="1"/>
      <c r="AA5549" s="1"/>
      <c r="AB5549" s="1"/>
      <c r="AC5549" s="1"/>
    </row>
    <row r="5550" spans="1:29" ht="15" customHeight="1" x14ac:dyDescent="0.25">
      <c r="A5550" s="342"/>
      <c r="B5550" s="417"/>
      <c r="C5550" s="418"/>
      <c r="S5550" s="367"/>
      <c r="T5550" s="367"/>
      <c r="U5550" s="368"/>
      <c r="V5550" s="1"/>
      <c r="W5550" s="1"/>
      <c r="X5550" s="1"/>
      <c r="Y5550" s="1"/>
      <c r="Z5550" s="1"/>
      <c r="AA5550" s="1"/>
      <c r="AB5550" s="1"/>
      <c r="AC5550" s="1"/>
    </row>
    <row r="5551" spans="1:29" ht="15" customHeight="1" x14ac:dyDescent="0.25">
      <c r="A5551" s="342"/>
      <c r="B5551" s="417"/>
      <c r="C5551" s="418"/>
      <c r="S5551" s="367"/>
      <c r="T5551" s="367"/>
      <c r="U5551" s="368"/>
      <c r="V5551" s="1"/>
      <c r="W5551" s="1"/>
      <c r="X5551" s="1"/>
      <c r="Y5551" s="1"/>
      <c r="Z5551" s="1"/>
      <c r="AA5551" s="1"/>
      <c r="AB5551" s="1"/>
      <c r="AC5551" s="1"/>
    </row>
    <row r="5552" spans="1:29" ht="15" customHeight="1" x14ac:dyDescent="0.25">
      <c r="A5552" s="342"/>
      <c r="B5552" s="417"/>
      <c r="C5552" s="418"/>
      <c r="S5552" s="367"/>
      <c r="T5552" s="367"/>
      <c r="U5552" s="368"/>
      <c r="V5552" s="1"/>
      <c r="W5552" s="1"/>
      <c r="X5552" s="1"/>
      <c r="Y5552" s="1"/>
      <c r="Z5552" s="1"/>
      <c r="AA5552" s="1"/>
      <c r="AB5552" s="1"/>
      <c r="AC5552" s="1"/>
    </row>
    <row r="5553" spans="1:29" ht="15" customHeight="1" x14ac:dyDescent="0.25">
      <c r="A5553" s="342"/>
      <c r="B5553" s="417"/>
      <c r="C5553" s="418"/>
      <c r="S5553" s="367"/>
      <c r="T5553" s="367"/>
      <c r="U5553" s="368"/>
      <c r="V5553" s="1"/>
      <c r="W5553" s="1"/>
      <c r="X5553" s="1"/>
      <c r="Y5553" s="1"/>
      <c r="Z5553" s="1"/>
      <c r="AA5553" s="1"/>
      <c r="AB5553" s="1"/>
      <c r="AC5553" s="1"/>
    </row>
    <row r="5554" spans="1:29" ht="15" customHeight="1" x14ac:dyDescent="0.25">
      <c r="A5554" s="342"/>
      <c r="B5554" s="417"/>
      <c r="C5554" s="418"/>
      <c r="S5554" s="367"/>
      <c r="T5554" s="367"/>
      <c r="U5554" s="368"/>
      <c r="V5554" s="1"/>
      <c r="W5554" s="1"/>
      <c r="X5554" s="1"/>
      <c r="Y5554" s="1"/>
      <c r="Z5554" s="1"/>
      <c r="AA5554" s="1"/>
      <c r="AB5554" s="1"/>
      <c r="AC5554" s="1"/>
    </row>
    <row r="5555" spans="1:29" ht="15" customHeight="1" x14ac:dyDescent="0.25">
      <c r="A5555" s="342"/>
      <c r="B5555" s="417"/>
      <c r="C5555" s="418"/>
      <c r="S5555" s="367"/>
      <c r="T5555" s="367"/>
      <c r="U5555" s="368"/>
      <c r="V5555" s="1"/>
      <c r="W5555" s="1"/>
      <c r="X5555" s="1"/>
      <c r="Y5555" s="1"/>
      <c r="Z5555" s="1"/>
      <c r="AA5555" s="1"/>
      <c r="AB5555" s="1"/>
      <c r="AC5555" s="1"/>
    </row>
    <row r="5556" spans="1:29" ht="15" customHeight="1" x14ac:dyDescent="0.25">
      <c r="A5556" s="342"/>
      <c r="B5556" s="417"/>
      <c r="C5556" s="418"/>
      <c r="S5556" s="367"/>
      <c r="T5556" s="367"/>
      <c r="U5556" s="368"/>
      <c r="V5556" s="1"/>
      <c r="W5556" s="1"/>
      <c r="X5556" s="1"/>
      <c r="Y5556" s="1"/>
      <c r="Z5556" s="1"/>
      <c r="AA5556" s="1"/>
      <c r="AB5556" s="1"/>
      <c r="AC5556" s="1"/>
    </row>
    <row r="5557" spans="1:29" ht="15" customHeight="1" x14ac:dyDescent="0.25">
      <c r="A5557" s="342"/>
      <c r="B5557" s="417"/>
      <c r="C5557" s="418"/>
      <c r="S5557" s="367"/>
      <c r="T5557" s="367"/>
      <c r="U5557" s="368"/>
      <c r="V5557" s="1"/>
      <c r="W5557" s="1"/>
      <c r="X5557" s="1"/>
      <c r="Y5557" s="1"/>
      <c r="Z5557" s="1"/>
      <c r="AA5557" s="1"/>
      <c r="AB5557" s="1"/>
      <c r="AC5557" s="1"/>
    </row>
    <row r="5558" spans="1:29" ht="15" customHeight="1" x14ac:dyDescent="0.25">
      <c r="A5558" s="342"/>
      <c r="B5558" s="417"/>
      <c r="C5558" s="418"/>
      <c r="S5558" s="367"/>
      <c r="T5558" s="367"/>
      <c r="U5558" s="368"/>
      <c r="V5558" s="1"/>
      <c r="W5558" s="1"/>
      <c r="X5558" s="1"/>
      <c r="Y5558" s="1"/>
      <c r="Z5558" s="1"/>
      <c r="AA5558" s="1"/>
      <c r="AB5558" s="1"/>
      <c r="AC5558" s="1"/>
    </row>
    <row r="5559" spans="1:29" ht="15" customHeight="1" x14ac:dyDescent="0.25">
      <c r="A5559" s="342"/>
      <c r="B5559" s="417"/>
      <c r="C5559" s="418"/>
      <c r="S5559" s="367"/>
      <c r="T5559" s="367"/>
      <c r="U5559" s="368"/>
      <c r="V5559" s="1"/>
      <c r="W5559" s="1"/>
      <c r="X5559" s="1"/>
      <c r="Y5559" s="1"/>
      <c r="Z5559" s="1"/>
      <c r="AA5559" s="1"/>
      <c r="AB5559" s="1"/>
      <c r="AC5559" s="1"/>
    </row>
    <row r="5560" spans="1:29" ht="15" customHeight="1" x14ac:dyDescent="0.25">
      <c r="A5560" s="342"/>
      <c r="B5560" s="417"/>
      <c r="C5560" s="418"/>
      <c r="S5560" s="367"/>
      <c r="T5560" s="367"/>
      <c r="U5560" s="368"/>
      <c r="V5560" s="1"/>
      <c r="W5560" s="1"/>
      <c r="X5560" s="1"/>
      <c r="Y5560" s="1"/>
      <c r="Z5560" s="1"/>
      <c r="AA5560" s="1"/>
      <c r="AB5560" s="1"/>
      <c r="AC5560" s="1"/>
    </row>
    <row r="5561" spans="1:29" ht="15" customHeight="1" x14ac:dyDescent="0.25">
      <c r="A5561" s="342"/>
      <c r="B5561" s="417"/>
      <c r="C5561" s="418"/>
      <c r="S5561" s="367"/>
      <c r="T5561" s="367"/>
      <c r="U5561" s="368"/>
      <c r="V5561" s="1"/>
      <c r="W5561" s="1"/>
      <c r="X5561" s="1"/>
      <c r="Y5561" s="1"/>
      <c r="Z5561" s="1"/>
      <c r="AA5561" s="1"/>
      <c r="AB5561" s="1"/>
      <c r="AC5561" s="1"/>
    </row>
    <row r="5562" spans="1:29" ht="15" customHeight="1" x14ac:dyDescent="0.25">
      <c r="A5562" s="342"/>
      <c r="B5562" s="417"/>
      <c r="C5562" s="418"/>
      <c r="S5562" s="367"/>
      <c r="T5562" s="367"/>
      <c r="U5562" s="368"/>
      <c r="V5562" s="1"/>
      <c r="W5562" s="1"/>
      <c r="X5562" s="1"/>
      <c r="Y5562" s="1"/>
      <c r="Z5562" s="1"/>
      <c r="AA5562" s="1"/>
      <c r="AB5562" s="1"/>
      <c r="AC5562" s="1"/>
    </row>
    <row r="5563" spans="1:29" ht="15" customHeight="1" x14ac:dyDescent="0.25">
      <c r="A5563" s="342"/>
      <c r="B5563" s="417"/>
      <c r="C5563" s="418"/>
      <c r="S5563" s="367"/>
      <c r="T5563" s="367"/>
      <c r="U5563" s="368"/>
      <c r="V5563" s="1"/>
      <c r="W5563" s="1"/>
      <c r="X5563" s="1"/>
      <c r="Y5563" s="1"/>
      <c r="Z5563" s="1"/>
      <c r="AA5563" s="1"/>
      <c r="AB5563" s="1"/>
      <c r="AC5563" s="1"/>
    </row>
    <row r="5564" spans="1:29" ht="15" customHeight="1" x14ac:dyDescent="0.25">
      <c r="A5564" s="342"/>
      <c r="B5564" s="417"/>
      <c r="C5564" s="418"/>
      <c r="S5564" s="367"/>
      <c r="T5564" s="367"/>
      <c r="U5564" s="368"/>
      <c r="V5564" s="1"/>
      <c r="W5564" s="1"/>
      <c r="X5564" s="1"/>
      <c r="Y5564" s="1"/>
      <c r="Z5564" s="1"/>
      <c r="AA5564" s="1"/>
      <c r="AB5564" s="1"/>
      <c r="AC5564" s="1"/>
    </row>
    <row r="5565" spans="1:29" ht="15" customHeight="1" x14ac:dyDescent="0.25">
      <c r="A5565" s="342"/>
      <c r="B5565" s="417"/>
      <c r="C5565" s="418"/>
      <c r="S5565" s="367"/>
      <c r="T5565" s="367"/>
      <c r="U5565" s="368"/>
      <c r="V5565" s="1"/>
      <c r="W5565" s="1"/>
      <c r="X5565" s="1"/>
      <c r="Y5565" s="1"/>
      <c r="Z5565" s="1"/>
      <c r="AA5565" s="1"/>
      <c r="AB5565" s="1"/>
      <c r="AC5565" s="1"/>
    </row>
    <row r="5566" spans="1:29" ht="15" customHeight="1" x14ac:dyDescent="0.25">
      <c r="A5566" s="342"/>
      <c r="B5566" s="417"/>
      <c r="C5566" s="418"/>
      <c r="S5566" s="367"/>
      <c r="T5566" s="367"/>
      <c r="U5566" s="368"/>
      <c r="V5566" s="1"/>
      <c r="W5566" s="1"/>
      <c r="X5566" s="1"/>
      <c r="Y5566" s="1"/>
      <c r="Z5566" s="1"/>
      <c r="AA5566" s="1"/>
      <c r="AB5566" s="1"/>
      <c r="AC5566" s="1"/>
    </row>
    <row r="5567" spans="1:29" ht="15" customHeight="1" x14ac:dyDescent="0.25">
      <c r="A5567" s="342"/>
      <c r="B5567" s="417"/>
      <c r="C5567" s="418"/>
      <c r="S5567" s="367"/>
      <c r="T5567" s="367"/>
      <c r="U5567" s="368"/>
      <c r="V5567" s="1"/>
      <c r="W5567" s="1"/>
      <c r="X5567" s="1"/>
      <c r="Y5567" s="1"/>
      <c r="Z5567" s="1"/>
      <c r="AA5567" s="1"/>
      <c r="AB5567" s="1"/>
      <c r="AC5567" s="1"/>
    </row>
    <row r="5568" spans="1:29" ht="15" customHeight="1" x14ac:dyDescent="0.25">
      <c r="A5568" s="342"/>
      <c r="B5568" s="417"/>
      <c r="C5568" s="418"/>
      <c r="S5568" s="367"/>
      <c r="T5568" s="367"/>
      <c r="U5568" s="368"/>
      <c r="V5568" s="1"/>
      <c r="W5568" s="1"/>
      <c r="X5568" s="1"/>
      <c r="Y5568" s="1"/>
      <c r="Z5568" s="1"/>
      <c r="AA5568" s="1"/>
      <c r="AB5568" s="1"/>
      <c r="AC5568" s="1"/>
    </row>
    <row r="5569" spans="1:29" ht="15" customHeight="1" x14ac:dyDescent="0.25">
      <c r="A5569" s="342"/>
      <c r="B5569" s="417"/>
      <c r="C5569" s="418"/>
      <c r="S5569" s="367"/>
      <c r="T5569" s="367"/>
      <c r="U5569" s="368"/>
      <c r="V5569" s="1"/>
      <c r="W5569" s="1"/>
      <c r="X5569" s="1"/>
      <c r="Y5569" s="1"/>
      <c r="Z5569" s="1"/>
      <c r="AA5569" s="1"/>
      <c r="AB5569" s="1"/>
      <c r="AC5569" s="1"/>
    </row>
    <row r="5570" spans="1:29" ht="15" customHeight="1" x14ac:dyDescent="0.25">
      <c r="A5570" s="342"/>
      <c r="B5570" s="417"/>
      <c r="C5570" s="418"/>
      <c r="S5570" s="367"/>
      <c r="T5570" s="367"/>
      <c r="U5570" s="368"/>
      <c r="V5570" s="1"/>
      <c r="W5570" s="1"/>
      <c r="X5570" s="1"/>
      <c r="Y5570" s="1"/>
      <c r="Z5570" s="1"/>
      <c r="AA5570" s="1"/>
      <c r="AB5570" s="1"/>
      <c r="AC5570" s="1"/>
    </row>
    <row r="5571" spans="1:29" ht="15" customHeight="1" x14ac:dyDescent="0.25">
      <c r="A5571" s="342"/>
      <c r="B5571" s="417"/>
      <c r="C5571" s="418"/>
      <c r="S5571" s="367"/>
      <c r="T5571" s="367"/>
      <c r="U5571" s="368"/>
      <c r="V5571" s="1"/>
      <c r="W5571" s="1"/>
      <c r="X5571" s="1"/>
      <c r="Y5571" s="1"/>
      <c r="Z5571" s="1"/>
      <c r="AA5571" s="1"/>
      <c r="AB5571" s="1"/>
      <c r="AC5571" s="1"/>
    </row>
    <row r="5572" spans="1:29" ht="15" customHeight="1" x14ac:dyDescent="0.25">
      <c r="A5572" s="342"/>
      <c r="B5572" s="417"/>
      <c r="C5572" s="418"/>
      <c r="S5572" s="367"/>
      <c r="T5572" s="367"/>
      <c r="U5572" s="368"/>
      <c r="V5572" s="1"/>
      <c r="W5572" s="1"/>
      <c r="X5572" s="1"/>
      <c r="Y5572" s="1"/>
      <c r="Z5572" s="1"/>
      <c r="AA5572" s="1"/>
      <c r="AB5572" s="1"/>
      <c r="AC5572" s="1"/>
    </row>
    <row r="5573" spans="1:29" ht="15" customHeight="1" x14ac:dyDescent="0.25">
      <c r="A5573" s="342"/>
      <c r="B5573" s="417"/>
      <c r="C5573" s="418"/>
      <c r="S5573" s="367"/>
      <c r="T5573" s="367"/>
      <c r="U5573" s="368"/>
      <c r="V5573" s="1"/>
      <c r="W5573" s="1"/>
      <c r="X5573" s="1"/>
      <c r="Y5573" s="1"/>
      <c r="Z5573" s="1"/>
      <c r="AA5573" s="1"/>
      <c r="AB5573" s="1"/>
      <c r="AC5573" s="1"/>
    </row>
    <row r="5574" spans="1:29" ht="15" customHeight="1" x14ac:dyDescent="0.25">
      <c r="A5574" s="342"/>
      <c r="B5574" s="417"/>
      <c r="C5574" s="418"/>
      <c r="S5574" s="367"/>
      <c r="T5574" s="367"/>
      <c r="U5574" s="368"/>
      <c r="V5574" s="1"/>
      <c r="W5574" s="1"/>
      <c r="X5574" s="1"/>
      <c r="Y5574" s="1"/>
      <c r="Z5574" s="1"/>
      <c r="AA5574" s="1"/>
      <c r="AB5574" s="1"/>
      <c r="AC5574" s="1"/>
    </row>
    <row r="5575" spans="1:29" ht="15" customHeight="1" x14ac:dyDescent="0.25">
      <c r="A5575" s="342"/>
      <c r="B5575" s="417"/>
      <c r="C5575" s="418"/>
      <c r="S5575" s="367"/>
      <c r="T5575" s="367"/>
      <c r="U5575" s="368"/>
      <c r="V5575" s="1"/>
      <c r="W5575" s="1"/>
      <c r="X5575" s="1"/>
      <c r="Y5575" s="1"/>
      <c r="Z5575" s="1"/>
      <c r="AA5575" s="1"/>
      <c r="AB5575" s="1"/>
      <c r="AC5575" s="1"/>
    </row>
    <row r="5576" spans="1:29" ht="15" customHeight="1" x14ac:dyDescent="0.25">
      <c r="A5576" s="342"/>
      <c r="B5576" s="417"/>
      <c r="C5576" s="418"/>
      <c r="S5576" s="367"/>
      <c r="T5576" s="367"/>
      <c r="U5576" s="368"/>
      <c r="V5576" s="1"/>
      <c r="W5576" s="1"/>
      <c r="X5576" s="1"/>
      <c r="Y5576" s="1"/>
      <c r="Z5576" s="1"/>
      <c r="AA5576" s="1"/>
      <c r="AB5576" s="1"/>
      <c r="AC5576" s="1"/>
    </row>
    <row r="5577" spans="1:29" ht="15" customHeight="1" x14ac:dyDescent="0.25">
      <c r="A5577" s="342"/>
      <c r="B5577" s="417"/>
      <c r="C5577" s="418"/>
      <c r="S5577" s="367"/>
      <c r="T5577" s="367"/>
      <c r="U5577" s="368"/>
      <c r="V5577" s="1"/>
      <c r="W5577" s="1"/>
      <c r="X5577" s="1"/>
      <c r="Y5577" s="1"/>
      <c r="Z5577" s="1"/>
      <c r="AA5577" s="1"/>
      <c r="AB5577" s="1"/>
      <c r="AC5577" s="1"/>
    </row>
    <row r="5578" spans="1:29" ht="15" customHeight="1" x14ac:dyDescent="0.25">
      <c r="A5578" s="342"/>
      <c r="B5578" s="417"/>
      <c r="C5578" s="418"/>
      <c r="S5578" s="367"/>
      <c r="T5578" s="367"/>
      <c r="U5578" s="368"/>
      <c r="V5578" s="1"/>
      <c r="W5578" s="1"/>
      <c r="X5578" s="1"/>
      <c r="Y5578" s="1"/>
      <c r="Z5578" s="1"/>
      <c r="AA5578" s="1"/>
      <c r="AB5578" s="1"/>
      <c r="AC5578" s="1"/>
    </row>
    <row r="5579" spans="1:29" ht="15" customHeight="1" x14ac:dyDescent="0.25">
      <c r="A5579" s="342"/>
      <c r="B5579" s="417"/>
      <c r="C5579" s="418"/>
      <c r="S5579" s="367"/>
      <c r="T5579" s="367"/>
      <c r="U5579" s="368"/>
      <c r="V5579" s="1"/>
      <c r="W5579" s="1"/>
      <c r="X5579" s="1"/>
      <c r="Y5579" s="1"/>
      <c r="Z5579" s="1"/>
      <c r="AA5579" s="1"/>
      <c r="AB5579" s="1"/>
      <c r="AC5579" s="1"/>
    </row>
    <row r="5580" spans="1:29" ht="15" customHeight="1" x14ac:dyDescent="0.25">
      <c r="A5580" s="342"/>
      <c r="B5580" s="417"/>
      <c r="C5580" s="418"/>
      <c r="S5580" s="367"/>
      <c r="T5580" s="367"/>
      <c r="U5580" s="368"/>
      <c r="V5580" s="1"/>
      <c r="W5580" s="1"/>
      <c r="X5580" s="1"/>
      <c r="Y5580" s="1"/>
      <c r="Z5580" s="1"/>
      <c r="AA5580" s="1"/>
      <c r="AB5580" s="1"/>
      <c r="AC5580" s="1"/>
    </row>
    <row r="5581" spans="1:29" ht="15" customHeight="1" x14ac:dyDescent="0.25">
      <c r="A5581" s="342"/>
      <c r="B5581" s="417"/>
      <c r="C5581" s="418"/>
      <c r="S5581" s="367"/>
      <c r="T5581" s="367"/>
      <c r="U5581" s="368"/>
      <c r="V5581" s="1"/>
      <c r="W5581" s="1"/>
      <c r="X5581" s="1"/>
      <c r="Y5581" s="1"/>
      <c r="Z5581" s="1"/>
      <c r="AA5581" s="1"/>
      <c r="AB5581" s="1"/>
      <c r="AC5581" s="1"/>
    </row>
    <row r="5582" spans="1:29" ht="15" customHeight="1" x14ac:dyDescent="0.25">
      <c r="A5582" s="342"/>
      <c r="B5582" s="417"/>
      <c r="C5582" s="418"/>
      <c r="S5582" s="367"/>
      <c r="T5582" s="367"/>
      <c r="U5582" s="368"/>
      <c r="V5582" s="1"/>
      <c r="W5582" s="1"/>
      <c r="X5582" s="1"/>
      <c r="Y5582" s="1"/>
      <c r="Z5582" s="1"/>
      <c r="AA5582" s="1"/>
      <c r="AB5582" s="1"/>
      <c r="AC5582" s="1"/>
    </row>
    <row r="5583" spans="1:29" ht="15" customHeight="1" x14ac:dyDescent="0.25">
      <c r="A5583" s="342"/>
      <c r="B5583" s="417"/>
      <c r="C5583" s="418"/>
      <c r="S5583" s="367"/>
      <c r="T5583" s="367"/>
      <c r="U5583" s="368"/>
      <c r="V5583" s="1"/>
      <c r="W5583" s="1"/>
      <c r="X5583" s="1"/>
      <c r="Y5583" s="1"/>
      <c r="Z5583" s="1"/>
      <c r="AA5583" s="1"/>
      <c r="AB5583" s="1"/>
      <c r="AC5583" s="1"/>
    </row>
    <row r="5584" spans="1:29" ht="15" customHeight="1" x14ac:dyDescent="0.25">
      <c r="A5584" s="342"/>
      <c r="B5584" s="417"/>
      <c r="C5584" s="418"/>
      <c r="S5584" s="367"/>
      <c r="T5584" s="367"/>
      <c r="U5584" s="368"/>
      <c r="V5584" s="1"/>
      <c r="W5584" s="1"/>
      <c r="X5584" s="1"/>
      <c r="Y5584" s="1"/>
      <c r="Z5584" s="1"/>
      <c r="AA5584" s="1"/>
      <c r="AB5584" s="1"/>
      <c r="AC5584" s="1"/>
    </row>
    <row r="5585" spans="1:29" ht="15" customHeight="1" x14ac:dyDescent="0.25">
      <c r="A5585" s="342"/>
      <c r="B5585" s="417"/>
      <c r="C5585" s="418"/>
      <c r="S5585" s="367"/>
      <c r="T5585" s="367"/>
      <c r="U5585" s="368"/>
      <c r="V5585" s="1"/>
      <c r="W5585" s="1"/>
      <c r="X5585" s="1"/>
      <c r="Y5585" s="1"/>
      <c r="Z5585" s="1"/>
      <c r="AA5585" s="1"/>
      <c r="AB5585" s="1"/>
      <c r="AC5585" s="1"/>
    </row>
    <row r="5586" spans="1:29" ht="15" customHeight="1" x14ac:dyDescent="0.25">
      <c r="A5586" s="342"/>
      <c r="B5586" s="417"/>
      <c r="C5586" s="418"/>
      <c r="S5586" s="367"/>
      <c r="T5586" s="367"/>
      <c r="U5586" s="368"/>
      <c r="V5586" s="1"/>
      <c r="W5586" s="1"/>
      <c r="X5586" s="1"/>
      <c r="Y5586" s="1"/>
      <c r="Z5586" s="1"/>
      <c r="AA5586" s="1"/>
      <c r="AB5586" s="1"/>
      <c r="AC5586" s="1"/>
    </row>
    <row r="5587" spans="1:29" ht="15" customHeight="1" x14ac:dyDescent="0.25">
      <c r="A5587" s="342"/>
      <c r="B5587" s="417"/>
      <c r="C5587" s="418"/>
      <c r="S5587" s="367"/>
      <c r="T5587" s="367"/>
      <c r="U5587" s="368"/>
      <c r="V5587" s="1"/>
      <c r="W5587" s="1"/>
      <c r="X5587" s="1"/>
      <c r="Y5587" s="1"/>
      <c r="Z5587" s="1"/>
      <c r="AA5587" s="1"/>
      <c r="AB5587" s="1"/>
      <c r="AC5587" s="1"/>
    </row>
    <row r="5588" spans="1:29" ht="15" customHeight="1" x14ac:dyDescent="0.25">
      <c r="A5588" s="342"/>
      <c r="B5588" s="417"/>
      <c r="C5588" s="418"/>
      <c r="S5588" s="367"/>
      <c r="T5588" s="367"/>
      <c r="U5588" s="368"/>
      <c r="V5588" s="1"/>
      <c r="W5588" s="1"/>
      <c r="X5588" s="1"/>
      <c r="Y5588" s="1"/>
      <c r="Z5588" s="1"/>
      <c r="AA5588" s="1"/>
      <c r="AB5588" s="1"/>
      <c r="AC5588" s="1"/>
    </row>
    <row r="5589" spans="1:29" ht="15" customHeight="1" x14ac:dyDescent="0.25">
      <c r="A5589" s="342"/>
      <c r="B5589" s="417"/>
      <c r="C5589" s="418"/>
      <c r="S5589" s="367"/>
      <c r="T5589" s="367"/>
      <c r="U5589" s="368"/>
      <c r="V5589" s="1"/>
      <c r="W5589" s="1"/>
      <c r="X5589" s="1"/>
      <c r="Y5589" s="1"/>
      <c r="Z5589" s="1"/>
      <c r="AA5589" s="1"/>
      <c r="AB5589" s="1"/>
      <c r="AC5589" s="1"/>
    </row>
    <row r="5590" spans="1:29" ht="15" customHeight="1" x14ac:dyDescent="0.25">
      <c r="A5590" s="342"/>
      <c r="B5590" s="417"/>
      <c r="C5590" s="418"/>
      <c r="S5590" s="367"/>
      <c r="T5590" s="367"/>
      <c r="U5590" s="368"/>
      <c r="V5590" s="1"/>
      <c r="W5590" s="1"/>
      <c r="X5590" s="1"/>
      <c r="Y5590" s="1"/>
      <c r="Z5590" s="1"/>
      <c r="AA5590" s="1"/>
      <c r="AB5590" s="1"/>
      <c r="AC5590" s="1"/>
    </row>
    <row r="5591" spans="1:29" ht="15" customHeight="1" x14ac:dyDescent="0.25">
      <c r="A5591" s="342"/>
      <c r="B5591" s="417"/>
      <c r="C5591" s="418"/>
      <c r="S5591" s="367"/>
      <c r="T5591" s="367"/>
      <c r="U5591" s="368"/>
      <c r="V5591" s="1"/>
      <c r="W5591" s="1"/>
      <c r="X5591" s="1"/>
      <c r="Y5591" s="1"/>
      <c r="Z5591" s="1"/>
      <c r="AA5591" s="1"/>
      <c r="AB5591" s="1"/>
      <c r="AC5591" s="1"/>
    </row>
    <row r="5592" spans="1:29" ht="15" customHeight="1" x14ac:dyDescent="0.25">
      <c r="A5592" s="342"/>
      <c r="B5592" s="417"/>
      <c r="C5592" s="418"/>
      <c r="S5592" s="367"/>
      <c r="T5592" s="367"/>
      <c r="U5592" s="368"/>
      <c r="V5592" s="1"/>
      <c r="W5592" s="1"/>
      <c r="X5592" s="1"/>
      <c r="Y5592" s="1"/>
      <c r="Z5592" s="1"/>
      <c r="AA5592" s="1"/>
      <c r="AB5592" s="1"/>
      <c r="AC5592" s="1"/>
    </row>
    <row r="5593" spans="1:29" ht="15" customHeight="1" x14ac:dyDescent="0.25">
      <c r="A5593" s="342"/>
      <c r="B5593" s="417"/>
      <c r="C5593" s="418"/>
      <c r="S5593" s="367"/>
      <c r="T5593" s="367"/>
      <c r="U5593" s="368"/>
      <c r="V5593" s="1"/>
      <c r="W5593" s="1"/>
      <c r="X5593" s="1"/>
      <c r="Y5593" s="1"/>
      <c r="Z5593" s="1"/>
      <c r="AA5593" s="1"/>
      <c r="AB5593" s="1"/>
      <c r="AC5593" s="1"/>
    </row>
    <row r="5594" spans="1:29" ht="15" customHeight="1" x14ac:dyDescent="0.25">
      <c r="A5594" s="342"/>
      <c r="B5594" s="417"/>
      <c r="C5594" s="418"/>
      <c r="S5594" s="367"/>
      <c r="T5594" s="367"/>
      <c r="U5594" s="368"/>
      <c r="V5594" s="1"/>
      <c r="W5594" s="1"/>
      <c r="X5594" s="1"/>
      <c r="Y5594" s="1"/>
      <c r="Z5594" s="1"/>
      <c r="AA5594" s="1"/>
      <c r="AB5594" s="1"/>
      <c r="AC5594" s="1"/>
    </row>
    <row r="5595" spans="1:29" ht="15" customHeight="1" x14ac:dyDescent="0.25">
      <c r="A5595" s="342"/>
      <c r="B5595" s="417"/>
      <c r="C5595" s="418"/>
      <c r="S5595" s="367"/>
      <c r="T5595" s="367"/>
      <c r="U5595" s="368"/>
      <c r="V5595" s="1"/>
      <c r="W5595" s="1"/>
      <c r="X5595" s="1"/>
      <c r="Y5595" s="1"/>
      <c r="Z5595" s="1"/>
      <c r="AA5595" s="1"/>
      <c r="AB5595" s="1"/>
      <c r="AC5595" s="1"/>
    </row>
    <row r="5596" spans="1:29" ht="15" customHeight="1" x14ac:dyDescent="0.25">
      <c r="A5596" s="342"/>
      <c r="B5596" s="417"/>
      <c r="C5596" s="418"/>
      <c r="S5596" s="367"/>
      <c r="T5596" s="367"/>
      <c r="U5596" s="368"/>
      <c r="V5596" s="1"/>
      <c r="W5596" s="1"/>
      <c r="X5596" s="1"/>
      <c r="Y5596" s="1"/>
      <c r="Z5596" s="1"/>
      <c r="AA5596" s="1"/>
      <c r="AB5596" s="1"/>
      <c r="AC5596" s="1"/>
    </row>
    <row r="5597" spans="1:29" ht="15" customHeight="1" x14ac:dyDescent="0.25">
      <c r="A5597" s="342"/>
      <c r="B5597" s="417"/>
      <c r="C5597" s="418"/>
      <c r="S5597" s="367"/>
      <c r="T5597" s="367"/>
      <c r="U5597" s="368"/>
      <c r="V5597" s="1"/>
      <c r="W5597" s="1"/>
      <c r="X5597" s="1"/>
      <c r="Y5597" s="1"/>
      <c r="Z5597" s="1"/>
      <c r="AA5597" s="1"/>
      <c r="AB5597" s="1"/>
      <c r="AC5597" s="1"/>
    </row>
    <row r="5598" spans="1:29" ht="15" customHeight="1" x14ac:dyDescent="0.25">
      <c r="A5598" s="342"/>
      <c r="B5598" s="417"/>
      <c r="C5598" s="418"/>
      <c r="S5598" s="367"/>
      <c r="T5598" s="367"/>
      <c r="U5598" s="368"/>
      <c r="V5598" s="1"/>
      <c r="W5598" s="1"/>
      <c r="X5598" s="1"/>
      <c r="Y5598" s="1"/>
      <c r="Z5598" s="1"/>
      <c r="AA5598" s="1"/>
      <c r="AB5598" s="1"/>
      <c r="AC5598" s="1"/>
    </row>
    <row r="5599" spans="1:29" ht="15" customHeight="1" x14ac:dyDescent="0.25">
      <c r="A5599" s="342"/>
      <c r="B5599" s="417"/>
      <c r="C5599" s="418"/>
      <c r="S5599" s="367"/>
      <c r="T5599" s="367"/>
      <c r="U5599" s="368"/>
      <c r="V5599" s="1"/>
      <c r="W5599" s="1"/>
      <c r="X5599" s="1"/>
      <c r="Y5599" s="1"/>
      <c r="Z5599" s="1"/>
      <c r="AA5599" s="1"/>
      <c r="AB5599" s="1"/>
      <c r="AC5599" s="1"/>
    </row>
    <row r="5600" spans="1:29" ht="15" customHeight="1" x14ac:dyDescent="0.25">
      <c r="A5600" s="342"/>
      <c r="B5600" s="417"/>
      <c r="C5600" s="418"/>
      <c r="S5600" s="367"/>
      <c r="T5600" s="367"/>
      <c r="U5600" s="368"/>
      <c r="V5600" s="1"/>
      <c r="W5600" s="1"/>
      <c r="X5600" s="1"/>
      <c r="Y5600" s="1"/>
      <c r="Z5600" s="1"/>
      <c r="AA5600" s="1"/>
      <c r="AB5600" s="1"/>
      <c r="AC5600" s="1"/>
    </row>
    <row r="5601" spans="1:29" ht="15" customHeight="1" x14ac:dyDescent="0.25">
      <c r="A5601" s="342"/>
      <c r="B5601" s="417"/>
      <c r="C5601" s="418"/>
      <c r="S5601" s="367"/>
      <c r="T5601" s="367"/>
      <c r="U5601" s="368"/>
      <c r="V5601" s="1"/>
      <c r="W5601" s="1"/>
      <c r="X5601" s="1"/>
      <c r="Y5601" s="1"/>
      <c r="Z5601" s="1"/>
      <c r="AA5601" s="1"/>
      <c r="AB5601" s="1"/>
      <c r="AC5601" s="1"/>
    </row>
    <row r="5602" spans="1:29" ht="15" customHeight="1" x14ac:dyDescent="0.25">
      <c r="A5602" s="342"/>
      <c r="B5602" s="417"/>
      <c r="C5602" s="418"/>
      <c r="S5602" s="367"/>
      <c r="T5602" s="367"/>
      <c r="U5602" s="368"/>
      <c r="V5602" s="1"/>
      <c r="W5602" s="1"/>
      <c r="X5602" s="1"/>
      <c r="Y5602" s="1"/>
      <c r="Z5602" s="1"/>
      <c r="AA5602" s="1"/>
      <c r="AB5602" s="1"/>
      <c r="AC5602" s="1"/>
    </row>
    <row r="5603" spans="1:29" ht="15" customHeight="1" x14ac:dyDescent="0.25">
      <c r="A5603" s="342"/>
      <c r="B5603" s="417"/>
      <c r="C5603" s="418"/>
      <c r="S5603" s="367"/>
      <c r="T5603" s="367"/>
      <c r="U5603" s="368"/>
      <c r="V5603" s="1"/>
      <c r="W5603" s="1"/>
      <c r="X5603" s="1"/>
      <c r="Y5603" s="1"/>
      <c r="Z5603" s="1"/>
      <c r="AA5603" s="1"/>
      <c r="AB5603" s="1"/>
      <c r="AC5603" s="1"/>
    </row>
    <row r="5604" spans="1:29" ht="15" customHeight="1" x14ac:dyDescent="0.25">
      <c r="A5604" s="342"/>
      <c r="B5604" s="417"/>
      <c r="C5604" s="418"/>
      <c r="S5604" s="367"/>
      <c r="T5604" s="367"/>
      <c r="U5604" s="368"/>
      <c r="V5604" s="1"/>
      <c r="W5604" s="1"/>
      <c r="X5604" s="1"/>
      <c r="Y5604" s="1"/>
      <c r="Z5604" s="1"/>
      <c r="AA5604" s="1"/>
      <c r="AB5604" s="1"/>
      <c r="AC5604" s="1"/>
    </row>
    <row r="5605" spans="1:29" ht="15" customHeight="1" x14ac:dyDescent="0.25">
      <c r="A5605" s="342"/>
      <c r="B5605" s="417"/>
      <c r="C5605" s="418"/>
      <c r="S5605" s="367"/>
      <c r="T5605" s="367"/>
      <c r="U5605" s="368"/>
      <c r="V5605" s="1"/>
      <c r="W5605" s="1"/>
      <c r="X5605" s="1"/>
      <c r="Y5605" s="1"/>
      <c r="Z5605" s="1"/>
      <c r="AA5605" s="1"/>
      <c r="AB5605" s="1"/>
      <c r="AC5605" s="1"/>
    </row>
    <row r="5606" spans="1:29" ht="15" customHeight="1" x14ac:dyDescent="0.25">
      <c r="A5606" s="342"/>
      <c r="B5606" s="417"/>
      <c r="C5606" s="418"/>
      <c r="S5606" s="367"/>
      <c r="T5606" s="367"/>
      <c r="U5606" s="368"/>
      <c r="V5606" s="1"/>
      <c r="W5606" s="1"/>
      <c r="X5606" s="1"/>
      <c r="Y5606" s="1"/>
      <c r="Z5606" s="1"/>
      <c r="AA5606" s="1"/>
      <c r="AB5606" s="1"/>
      <c r="AC5606" s="1"/>
    </row>
    <row r="5607" spans="1:29" ht="15" customHeight="1" x14ac:dyDescent="0.25">
      <c r="A5607" s="342"/>
      <c r="B5607" s="417"/>
      <c r="C5607" s="418"/>
      <c r="S5607" s="367"/>
      <c r="T5607" s="367"/>
      <c r="U5607" s="368"/>
      <c r="V5607" s="1"/>
      <c r="W5607" s="1"/>
      <c r="X5607" s="1"/>
      <c r="Y5607" s="1"/>
      <c r="Z5607" s="1"/>
      <c r="AA5607" s="1"/>
      <c r="AB5607" s="1"/>
      <c r="AC5607" s="1"/>
    </row>
    <row r="5608" spans="1:29" ht="15" customHeight="1" x14ac:dyDescent="0.25">
      <c r="A5608" s="342"/>
      <c r="B5608" s="417"/>
      <c r="C5608" s="418"/>
      <c r="S5608" s="367"/>
      <c r="T5608" s="367"/>
      <c r="U5608" s="368"/>
      <c r="V5608" s="1"/>
      <c r="W5608" s="1"/>
      <c r="X5608" s="1"/>
      <c r="Y5608" s="1"/>
      <c r="Z5608" s="1"/>
      <c r="AA5608" s="1"/>
      <c r="AB5608" s="1"/>
      <c r="AC5608" s="1"/>
    </row>
    <row r="5609" spans="1:29" ht="15" customHeight="1" x14ac:dyDescent="0.25">
      <c r="A5609" s="342"/>
      <c r="B5609" s="417"/>
      <c r="C5609" s="418"/>
      <c r="S5609" s="367"/>
      <c r="T5609" s="367"/>
      <c r="U5609" s="368"/>
      <c r="V5609" s="1"/>
      <c r="W5609" s="1"/>
      <c r="X5609" s="1"/>
      <c r="Y5609" s="1"/>
      <c r="Z5609" s="1"/>
      <c r="AA5609" s="1"/>
      <c r="AB5609" s="1"/>
      <c r="AC5609" s="1"/>
    </row>
    <row r="5610" spans="1:29" ht="15" customHeight="1" x14ac:dyDescent="0.25">
      <c r="A5610" s="342"/>
      <c r="B5610" s="417"/>
      <c r="C5610" s="418"/>
      <c r="S5610" s="367"/>
      <c r="T5610" s="367"/>
      <c r="U5610" s="368"/>
      <c r="V5610" s="1"/>
      <c r="W5610" s="1"/>
      <c r="X5610" s="1"/>
      <c r="Y5610" s="1"/>
      <c r="Z5610" s="1"/>
      <c r="AA5610" s="1"/>
      <c r="AB5610" s="1"/>
      <c r="AC5610" s="1"/>
    </row>
    <row r="5611" spans="1:29" ht="15" customHeight="1" x14ac:dyDescent="0.25">
      <c r="A5611" s="342"/>
      <c r="B5611" s="417"/>
      <c r="C5611" s="418"/>
      <c r="S5611" s="367"/>
      <c r="T5611" s="367"/>
      <c r="U5611" s="368"/>
      <c r="V5611" s="1"/>
      <c r="W5611" s="1"/>
      <c r="X5611" s="1"/>
      <c r="Y5611" s="1"/>
      <c r="Z5611" s="1"/>
      <c r="AA5611" s="1"/>
      <c r="AB5611" s="1"/>
      <c r="AC5611" s="1"/>
    </row>
    <row r="5612" spans="1:29" ht="15" customHeight="1" x14ac:dyDescent="0.25">
      <c r="A5612" s="342"/>
      <c r="B5612" s="417"/>
      <c r="C5612" s="418"/>
      <c r="S5612" s="367"/>
      <c r="T5612" s="367"/>
      <c r="U5612" s="368"/>
      <c r="V5612" s="1"/>
      <c r="W5612" s="1"/>
      <c r="X5612" s="1"/>
      <c r="Y5612" s="1"/>
      <c r="Z5612" s="1"/>
      <c r="AA5612" s="1"/>
      <c r="AB5612" s="1"/>
      <c r="AC5612" s="1"/>
    </row>
    <row r="5613" spans="1:29" ht="15" customHeight="1" x14ac:dyDescent="0.25">
      <c r="A5613" s="342"/>
      <c r="B5613" s="417"/>
      <c r="C5613" s="418"/>
      <c r="S5613" s="367"/>
      <c r="T5613" s="367"/>
      <c r="U5613" s="368"/>
      <c r="V5613" s="1"/>
      <c r="W5613" s="1"/>
      <c r="X5613" s="1"/>
      <c r="Y5613" s="1"/>
      <c r="Z5613" s="1"/>
      <c r="AA5613" s="1"/>
      <c r="AB5613" s="1"/>
      <c r="AC5613" s="1"/>
    </row>
    <row r="5614" spans="1:29" ht="15" customHeight="1" x14ac:dyDescent="0.25">
      <c r="A5614" s="342"/>
      <c r="B5614" s="417"/>
      <c r="C5614" s="418"/>
      <c r="S5614" s="367"/>
      <c r="T5614" s="367"/>
      <c r="U5614" s="368"/>
      <c r="V5614" s="1"/>
      <c r="W5614" s="1"/>
      <c r="X5614" s="1"/>
      <c r="Y5614" s="1"/>
      <c r="Z5614" s="1"/>
      <c r="AA5614" s="1"/>
      <c r="AB5614" s="1"/>
      <c r="AC5614" s="1"/>
    </row>
    <row r="5615" spans="1:29" ht="15" customHeight="1" x14ac:dyDescent="0.25">
      <c r="A5615" s="342"/>
      <c r="B5615" s="417"/>
      <c r="C5615" s="418"/>
      <c r="S5615" s="367"/>
      <c r="T5615" s="367"/>
      <c r="U5615" s="368"/>
      <c r="V5615" s="1"/>
      <c r="W5615" s="1"/>
      <c r="X5615" s="1"/>
      <c r="Y5615" s="1"/>
      <c r="Z5615" s="1"/>
      <c r="AA5615" s="1"/>
      <c r="AB5615" s="1"/>
      <c r="AC5615" s="1"/>
    </row>
    <row r="5616" spans="1:29" ht="15" customHeight="1" x14ac:dyDescent="0.25">
      <c r="A5616" s="342"/>
      <c r="B5616" s="417"/>
      <c r="C5616" s="418"/>
      <c r="S5616" s="367"/>
      <c r="T5616" s="367"/>
      <c r="U5616" s="368"/>
      <c r="V5616" s="1"/>
      <c r="W5616" s="1"/>
      <c r="X5616" s="1"/>
      <c r="Y5616" s="1"/>
      <c r="Z5616" s="1"/>
      <c r="AA5616" s="1"/>
      <c r="AB5616" s="1"/>
      <c r="AC5616" s="1"/>
    </row>
    <row r="5617" spans="1:29" ht="15" customHeight="1" x14ac:dyDescent="0.25">
      <c r="A5617" s="342"/>
      <c r="B5617" s="417"/>
      <c r="C5617" s="418"/>
      <c r="S5617" s="367"/>
      <c r="T5617" s="367"/>
      <c r="U5617" s="368"/>
      <c r="V5617" s="1"/>
      <c r="W5617" s="1"/>
      <c r="X5617" s="1"/>
      <c r="Y5617" s="1"/>
      <c r="Z5617" s="1"/>
      <c r="AA5617" s="1"/>
      <c r="AB5617" s="1"/>
      <c r="AC5617" s="1"/>
    </row>
    <row r="5618" spans="1:29" ht="15" customHeight="1" x14ac:dyDescent="0.25">
      <c r="A5618" s="342"/>
      <c r="B5618" s="417"/>
      <c r="C5618" s="418"/>
      <c r="S5618" s="367"/>
      <c r="T5618" s="367"/>
      <c r="U5618" s="368"/>
      <c r="V5618" s="1"/>
      <c r="W5618" s="1"/>
      <c r="X5618" s="1"/>
      <c r="Y5618" s="1"/>
      <c r="Z5618" s="1"/>
      <c r="AA5618" s="1"/>
      <c r="AB5618" s="1"/>
      <c r="AC5618" s="1"/>
    </row>
    <row r="5619" spans="1:29" ht="15" customHeight="1" x14ac:dyDescent="0.25">
      <c r="A5619" s="342"/>
      <c r="B5619" s="417"/>
      <c r="C5619" s="418"/>
      <c r="S5619" s="367"/>
      <c r="T5619" s="367"/>
      <c r="U5619" s="368"/>
      <c r="V5619" s="1"/>
      <c r="W5619" s="1"/>
      <c r="X5619" s="1"/>
      <c r="Y5619" s="1"/>
      <c r="Z5619" s="1"/>
      <c r="AA5619" s="1"/>
      <c r="AB5619" s="1"/>
      <c r="AC5619" s="1"/>
    </row>
    <row r="5620" spans="1:29" ht="15" customHeight="1" x14ac:dyDescent="0.25">
      <c r="A5620" s="342"/>
      <c r="B5620" s="417"/>
      <c r="C5620" s="418"/>
      <c r="S5620" s="367"/>
      <c r="T5620" s="367"/>
      <c r="U5620" s="368"/>
      <c r="V5620" s="1"/>
      <c r="W5620" s="1"/>
      <c r="X5620" s="1"/>
      <c r="Y5620" s="1"/>
      <c r="Z5620" s="1"/>
      <c r="AA5620" s="1"/>
      <c r="AB5620" s="1"/>
      <c r="AC5620" s="1"/>
    </row>
    <row r="5621" spans="1:29" ht="15" customHeight="1" x14ac:dyDescent="0.25">
      <c r="A5621" s="342"/>
      <c r="B5621" s="417"/>
      <c r="C5621" s="418"/>
      <c r="S5621" s="367"/>
      <c r="T5621" s="367"/>
      <c r="U5621" s="368"/>
      <c r="V5621" s="1"/>
      <c r="W5621" s="1"/>
      <c r="X5621" s="1"/>
      <c r="Y5621" s="1"/>
      <c r="Z5621" s="1"/>
      <c r="AA5621" s="1"/>
      <c r="AB5621" s="1"/>
      <c r="AC5621" s="1"/>
    </row>
    <row r="5622" spans="1:29" ht="15" customHeight="1" x14ac:dyDescent="0.25">
      <c r="A5622" s="342"/>
      <c r="B5622" s="417"/>
      <c r="C5622" s="418"/>
      <c r="S5622" s="367"/>
      <c r="T5622" s="367"/>
      <c r="U5622" s="368"/>
      <c r="V5622" s="1"/>
      <c r="W5622" s="1"/>
      <c r="X5622" s="1"/>
      <c r="Y5622" s="1"/>
      <c r="Z5622" s="1"/>
      <c r="AA5622" s="1"/>
      <c r="AB5622" s="1"/>
      <c r="AC5622" s="1"/>
    </row>
    <row r="5623" spans="1:29" ht="15" customHeight="1" x14ac:dyDescent="0.25">
      <c r="A5623" s="342"/>
      <c r="B5623" s="417"/>
      <c r="C5623" s="418"/>
      <c r="S5623" s="367"/>
      <c r="T5623" s="367"/>
      <c r="U5623" s="368"/>
      <c r="V5623" s="1"/>
      <c r="W5623" s="1"/>
      <c r="X5623" s="1"/>
      <c r="Y5623" s="1"/>
      <c r="Z5623" s="1"/>
      <c r="AA5623" s="1"/>
      <c r="AB5623" s="1"/>
      <c r="AC5623" s="1"/>
    </row>
    <row r="5624" spans="1:29" ht="15" customHeight="1" x14ac:dyDescent="0.25">
      <c r="A5624" s="342"/>
      <c r="B5624" s="417"/>
      <c r="C5624" s="418"/>
      <c r="S5624" s="367"/>
      <c r="T5624" s="367"/>
      <c r="U5624" s="368"/>
      <c r="V5624" s="1"/>
      <c r="W5624" s="1"/>
      <c r="X5624" s="1"/>
      <c r="Y5624" s="1"/>
      <c r="Z5624" s="1"/>
      <c r="AA5624" s="1"/>
      <c r="AB5624" s="1"/>
      <c r="AC5624" s="1"/>
    </row>
    <row r="5625" spans="1:29" ht="15" customHeight="1" x14ac:dyDescent="0.25">
      <c r="A5625" s="342"/>
      <c r="B5625" s="417"/>
      <c r="C5625" s="418"/>
      <c r="S5625" s="367"/>
      <c r="T5625" s="367"/>
      <c r="U5625" s="368"/>
      <c r="V5625" s="1"/>
      <c r="W5625" s="1"/>
      <c r="X5625" s="1"/>
      <c r="Y5625" s="1"/>
      <c r="Z5625" s="1"/>
      <c r="AA5625" s="1"/>
      <c r="AB5625" s="1"/>
      <c r="AC5625" s="1"/>
    </row>
    <row r="5626" spans="1:29" ht="15" customHeight="1" x14ac:dyDescent="0.25">
      <c r="A5626" s="342"/>
      <c r="B5626" s="417"/>
      <c r="C5626" s="418"/>
      <c r="S5626" s="367"/>
      <c r="T5626" s="367"/>
      <c r="U5626" s="368"/>
      <c r="V5626" s="1"/>
      <c r="W5626" s="1"/>
      <c r="X5626" s="1"/>
      <c r="Y5626" s="1"/>
      <c r="Z5626" s="1"/>
      <c r="AA5626" s="1"/>
      <c r="AB5626" s="1"/>
      <c r="AC5626" s="1"/>
    </row>
    <row r="5627" spans="1:29" ht="15" customHeight="1" x14ac:dyDescent="0.25">
      <c r="A5627" s="342"/>
      <c r="B5627" s="417"/>
      <c r="C5627" s="418"/>
      <c r="S5627" s="367"/>
      <c r="T5627" s="367"/>
      <c r="U5627" s="368"/>
      <c r="V5627" s="1"/>
      <c r="W5627" s="1"/>
      <c r="X5627" s="1"/>
      <c r="Y5627" s="1"/>
      <c r="Z5627" s="1"/>
      <c r="AA5627" s="1"/>
      <c r="AB5627" s="1"/>
      <c r="AC5627" s="1"/>
    </row>
    <row r="5628" spans="1:29" ht="15" customHeight="1" x14ac:dyDescent="0.25">
      <c r="A5628" s="342"/>
      <c r="B5628" s="417"/>
      <c r="C5628" s="418"/>
      <c r="S5628" s="367"/>
      <c r="T5628" s="367"/>
      <c r="U5628" s="368"/>
      <c r="V5628" s="1"/>
      <c r="W5628" s="1"/>
      <c r="X5628" s="1"/>
      <c r="Y5628" s="1"/>
      <c r="Z5628" s="1"/>
      <c r="AA5628" s="1"/>
      <c r="AB5628" s="1"/>
      <c r="AC5628" s="1"/>
    </row>
    <row r="5629" spans="1:29" ht="15" customHeight="1" x14ac:dyDescent="0.25">
      <c r="A5629" s="342"/>
      <c r="B5629" s="417"/>
      <c r="C5629" s="418"/>
      <c r="S5629" s="367"/>
      <c r="T5629" s="367"/>
      <c r="U5629" s="368"/>
      <c r="V5629" s="1"/>
      <c r="W5629" s="1"/>
      <c r="X5629" s="1"/>
      <c r="Y5629" s="1"/>
      <c r="Z5629" s="1"/>
      <c r="AA5629" s="1"/>
      <c r="AB5629" s="1"/>
      <c r="AC5629" s="1"/>
    </row>
    <row r="5630" spans="1:29" ht="15" customHeight="1" x14ac:dyDescent="0.25">
      <c r="A5630" s="342"/>
      <c r="B5630" s="417"/>
      <c r="C5630" s="418"/>
      <c r="S5630" s="367"/>
      <c r="T5630" s="367"/>
      <c r="U5630" s="368"/>
      <c r="V5630" s="1"/>
      <c r="W5630" s="1"/>
      <c r="X5630" s="1"/>
      <c r="Y5630" s="1"/>
      <c r="Z5630" s="1"/>
      <c r="AA5630" s="1"/>
      <c r="AB5630" s="1"/>
      <c r="AC5630" s="1"/>
    </row>
    <row r="5631" spans="1:29" ht="15" customHeight="1" x14ac:dyDescent="0.25">
      <c r="A5631" s="342"/>
      <c r="B5631" s="417"/>
      <c r="C5631" s="418"/>
      <c r="S5631" s="367"/>
      <c r="T5631" s="367"/>
      <c r="U5631" s="368"/>
      <c r="V5631" s="1"/>
      <c r="W5631" s="1"/>
      <c r="X5631" s="1"/>
      <c r="Y5631" s="1"/>
      <c r="Z5631" s="1"/>
      <c r="AA5631" s="1"/>
      <c r="AB5631" s="1"/>
      <c r="AC5631" s="1"/>
    </row>
    <row r="5632" spans="1:29" ht="15" customHeight="1" x14ac:dyDescent="0.25">
      <c r="A5632" s="342"/>
      <c r="B5632" s="417"/>
      <c r="C5632" s="418"/>
      <c r="S5632" s="367"/>
      <c r="T5632" s="367"/>
      <c r="U5632" s="368"/>
      <c r="V5632" s="1"/>
      <c r="W5632" s="1"/>
      <c r="X5632" s="1"/>
      <c r="Y5632" s="1"/>
      <c r="Z5632" s="1"/>
      <c r="AA5632" s="1"/>
      <c r="AB5632" s="1"/>
      <c r="AC5632" s="1"/>
    </row>
    <row r="5633" spans="1:29" ht="15" customHeight="1" x14ac:dyDescent="0.25">
      <c r="A5633" s="342"/>
      <c r="B5633" s="417"/>
      <c r="C5633" s="418"/>
      <c r="S5633" s="367"/>
      <c r="T5633" s="367"/>
      <c r="U5633" s="368"/>
      <c r="V5633" s="1"/>
      <c r="W5633" s="1"/>
      <c r="X5633" s="1"/>
      <c r="Y5633" s="1"/>
      <c r="Z5633" s="1"/>
      <c r="AA5633" s="1"/>
      <c r="AB5633" s="1"/>
      <c r="AC5633" s="1"/>
    </row>
    <row r="5634" spans="1:29" ht="15" customHeight="1" x14ac:dyDescent="0.25">
      <c r="A5634" s="342"/>
      <c r="B5634" s="417"/>
      <c r="C5634" s="418"/>
      <c r="S5634" s="367"/>
      <c r="T5634" s="367"/>
      <c r="U5634" s="368"/>
      <c r="V5634" s="1"/>
      <c r="W5634" s="1"/>
      <c r="X5634" s="1"/>
      <c r="Y5634" s="1"/>
      <c r="Z5634" s="1"/>
      <c r="AA5634" s="1"/>
      <c r="AB5634" s="1"/>
      <c r="AC5634" s="1"/>
    </row>
    <row r="5635" spans="1:29" ht="15" customHeight="1" x14ac:dyDescent="0.25">
      <c r="A5635" s="342"/>
      <c r="B5635" s="417"/>
      <c r="C5635" s="418"/>
      <c r="S5635" s="367"/>
      <c r="T5635" s="367"/>
      <c r="U5635" s="368"/>
      <c r="V5635" s="1"/>
      <c r="W5635" s="1"/>
      <c r="X5635" s="1"/>
      <c r="Y5635" s="1"/>
      <c r="Z5635" s="1"/>
      <c r="AA5635" s="1"/>
      <c r="AB5635" s="1"/>
      <c r="AC5635" s="1"/>
    </row>
    <row r="5636" spans="1:29" ht="15" customHeight="1" x14ac:dyDescent="0.25">
      <c r="A5636" s="342"/>
      <c r="B5636" s="417"/>
      <c r="C5636" s="418"/>
      <c r="S5636" s="367"/>
      <c r="T5636" s="367"/>
      <c r="U5636" s="368"/>
      <c r="V5636" s="1"/>
      <c r="W5636" s="1"/>
      <c r="X5636" s="1"/>
      <c r="Y5636" s="1"/>
      <c r="Z5636" s="1"/>
      <c r="AA5636" s="1"/>
      <c r="AB5636" s="1"/>
      <c r="AC5636" s="1"/>
    </row>
    <row r="5637" spans="1:29" ht="15" customHeight="1" x14ac:dyDescent="0.25">
      <c r="A5637" s="342"/>
      <c r="B5637" s="417"/>
      <c r="C5637" s="418"/>
      <c r="S5637" s="367"/>
      <c r="T5637" s="367"/>
      <c r="U5637" s="368"/>
      <c r="V5637" s="1"/>
      <c r="W5637" s="1"/>
      <c r="X5637" s="1"/>
      <c r="Y5637" s="1"/>
      <c r="Z5637" s="1"/>
      <c r="AA5637" s="1"/>
      <c r="AB5637" s="1"/>
      <c r="AC5637" s="1"/>
    </row>
    <row r="5638" spans="1:29" ht="15" customHeight="1" x14ac:dyDescent="0.25">
      <c r="A5638" s="342"/>
      <c r="B5638" s="417"/>
      <c r="C5638" s="418"/>
      <c r="S5638" s="367"/>
      <c r="T5638" s="367"/>
      <c r="U5638" s="368"/>
      <c r="V5638" s="1"/>
      <c r="W5638" s="1"/>
      <c r="X5638" s="1"/>
      <c r="Y5638" s="1"/>
      <c r="Z5638" s="1"/>
      <c r="AA5638" s="1"/>
      <c r="AB5638" s="1"/>
      <c r="AC5638" s="1"/>
    </row>
    <row r="5639" spans="1:29" ht="15" customHeight="1" x14ac:dyDescent="0.25">
      <c r="A5639" s="342"/>
      <c r="B5639" s="417"/>
      <c r="C5639" s="418"/>
      <c r="S5639" s="367"/>
      <c r="T5639" s="367"/>
      <c r="U5639" s="368"/>
      <c r="V5639" s="1"/>
      <c r="W5639" s="1"/>
      <c r="X5639" s="1"/>
      <c r="Y5639" s="1"/>
      <c r="Z5639" s="1"/>
      <c r="AA5639" s="1"/>
      <c r="AB5639" s="1"/>
      <c r="AC5639" s="1"/>
    </row>
    <row r="5640" spans="1:29" ht="15" customHeight="1" x14ac:dyDescent="0.25">
      <c r="A5640" s="342"/>
      <c r="B5640" s="417"/>
      <c r="C5640" s="418"/>
      <c r="S5640" s="367"/>
      <c r="T5640" s="367"/>
      <c r="U5640" s="368"/>
      <c r="V5640" s="1"/>
      <c r="W5640" s="1"/>
      <c r="X5640" s="1"/>
      <c r="Y5640" s="1"/>
      <c r="Z5640" s="1"/>
      <c r="AA5640" s="1"/>
      <c r="AB5640" s="1"/>
      <c r="AC5640" s="1"/>
    </row>
    <row r="5641" spans="1:29" ht="15" customHeight="1" x14ac:dyDescent="0.25">
      <c r="A5641" s="342"/>
      <c r="B5641" s="417"/>
      <c r="C5641" s="418"/>
      <c r="S5641" s="367"/>
      <c r="T5641" s="367"/>
      <c r="U5641" s="368"/>
      <c r="V5641" s="1"/>
      <c r="W5641" s="1"/>
      <c r="X5641" s="1"/>
      <c r="Y5641" s="1"/>
      <c r="Z5641" s="1"/>
      <c r="AA5641" s="1"/>
      <c r="AB5641" s="1"/>
      <c r="AC5641" s="1"/>
    </row>
    <row r="5642" spans="1:29" ht="15" customHeight="1" x14ac:dyDescent="0.25">
      <c r="A5642" s="342"/>
      <c r="B5642" s="417"/>
      <c r="C5642" s="418"/>
      <c r="S5642" s="367"/>
      <c r="T5642" s="367"/>
      <c r="U5642" s="368"/>
      <c r="V5642" s="1"/>
      <c r="W5642" s="1"/>
      <c r="X5642" s="1"/>
      <c r="Y5642" s="1"/>
      <c r="Z5642" s="1"/>
      <c r="AA5642" s="1"/>
      <c r="AB5642" s="1"/>
      <c r="AC5642" s="1"/>
    </row>
    <row r="5643" spans="1:29" ht="15" customHeight="1" x14ac:dyDescent="0.25">
      <c r="A5643" s="342"/>
      <c r="B5643" s="417"/>
      <c r="C5643" s="418"/>
      <c r="S5643" s="367"/>
      <c r="T5643" s="367"/>
      <c r="U5643" s="368"/>
      <c r="V5643" s="1"/>
      <c r="W5643" s="1"/>
      <c r="X5643" s="1"/>
      <c r="Y5643" s="1"/>
      <c r="Z5643" s="1"/>
      <c r="AA5643" s="1"/>
      <c r="AB5643" s="1"/>
      <c r="AC5643" s="1"/>
    </row>
    <row r="5644" spans="1:29" ht="15" customHeight="1" x14ac:dyDescent="0.25">
      <c r="A5644" s="342"/>
      <c r="B5644" s="417"/>
      <c r="C5644" s="418"/>
      <c r="S5644" s="367"/>
      <c r="T5644" s="367"/>
      <c r="U5644" s="368"/>
      <c r="V5644" s="1"/>
      <c r="W5644" s="1"/>
      <c r="X5644" s="1"/>
      <c r="Y5644" s="1"/>
      <c r="Z5644" s="1"/>
      <c r="AA5644" s="1"/>
      <c r="AB5644" s="1"/>
      <c r="AC5644" s="1"/>
    </row>
    <row r="5645" spans="1:29" ht="15" customHeight="1" x14ac:dyDescent="0.25">
      <c r="A5645" s="342"/>
      <c r="B5645" s="417"/>
      <c r="C5645" s="418"/>
      <c r="S5645" s="367"/>
      <c r="T5645" s="367"/>
      <c r="U5645" s="368"/>
      <c r="V5645" s="1"/>
      <c r="W5645" s="1"/>
      <c r="X5645" s="1"/>
      <c r="Y5645" s="1"/>
      <c r="Z5645" s="1"/>
      <c r="AA5645" s="1"/>
      <c r="AB5645" s="1"/>
      <c r="AC5645" s="1"/>
    </row>
    <row r="5646" spans="1:29" ht="15" customHeight="1" x14ac:dyDescent="0.25">
      <c r="A5646" s="342"/>
      <c r="B5646" s="417"/>
      <c r="C5646" s="418"/>
      <c r="S5646" s="367"/>
      <c r="T5646" s="367"/>
      <c r="U5646" s="368"/>
      <c r="V5646" s="1"/>
      <c r="W5646" s="1"/>
      <c r="X5646" s="1"/>
      <c r="Y5646" s="1"/>
      <c r="Z5646" s="1"/>
      <c r="AA5646" s="1"/>
      <c r="AB5646" s="1"/>
      <c r="AC5646" s="1"/>
    </row>
    <row r="5647" spans="1:29" ht="15" customHeight="1" x14ac:dyDescent="0.25">
      <c r="A5647" s="342"/>
      <c r="B5647" s="417"/>
      <c r="C5647" s="418"/>
      <c r="S5647" s="367"/>
      <c r="T5647" s="367"/>
      <c r="U5647" s="368"/>
      <c r="V5647" s="1"/>
      <c r="W5647" s="1"/>
      <c r="X5647" s="1"/>
      <c r="Y5647" s="1"/>
      <c r="Z5647" s="1"/>
      <c r="AA5647" s="1"/>
      <c r="AB5647" s="1"/>
      <c r="AC5647" s="1"/>
    </row>
    <row r="5648" spans="1:29" ht="15" customHeight="1" x14ac:dyDescent="0.25">
      <c r="A5648" s="342"/>
      <c r="B5648" s="417"/>
      <c r="C5648" s="418"/>
      <c r="S5648" s="367"/>
      <c r="T5648" s="367"/>
      <c r="U5648" s="368"/>
      <c r="V5648" s="1"/>
      <c r="W5648" s="1"/>
      <c r="X5648" s="1"/>
      <c r="Y5648" s="1"/>
      <c r="Z5648" s="1"/>
      <c r="AA5648" s="1"/>
      <c r="AB5648" s="1"/>
      <c r="AC5648" s="1"/>
    </row>
    <row r="5649" spans="1:29" ht="15" customHeight="1" x14ac:dyDescent="0.25">
      <c r="A5649" s="342"/>
      <c r="B5649" s="417"/>
      <c r="C5649" s="418"/>
      <c r="S5649" s="367"/>
      <c r="T5649" s="367"/>
      <c r="U5649" s="368"/>
      <c r="V5649" s="1"/>
      <c r="W5649" s="1"/>
      <c r="X5649" s="1"/>
      <c r="Y5649" s="1"/>
      <c r="Z5649" s="1"/>
      <c r="AA5649" s="1"/>
      <c r="AB5649" s="1"/>
      <c r="AC5649" s="1"/>
    </row>
    <row r="5650" spans="1:29" ht="15" customHeight="1" x14ac:dyDescent="0.25">
      <c r="A5650" s="342"/>
      <c r="B5650" s="417"/>
      <c r="C5650" s="418"/>
      <c r="S5650" s="367"/>
      <c r="T5650" s="367"/>
      <c r="U5650" s="368"/>
      <c r="V5650" s="1"/>
      <c r="W5650" s="1"/>
      <c r="X5650" s="1"/>
      <c r="Y5650" s="1"/>
      <c r="Z5650" s="1"/>
      <c r="AA5650" s="1"/>
      <c r="AB5650" s="1"/>
      <c r="AC5650" s="1"/>
    </row>
    <row r="5651" spans="1:29" ht="15" customHeight="1" x14ac:dyDescent="0.25">
      <c r="A5651" s="342"/>
      <c r="B5651" s="417"/>
      <c r="C5651" s="418"/>
      <c r="S5651" s="367"/>
      <c r="T5651" s="367"/>
      <c r="U5651" s="368"/>
      <c r="V5651" s="1"/>
      <c r="W5651" s="1"/>
      <c r="X5651" s="1"/>
      <c r="Y5651" s="1"/>
      <c r="Z5651" s="1"/>
      <c r="AA5651" s="1"/>
      <c r="AB5651" s="1"/>
      <c r="AC5651" s="1"/>
    </row>
    <row r="5652" spans="1:29" ht="15" customHeight="1" x14ac:dyDescent="0.25">
      <c r="A5652" s="342"/>
      <c r="B5652" s="417"/>
      <c r="C5652" s="418"/>
      <c r="S5652" s="367"/>
      <c r="T5652" s="367"/>
      <c r="U5652" s="368"/>
      <c r="V5652" s="1"/>
      <c r="W5652" s="1"/>
      <c r="X5652" s="1"/>
      <c r="Y5652" s="1"/>
      <c r="Z5652" s="1"/>
      <c r="AA5652" s="1"/>
      <c r="AB5652" s="1"/>
      <c r="AC5652" s="1"/>
    </row>
    <row r="5653" spans="1:29" ht="15" customHeight="1" x14ac:dyDescent="0.25">
      <c r="A5653" s="342"/>
      <c r="B5653" s="417"/>
      <c r="C5653" s="418"/>
      <c r="S5653" s="367"/>
      <c r="T5653" s="367"/>
      <c r="U5653" s="368"/>
      <c r="V5653" s="1"/>
      <c r="W5653" s="1"/>
      <c r="X5653" s="1"/>
      <c r="Y5653" s="1"/>
      <c r="Z5653" s="1"/>
      <c r="AA5653" s="1"/>
      <c r="AB5653" s="1"/>
      <c r="AC5653" s="1"/>
    </row>
    <row r="5654" spans="1:29" ht="15" customHeight="1" x14ac:dyDescent="0.25">
      <c r="A5654" s="342"/>
      <c r="B5654" s="417"/>
      <c r="C5654" s="418"/>
      <c r="S5654" s="367"/>
      <c r="T5654" s="367"/>
      <c r="U5654" s="368"/>
      <c r="V5654" s="1"/>
      <c r="W5654" s="1"/>
      <c r="X5654" s="1"/>
      <c r="Y5654" s="1"/>
      <c r="Z5654" s="1"/>
      <c r="AA5654" s="1"/>
      <c r="AB5654" s="1"/>
      <c r="AC5654" s="1"/>
    </row>
    <row r="5655" spans="1:29" ht="15" customHeight="1" x14ac:dyDescent="0.25">
      <c r="A5655" s="342"/>
      <c r="B5655" s="417"/>
      <c r="C5655" s="418"/>
      <c r="S5655" s="367"/>
      <c r="T5655" s="367"/>
      <c r="U5655" s="368"/>
      <c r="V5655" s="1"/>
      <c r="W5655" s="1"/>
      <c r="X5655" s="1"/>
      <c r="Y5655" s="1"/>
      <c r="Z5655" s="1"/>
      <c r="AA5655" s="1"/>
      <c r="AB5655" s="1"/>
      <c r="AC5655" s="1"/>
    </row>
    <row r="5656" spans="1:29" ht="15" customHeight="1" x14ac:dyDescent="0.25">
      <c r="A5656" s="342"/>
      <c r="B5656" s="417"/>
      <c r="C5656" s="418"/>
      <c r="S5656" s="367"/>
      <c r="T5656" s="367"/>
      <c r="U5656" s="368"/>
      <c r="V5656" s="1"/>
      <c r="W5656" s="1"/>
      <c r="X5656" s="1"/>
      <c r="Y5656" s="1"/>
      <c r="Z5656" s="1"/>
      <c r="AA5656" s="1"/>
      <c r="AB5656" s="1"/>
      <c r="AC5656" s="1"/>
    </row>
    <row r="5657" spans="1:29" ht="15" customHeight="1" x14ac:dyDescent="0.25">
      <c r="A5657" s="342"/>
      <c r="B5657" s="417"/>
      <c r="C5657" s="418"/>
      <c r="S5657" s="367"/>
      <c r="T5657" s="367"/>
      <c r="U5657" s="368"/>
      <c r="V5657" s="1"/>
      <c r="W5657" s="1"/>
      <c r="X5657" s="1"/>
      <c r="Y5657" s="1"/>
      <c r="Z5657" s="1"/>
      <c r="AA5657" s="1"/>
      <c r="AB5657" s="1"/>
      <c r="AC5657" s="1"/>
    </row>
    <row r="5658" spans="1:29" ht="15" customHeight="1" x14ac:dyDescent="0.25">
      <c r="A5658" s="342"/>
      <c r="B5658" s="417"/>
      <c r="C5658" s="418"/>
      <c r="S5658" s="367"/>
      <c r="T5658" s="367"/>
      <c r="U5658" s="368"/>
      <c r="V5658" s="1"/>
      <c r="W5658" s="1"/>
      <c r="X5658" s="1"/>
      <c r="Y5658" s="1"/>
      <c r="Z5658" s="1"/>
      <c r="AA5658" s="1"/>
      <c r="AB5658" s="1"/>
      <c r="AC5658" s="1"/>
    </row>
    <row r="5659" spans="1:29" ht="15" customHeight="1" x14ac:dyDescent="0.25">
      <c r="A5659" s="342"/>
      <c r="B5659" s="417"/>
      <c r="C5659" s="418"/>
      <c r="S5659" s="367"/>
      <c r="T5659" s="367"/>
      <c r="U5659" s="368"/>
      <c r="V5659" s="1"/>
      <c r="W5659" s="1"/>
      <c r="X5659" s="1"/>
      <c r="Y5659" s="1"/>
      <c r="Z5659" s="1"/>
      <c r="AA5659" s="1"/>
      <c r="AB5659" s="1"/>
      <c r="AC5659" s="1"/>
    </row>
    <row r="5660" spans="1:29" ht="15" customHeight="1" x14ac:dyDescent="0.25">
      <c r="A5660" s="342"/>
      <c r="B5660" s="417"/>
      <c r="C5660" s="418"/>
      <c r="S5660" s="367"/>
      <c r="T5660" s="367"/>
      <c r="U5660" s="368"/>
      <c r="V5660" s="1"/>
      <c r="W5660" s="1"/>
      <c r="X5660" s="1"/>
      <c r="Y5660" s="1"/>
      <c r="Z5660" s="1"/>
      <c r="AA5660" s="1"/>
      <c r="AB5660" s="1"/>
      <c r="AC5660" s="1"/>
    </row>
    <row r="5661" spans="1:29" ht="15" customHeight="1" x14ac:dyDescent="0.25">
      <c r="A5661" s="342"/>
      <c r="B5661" s="417"/>
      <c r="C5661" s="418"/>
      <c r="S5661" s="367"/>
      <c r="T5661" s="367"/>
      <c r="U5661" s="368"/>
      <c r="V5661" s="1"/>
      <c r="W5661" s="1"/>
      <c r="X5661" s="1"/>
      <c r="Y5661" s="1"/>
      <c r="Z5661" s="1"/>
      <c r="AA5661" s="1"/>
      <c r="AB5661" s="1"/>
      <c r="AC5661" s="1"/>
    </row>
    <row r="5662" spans="1:29" ht="15" customHeight="1" x14ac:dyDescent="0.25">
      <c r="A5662" s="342"/>
      <c r="B5662" s="417"/>
      <c r="C5662" s="418"/>
      <c r="S5662" s="367"/>
      <c r="T5662" s="367"/>
      <c r="U5662" s="368"/>
      <c r="V5662" s="1"/>
      <c r="W5662" s="1"/>
      <c r="X5662" s="1"/>
      <c r="Y5662" s="1"/>
      <c r="Z5662" s="1"/>
      <c r="AA5662" s="1"/>
      <c r="AB5662" s="1"/>
      <c r="AC5662" s="1"/>
    </row>
    <row r="5663" spans="1:29" ht="15" customHeight="1" x14ac:dyDescent="0.25">
      <c r="A5663" s="342"/>
      <c r="B5663" s="417"/>
      <c r="C5663" s="418"/>
      <c r="S5663" s="367"/>
      <c r="T5663" s="367"/>
      <c r="U5663" s="368"/>
      <c r="V5663" s="1"/>
      <c r="W5663" s="1"/>
      <c r="X5663" s="1"/>
      <c r="Y5663" s="1"/>
      <c r="Z5663" s="1"/>
      <c r="AA5663" s="1"/>
      <c r="AB5663" s="1"/>
      <c r="AC5663" s="1"/>
    </row>
    <row r="5664" spans="1:29" ht="15" customHeight="1" x14ac:dyDescent="0.25">
      <c r="A5664" s="342"/>
      <c r="B5664" s="417"/>
      <c r="C5664" s="418"/>
      <c r="S5664" s="367"/>
      <c r="T5664" s="367"/>
      <c r="U5664" s="368"/>
      <c r="V5664" s="1"/>
      <c r="W5664" s="1"/>
      <c r="X5664" s="1"/>
      <c r="Y5664" s="1"/>
      <c r="Z5664" s="1"/>
      <c r="AA5664" s="1"/>
      <c r="AB5664" s="1"/>
      <c r="AC5664" s="1"/>
    </row>
    <row r="5665" spans="1:29" ht="15" customHeight="1" x14ac:dyDescent="0.25">
      <c r="A5665" s="342"/>
      <c r="B5665" s="417"/>
      <c r="C5665" s="418"/>
      <c r="S5665" s="367"/>
      <c r="T5665" s="367"/>
      <c r="U5665" s="368"/>
      <c r="V5665" s="1"/>
      <c r="W5665" s="1"/>
      <c r="X5665" s="1"/>
      <c r="Y5665" s="1"/>
      <c r="Z5665" s="1"/>
      <c r="AA5665" s="1"/>
      <c r="AB5665" s="1"/>
      <c r="AC5665" s="1"/>
    </row>
    <row r="5666" spans="1:29" ht="15" customHeight="1" x14ac:dyDescent="0.25">
      <c r="A5666" s="342"/>
      <c r="B5666" s="417"/>
      <c r="C5666" s="418"/>
      <c r="S5666" s="367"/>
      <c r="T5666" s="367"/>
      <c r="U5666" s="368"/>
      <c r="V5666" s="1"/>
      <c r="W5666" s="1"/>
      <c r="X5666" s="1"/>
      <c r="Y5666" s="1"/>
      <c r="Z5666" s="1"/>
      <c r="AA5666" s="1"/>
      <c r="AB5666" s="1"/>
      <c r="AC5666" s="1"/>
    </row>
    <row r="5667" spans="1:29" ht="15" customHeight="1" x14ac:dyDescent="0.25">
      <c r="A5667" s="342"/>
      <c r="B5667" s="417"/>
      <c r="C5667" s="418"/>
      <c r="S5667" s="367"/>
      <c r="T5667" s="367"/>
      <c r="U5667" s="368"/>
      <c r="V5667" s="1"/>
      <c r="W5667" s="1"/>
      <c r="X5667" s="1"/>
      <c r="Y5667" s="1"/>
      <c r="Z5667" s="1"/>
      <c r="AA5667" s="1"/>
      <c r="AB5667" s="1"/>
      <c r="AC5667" s="1"/>
    </row>
    <row r="5668" spans="1:29" ht="15" customHeight="1" x14ac:dyDescent="0.25">
      <c r="A5668" s="342"/>
      <c r="B5668" s="417"/>
      <c r="C5668" s="418"/>
      <c r="S5668" s="367"/>
      <c r="T5668" s="367"/>
      <c r="U5668" s="368"/>
      <c r="V5668" s="1"/>
      <c r="W5668" s="1"/>
      <c r="X5668" s="1"/>
      <c r="Y5668" s="1"/>
      <c r="Z5668" s="1"/>
      <c r="AA5668" s="1"/>
      <c r="AB5668" s="1"/>
      <c r="AC5668" s="1"/>
    </row>
    <row r="5669" spans="1:29" ht="15" customHeight="1" x14ac:dyDescent="0.25">
      <c r="A5669" s="342"/>
      <c r="B5669" s="417"/>
      <c r="C5669" s="418"/>
      <c r="S5669" s="367"/>
      <c r="T5669" s="367"/>
      <c r="U5669" s="368"/>
      <c r="V5669" s="1"/>
      <c r="W5669" s="1"/>
      <c r="X5669" s="1"/>
      <c r="Y5669" s="1"/>
      <c r="Z5669" s="1"/>
      <c r="AA5669" s="1"/>
      <c r="AB5669" s="1"/>
      <c r="AC5669" s="1"/>
    </row>
    <row r="5670" spans="1:29" ht="15" customHeight="1" x14ac:dyDescent="0.25">
      <c r="A5670" s="342"/>
      <c r="B5670" s="417"/>
      <c r="C5670" s="418"/>
      <c r="S5670" s="367"/>
      <c r="T5670" s="367"/>
      <c r="U5670" s="368"/>
      <c r="V5670" s="1"/>
      <c r="W5670" s="1"/>
      <c r="X5670" s="1"/>
      <c r="Y5670" s="1"/>
      <c r="Z5670" s="1"/>
      <c r="AA5670" s="1"/>
      <c r="AB5670" s="1"/>
      <c r="AC5670" s="1"/>
    </row>
    <row r="5671" spans="1:29" ht="15" customHeight="1" x14ac:dyDescent="0.25">
      <c r="A5671" s="342"/>
      <c r="B5671" s="417"/>
      <c r="C5671" s="418"/>
      <c r="S5671" s="367"/>
      <c r="T5671" s="367"/>
      <c r="U5671" s="368"/>
      <c r="V5671" s="1"/>
      <c r="W5671" s="1"/>
      <c r="X5671" s="1"/>
      <c r="Y5671" s="1"/>
      <c r="Z5671" s="1"/>
      <c r="AA5671" s="1"/>
      <c r="AB5671" s="1"/>
      <c r="AC5671" s="1"/>
    </row>
    <row r="5672" spans="1:29" ht="15" customHeight="1" x14ac:dyDescent="0.25">
      <c r="A5672" s="342"/>
      <c r="B5672" s="417"/>
      <c r="C5672" s="418"/>
      <c r="S5672" s="367"/>
      <c r="T5672" s="367"/>
      <c r="U5672" s="368"/>
      <c r="V5672" s="1"/>
      <c r="W5672" s="1"/>
      <c r="X5672" s="1"/>
      <c r="Y5672" s="1"/>
      <c r="Z5672" s="1"/>
      <c r="AA5672" s="1"/>
      <c r="AB5672" s="1"/>
      <c r="AC5672" s="1"/>
    </row>
    <row r="5673" spans="1:29" ht="15" customHeight="1" x14ac:dyDescent="0.25">
      <c r="A5673" s="342"/>
      <c r="B5673" s="417"/>
      <c r="C5673" s="418"/>
      <c r="S5673" s="367"/>
      <c r="T5673" s="367"/>
      <c r="U5673" s="368"/>
      <c r="V5673" s="1"/>
      <c r="W5673" s="1"/>
      <c r="X5673" s="1"/>
      <c r="Y5673" s="1"/>
      <c r="Z5673" s="1"/>
      <c r="AA5673" s="1"/>
      <c r="AB5673" s="1"/>
      <c r="AC5673" s="1"/>
    </row>
    <row r="5674" spans="1:29" ht="15" customHeight="1" x14ac:dyDescent="0.25">
      <c r="A5674" s="342"/>
      <c r="B5674" s="417"/>
      <c r="C5674" s="418"/>
      <c r="S5674" s="367"/>
      <c r="T5674" s="367"/>
      <c r="U5674" s="368"/>
      <c r="V5674" s="1"/>
      <c r="W5674" s="1"/>
      <c r="X5674" s="1"/>
      <c r="Y5674" s="1"/>
      <c r="Z5674" s="1"/>
      <c r="AA5674" s="1"/>
      <c r="AB5674" s="1"/>
      <c r="AC5674" s="1"/>
    </row>
    <row r="5675" spans="1:29" ht="15" customHeight="1" x14ac:dyDescent="0.25">
      <c r="A5675" s="342"/>
      <c r="B5675" s="417"/>
      <c r="C5675" s="418"/>
      <c r="S5675" s="367"/>
      <c r="T5675" s="367"/>
      <c r="U5675" s="368"/>
      <c r="V5675" s="1"/>
      <c r="W5675" s="1"/>
      <c r="X5675" s="1"/>
      <c r="Y5675" s="1"/>
      <c r="Z5675" s="1"/>
      <c r="AA5675" s="1"/>
      <c r="AB5675" s="1"/>
      <c r="AC5675" s="1"/>
    </row>
    <row r="5676" spans="1:29" ht="15" customHeight="1" x14ac:dyDescent="0.25">
      <c r="A5676" s="342"/>
      <c r="B5676" s="417"/>
      <c r="C5676" s="418"/>
      <c r="S5676" s="367"/>
      <c r="T5676" s="367"/>
      <c r="U5676" s="368"/>
      <c r="V5676" s="1"/>
      <c r="W5676" s="1"/>
      <c r="X5676" s="1"/>
      <c r="Y5676" s="1"/>
      <c r="Z5676" s="1"/>
      <c r="AA5676" s="1"/>
      <c r="AB5676" s="1"/>
      <c r="AC5676" s="1"/>
    </row>
    <row r="5677" spans="1:29" ht="15" customHeight="1" x14ac:dyDescent="0.25">
      <c r="A5677" s="342"/>
      <c r="B5677" s="417"/>
      <c r="C5677" s="418"/>
      <c r="S5677" s="367"/>
      <c r="T5677" s="367"/>
      <c r="U5677" s="368"/>
      <c r="V5677" s="1"/>
      <c r="W5677" s="1"/>
      <c r="X5677" s="1"/>
      <c r="Y5677" s="1"/>
      <c r="Z5677" s="1"/>
      <c r="AA5677" s="1"/>
      <c r="AB5677" s="1"/>
      <c r="AC5677" s="1"/>
    </row>
    <row r="5678" spans="1:29" ht="15" customHeight="1" x14ac:dyDescent="0.25">
      <c r="A5678" s="342"/>
      <c r="B5678" s="417"/>
      <c r="C5678" s="418"/>
      <c r="S5678" s="367"/>
      <c r="T5678" s="367"/>
      <c r="U5678" s="368"/>
      <c r="V5678" s="1"/>
      <c r="W5678" s="1"/>
      <c r="X5678" s="1"/>
      <c r="Y5678" s="1"/>
      <c r="Z5678" s="1"/>
      <c r="AA5678" s="1"/>
      <c r="AB5678" s="1"/>
      <c r="AC5678" s="1"/>
    </row>
    <row r="5679" spans="1:29" ht="15" customHeight="1" x14ac:dyDescent="0.25">
      <c r="A5679" s="342"/>
      <c r="B5679" s="417"/>
      <c r="C5679" s="418"/>
      <c r="S5679" s="367"/>
      <c r="T5679" s="367"/>
      <c r="U5679" s="368"/>
      <c r="V5679" s="1"/>
      <c r="W5679" s="1"/>
      <c r="X5679" s="1"/>
      <c r="Y5679" s="1"/>
      <c r="Z5679" s="1"/>
      <c r="AA5679" s="1"/>
      <c r="AB5679" s="1"/>
      <c r="AC5679" s="1"/>
    </row>
    <row r="5680" spans="1:29" ht="15" customHeight="1" x14ac:dyDescent="0.25">
      <c r="A5680" s="342"/>
      <c r="B5680" s="417"/>
      <c r="C5680" s="418"/>
      <c r="S5680" s="367"/>
      <c r="T5680" s="367"/>
      <c r="U5680" s="368"/>
      <c r="V5680" s="1"/>
      <c r="W5680" s="1"/>
      <c r="X5680" s="1"/>
      <c r="Y5680" s="1"/>
      <c r="Z5680" s="1"/>
      <c r="AA5680" s="1"/>
      <c r="AB5680" s="1"/>
      <c r="AC5680" s="1"/>
    </row>
    <row r="5681" spans="1:29" ht="15" customHeight="1" x14ac:dyDescent="0.25">
      <c r="A5681" s="342"/>
      <c r="B5681" s="417"/>
      <c r="C5681" s="418"/>
      <c r="S5681" s="367"/>
      <c r="T5681" s="367"/>
      <c r="U5681" s="368"/>
      <c r="V5681" s="1"/>
      <c r="W5681" s="1"/>
      <c r="X5681" s="1"/>
      <c r="Y5681" s="1"/>
      <c r="Z5681" s="1"/>
      <c r="AA5681" s="1"/>
      <c r="AB5681" s="1"/>
      <c r="AC5681" s="1"/>
    </row>
    <row r="5682" spans="1:29" ht="15" customHeight="1" x14ac:dyDescent="0.25">
      <c r="A5682" s="342"/>
      <c r="B5682" s="417"/>
      <c r="C5682" s="418"/>
      <c r="S5682" s="367"/>
      <c r="T5682" s="367"/>
      <c r="U5682" s="368"/>
      <c r="V5682" s="1"/>
      <c r="W5682" s="1"/>
      <c r="X5682" s="1"/>
      <c r="Y5682" s="1"/>
      <c r="Z5682" s="1"/>
      <c r="AA5682" s="1"/>
      <c r="AB5682" s="1"/>
      <c r="AC5682" s="1"/>
    </row>
    <row r="5683" spans="1:29" ht="15" customHeight="1" x14ac:dyDescent="0.25">
      <c r="A5683" s="342"/>
      <c r="B5683" s="417"/>
      <c r="C5683" s="418"/>
      <c r="S5683" s="367"/>
      <c r="T5683" s="367"/>
      <c r="U5683" s="368"/>
      <c r="V5683" s="1"/>
      <c r="W5683" s="1"/>
      <c r="X5683" s="1"/>
      <c r="Y5683" s="1"/>
      <c r="Z5683" s="1"/>
      <c r="AA5683" s="1"/>
      <c r="AB5683" s="1"/>
      <c r="AC5683" s="1"/>
    </row>
    <row r="5684" spans="1:29" ht="15" customHeight="1" x14ac:dyDescent="0.25">
      <c r="A5684" s="342"/>
      <c r="B5684" s="417"/>
      <c r="C5684" s="418"/>
      <c r="S5684" s="367"/>
      <c r="T5684" s="367"/>
      <c r="U5684" s="368"/>
      <c r="V5684" s="1"/>
      <c r="W5684" s="1"/>
      <c r="X5684" s="1"/>
      <c r="Y5684" s="1"/>
      <c r="Z5684" s="1"/>
      <c r="AA5684" s="1"/>
      <c r="AB5684" s="1"/>
      <c r="AC5684" s="1"/>
    </row>
    <row r="5685" spans="1:29" ht="15" customHeight="1" x14ac:dyDescent="0.25">
      <c r="A5685" s="342"/>
      <c r="B5685" s="417"/>
      <c r="C5685" s="418"/>
      <c r="S5685" s="367"/>
      <c r="T5685" s="367"/>
      <c r="U5685" s="368"/>
      <c r="V5685" s="1"/>
      <c r="W5685" s="1"/>
      <c r="X5685" s="1"/>
      <c r="Y5685" s="1"/>
      <c r="Z5685" s="1"/>
      <c r="AA5685" s="1"/>
      <c r="AB5685" s="1"/>
      <c r="AC5685" s="1"/>
    </row>
    <row r="5686" spans="1:29" ht="15" customHeight="1" x14ac:dyDescent="0.25">
      <c r="A5686" s="342"/>
      <c r="B5686" s="417"/>
      <c r="C5686" s="418"/>
      <c r="S5686" s="367"/>
      <c r="T5686" s="367"/>
      <c r="U5686" s="368"/>
      <c r="V5686" s="1"/>
      <c r="W5686" s="1"/>
      <c r="X5686" s="1"/>
      <c r="Y5686" s="1"/>
      <c r="Z5686" s="1"/>
      <c r="AA5686" s="1"/>
      <c r="AB5686" s="1"/>
      <c r="AC5686" s="1"/>
    </row>
    <row r="5687" spans="1:29" ht="15" customHeight="1" x14ac:dyDescent="0.25">
      <c r="A5687" s="342"/>
      <c r="B5687" s="417"/>
      <c r="C5687" s="418"/>
      <c r="S5687" s="367"/>
      <c r="T5687" s="367"/>
      <c r="U5687" s="368"/>
      <c r="V5687" s="1"/>
      <c r="W5687" s="1"/>
      <c r="X5687" s="1"/>
      <c r="Y5687" s="1"/>
      <c r="Z5687" s="1"/>
      <c r="AA5687" s="1"/>
      <c r="AB5687" s="1"/>
      <c r="AC5687" s="1"/>
    </row>
    <row r="5688" spans="1:29" ht="15" customHeight="1" x14ac:dyDescent="0.25">
      <c r="A5688" s="342"/>
      <c r="B5688" s="417"/>
      <c r="C5688" s="418"/>
      <c r="S5688" s="367"/>
      <c r="T5688" s="367"/>
      <c r="U5688" s="368"/>
      <c r="V5688" s="1"/>
      <c r="W5688" s="1"/>
      <c r="X5688" s="1"/>
      <c r="Y5688" s="1"/>
      <c r="Z5688" s="1"/>
      <c r="AA5688" s="1"/>
      <c r="AB5688" s="1"/>
      <c r="AC5688" s="1"/>
    </row>
    <row r="5689" spans="1:29" ht="15" customHeight="1" x14ac:dyDescent="0.25">
      <c r="A5689" s="342"/>
      <c r="B5689" s="417"/>
      <c r="C5689" s="418"/>
      <c r="S5689" s="367"/>
      <c r="T5689" s="367"/>
      <c r="U5689" s="368"/>
      <c r="V5689" s="1"/>
      <c r="W5689" s="1"/>
      <c r="X5689" s="1"/>
      <c r="Y5689" s="1"/>
      <c r="Z5689" s="1"/>
      <c r="AA5689" s="1"/>
      <c r="AB5689" s="1"/>
      <c r="AC5689" s="1"/>
    </row>
    <row r="5690" spans="1:29" ht="15" customHeight="1" x14ac:dyDescent="0.25">
      <c r="A5690" s="342"/>
      <c r="B5690" s="417"/>
      <c r="C5690" s="418"/>
      <c r="S5690" s="367"/>
      <c r="T5690" s="367"/>
      <c r="U5690" s="368"/>
      <c r="V5690" s="1"/>
      <c r="W5690" s="1"/>
      <c r="X5690" s="1"/>
      <c r="Y5690" s="1"/>
      <c r="Z5690" s="1"/>
      <c r="AA5690" s="1"/>
      <c r="AB5690" s="1"/>
      <c r="AC5690" s="1"/>
    </row>
    <row r="5691" spans="1:29" ht="15" customHeight="1" x14ac:dyDescent="0.25">
      <c r="A5691" s="342"/>
      <c r="B5691" s="417"/>
      <c r="C5691" s="418"/>
      <c r="S5691" s="367"/>
      <c r="T5691" s="367"/>
      <c r="U5691" s="368"/>
      <c r="V5691" s="1"/>
      <c r="W5691" s="1"/>
      <c r="X5691" s="1"/>
      <c r="Y5691" s="1"/>
      <c r="Z5691" s="1"/>
      <c r="AA5691" s="1"/>
      <c r="AB5691" s="1"/>
      <c r="AC5691" s="1"/>
    </row>
    <row r="5692" spans="1:29" ht="15" customHeight="1" x14ac:dyDescent="0.25">
      <c r="A5692" s="342"/>
      <c r="B5692" s="417"/>
      <c r="C5692" s="418"/>
      <c r="S5692" s="367"/>
      <c r="T5692" s="367"/>
      <c r="U5692" s="368"/>
      <c r="V5692" s="1"/>
      <c r="W5692" s="1"/>
      <c r="X5692" s="1"/>
      <c r="Y5692" s="1"/>
      <c r="Z5692" s="1"/>
      <c r="AA5692" s="1"/>
      <c r="AB5692" s="1"/>
      <c r="AC5692" s="1"/>
    </row>
    <row r="5693" spans="1:29" ht="15" customHeight="1" x14ac:dyDescent="0.25">
      <c r="A5693" s="342"/>
      <c r="B5693" s="417"/>
      <c r="C5693" s="418"/>
      <c r="S5693" s="367"/>
      <c r="T5693" s="367"/>
      <c r="U5693" s="368"/>
      <c r="V5693" s="1"/>
      <c r="W5693" s="1"/>
      <c r="X5693" s="1"/>
      <c r="Y5693" s="1"/>
      <c r="Z5693" s="1"/>
      <c r="AA5693" s="1"/>
      <c r="AB5693" s="1"/>
      <c r="AC5693" s="1"/>
    </row>
    <row r="5694" spans="1:29" ht="15" customHeight="1" x14ac:dyDescent="0.25">
      <c r="A5694" s="342"/>
      <c r="B5694" s="417"/>
      <c r="C5694" s="418"/>
      <c r="S5694" s="367"/>
      <c r="T5694" s="367"/>
      <c r="U5694" s="368"/>
      <c r="V5694" s="1"/>
      <c r="W5694" s="1"/>
      <c r="X5694" s="1"/>
      <c r="Y5694" s="1"/>
      <c r="Z5694" s="1"/>
      <c r="AA5694" s="1"/>
      <c r="AB5694" s="1"/>
      <c r="AC5694" s="1"/>
    </row>
    <row r="5695" spans="1:29" ht="15" customHeight="1" x14ac:dyDescent="0.25">
      <c r="A5695" s="342"/>
      <c r="B5695" s="417"/>
      <c r="C5695" s="418"/>
      <c r="S5695" s="367"/>
      <c r="T5695" s="367"/>
      <c r="U5695" s="368"/>
      <c r="V5695" s="1"/>
      <c r="W5695" s="1"/>
      <c r="X5695" s="1"/>
      <c r="Y5695" s="1"/>
      <c r="Z5695" s="1"/>
      <c r="AA5695" s="1"/>
      <c r="AB5695" s="1"/>
      <c r="AC5695" s="1"/>
    </row>
    <row r="5696" spans="1:29" ht="15" customHeight="1" x14ac:dyDescent="0.25">
      <c r="A5696" s="342"/>
      <c r="B5696" s="417"/>
      <c r="C5696" s="418"/>
      <c r="S5696" s="367"/>
      <c r="T5696" s="367"/>
      <c r="U5696" s="368"/>
      <c r="V5696" s="1"/>
      <c r="W5696" s="1"/>
      <c r="X5696" s="1"/>
      <c r="Y5696" s="1"/>
      <c r="Z5696" s="1"/>
      <c r="AA5696" s="1"/>
      <c r="AB5696" s="1"/>
      <c r="AC5696" s="1"/>
    </row>
    <row r="5697" spans="1:29" ht="15" customHeight="1" x14ac:dyDescent="0.25">
      <c r="A5697" s="342"/>
      <c r="B5697" s="417"/>
      <c r="C5697" s="418"/>
      <c r="S5697" s="367"/>
      <c r="T5697" s="367"/>
      <c r="U5697" s="368"/>
      <c r="V5697" s="1"/>
      <c r="W5697" s="1"/>
      <c r="X5697" s="1"/>
      <c r="Y5697" s="1"/>
      <c r="Z5697" s="1"/>
      <c r="AA5697" s="1"/>
      <c r="AB5697" s="1"/>
      <c r="AC5697" s="1"/>
    </row>
    <row r="5698" spans="1:29" ht="15" customHeight="1" x14ac:dyDescent="0.25">
      <c r="A5698" s="342"/>
      <c r="B5698" s="417"/>
      <c r="C5698" s="418"/>
      <c r="S5698" s="367"/>
      <c r="T5698" s="367"/>
      <c r="U5698" s="368"/>
      <c r="V5698" s="1"/>
      <c r="W5698" s="1"/>
      <c r="X5698" s="1"/>
      <c r="Y5698" s="1"/>
      <c r="Z5698" s="1"/>
      <c r="AA5698" s="1"/>
      <c r="AB5698" s="1"/>
      <c r="AC5698" s="1"/>
    </row>
    <row r="5699" spans="1:29" ht="15" customHeight="1" x14ac:dyDescent="0.25">
      <c r="A5699" s="342"/>
      <c r="B5699" s="417"/>
      <c r="C5699" s="418"/>
      <c r="S5699" s="367"/>
      <c r="T5699" s="367"/>
      <c r="U5699" s="368"/>
      <c r="V5699" s="1"/>
      <c r="W5699" s="1"/>
      <c r="X5699" s="1"/>
      <c r="Y5699" s="1"/>
      <c r="Z5699" s="1"/>
      <c r="AA5699" s="1"/>
      <c r="AB5699" s="1"/>
      <c r="AC5699" s="1"/>
    </row>
    <row r="5700" spans="1:29" ht="15" customHeight="1" x14ac:dyDescent="0.25">
      <c r="A5700" s="342"/>
      <c r="B5700" s="417"/>
      <c r="C5700" s="418"/>
      <c r="S5700" s="367"/>
      <c r="T5700" s="367"/>
      <c r="U5700" s="368"/>
      <c r="V5700" s="1"/>
      <c r="W5700" s="1"/>
      <c r="X5700" s="1"/>
      <c r="Y5700" s="1"/>
      <c r="Z5700" s="1"/>
      <c r="AA5700" s="1"/>
      <c r="AB5700" s="1"/>
      <c r="AC5700" s="1"/>
    </row>
    <row r="5701" spans="1:29" ht="15" customHeight="1" x14ac:dyDescent="0.25">
      <c r="A5701" s="342"/>
      <c r="B5701" s="417"/>
      <c r="C5701" s="418"/>
      <c r="S5701" s="367"/>
      <c r="T5701" s="367"/>
      <c r="U5701" s="368"/>
      <c r="V5701" s="1"/>
      <c r="W5701" s="1"/>
      <c r="X5701" s="1"/>
      <c r="Y5701" s="1"/>
      <c r="Z5701" s="1"/>
      <c r="AA5701" s="1"/>
      <c r="AB5701" s="1"/>
      <c r="AC5701" s="1"/>
    </row>
    <row r="5702" spans="1:29" ht="15" customHeight="1" x14ac:dyDescent="0.25">
      <c r="A5702" s="342"/>
      <c r="B5702" s="417"/>
      <c r="C5702" s="418"/>
      <c r="S5702" s="367"/>
      <c r="T5702" s="367"/>
      <c r="U5702" s="368"/>
      <c r="V5702" s="1"/>
      <c r="W5702" s="1"/>
      <c r="X5702" s="1"/>
      <c r="Y5702" s="1"/>
      <c r="Z5702" s="1"/>
      <c r="AA5702" s="1"/>
      <c r="AB5702" s="1"/>
      <c r="AC5702" s="1"/>
    </row>
    <row r="5703" spans="1:29" ht="15" customHeight="1" x14ac:dyDescent="0.25">
      <c r="A5703" s="342"/>
      <c r="B5703" s="417"/>
      <c r="C5703" s="418"/>
      <c r="S5703" s="367"/>
      <c r="T5703" s="367"/>
      <c r="U5703" s="368"/>
      <c r="V5703" s="1"/>
      <c r="W5703" s="1"/>
      <c r="X5703" s="1"/>
      <c r="Y5703" s="1"/>
      <c r="Z5703" s="1"/>
      <c r="AA5703" s="1"/>
      <c r="AB5703" s="1"/>
      <c r="AC5703" s="1"/>
    </row>
    <row r="5704" spans="1:29" ht="15" customHeight="1" x14ac:dyDescent="0.25">
      <c r="A5704" s="342"/>
      <c r="B5704" s="417"/>
      <c r="C5704" s="418"/>
      <c r="S5704" s="367"/>
      <c r="T5704" s="367"/>
      <c r="U5704" s="368"/>
      <c r="V5704" s="1"/>
      <c r="W5704" s="1"/>
      <c r="X5704" s="1"/>
      <c r="Y5704" s="1"/>
      <c r="Z5704" s="1"/>
      <c r="AA5704" s="1"/>
      <c r="AB5704" s="1"/>
      <c r="AC5704" s="1"/>
    </row>
    <row r="5705" spans="1:29" ht="15" customHeight="1" x14ac:dyDescent="0.25">
      <c r="A5705" s="342"/>
      <c r="B5705" s="417"/>
      <c r="C5705" s="418"/>
      <c r="S5705" s="367"/>
      <c r="T5705" s="367"/>
      <c r="U5705" s="368"/>
      <c r="V5705" s="1"/>
      <c r="W5705" s="1"/>
      <c r="X5705" s="1"/>
      <c r="Y5705" s="1"/>
      <c r="Z5705" s="1"/>
      <c r="AA5705" s="1"/>
      <c r="AB5705" s="1"/>
      <c r="AC5705" s="1"/>
    </row>
    <row r="5706" spans="1:29" ht="15" customHeight="1" x14ac:dyDescent="0.25">
      <c r="A5706" s="342"/>
      <c r="B5706" s="417"/>
      <c r="C5706" s="418"/>
      <c r="S5706" s="367"/>
      <c r="T5706" s="367"/>
      <c r="U5706" s="368"/>
      <c r="V5706" s="1"/>
      <c r="W5706" s="1"/>
      <c r="X5706" s="1"/>
      <c r="Y5706" s="1"/>
      <c r="Z5706" s="1"/>
      <c r="AA5706" s="1"/>
      <c r="AB5706" s="1"/>
      <c r="AC5706" s="1"/>
    </row>
    <row r="5707" spans="1:29" ht="15" customHeight="1" x14ac:dyDescent="0.25">
      <c r="A5707" s="342"/>
      <c r="B5707" s="417"/>
      <c r="C5707" s="418"/>
      <c r="S5707" s="367"/>
      <c r="T5707" s="367"/>
      <c r="U5707" s="368"/>
      <c r="V5707" s="1"/>
      <c r="W5707" s="1"/>
      <c r="X5707" s="1"/>
      <c r="Y5707" s="1"/>
      <c r="Z5707" s="1"/>
      <c r="AA5707" s="1"/>
      <c r="AB5707" s="1"/>
      <c r="AC5707" s="1"/>
    </row>
    <row r="5708" spans="1:29" ht="15" customHeight="1" x14ac:dyDescent="0.25">
      <c r="A5708" s="342"/>
      <c r="B5708" s="417"/>
      <c r="C5708" s="418"/>
      <c r="S5708" s="367"/>
      <c r="T5708" s="367"/>
      <c r="U5708" s="368"/>
      <c r="V5708" s="1"/>
      <c r="W5708" s="1"/>
      <c r="X5708" s="1"/>
      <c r="Y5708" s="1"/>
      <c r="Z5708" s="1"/>
      <c r="AA5708" s="1"/>
      <c r="AB5708" s="1"/>
      <c r="AC5708" s="1"/>
    </row>
    <row r="5709" spans="1:29" ht="15" customHeight="1" x14ac:dyDescent="0.25">
      <c r="A5709" s="342"/>
      <c r="B5709" s="417"/>
      <c r="C5709" s="418"/>
      <c r="S5709" s="367"/>
      <c r="T5709" s="367"/>
      <c r="U5709" s="368"/>
      <c r="V5709" s="1"/>
      <c r="W5709" s="1"/>
      <c r="X5709" s="1"/>
      <c r="Y5709" s="1"/>
      <c r="Z5709" s="1"/>
      <c r="AA5709" s="1"/>
      <c r="AB5709" s="1"/>
      <c r="AC5709" s="1"/>
    </row>
    <row r="5710" spans="1:29" ht="15" customHeight="1" x14ac:dyDescent="0.25">
      <c r="A5710" s="342"/>
      <c r="B5710" s="417"/>
      <c r="C5710" s="418"/>
      <c r="S5710" s="367"/>
      <c r="T5710" s="367"/>
      <c r="U5710" s="368"/>
      <c r="V5710" s="1"/>
      <c r="W5710" s="1"/>
      <c r="X5710" s="1"/>
      <c r="Y5710" s="1"/>
      <c r="Z5710" s="1"/>
      <c r="AA5710" s="1"/>
      <c r="AB5710" s="1"/>
      <c r="AC5710" s="1"/>
    </row>
    <row r="5711" spans="1:29" ht="15" customHeight="1" x14ac:dyDescent="0.25">
      <c r="A5711" s="342"/>
      <c r="B5711" s="417"/>
      <c r="C5711" s="418"/>
      <c r="S5711" s="367"/>
      <c r="T5711" s="367"/>
      <c r="U5711" s="368"/>
      <c r="V5711" s="1"/>
      <c r="W5711" s="1"/>
      <c r="X5711" s="1"/>
      <c r="Y5711" s="1"/>
      <c r="Z5711" s="1"/>
      <c r="AA5711" s="1"/>
      <c r="AB5711" s="1"/>
      <c r="AC5711" s="1"/>
    </row>
    <row r="5712" spans="1:29" ht="15" customHeight="1" x14ac:dyDescent="0.25">
      <c r="A5712" s="342"/>
      <c r="B5712" s="417"/>
      <c r="C5712" s="418"/>
      <c r="S5712" s="367"/>
      <c r="T5712" s="367"/>
      <c r="U5712" s="368"/>
      <c r="V5712" s="1"/>
      <c r="W5712" s="1"/>
      <c r="X5712" s="1"/>
      <c r="Y5712" s="1"/>
      <c r="Z5712" s="1"/>
      <c r="AA5712" s="1"/>
      <c r="AB5712" s="1"/>
      <c r="AC5712" s="1"/>
    </row>
    <row r="5713" spans="1:29" ht="15" customHeight="1" x14ac:dyDescent="0.25">
      <c r="A5713" s="342"/>
      <c r="B5713" s="417"/>
      <c r="C5713" s="418"/>
      <c r="S5713" s="367"/>
      <c r="T5713" s="367"/>
      <c r="U5713" s="368"/>
      <c r="V5713" s="1"/>
      <c r="W5713" s="1"/>
      <c r="X5713" s="1"/>
      <c r="Y5713" s="1"/>
      <c r="Z5713" s="1"/>
      <c r="AA5713" s="1"/>
      <c r="AB5713" s="1"/>
      <c r="AC5713" s="1"/>
    </row>
    <row r="5714" spans="1:29" ht="15" customHeight="1" x14ac:dyDescent="0.25">
      <c r="A5714" s="342"/>
      <c r="B5714" s="417"/>
      <c r="C5714" s="418"/>
      <c r="S5714" s="367"/>
      <c r="T5714" s="367"/>
      <c r="U5714" s="368"/>
      <c r="V5714" s="1"/>
      <c r="W5714" s="1"/>
      <c r="X5714" s="1"/>
      <c r="Y5714" s="1"/>
      <c r="Z5714" s="1"/>
      <c r="AA5714" s="1"/>
      <c r="AB5714" s="1"/>
      <c r="AC5714" s="1"/>
    </row>
    <row r="5715" spans="1:29" ht="15" customHeight="1" x14ac:dyDescent="0.25">
      <c r="A5715" s="342"/>
      <c r="B5715" s="417"/>
      <c r="C5715" s="418"/>
      <c r="S5715" s="367"/>
      <c r="T5715" s="367"/>
      <c r="U5715" s="368"/>
      <c r="V5715" s="1"/>
      <c r="W5715" s="1"/>
      <c r="X5715" s="1"/>
      <c r="Y5715" s="1"/>
      <c r="Z5715" s="1"/>
      <c r="AA5715" s="1"/>
      <c r="AB5715" s="1"/>
      <c r="AC5715" s="1"/>
    </row>
    <row r="5716" spans="1:29" ht="15" customHeight="1" x14ac:dyDescent="0.25">
      <c r="A5716" s="342"/>
      <c r="B5716" s="417"/>
      <c r="C5716" s="418"/>
      <c r="S5716" s="367"/>
      <c r="T5716" s="367"/>
      <c r="U5716" s="368"/>
      <c r="V5716" s="1"/>
      <c r="W5716" s="1"/>
      <c r="X5716" s="1"/>
      <c r="Y5716" s="1"/>
      <c r="Z5716" s="1"/>
      <c r="AA5716" s="1"/>
      <c r="AB5716" s="1"/>
      <c r="AC5716" s="1"/>
    </row>
    <row r="5717" spans="1:29" ht="15" customHeight="1" x14ac:dyDescent="0.25">
      <c r="A5717" s="342"/>
      <c r="B5717" s="417"/>
      <c r="C5717" s="418"/>
      <c r="S5717" s="367"/>
      <c r="T5717" s="367"/>
      <c r="U5717" s="368"/>
      <c r="V5717" s="1"/>
      <c r="W5717" s="1"/>
      <c r="X5717" s="1"/>
      <c r="Y5717" s="1"/>
      <c r="Z5717" s="1"/>
      <c r="AA5717" s="1"/>
      <c r="AB5717" s="1"/>
      <c r="AC5717" s="1"/>
    </row>
    <row r="5718" spans="1:29" ht="15" customHeight="1" x14ac:dyDescent="0.25">
      <c r="A5718" s="342"/>
      <c r="B5718" s="417"/>
      <c r="C5718" s="418"/>
      <c r="S5718" s="367"/>
      <c r="T5718" s="367"/>
      <c r="U5718" s="368"/>
      <c r="V5718" s="1"/>
      <c r="W5718" s="1"/>
      <c r="X5718" s="1"/>
      <c r="Y5718" s="1"/>
      <c r="Z5718" s="1"/>
      <c r="AA5718" s="1"/>
      <c r="AB5718" s="1"/>
      <c r="AC5718" s="1"/>
    </row>
    <row r="5719" spans="1:29" ht="15" customHeight="1" x14ac:dyDescent="0.25">
      <c r="A5719" s="342"/>
      <c r="B5719" s="417"/>
      <c r="C5719" s="418"/>
      <c r="S5719" s="367"/>
      <c r="T5719" s="367"/>
      <c r="U5719" s="368"/>
      <c r="V5719" s="1"/>
      <c r="W5719" s="1"/>
      <c r="X5719" s="1"/>
      <c r="Y5719" s="1"/>
      <c r="Z5719" s="1"/>
      <c r="AA5719" s="1"/>
      <c r="AB5719" s="1"/>
      <c r="AC5719" s="1"/>
    </row>
    <row r="5720" spans="1:29" ht="15" customHeight="1" x14ac:dyDescent="0.25">
      <c r="A5720" s="342"/>
      <c r="B5720" s="417"/>
      <c r="C5720" s="418"/>
      <c r="S5720" s="367"/>
      <c r="T5720" s="367"/>
      <c r="U5720" s="368"/>
      <c r="V5720" s="1"/>
      <c r="W5720" s="1"/>
      <c r="X5720" s="1"/>
      <c r="Y5720" s="1"/>
      <c r="Z5720" s="1"/>
      <c r="AA5720" s="1"/>
      <c r="AB5720" s="1"/>
      <c r="AC5720" s="1"/>
    </row>
    <row r="5721" spans="1:29" ht="15" customHeight="1" x14ac:dyDescent="0.25">
      <c r="A5721" s="342"/>
      <c r="B5721" s="417"/>
      <c r="C5721" s="418"/>
      <c r="S5721" s="367"/>
      <c r="T5721" s="367"/>
      <c r="U5721" s="368"/>
      <c r="V5721" s="1"/>
      <c r="W5721" s="1"/>
      <c r="X5721" s="1"/>
      <c r="Y5721" s="1"/>
      <c r="Z5721" s="1"/>
      <c r="AA5721" s="1"/>
      <c r="AB5721" s="1"/>
      <c r="AC5721" s="1"/>
    </row>
    <row r="5722" spans="1:29" ht="15" customHeight="1" x14ac:dyDescent="0.25">
      <c r="A5722" s="342"/>
      <c r="B5722" s="417"/>
      <c r="C5722" s="418"/>
      <c r="S5722" s="367"/>
      <c r="T5722" s="367"/>
      <c r="U5722" s="368"/>
      <c r="V5722" s="1"/>
      <c r="W5722" s="1"/>
      <c r="X5722" s="1"/>
      <c r="Y5722" s="1"/>
      <c r="Z5722" s="1"/>
      <c r="AA5722" s="1"/>
      <c r="AB5722" s="1"/>
      <c r="AC5722" s="1"/>
    </row>
    <row r="5723" spans="1:29" ht="15" customHeight="1" x14ac:dyDescent="0.25">
      <c r="A5723" s="342"/>
      <c r="B5723" s="417"/>
      <c r="C5723" s="418"/>
      <c r="S5723" s="367"/>
      <c r="T5723" s="367"/>
      <c r="U5723" s="368"/>
      <c r="V5723" s="1"/>
      <c r="W5723" s="1"/>
      <c r="X5723" s="1"/>
      <c r="Y5723" s="1"/>
      <c r="Z5723" s="1"/>
      <c r="AA5723" s="1"/>
      <c r="AB5723" s="1"/>
      <c r="AC5723" s="1"/>
    </row>
    <row r="5724" spans="1:29" ht="15" customHeight="1" x14ac:dyDescent="0.25">
      <c r="A5724" s="342"/>
      <c r="B5724" s="417"/>
      <c r="C5724" s="418"/>
      <c r="S5724" s="367"/>
      <c r="T5724" s="367"/>
      <c r="U5724" s="368"/>
      <c r="V5724" s="1"/>
      <c r="W5724" s="1"/>
      <c r="X5724" s="1"/>
      <c r="Y5724" s="1"/>
      <c r="Z5724" s="1"/>
      <c r="AA5724" s="1"/>
      <c r="AB5724" s="1"/>
      <c r="AC5724" s="1"/>
    </row>
    <row r="5725" spans="1:29" ht="15" customHeight="1" x14ac:dyDescent="0.25">
      <c r="A5725" s="342"/>
      <c r="B5725" s="417"/>
      <c r="C5725" s="418"/>
      <c r="S5725" s="367"/>
      <c r="T5725" s="367"/>
      <c r="U5725" s="368"/>
      <c r="V5725" s="1"/>
      <c r="W5725" s="1"/>
      <c r="X5725" s="1"/>
      <c r="Y5725" s="1"/>
      <c r="Z5725" s="1"/>
      <c r="AA5725" s="1"/>
      <c r="AB5725" s="1"/>
      <c r="AC5725" s="1"/>
    </row>
    <row r="5726" spans="1:29" ht="15" customHeight="1" x14ac:dyDescent="0.25">
      <c r="A5726" s="342"/>
      <c r="B5726" s="417"/>
      <c r="C5726" s="418"/>
      <c r="S5726" s="367"/>
      <c r="T5726" s="367"/>
      <c r="U5726" s="368"/>
      <c r="V5726" s="1"/>
      <c r="W5726" s="1"/>
      <c r="X5726" s="1"/>
      <c r="Y5726" s="1"/>
      <c r="Z5726" s="1"/>
      <c r="AA5726" s="1"/>
      <c r="AB5726" s="1"/>
      <c r="AC5726" s="1"/>
    </row>
    <row r="5727" spans="1:29" ht="15" customHeight="1" x14ac:dyDescent="0.25">
      <c r="A5727" s="342"/>
      <c r="B5727" s="417"/>
      <c r="C5727" s="418"/>
      <c r="S5727" s="367"/>
      <c r="T5727" s="367"/>
      <c r="U5727" s="368"/>
      <c r="V5727" s="1"/>
      <c r="W5727" s="1"/>
      <c r="X5727" s="1"/>
      <c r="Y5727" s="1"/>
      <c r="Z5727" s="1"/>
      <c r="AA5727" s="1"/>
      <c r="AB5727" s="1"/>
      <c r="AC5727" s="1"/>
    </row>
    <row r="5728" spans="1:29" ht="15" customHeight="1" x14ac:dyDescent="0.25">
      <c r="A5728" s="342"/>
      <c r="B5728" s="417"/>
      <c r="C5728" s="418"/>
      <c r="S5728" s="367"/>
      <c r="T5728" s="367"/>
      <c r="U5728" s="368"/>
      <c r="V5728" s="1"/>
      <c r="W5728" s="1"/>
      <c r="X5728" s="1"/>
      <c r="Y5728" s="1"/>
      <c r="Z5728" s="1"/>
      <c r="AA5728" s="1"/>
      <c r="AB5728" s="1"/>
      <c r="AC5728" s="1"/>
    </row>
    <row r="5729" spans="1:29" ht="15" customHeight="1" x14ac:dyDescent="0.25">
      <c r="A5729" s="342"/>
      <c r="B5729" s="417"/>
      <c r="C5729" s="418"/>
      <c r="S5729" s="367"/>
      <c r="T5729" s="367"/>
      <c r="U5729" s="368"/>
      <c r="V5729" s="1"/>
      <c r="W5729" s="1"/>
      <c r="X5729" s="1"/>
      <c r="Y5729" s="1"/>
      <c r="Z5729" s="1"/>
      <c r="AA5729" s="1"/>
      <c r="AB5729" s="1"/>
      <c r="AC5729" s="1"/>
    </row>
    <row r="5730" spans="1:29" ht="15" customHeight="1" x14ac:dyDescent="0.25">
      <c r="A5730" s="342"/>
      <c r="B5730" s="417"/>
      <c r="C5730" s="418"/>
      <c r="S5730" s="367"/>
      <c r="T5730" s="367"/>
      <c r="U5730" s="368"/>
      <c r="V5730" s="1"/>
      <c r="W5730" s="1"/>
      <c r="X5730" s="1"/>
      <c r="Y5730" s="1"/>
      <c r="Z5730" s="1"/>
      <c r="AA5730" s="1"/>
      <c r="AB5730" s="1"/>
      <c r="AC5730" s="1"/>
    </row>
    <row r="5731" spans="1:29" ht="15" customHeight="1" x14ac:dyDescent="0.25">
      <c r="A5731" s="342"/>
      <c r="B5731" s="417"/>
      <c r="C5731" s="418"/>
      <c r="S5731" s="367"/>
      <c r="T5731" s="367"/>
      <c r="U5731" s="368"/>
      <c r="V5731" s="1"/>
      <c r="W5731" s="1"/>
      <c r="X5731" s="1"/>
      <c r="Y5731" s="1"/>
      <c r="Z5731" s="1"/>
      <c r="AA5731" s="1"/>
      <c r="AB5731" s="1"/>
      <c r="AC5731" s="1"/>
    </row>
    <row r="5732" spans="1:29" ht="15" customHeight="1" x14ac:dyDescent="0.25">
      <c r="A5732" s="342"/>
      <c r="B5732" s="417"/>
      <c r="C5732" s="418"/>
      <c r="S5732" s="367"/>
      <c r="T5732" s="367"/>
      <c r="U5732" s="368"/>
      <c r="V5732" s="1"/>
      <c r="W5732" s="1"/>
      <c r="X5732" s="1"/>
      <c r="Y5732" s="1"/>
      <c r="Z5732" s="1"/>
      <c r="AA5732" s="1"/>
      <c r="AB5732" s="1"/>
      <c r="AC5732" s="1"/>
    </row>
    <row r="5733" spans="1:29" ht="15" customHeight="1" x14ac:dyDescent="0.25">
      <c r="A5733" s="342"/>
      <c r="B5733" s="417"/>
      <c r="C5733" s="418"/>
      <c r="S5733" s="367"/>
      <c r="T5733" s="367"/>
      <c r="U5733" s="368"/>
      <c r="V5733" s="1"/>
      <c r="W5733" s="1"/>
      <c r="X5733" s="1"/>
      <c r="Y5733" s="1"/>
      <c r="Z5733" s="1"/>
      <c r="AA5733" s="1"/>
      <c r="AB5733" s="1"/>
      <c r="AC5733" s="1"/>
    </row>
    <row r="5734" spans="1:29" ht="15" customHeight="1" x14ac:dyDescent="0.25">
      <c r="A5734" s="342"/>
      <c r="B5734" s="417"/>
      <c r="C5734" s="418"/>
      <c r="S5734" s="367"/>
      <c r="T5734" s="367"/>
      <c r="U5734" s="368"/>
      <c r="V5734" s="1"/>
      <c r="W5734" s="1"/>
      <c r="X5734" s="1"/>
      <c r="Y5734" s="1"/>
      <c r="Z5734" s="1"/>
      <c r="AA5734" s="1"/>
      <c r="AB5734" s="1"/>
      <c r="AC5734" s="1"/>
    </row>
    <row r="5735" spans="1:29" ht="15" customHeight="1" x14ac:dyDescent="0.25">
      <c r="A5735" s="342"/>
      <c r="B5735" s="417"/>
      <c r="C5735" s="418"/>
      <c r="S5735" s="367"/>
      <c r="T5735" s="367"/>
      <c r="U5735" s="368"/>
      <c r="V5735" s="1"/>
      <c r="W5735" s="1"/>
      <c r="X5735" s="1"/>
      <c r="Y5735" s="1"/>
      <c r="Z5735" s="1"/>
      <c r="AA5735" s="1"/>
      <c r="AB5735" s="1"/>
      <c r="AC5735" s="1"/>
    </row>
    <row r="5736" spans="1:29" ht="15" customHeight="1" x14ac:dyDescent="0.25">
      <c r="A5736" s="342"/>
      <c r="B5736" s="417"/>
      <c r="C5736" s="418"/>
      <c r="S5736" s="367"/>
      <c r="T5736" s="367"/>
      <c r="U5736" s="368"/>
      <c r="V5736" s="1"/>
      <c r="W5736" s="1"/>
      <c r="X5736" s="1"/>
      <c r="Y5736" s="1"/>
      <c r="Z5736" s="1"/>
      <c r="AA5736" s="1"/>
      <c r="AB5736" s="1"/>
      <c r="AC5736" s="1"/>
    </row>
    <row r="5737" spans="1:29" ht="15" customHeight="1" x14ac:dyDescent="0.25">
      <c r="A5737" s="342"/>
      <c r="B5737" s="417"/>
      <c r="C5737" s="418"/>
      <c r="S5737" s="367"/>
      <c r="T5737" s="367"/>
      <c r="U5737" s="368"/>
      <c r="V5737" s="1"/>
      <c r="W5737" s="1"/>
      <c r="X5737" s="1"/>
      <c r="Y5737" s="1"/>
      <c r="Z5737" s="1"/>
      <c r="AA5737" s="1"/>
      <c r="AB5737" s="1"/>
      <c r="AC5737" s="1"/>
    </row>
    <row r="5738" spans="1:29" ht="15" customHeight="1" x14ac:dyDescent="0.25">
      <c r="A5738" s="342"/>
      <c r="B5738" s="417"/>
      <c r="C5738" s="418"/>
      <c r="S5738" s="367"/>
      <c r="T5738" s="367"/>
      <c r="U5738" s="368"/>
      <c r="V5738" s="1"/>
      <c r="W5738" s="1"/>
      <c r="X5738" s="1"/>
      <c r="Y5738" s="1"/>
      <c r="Z5738" s="1"/>
      <c r="AA5738" s="1"/>
      <c r="AB5738" s="1"/>
      <c r="AC5738" s="1"/>
    </row>
    <row r="5739" spans="1:29" ht="15" customHeight="1" x14ac:dyDescent="0.25">
      <c r="A5739" s="342"/>
      <c r="B5739" s="417"/>
      <c r="C5739" s="418"/>
      <c r="S5739" s="367"/>
      <c r="T5739" s="367"/>
      <c r="U5739" s="368"/>
      <c r="V5739" s="1"/>
      <c r="W5739" s="1"/>
      <c r="X5739" s="1"/>
      <c r="Y5739" s="1"/>
      <c r="Z5739" s="1"/>
      <c r="AA5739" s="1"/>
      <c r="AB5739" s="1"/>
      <c r="AC5739" s="1"/>
    </row>
    <row r="5740" spans="1:29" ht="15" customHeight="1" x14ac:dyDescent="0.25">
      <c r="A5740" s="342"/>
      <c r="B5740" s="417"/>
      <c r="C5740" s="418"/>
      <c r="S5740" s="367"/>
      <c r="T5740" s="367"/>
      <c r="U5740" s="368"/>
      <c r="V5740" s="1"/>
      <c r="W5740" s="1"/>
      <c r="X5740" s="1"/>
      <c r="Y5740" s="1"/>
      <c r="Z5740" s="1"/>
      <c r="AA5740" s="1"/>
      <c r="AB5740" s="1"/>
      <c r="AC5740" s="1"/>
    </row>
    <row r="5741" spans="1:29" ht="15" customHeight="1" x14ac:dyDescent="0.25">
      <c r="A5741" s="342"/>
      <c r="B5741" s="417"/>
      <c r="C5741" s="418"/>
      <c r="S5741" s="367"/>
      <c r="T5741" s="367"/>
      <c r="U5741" s="368"/>
      <c r="V5741" s="1"/>
      <c r="W5741" s="1"/>
      <c r="X5741" s="1"/>
      <c r="Y5741" s="1"/>
      <c r="Z5741" s="1"/>
      <c r="AA5741" s="1"/>
      <c r="AB5741" s="1"/>
      <c r="AC5741" s="1"/>
    </row>
    <row r="5742" spans="1:29" ht="15" customHeight="1" x14ac:dyDescent="0.25">
      <c r="A5742" s="342"/>
      <c r="B5742" s="417"/>
      <c r="C5742" s="418"/>
      <c r="S5742" s="367"/>
      <c r="T5742" s="367"/>
      <c r="U5742" s="368"/>
      <c r="V5742" s="1"/>
      <c r="W5742" s="1"/>
      <c r="X5742" s="1"/>
      <c r="Y5742" s="1"/>
      <c r="Z5742" s="1"/>
      <c r="AA5742" s="1"/>
      <c r="AB5742" s="1"/>
      <c r="AC5742" s="1"/>
    </row>
    <row r="5743" spans="1:29" ht="15" customHeight="1" x14ac:dyDescent="0.25">
      <c r="A5743" s="342"/>
      <c r="B5743" s="417"/>
      <c r="C5743" s="418"/>
      <c r="S5743" s="367"/>
      <c r="T5743" s="367"/>
      <c r="U5743" s="368"/>
      <c r="V5743" s="1"/>
      <c r="W5743" s="1"/>
      <c r="X5743" s="1"/>
      <c r="Y5743" s="1"/>
      <c r="Z5743" s="1"/>
      <c r="AA5743" s="1"/>
      <c r="AB5743" s="1"/>
      <c r="AC5743" s="1"/>
    </row>
    <row r="5744" spans="1:29" ht="15" customHeight="1" x14ac:dyDescent="0.25">
      <c r="A5744" s="342"/>
      <c r="B5744" s="417"/>
      <c r="C5744" s="418"/>
      <c r="S5744" s="367"/>
      <c r="T5744" s="367"/>
      <c r="U5744" s="368"/>
      <c r="V5744" s="1"/>
      <c r="W5744" s="1"/>
      <c r="X5744" s="1"/>
      <c r="Y5744" s="1"/>
      <c r="Z5744" s="1"/>
      <c r="AA5744" s="1"/>
      <c r="AB5744" s="1"/>
      <c r="AC5744" s="1"/>
    </row>
    <row r="5745" spans="1:29" ht="15" customHeight="1" x14ac:dyDescent="0.25">
      <c r="A5745" s="342"/>
      <c r="B5745" s="417"/>
      <c r="C5745" s="418"/>
      <c r="S5745" s="367"/>
      <c r="T5745" s="367"/>
      <c r="U5745" s="368"/>
      <c r="V5745" s="1"/>
      <c r="W5745" s="1"/>
      <c r="X5745" s="1"/>
      <c r="Y5745" s="1"/>
      <c r="Z5745" s="1"/>
      <c r="AA5745" s="1"/>
      <c r="AB5745" s="1"/>
      <c r="AC5745" s="1"/>
    </row>
    <row r="5746" spans="1:29" ht="15" customHeight="1" x14ac:dyDescent="0.25">
      <c r="A5746" s="342"/>
      <c r="B5746" s="417"/>
      <c r="C5746" s="418"/>
      <c r="S5746" s="367"/>
      <c r="T5746" s="367"/>
      <c r="U5746" s="368"/>
      <c r="V5746" s="1"/>
      <c r="W5746" s="1"/>
      <c r="X5746" s="1"/>
      <c r="Y5746" s="1"/>
      <c r="Z5746" s="1"/>
      <c r="AA5746" s="1"/>
      <c r="AB5746" s="1"/>
      <c r="AC5746" s="1"/>
    </row>
    <row r="5747" spans="1:29" ht="15" customHeight="1" x14ac:dyDescent="0.25">
      <c r="A5747" s="342"/>
      <c r="B5747" s="417"/>
      <c r="C5747" s="418"/>
      <c r="S5747" s="367"/>
      <c r="T5747" s="367"/>
      <c r="U5747" s="368"/>
      <c r="V5747" s="1"/>
      <c r="W5747" s="1"/>
      <c r="X5747" s="1"/>
      <c r="Y5747" s="1"/>
      <c r="Z5747" s="1"/>
      <c r="AA5747" s="1"/>
      <c r="AB5747" s="1"/>
      <c r="AC5747" s="1"/>
    </row>
    <row r="5748" spans="1:29" ht="15" customHeight="1" x14ac:dyDescent="0.25">
      <c r="A5748" s="342"/>
      <c r="B5748" s="417"/>
      <c r="C5748" s="418"/>
      <c r="S5748" s="367"/>
      <c r="T5748" s="367"/>
      <c r="U5748" s="368"/>
      <c r="V5748" s="1"/>
      <c r="W5748" s="1"/>
      <c r="X5748" s="1"/>
      <c r="Y5748" s="1"/>
      <c r="Z5748" s="1"/>
      <c r="AA5748" s="1"/>
      <c r="AB5748" s="1"/>
      <c r="AC5748" s="1"/>
    </row>
    <row r="5749" spans="1:29" ht="15" customHeight="1" x14ac:dyDescent="0.25">
      <c r="A5749" s="342"/>
      <c r="B5749" s="417"/>
      <c r="C5749" s="418"/>
      <c r="S5749" s="367"/>
      <c r="T5749" s="367"/>
      <c r="U5749" s="368"/>
      <c r="V5749" s="1"/>
      <c r="W5749" s="1"/>
      <c r="X5749" s="1"/>
      <c r="Y5749" s="1"/>
      <c r="Z5749" s="1"/>
      <c r="AA5749" s="1"/>
      <c r="AB5749" s="1"/>
      <c r="AC5749" s="1"/>
    </row>
    <row r="5750" spans="1:29" ht="15" customHeight="1" x14ac:dyDescent="0.25">
      <c r="A5750" s="342"/>
      <c r="B5750" s="417"/>
      <c r="C5750" s="418"/>
      <c r="S5750" s="367"/>
      <c r="T5750" s="367"/>
      <c r="U5750" s="368"/>
      <c r="V5750" s="1"/>
      <c r="W5750" s="1"/>
      <c r="X5750" s="1"/>
      <c r="Y5750" s="1"/>
      <c r="Z5750" s="1"/>
      <c r="AA5750" s="1"/>
      <c r="AB5750" s="1"/>
      <c r="AC5750" s="1"/>
    </row>
    <row r="5751" spans="1:29" ht="15" customHeight="1" x14ac:dyDescent="0.25">
      <c r="A5751" s="342"/>
      <c r="B5751" s="417"/>
      <c r="C5751" s="418"/>
      <c r="S5751" s="367"/>
      <c r="T5751" s="367"/>
      <c r="U5751" s="368"/>
      <c r="V5751" s="1"/>
      <c r="W5751" s="1"/>
      <c r="X5751" s="1"/>
      <c r="Y5751" s="1"/>
      <c r="Z5751" s="1"/>
      <c r="AA5751" s="1"/>
      <c r="AB5751" s="1"/>
      <c r="AC5751" s="1"/>
    </row>
    <row r="5752" spans="1:29" ht="15" customHeight="1" x14ac:dyDescent="0.25">
      <c r="A5752" s="342"/>
      <c r="B5752" s="417"/>
      <c r="C5752" s="418"/>
      <c r="S5752" s="367"/>
      <c r="T5752" s="367"/>
      <c r="U5752" s="368"/>
      <c r="V5752" s="1"/>
      <c r="W5752" s="1"/>
      <c r="X5752" s="1"/>
      <c r="Y5752" s="1"/>
      <c r="Z5752" s="1"/>
      <c r="AA5752" s="1"/>
      <c r="AB5752" s="1"/>
      <c r="AC5752" s="1"/>
    </row>
    <row r="5753" spans="1:29" ht="15" customHeight="1" x14ac:dyDescent="0.25">
      <c r="A5753" s="342"/>
      <c r="B5753" s="417"/>
      <c r="C5753" s="418"/>
      <c r="S5753" s="367"/>
      <c r="T5753" s="367"/>
      <c r="U5753" s="368"/>
      <c r="V5753" s="1"/>
      <c r="W5753" s="1"/>
      <c r="X5753" s="1"/>
      <c r="Y5753" s="1"/>
      <c r="Z5753" s="1"/>
      <c r="AA5753" s="1"/>
      <c r="AB5753" s="1"/>
      <c r="AC5753" s="1"/>
    </row>
    <row r="5754" spans="1:29" ht="15" customHeight="1" x14ac:dyDescent="0.25">
      <c r="A5754" s="342"/>
      <c r="B5754" s="417"/>
      <c r="C5754" s="418"/>
      <c r="S5754" s="367"/>
      <c r="T5754" s="367"/>
      <c r="U5754" s="368"/>
      <c r="V5754" s="1"/>
      <c r="W5754" s="1"/>
      <c r="X5754" s="1"/>
      <c r="Y5754" s="1"/>
      <c r="Z5754" s="1"/>
      <c r="AA5754" s="1"/>
      <c r="AB5754" s="1"/>
      <c r="AC5754" s="1"/>
    </row>
    <row r="5755" spans="1:29" ht="15" customHeight="1" x14ac:dyDescent="0.25">
      <c r="A5755" s="342"/>
      <c r="B5755" s="417"/>
      <c r="C5755" s="418"/>
      <c r="S5755" s="367"/>
      <c r="T5755" s="367"/>
      <c r="U5755" s="368"/>
      <c r="V5755" s="1"/>
      <c r="W5755" s="1"/>
      <c r="X5755" s="1"/>
      <c r="Y5755" s="1"/>
      <c r="Z5755" s="1"/>
      <c r="AA5755" s="1"/>
      <c r="AB5755" s="1"/>
      <c r="AC5755" s="1"/>
    </row>
    <row r="5756" spans="1:29" ht="15" customHeight="1" x14ac:dyDescent="0.25">
      <c r="A5756" s="342"/>
      <c r="B5756" s="417"/>
      <c r="C5756" s="418"/>
      <c r="S5756" s="367"/>
      <c r="T5756" s="367"/>
      <c r="U5756" s="368"/>
      <c r="V5756" s="1"/>
      <c r="W5756" s="1"/>
      <c r="X5756" s="1"/>
      <c r="Y5756" s="1"/>
      <c r="Z5756" s="1"/>
      <c r="AA5756" s="1"/>
      <c r="AB5756" s="1"/>
      <c r="AC5756" s="1"/>
    </row>
    <row r="5757" spans="1:29" ht="15" customHeight="1" x14ac:dyDescent="0.25">
      <c r="A5757" s="342"/>
      <c r="B5757" s="417"/>
      <c r="C5757" s="418"/>
      <c r="S5757" s="367"/>
      <c r="T5757" s="367"/>
      <c r="U5757" s="368"/>
      <c r="V5757" s="1"/>
      <c r="W5757" s="1"/>
      <c r="X5757" s="1"/>
      <c r="Y5757" s="1"/>
      <c r="Z5757" s="1"/>
      <c r="AA5757" s="1"/>
      <c r="AB5757" s="1"/>
      <c r="AC5757" s="1"/>
    </row>
    <row r="5758" spans="1:29" ht="15" customHeight="1" x14ac:dyDescent="0.25">
      <c r="A5758" s="342"/>
      <c r="B5758" s="417"/>
      <c r="C5758" s="418"/>
      <c r="S5758" s="367"/>
      <c r="T5758" s="367"/>
      <c r="U5758" s="368"/>
      <c r="V5758" s="1"/>
      <c r="W5758" s="1"/>
      <c r="X5758" s="1"/>
      <c r="Y5758" s="1"/>
      <c r="Z5758" s="1"/>
      <c r="AA5758" s="1"/>
      <c r="AB5758" s="1"/>
      <c r="AC5758" s="1"/>
    </row>
    <row r="5759" spans="1:29" ht="15" customHeight="1" x14ac:dyDescent="0.25">
      <c r="A5759" s="342"/>
      <c r="B5759" s="417"/>
      <c r="C5759" s="418"/>
      <c r="S5759" s="367"/>
      <c r="T5759" s="367"/>
      <c r="U5759" s="368"/>
      <c r="V5759" s="1"/>
      <c r="W5759" s="1"/>
      <c r="X5759" s="1"/>
      <c r="Y5759" s="1"/>
      <c r="Z5759" s="1"/>
      <c r="AA5759" s="1"/>
      <c r="AB5759" s="1"/>
      <c r="AC5759" s="1"/>
    </row>
    <row r="5760" spans="1:29" ht="15" customHeight="1" x14ac:dyDescent="0.25">
      <c r="A5760" s="342"/>
      <c r="B5760" s="417"/>
      <c r="C5760" s="418"/>
      <c r="S5760" s="367"/>
      <c r="T5760" s="367"/>
      <c r="U5760" s="368"/>
      <c r="V5760" s="1"/>
      <c r="W5760" s="1"/>
      <c r="X5760" s="1"/>
      <c r="Y5760" s="1"/>
      <c r="Z5760" s="1"/>
      <c r="AA5760" s="1"/>
      <c r="AB5760" s="1"/>
      <c r="AC5760" s="1"/>
    </row>
    <row r="5761" spans="1:29" ht="15" customHeight="1" x14ac:dyDescent="0.25">
      <c r="A5761" s="342"/>
      <c r="B5761" s="417"/>
      <c r="C5761" s="418"/>
      <c r="S5761" s="367"/>
      <c r="T5761" s="367"/>
      <c r="U5761" s="368"/>
      <c r="V5761" s="1"/>
      <c r="W5761" s="1"/>
      <c r="X5761" s="1"/>
      <c r="Y5761" s="1"/>
      <c r="Z5761" s="1"/>
      <c r="AA5761" s="1"/>
      <c r="AB5761" s="1"/>
      <c r="AC5761" s="1"/>
    </row>
    <row r="5762" spans="1:29" ht="15" customHeight="1" x14ac:dyDescent="0.25">
      <c r="A5762" s="342"/>
      <c r="B5762" s="417"/>
      <c r="C5762" s="418"/>
      <c r="S5762" s="367"/>
      <c r="T5762" s="367"/>
      <c r="U5762" s="368"/>
      <c r="V5762" s="1"/>
      <c r="W5762" s="1"/>
      <c r="X5762" s="1"/>
      <c r="Y5762" s="1"/>
      <c r="Z5762" s="1"/>
      <c r="AA5762" s="1"/>
      <c r="AB5762" s="1"/>
      <c r="AC5762" s="1"/>
    </row>
    <row r="5763" spans="1:29" ht="15" customHeight="1" x14ac:dyDescent="0.25">
      <c r="A5763" s="342"/>
      <c r="B5763" s="417"/>
      <c r="C5763" s="418"/>
      <c r="S5763" s="367"/>
      <c r="T5763" s="367"/>
      <c r="U5763" s="368"/>
      <c r="V5763" s="1"/>
      <c r="W5763" s="1"/>
      <c r="X5763" s="1"/>
      <c r="Y5763" s="1"/>
      <c r="Z5763" s="1"/>
      <c r="AA5763" s="1"/>
      <c r="AB5763" s="1"/>
      <c r="AC5763" s="1"/>
    </row>
    <row r="5764" spans="1:29" ht="15" customHeight="1" x14ac:dyDescent="0.25">
      <c r="A5764" s="342"/>
      <c r="B5764" s="417"/>
      <c r="C5764" s="418"/>
      <c r="S5764" s="367"/>
      <c r="T5764" s="367"/>
      <c r="U5764" s="368"/>
      <c r="V5764" s="1"/>
      <c r="W5764" s="1"/>
      <c r="X5764" s="1"/>
      <c r="Y5764" s="1"/>
      <c r="Z5764" s="1"/>
      <c r="AA5764" s="1"/>
      <c r="AB5764" s="1"/>
      <c r="AC5764" s="1"/>
    </row>
    <row r="5765" spans="1:29" ht="15" customHeight="1" x14ac:dyDescent="0.25">
      <c r="A5765" s="342"/>
      <c r="B5765" s="417"/>
      <c r="C5765" s="418"/>
      <c r="S5765" s="367"/>
      <c r="T5765" s="367"/>
      <c r="U5765" s="368"/>
      <c r="V5765" s="1"/>
      <c r="W5765" s="1"/>
      <c r="X5765" s="1"/>
      <c r="Y5765" s="1"/>
      <c r="Z5765" s="1"/>
      <c r="AA5765" s="1"/>
      <c r="AB5765" s="1"/>
      <c r="AC5765" s="1"/>
    </row>
    <row r="5766" spans="1:29" ht="15" customHeight="1" x14ac:dyDescent="0.25">
      <c r="A5766" s="342"/>
      <c r="B5766" s="417"/>
      <c r="C5766" s="418"/>
      <c r="S5766" s="367"/>
      <c r="T5766" s="367"/>
      <c r="U5766" s="368"/>
      <c r="V5766" s="1"/>
      <c r="W5766" s="1"/>
      <c r="X5766" s="1"/>
      <c r="Y5766" s="1"/>
      <c r="Z5766" s="1"/>
      <c r="AA5766" s="1"/>
      <c r="AB5766" s="1"/>
      <c r="AC5766" s="1"/>
    </row>
    <row r="5767" spans="1:29" ht="15" customHeight="1" x14ac:dyDescent="0.25">
      <c r="A5767" s="342"/>
      <c r="B5767" s="417"/>
      <c r="C5767" s="418"/>
      <c r="S5767" s="367"/>
      <c r="T5767" s="367"/>
      <c r="U5767" s="368"/>
      <c r="V5767" s="1"/>
      <c r="W5767" s="1"/>
      <c r="X5767" s="1"/>
      <c r="Y5767" s="1"/>
      <c r="Z5767" s="1"/>
      <c r="AA5767" s="1"/>
      <c r="AB5767" s="1"/>
      <c r="AC5767" s="1"/>
    </row>
    <row r="5768" spans="1:29" ht="15" customHeight="1" x14ac:dyDescent="0.25">
      <c r="A5768" s="342"/>
      <c r="B5768" s="417"/>
      <c r="C5768" s="418"/>
      <c r="S5768" s="367"/>
      <c r="T5768" s="367"/>
      <c r="U5768" s="368"/>
      <c r="V5768" s="1"/>
      <c r="W5768" s="1"/>
      <c r="X5768" s="1"/>
      <c r="Y5768" s="1"/>
      <c r="Z5768" s="1"/>
      <c r="AA5768" s="1"/>
      <c r="AB5768" s="1"/>
      <c r="AC5768" s="1"/>
    </row>
    <row r="5769" spans="1:29" ht="15" customHeight="1" x14ac:dyDescent="0.25">
      <c r="A5769" s="342"/>
      <c r="B5769" s="417"/>
      <c r="C5769" s="418"/>
      <c r="S5769" s="367"/>
      <c r="T5769" s="367"/>
      <c r="U5769" s="368"/>
      <c r="V5769" s="1"/>
      <c r="W5769" s="1"/>
      <c r="X5769" s="1"/>
      <c r="Y5769" s="1"/>
      <c r="Z5769" s="1"/>
      <c r="AA5769" s="1"/>
      <c r="AB5769" s="1"/>
      <c r="AC5769" s="1"/>
    </row>
    <row r="5770" spans="1:29" ht="15" customHeight="1" x14ac:dyDescent="0.25">
      <c r="A5770" s="342"/>
      <c r="B5770" s="417"/>
      <c r="C5770" s="418"/>
      <c r="S5770" s="367"/>
      <c r="T5770" s="367"/>
      <c r="U5770" s="368"/>
      <c r="V5770" s="1"/>
      <c r="W5770" s="1"/>
      <c r="X5770" s="1"/>
      <c r="Y5770" s="1"/>
      <c r="Z5770" s="1"/>
      <c r="AA5770" s="1"/>
      <c r="AB5770" s="1"/>
      <c r="AC5770" s="1"/>
    </row>
    <row r="5771" spans="1:29" ht="15" customHeight="1" x14ac:dyDescent="0.25">
      <c r="A5771" s="342"/>
      <c r="B5771" s="417"/>
      <c r="C5771" s="418"/>
      <c r="S5771" s="367"/>
      <c r="T5771" s="367"/>
      <c r="U5771" s="368"/>
      <c r="V5771" s="1"/>
      <c r="W5771" s="1"/>
      <c r="X5771" s="1"/>
      <c r="Y5771" s="1"/>
      <c r="Z5771" s="1"/>
      <c r="AA5771" s="1"/>
      <c r="AB5771" s="1"/>
      <c r="AC5771" s="1"/>
    </row>
    <row r="5772" spans="1:29" ht="15" customHeight="1" x14ac:dyDescent="0.25">
      <c r="A5772" s="342"/>
      <c r="B5772" s="417"/>
      <c r="C5772" s="418"/>
      <c r="S5772" s="367"/>
      <c r="T5772" s="367"/>
      <c r="U5772" s="368"/>
      <c r="V5772" s="1"/>
      <c r="W5772" s="1"/>
      <c r="X5772" s="1"/>
      <c r="Y5772" s="1"/>
      <c r="Z5772" s="1"/>
      <c r="AA5772" s="1"/>
      <c r="AB5772" s="1"/>
      <c r="AC5772" s="1"/>
    </row>
    <row r="5773" spans="1:29" ht="15" customHeight="1" x14ac:dyDescent="0.25">
      <c r="A5773" s="342"/>
      <c r="B5773" s="417"/>
      <c r="C5773" s="418"/>
      <c r="S5773" s="367"/>
      <c r="T5773" s="367"/>
      <c r="U5773" s="368"/>
      <c r="V5773" s="1"/>
      <c r="W5773" s="1"/>
      <c r="X5773" s="1"/>
      <c r="Y5773" s="1"/>
      <c r="Z5773" s="1"/>
      <c r="AA5773" s="1"/>
      <c r="AB5773" s="1"/>
      <c r="AC5773" s="1"/>
    </row>
    <row r="5774" spans="1:29" ht="15" customHeight="1" x14ac:dyDescent="0.25">
      <c r="A5774" s="342"/>
      <c r="B5774" s="417"/>
      <c r="C5774" s="418"/>
      <c r="S5774" s="367"/>
      <c r="T5774" s="367"/>
      <c r="U5774" s="368"/>
      <c r="V5774" s="1"/>
      <c r="W5774" s="1"/>
      <c r="X5774" s="1"/>
      <c r="Y5774" s="1"/>
      <c r="Z5774" s="1"/>
      <c r="AA5774" s="1"/>
      <c r="AB5774" s="1"/>
      <c r="AC5774" s="1"/>
    </row>
    <row r="5775" spans="1:29" ht="15" customHeight="1" x14ac:dyDescent="0.25">
      <c r="A5775" s="342"/>
      <c r="B5775" s="417"/>
      <c r="C5775" s="418"/>
      <c r="S5775" s="367"/>
      <c r="T5775" s="367"/>
      <c r="U5775" s="368"/>
      <c r="V5775" s="1"/>
      <c r="W5775" s="1"/>
      <c r="X5775" s="1"/>
      <c r="Y5775" s="1"/>
      <c r="Z5775" s="1"/>
      <c r="AA5775" s="1"/>
      <c r="AB5775" s="1"/>
      <c r="AC5775" s="1"/>
    </row>
    <row r="5776" spans="1:29" ht="15" customHeight="1" x14ac:dyDescent="0.25">
      <c r="A5776" s="342"/>
      <c r="B5776" s="417"/>
      <c r="C5776" s="418"/>
      <c r="S5776" s="367"/>
      <c r="T5776" s="367"/>
      <c r="U5776" s="368"/>
      <c r="V5776" s="1"/>
      <c r="W5776" s="1"/>
      <c r="X5776" s="1"/>
      <c r="Y5776" s="1"/>
      <c r="Z5776" s="1"/>
      <c r="AA5776" s="1"/>
      <c r="AB5776" s="1"/>
      <c r="AC5776" s="1"/>
    </row>
    <row r="5777" spans="1:29" ht="15" customHeight="1" x14ac:dyDescent="0.25">
      <c r="A5777" s="342"/>
      <c r="B5777" s="417"/>
      <c r="C5777" s="418"/>
      <c r="S5777" s="367"/>
      <c r="T5777" s="367"/>
      <c r="U5777" s="368"/>
      <c r="V5777" s="1"/>
      <c r="W5777" s="1"/>
      <c r="X5777" s="1"/>
      <c r="Y5777" s="1"/>
      <c r="Z5777" s="1"/>
      <c r="AA5777" s="1"/>
      <c r="AB5777" s="1"/>
      <c r="AC5777" s="1"/>
    </row>
    <row r="5778" spans="1:29" ht="15" customHeight="1" x14ac:dyDescent="0.25">
      <c r="A5778" s="342"/>
      <c r="B5778" s="417"/>
      <c r="C5778" s="418"/>
      <c r="S5778" s="367"/>
      <c r="T5778" s="367"/>
      <c r="U5778" s="368"/>
      <c r="V5778" s="1"/>
      <c r="W5778" s="1"/>
      <c r="X5778" s="1"/>
      <c r="Y5778" s="1"/>
      <c r="Z5778" s="1"/>
      <c r="AA5778" s="1"/>
      <c r="AB5778" s="1"/>
      <c r="AC5778" s="1"/>
    </row>
    <row r="5779" spans="1:29" ht="15" customHeight="1" x14ac:dyDescent="0.25">
      <c r="A5779" s="342"/>
      <c r="B5779" s="417"/>
      <c r="C5779" s="418"/>
      <c r="S5779" s="367"/>
      <c r="T5779" s="367"/>
      <c r="U5779" s="368"/>
      <c r="V5779" s="1"/>
      <c r="W5779" s="1"/>
      <c r="X5779" s="1"/>
      <c r="Y5779" s="1"/>
      <c r="Z5779" s="1"/>
      <c r="AA5779" s="1"/>
      <c r="AB5779" s="1"/>
      <c r="AC5779" s="1"/>
    </row>
    <row r="5780" spans="1:29" ht="15" customHeight="1" x14ac:dyDescent="0.25">
      <c r="A5780" s="342"/>
      <c r="B5780" s="417"/>
      <c r="C5780" s="418"/>
      <c r="S5780" s="367"/>
      <c r="T5780" s="367"/>
      <c r="U5780" s="368"/>
      <c r="V5780" s="1"/>
      <c r="W5780" s="1"/>
      <c r="X5780" s="1"/>
      <c r="Y5780" s="1"/>
      <c r="Z5780" s="1"/>
      <c r="AA5780" s="1"/>
      <c r="AB5780" s="1"/>
      <c r="AC5780" s="1"/>
    </row>
    <row r="5781" spans="1:29" ht="15" customHeight="1" x14ac:dyDescent="0.25">
      <c r="A5781" s="342"/>
      <c r="B5781" s="417"/>
      <c r="C5781" s="418"/>
      <c r="S5781" s="367"/>
      <c r="T5781" s="367"/>
      <c r="U5781" s="368"/>
      <c r="V5781" s="1"/>
      <c r="W5781" s="1"/>
      <c r="X5781" s="1"/>
      <c r="Y5781" s="1"/>
      <c r="Z5781" s="1"/>
      <c r="AA5781" s="1"/>
      <c r="AB5781" s="1"/>
      <c r="AC5781" s="1"/>
    </row>
    <row r="5782" spans="1:29" ht="15" customHeight="1" x14ac:dyDescent="0.25">
      <c r="A5782" s="342"/>
      <c r="B5782" s="417"/>
      <c r="C5782" s="418"/>
      <c r="S5782" s="367"/>
      <c r="T5782" s="367"/>
      <c r="U5782" s="368"/>
      <c r="V5782" s="1"/>
      <c r="W5782" s="1"/>
      <c r="X5782" s="1"/>
      <c r="Y5782" s="1"/>
      <c r="Z5782" s="1"/>
      <c r="AA5782" s="1"/>
      <c r="AB5782" s="1"/>
      <c r="AC5782" s="1"/>
    </row>
    <row r="5783" spans="1:29" ht="15" customHeight="1" x14ac:dyDescent="0.25">
      <c r="A5783" s="342"/>
      <c r="B5783" s="417"/>
      <c r="C5783" s="418"/>
      <c r="S5783" s="367"/>
      <c r="T5783" s="367"/>
      <c r="U5783" s="368"/>
      <c r="V5783" s="1"/>
      <c r="W5783" s="1"/>
      <c r="X5783" s="1"/>
      <c r="Y5783" s="1"/>
      <c r="Z5783" s="1"/>
      <c r="AA5783" s="1"/>
      <c r="AB5783" s="1"/>
      <c r="AC5783" s="1"/>
    </row>
    <row r="5784" spans="1:29" ht="15" customHeight="1" x14ac:dyDescent="0.25">
      <c r="A5784" s="342"/>
      <c r="B5784" s="417"/>
      <c r="C5784" s="418"/>
      <c r="S5784" s="367"/>
      <c r="T5784" s="367"/>
      <c r="U5784" s="368"/>
      <c r="V5784" s="1"/>
      <c r="W5784" s="1"/>
      <c r="X5784" s="1"/>
      <c r="Y5784" s="1"/>
      <c r="Z5784" s="1"/>
      <c r="AA5784" s="1"/>
      <c r="AB5784" s="1"/>
      <c r="AC5784" s="1"/>
    </row>
    <row r="5785" spans="1:29" ht="15" customHeight="1" x14ac:dyDescent="0.25">
      <c r="A5785" s="342"/>
      <c r="B5785" s="417"/>
      <c r="C5785" s="418"/>
      <c r="S5785" s="367"/>
      <c r="T5785" s="367"/>
      <c r="U5785" s="368"/>
      <c r="V5785" s="1"/>
      <c r="W5785" s="1"/>
      <c r="X5785" s="1"/>
      <c r="Y5785" s="1"/>
      <c r="Z5785" s="1"/>
      <c r="AA5785" s="1"/>
      <c r="AB5785" s="1"/>
      <c r="AC5785" s="1"/>
    </row>
    <row r="5786" spans="1:29" ht="15" customHeight="1" x14ac:dyDescent="0.25">
      <c r="A5786" s="342"/>
      <c r="B5786" s="417"/>
      <c r="C5786" s="418"/>
      <c r="S5786" s="367"/>
      <c r="T5786" s="367"/>
      <c r="U5786" s="368"/>
      <c r="V5786" s="1"/>
      <c r="W5786" s="1"/>
      <c r="X5786" s="1"/>
      <c r="Y5786" s="1"/>
      <c r="Z5786" s="1"/>
      <c r="AA5786" s="1"/>
      <c r="AB5786" s="1"/>
      <c r="AC5786" s="1"/>
    </row>
    <row r="5787" spans="1:29" ht="15" customHeight="1" x14ac:dyDescent="0.25">
      <c r="A5787" s="342"/>
      <c r="B5787" s="417"/>
      <c r="C5787" s="418"/>
      <c r="S5787" s="367"/>
      <c r="T5787" s="367"/>
      <c r="U5787" s="368"/>
      <c r="V5787" s="1"/>
      <c r="W5787" s="1"/>
      <c r="X5787" s="1"/>
      <c r="Y5787" s="1"/>
      <c r="Z5787" s="1"/>
      <c r="AA5787" s="1"/>
      <c r="AB5787" s="1"/>
      <c r="AC5787" s="1"/>
    </row>
    <row r="5788" spans="1:29" ht="15" customHeight="1" x14ac:dyDescent="0.25">
      <c r="A5788" s="342"/>
      <c r="B5788" s="417"/>
      <c r="C5788" s="418"/>
      <c r="S5788" s="367"/>
      <c r="T5788" s="367"/>
      <c r="U5788" s="368"/>
      <c r="V5788" s="1"/>
      <c r="W5788" s="1"/>
      <c r="X5788" s="1"/>
      <c r="Y5788" s="1"/>
      <c r="Z5788" s="1"/>
      <c r="AA5788" s="1"/>
      <c r="AB5788" s="1"/>
      <c r="AC5788" s="1"/>
    </row>
    <row r="5789" spans="1:29" ht="15" customHeight="1" x14ac:dyDescent="0.25">
      <c r="A5789" s="342"/>
      <c r="B5789" s="417"/>
      <c r="C5789" s="418"/>
      <c r="S5789" s="367"/>
      <c r="T5789" s="367"/>
      <c r="U5789" s="368"/>
      <c r="V5789" s="1"/>
      <c r="W5789" s="1"/>
      <c r="X5789" s="1"/>
      <c r="Y5789" s="1"/>
      <c r="Z5789" s="1"/>
      <c r="AA5789" s="1"/>
      <c r="AB5789" s="1"/>
      <c r="AC5789" s="1"/>
    </row>
    <row r="5790" spans="1:29" ht="15" customHeight="1" x14ac:dyDescent="0.25">
      <c r="A5790" s="342"/>
      <c r="B5790" s="417"/>
      <c r="C5790" s="418"/>
      <c r="S5790" s="367"/>
      <c r="T5790" s="367"/>
      <c r="U5790" s="368"/>
      <c r="V5790" s="1"/>
      <c r="W5790" s="1"/>
      <c r="X5790" s="1"/>
      <c r="Y5790" s="1"/>
      <c r="Z5790" s="1"/>
      <c r="AA5790" s="1"/>
      <c r="AB5790" s="1"/>
      <c r="AC5790" s="1"/>
    </row>
    <row r="5791" spans="1:29" ht="15" customHeight="1" x14ac:dyDescent="0.25">
      <c r="A5791" s="342"/>
      <c r="B5791" s="417"/>
      <c r="C5791" s="418"/>
      <c r="S5791" s="367"/>
      <c r="T5791" s="367"/>
      <c r="U5791" s="368"/>
      <c r="V5791" s="1"/>
      <c r="W5791" s="1"/>
      <c r="X5791" s="1"/>
      <c r="Y5791" s="1"/>
      <c r="Z5791" s="1"/>
      <c r="AA5791" s="1"/>
      <c r="AB5791" s="1"/>
      <c r="AC5791" s="1"/>
    </row>
    <row r="5792" spans="1:29" ht="15" customHeight="1" x14ac:dyDescent="0.25">
      <c r="A5792" s="342"/>
      <c r="B5792" s="417"/>
      <c r="C5792" s="418"/>
      <c r="S5792" s="367"/>
      <c r="T5792" s="367"/>
      <c r="U5792" s="368"/>
      <c r="V5792" s="1"/>
      <c r="W5792" s="1"/>
      <c r="X5792" s="1"/>
      <c r="Y5792" s="1"/>
      <c r="Z5792" s="1"/>
      <c r="AA5792" s="1"/>
      <c r="AB5792" s="1"/>
      <c r="AC5792" s="1"/>
    </row>
    <row r="5793" spans="1:29" ht="15" customHeight="1" x14ac:dyDescent="0.25">
      <c r="A5793" s="342"/>
      <c r="B5793" s="417"/>
      <c r="C5793" s="418"/>
      <c r="S5793" s="367"/>
      <c r="T5793" s="367"/>
      <c r="U5793" s="368"/>
      <c r="V5793" s="1"/>
      <c r="W5793" s="1"/>
      <c r="X5793" s="1"/>
      <c r="Y5793" s="1"/>
      <c r="Z5793" s="1"/>
      <c r="AA5793" s="1"/>
      <c r="AB5793" s="1"/>
      <c r="AC5793" s="1"/>
    </row>
    <row r="5794" spans="1:29" ht="15" customHeight="1" x14ac:dyDescent="0.25">
      <c r="A5794" s="342"/>
      <c r="B5794" s="417"/>
      <c r="C5794" s="418"/>
      <c r="S5794" s="367"/>
      <c r="T5794" s="367"/>
      <c r="U5794" s="368"/>
      <c r="V5794" s="1"/>
      <c r="W5794" s="1"/>
      <c r="X5794" s="1"/>
      <c r="Y5794" s="1"/>
      <c r="Z5794" s="1"/>
      <c r="AA5794" s="1"/>
      <c r="AB5794" s="1"/>
      <c r="AC5794" s="1"/>
    </row>
    <row r="5795" spans="1:29" ht="15" customHeight="1" x14ac:dyDescent="0.25">
      <c r="A5795" s="342"/>
      <c r="B5795" s="417"/>
      <c r="C5795" s="418"/>
      <c r="S5795" s="367"/>
      <c r="T5795" s="367"/>
      <c r="U5795" s="368"/>
      <c r="V5795" s="1"/>
      <c r="W5795" s="1"/>
      <c r="X5795" s="1"/>
      <c r="Y5795" s="1"/>
      <c r="Z5795" s="1"/>
      <c r="AA5795" s="1"/>
      <c r="AB5795" s="1"/>
      <c r="AC5795" s="1"/>
    </row>
    <row r="5796" spans="1:29" ht="15" customHeight="1" x14ac:dyDescent="0.25">
      <c r="A5796" s="342"/>
      <c r="B5796" s="417"/>
      <c r="C5796" s="418"/>
      <c r="S5796" s="367"/>
      <c r="T5796" s="367"/>
      <c r="U5796" s="368"/>
      <c r="V5796" s="1"/>
      <c r="W5796" s="1"/>
      <c r="X5796" s="1"/>
      <c r="Y5796" s="1"/>
      <c r="Z5796" s="1"/>
      <c r="AA5796" s="1"/>
      <c r="AB5796" s="1"/>
      <c r="AC5796" s="1"/>
    </row>
    <row r="5797" spans="1:29" ht="15" customHeight="1" x14ac:dyDescent="0.25">
      <c r="A5797" s="342"/>
      <c r="B5797" s="417"/>
      <c r="C5797" s="418"/>
      <c r="S5797" s="367"/>
      <c r="T5797" s="367"/>
      <c r="U5797" s="368"/>
      <c r="V5797" s="1"/>
      <c r="W5797" s="1"/>
      <c r="X5797" s="1"/>
      <c r="Y5797" s="1"/>
      <c r="Z5797" s="1"/>
      <c r="AA5797" s="1"/>
      <c r="AB5797" s="1"/>
      <c r="AC5797" s="1"/>
    </row>
    <row r="5798" spans="1:29" ht="15" customHeight="1" x14ac:dyDescent="0.25">
      <c r="A5798" s="342"/>
      <c r="B5798" s="417"/>
      <c r="C5798" s="418"/>
      <c r="S5798" s="367"/>
      <c r="T5798" s="367"/>
      <c r="U5798" s="368"/>
      <c r="V5798" s="1"/>
      <c r="W5798" s="1"/>
      <c r="X5798" s="1"/>
      <c r="Y5798" s="1"/>
      <c r="Z5798" s="1"/>
      <c r="AA5798" s="1"/>
      <c r="AB5798" s="1"/>
      <c r="AC5798" s="1"/>
    </row>
    <row r="5799" spans="1:29" ht="15" customHeight="1" x14ac:dyDescent="0.25">
      <c r="A5799" s="342"/>
      <c r="B5799" s="417"/>
      <c r="C5799" s="418"/>
      <c r="S5799" s="367"/>
      <c r="T5799" s="367"/>
      <c r="U5799" s="368"/>
      <c r="V5799" s="1"/>
      <c r="W5799" s="1"/>
      <c r="X5799" s="1"/>
      <c r="Y5799" s="1"/>
      <c r="Z5799" s="1"/>
      <c r="AA5799" s="1"/>
      <c r="AB5799" s="1"/>
      <c r="AC5799" s="1"/>
    </row>
    <row r="5800" spans="1:29" ht="15" customHeight="1" x14ac:dyDescent="0.25">
      <c r="A5800" s="342"/>
      <c r="B5800" s="417"/>
      <c r="C5800" s="418"/>
      <c r="S5800" s="367"/>
      <c r="T5800" s="367"/>
      <c r="U5800" s="368"/>
      <c r="V5800" s="1"/>
      <c r="W5800" s="1"/>
      <c r="X5800" s="1"/>
      <c r="Y5800" s="1"/>
      <c r="Z5800" s="1"/>
      <c r="AA5800" s="1"/>
      <c r="AB5800" s="1"/>
      <c r="AC5800" s="1"/>
    </row>
    <row r="5801" spans="1:29" ht="15" customHeight="1" x14ac:dyDescent="0.25">
      <c r="A5801" s="342"/>
      <c r="B5801" s="417"/>
      <c r="C5801" s="418"/>
      <c r="S5801" s="367"/>
      <c r="T5801" s="367"/>
      <c r="U5801" s="368"/>
      <c r="V5801" s="1"/>
      <c r="W5801" s="1"/>
      <c r="X5801" s="1"/>
      <c r="Y5801" s="1"/>
      <c r="Z5801" s="1"/>
      <c r="AA5801" s="1"/>
      <c r="AB5801" s="1"/>
      <c r="AC5801" s="1"/>
    </row>
    <row r="5802" spans="1:29" ht="15" customHeight="1" x14ac:dyDescent="0.25">
      <c r="A5802" s="342"/>
      <c r="B5802" s="417"/>
      <c r="C5802" s="418"/>
      <c r="S5802" s="367"/>
      <c r="T5802" s="367"/>
      <c r="U5802" s="368"/>
      <c r="V5802" s="1"/>
      <c r="W5802" s="1"/>
      <c r="X5802" s="1"/>
      <c r="Y5802" s="1"/>
      <c r="Z5802" s="1"/>
      <c r="AA5802" s="1"/>
      <c r="AB5802" s="1"/>
      <c r="AC5802" s="1"/>
    </row>
    <row r="5803" spans="1:29" ht="15" customHeight="1" x14ac:dyDescent="0.25">
      <c r="A5803" s="342"/>
      <c r="B5803" s="417"/>
      <c r="C5803" s="418"/>
      <c r="S5803" s="367"/>
      <c r="T5803" s="367"/>
      <c r="U5803" s="368"/>
      <c r="V5803" s="1"/>
      <c r="W5803" s="1"/>
      <c r="X5803" s="1"/>
      <c r="Y5803" s="1"/>
      <c r="Z5803" s="1"/>
      <c r="AA5803" s="1"/>
      <c r="AB5803" s="1"/>
      <c r="AC5803" s="1"/>
    </row>
    <row r="5804" spans="1:29" ht="15" customHeight="1" x14ac:dyDescent="0.25">
      <c r="A5804" s="342"/>
      <c r="B5804" s="417"/>
      <c r="C5804" s="418"/>
      <c r="S5804" s="367"/>
      <c r="T5804" s="367"/>
      <c r="U5804" s="368"/>
      <c r="V5804" s="1"/>
      <c r="W5804" s="1"/>
      <c r="X5804" s="1"/>
      <c r="Y5804" s="1"/>
      <c r="Z5804" s="1"/>
      <c r="AA5804" s="1"/>
      <c r="AB5804" s="1"/>
      <c r="AC5804" s="1"/>
    </row>
    <row r="5805" spans="1:29" ht="15" customHeight="1" x14ac:dyDescent="0.25">
      <c r="A5805" s="342"/>
      <c r="B5805" s="417"/>
      <c r="C5805" s="418"/>
      <c r="S5805" s="367"/>
      <c r="T5805" s="367"/>
      <c r="U5805" s="368"/>
      <c r="V5805" s="1"/>
      <c r="W5805" s="1"/>
      <c r="X5805" s="1"/>
      <c r="Y5805" s="1"/>
      <c r="Z5805" s="1"/>
      <c r="AA5805" s="1"/>
      <c r="AB5805" s="1"/>
      <c r="AC5805" s="1"/>
    </row>
    <row r="5806" spans="1:29" ht="15" customHeight="1" x14ac:dyDescent="0.25">
      <c r="A5806" s="342"/>
      <c r="B5806" s="417"/>
      <c r="C5806" s="418"/>
      <c r="S5806" s="367"/>
      <c r="T5806" s="367"/>
      <c r="U5806" s="368"/>
      <c r="V5806" s="1"/>
      <c r="W5806" s="1"/>
      <c r="X5806" s="1"/>
      <c r="Y5806" s="1"/>
      <c r="Z5806" s="1"/>
      <c r="AA5806" s="1"/>
      <c r="AB5806" s="1"/>
      <c r="AC5806" s="1"/>
    </row>
    <row r="5807" spans="1:29" ht="15" customHeight="1" x14ac:dyDescent="0.25">
      <c r="A5807" s="342"/>
      <c r="B5807" s="417"/>
      <c r="C5807" s="418"/>
      <c r="S5807" s="367"/>
      <c r="T5807" s="367"/>
      <c r="U5807" s="368"/>
      <c r="V5807" s="1"/>
      <c r="W5807" s="1"/>
      <c r="X5807" s="1"/>
      <c r="Y5807" s="1"/>
      <c r="Z5807" s="1"/>
      <c r="AA5807" s="1"/>
      <c r="AB5807" s="1"/>
      <c r="AC5807" s="1"/>
    </row>
    <row r="5808" spans="1:29" ht="15" customHeight="1" x14ac:dyDescent="0.25">
      <c r="A5808" s="342"/>
      <c r="B5808" s="417"/>
      <c r="C5808" s="418"/>
      <c r="S5808" s="367"/>
      <c r="T5808" s="367"/>
      <c r="U5808" s="368"/>
      <c r="V5808" s="1"/>
      <c r="W5808" s="1"/>
      <c r="X5808" s="1"/>
      <c r="Y5808" s="1"/>
      <c r="Z5808" s="1"/>
      <c r="AA5808" s="1"/>
      <c r="AB5808" s="1"/>
      <c r="AC5808" s="1"/>
    </row>
    <row r="5809" spans="1:29" ht="15" customHeight="1" x14ac:dyDescent="0.25">
      <c r="A5809" s="342"/>
      <c r="B5809" s="417"/>
      <c r="C5809" s="418"/>
      <c r="S5809" s="367"/>
      <c r="T5809" s="367"/>
      <c r="U5809" s="368"/>
      <c r="V5809" s="1"/>
      <c r="W5809" s="1"/>
      <c r="X5809" s="1"/>
      <c r="Y5809" s="1"/>
      <c r="Z5809" s="1"/>
      <c r="AA5809" s="1"/>
      <c r="AB5809" s="1"/>
      <c r="AC5809" s="1"/>
    </row>
    <row r="5810" spans="1:29" ht="15" customHeight="1" x14ac:dyDescent="0.25">
      <c r="A5810" s="342"/>
      <c r="B5810" s="417"/>
      <c r="C5810" s="418"/>
      <c r="S5810" s="367"/>
      <c r="T5810" s="367"/>
      <c r="U5810" s="368"/>
      <c r="V5810" s="1"/>
      <c r="W5810" s="1"/>
      <c r="X5810" s="1"/>
      <c r="Y5810" s="1"/>
      <c r="Z5810" s="1"/>
      <c r="AA5810" s="1"/>
      <c r="AB5810" s="1"/>
      <c r="AC5810" s="1"/>
    </row>
    <row r="5811" spans="1:29" ht="15" customHeight="1" x14ac:dyDescent="0.25">
      <c r="A5811" s="342"/>
      <c r="B5811" s="417"/>
      <c r="C5811" s="418"/>
      <c r="S5811" s="367"/>
      <c r="T5811" s="367"/>
      <c r="U5811" s="368"/>
      <c r="V5811" s="1"/>
      <c r="W5811" s="1"/>
      <c r="X5811" s="1"/>
      <c r="Y5811" s="1"/>
      <c r="Z5811" s="1"/>
      <c r="AA5811" s="1"/>
      <c r="AB5811" s="1"/>
      <c r="AC5811" s="1"/>
    </row>
    <row r="5812" spans="1:29" ht="15" customHeight="1" x14ac:dyDescent="0.25">
      <c r="A5812" s="342"/>
      <c r="B5812" s="417"/>
      <c r="C5812" s="418"/>
      <c r="S5812" s="367"/>
      <c r="T5812" s="367"/>
      <c r="U5812" s="368"/>
      <c r="V5812" s="1"/>
      <c r="W5812" s="1"/>
      <c r="X5812" s="1"/>
      <c r="Y5812" s="1"/>
      <c r="Z5812" s="1"/>
      <c r="AA5812" s="1"/>
      <c r="AB5812" s="1"/>
      <c r="AC5812" s="1"/>
    </row>
    <row r="5813" spans="1:29" ht="15" customHeight="1" x14ac:dyDescent="0.25">
      <c r="A5813" s="342"/>
      <c r="B5813" s="417"/>
      <c r="C5813" s="418"/>
      <c r="S5813" s="367"/>
      <c r="T5813" s="367"/>
      <c r="U5813" s="368"/>
      <c r="V5813" s="1"/>
      <c r="W5813" s="1"/>
      <c r="X5813" s="1"/>
      <c r="Y5813" s="1"/>
      <c r="Z5813" s="1"/>
      <c r="AA5813" s="1"/>
      <c r="AB5813" s="1"/>
      <c r="AC5813" s="1"/>
    </row>
    <row r="5814" spans="1:29" ht="15" customHeight="1" x14ac:dyDescent="0.25">
      <c r="A5814" s="342"/>
      <c r="B5814" s="417"/>
      <c r="C5814" s="418"/>
      <c r="S5814" s="367"/>
      <c r="T5814" s="367"/>
      <c r="U5814" s="368"/>
      <c r="V5814" s="1"/>
      <c r="W5814" s="1"/>
      <c r="X5814" s="1"/>
      <c r="Y5814" s="1"/>
      <c r="Z5814" s="1"/>
      <c r="AA5814" s="1"/>
      <c r="AB5814" s="1"/>
      <c r="AC5814" s="1"/>
    </row>
    <row r="5815" spans="1:29" ht="15" customHeight="1" x14ac:dyDescent="0.25">
      <c r="A5815" s="342"/>
      <c r="B5815" s="417"/>
      <c r="C5815" s="418"/>
      <c r="S5815" s="367"/>
      <c r="T5815" s="367"/>
      <c r="U5815" s="368"/>
      <c r="V5815" s="1"/>
      <c r="W5815" s="1"/>
      <c r="X5815" s="1"/>
      <c r="Y5815" s="1"/>
      <c r="Z5815" s="1"/>
      <c r="AA5815" s="1"/>
      <c r="AB5815" s="1"/>
      <c r="AC5815" s="1"/>
    </row>
    <row r="5816" spans="1:29" ht="15" customHeight="1" x14ac:dyDescent="0.25">
      <c r="A5816" s="342"/>
      <c r="B5816" s="417"/>
      <c r="C5816" s="418"/>
      <c r="S5816" s="367"/>
      <c r="T5816" s="367"/>
      <c r="U5816" s="368"/>
      <c r="V5816" s="1"/>
      <c r="W5816" s="1"/>
      <c r="X5816" s="1"/>
      <c r="Y5816" s="1"/>
      <c r="Z5816" s="1"/>
      <c r="AA5816" s="1"/>
      <c r="AB5816" s="1"/>
      <c r="AC5816" s="1"/>
    </row>
    <row r="5817" spans="1:29" ht="15" customHeight="1" x14ac:dyDescent="0.25">
      <c r="A5817" s="342"/>
      <c r="B5817" s="417"/>
      <c r="C5817" s="418"/>
      <c r="S5817" s="367"/>
      <c r="T5817" s="367"/>
      <c r="U5817" s="368"/>
      <c r="V5817" s="1"/>
      <c r="W5817" s="1"/>
      <c r="X5817" s="1"/>
      <c r="Y5817" s="1"/>
      <c r="Z5817" s="1"/>
      <c r="AA5817" s="1"/>
      <c r="AB5817" s="1"/>
      <c r="AC5817" s="1"/>
    </row>
    <row r="5818" spans="1:29" ht="15" customHeight="1" x14ac:dyDescent="0.25">
      <c r="A5818" s="342"/>
      <c r="B5818" s="417"/>
      <c r="C5818" s="418"/>
      <c r="S5818" s="367"/>
      <c r="T5818" s="367"/>
      <c r="U5818" s="368"/>
      <c r="V5818" s="1"/>
      <c r="W5818" s="1"/>
      <c r="X5818" s="1"/>
      <c r="Y5818" s="1"/>
      <c r="Z5818" s="1"/>
      <c r="AA5818" s="1"/>
      <c r="AB5818" s="1"/>
      <c r="AC5818" s="1"/>
    </row>
    <row r="5819" spans="1:29" ht="15" customHeight="1" x14ac:dyDescent="0.25">
      <c r="A5819" s="342"/>
      <c r="B5819" s="417"/>
      <c r="C5819" s="418"/>
      <c r="S5819" s="367"/>
      <c r="T5819" s="367"/>
      <c r="U5819" s="368"/>
      <c r="V5819" s="1"/>
      <c r="W5819" s="1"/>
      <c r="X5819" s="1"/>
      <c r="Y5819" s="1"/>
      <c r="Z5819" s="1"/>
      <c r="AA5819" s="1"/>
      <c r="AB5819" s="1"/>
      <c r="AC5819" s="1"/>
    </row>
    <row r="5820" spans="1:29" ht="15" customHeight="1" x14ac:dyDescent="0.25">
      <c r="A5820" s="342"/>
      <c r="B5820" s="417"/>
      <c r="C5820" s="418"/>
      <c r="S5820" s="367"/>
      <c r="T5820" s="367"/>
      <c r="U5820" s="368"/>
      <c r="V5820" s="1"/>
      <c r="W5820" s="1"/>
      <c r="X5820" s="1"/>
      <c r="Y5820" s="1"/>
      <c r="Z5820" s="1"/>
      <c r="AA5820" s="1"/>
      <c r="AB5820" s="1"/>
      <c r="AC5820" s="1"/>
    </row>
    <row r="5821" spans="1:29" ht="15" customHeight="1" x14ac:dyDescent="0.25">
      <c r="A5821" s="342"/>
      <c r="B5821" s="417"/>
      <c r="C5821" s="418"/>
      <c r="S5821" s="367"/>
      <c r="T5821" s="367"/>
      <c r="U5821" s="368"/>
      <c r="V5821" s="1"/>
      <c r="W5821" s="1"/>
      <c r="X5821" s="1"/>
      <c r="Y5821" s="1"/>
      <c r="Z5821" s="1"/>
      <c r="AA5821" s="1"/>
      <c r="AB5821" s="1"/>
      <c r="AC5821" s="1"/>
    </row>
    <row r="5822" spans="1:29" ht="15" customHeight="1" x14ac:dyDescent="0.25">
      <c r="A5822" s="342"/>
      <c r="B5822" s="417"/>
      <c r="C5822" s="418"/>
      <c r="S5822" s="367"/>
      <c r="T5822" s="367"/>
      <c r="U5822" s="368"/>
      <c r="V5822" s="1"/>
      <c r="W5822" s="1"/>
      <c r="X5822" s="1"/>
      <c r="Y5822" s="1"/>
      <c r="Z5822" s="1"/>
      <c r="AA5822" s="1"/>
      <c r="AB5822" s="1"/>
      <c r="AC5822" s="1"/>
    </row>
    <row r="5823" spans="1:29" ht="15" customHeight="1" x14ac:dyDescent="0.25">
      <c r="A5823" s="342"/>
      <c r="B5823" s="417"/>
      <c r="C5823" s="418"/>
      <c r="S5823" s="367"/>
      <c r="T5823" s="367"/>
      <c r="U5823" s="368"/>
      <c r="V5823" s="1"/>
      <c r="W5823" s="1"/>
      <c r="X5823" s="1"/>
      <c r="Y5823" s="1"/>
      <c r="Z5823" s="1"/>
      <c r="AA5823" s="1"/>
      <c r="AB5823" s="1"/>
      <c r="AC5823" s="1"/>
    </row>
    <row r="5824" spans="1:29" ht="15" customHeight="1" x14ac:dyDescent="0.25">
      <c r="A5824" s="342"/>
      <c r="B5824" s="417"/>
      <c r="C5824" s="418"/>
      <c r="S5824" s="367"/>
      <c r="T5824" s="367"/>
      <c r="U5824" s="368"/>
      <c r="V5824" s="1"/>
      <c r="W5824" s="1"/>
      <c r="X5824" s="1"/>
      <c r="Y5824" s="1"/>
      <c r="Z5824" s="1"/>
      <c r="AA5824" s="1"/>
      <c r="AB5824" s="1"/>
      <c r="AC5824" s="1"/>
    </row>
    <row r="5825" spans="1:29" ht="15" customHeight="1" x14ac:dyDescent="0.25">
      <c r="A5825" s="342"/>
      <c r="B5825" s="417"/>
      <c r="C5825" s="418"/>
      <c r="S5825" s="367"/>
      <c r="T5825" s="367"/>
      <c r="U5825" s="368"/>
      <c r="V5825" s="1"/>
      <c r="W5825" s="1"/>
      <c r="X5825" s="1"/>
      <c r="Y5825" s="1"/>
      <c r="Z5825" s="1"/>
      <c r="AA5825" s="1"/>
      <c r="AB5825" s="1"/>
      <c r="AC5825" s="1"/>
    </row>
    <row r="5826" spans="1:29" ht="15" customHeight="1" x14ac:dyDescent="0.25">
      <c r="A5826" s="342"/>
      <c r="B5826" s="417"/>
      <c r="C5826" s="418"/>
      <c r="S5826" s="367"/>
      <c r="T5826" s="367"/>
      <c r="U5826" s="368"/>
      <c r="V5826" s="1"/>
      <c r="W5826" s="1"/>
      <c r="X5826" s="1"/>
      <c r="Y5826" s="1"/>
      <c r="Z5826" s="1"/>
      <c r="AA5826" s="1"/>
      <c r="AB5826" s="1"/>
      <c r="AC5826" s="1"/>
    </row>
    <row r="5827" spans="1:29" ht="15" customHeight="1" x14ac:dyDescent="0.25">
      <c r="A5827" s="342"/>
      <c r="B5827" s="417"/>
      <c r="C5827" s="418"/>
      <c r="S5827" s="367"/>
      <c r="T5827" s="367"/>
      <c r="U5827" s="368"/>
      <c r="V5827" s="1"/>
      <c r="W5827" s="1"/>
      <c r="X5827" s="1"/>
      <c r="Y5827" s="1"/>
      <c r="Z5827" s="1"/>
      <c r="AA5827" s="1"/>
      <c r="AB5827" s="1"/>
      <c r="AC5827" s="1"/>
    </row>
    <row r="5828" spans="1:29" ht="15" customHeight="1" x14ac:dyDescent="0.25">
      <c r="A5828" s="342"/>
      <c r="B5828" s="417"/>
      <c r="C5828" s="418"/>
      <c r="S5828" s="367"/>
      <c r="T5828" s="367"/>
      <c r="U5828" s="368"/>
      <c r="V5828" s="1"/>
      <c r="W5828" s="1"/>
      <c r="X5828" s="1"/>
      <c r="Y5828" s="1"/>
      <c r="Z5828" s="1"/>
      <c r="AA5828" s="1"/>
      <c r="AB5828" s="1"/>
      <c r="AC5828" s="1"/>
    </row>
    <row r="5829" spans="1:29" ht="15" customHeight="1" x14ac:dyDescent="0.25">
      <c r="A5829" s="342"/>
      <c r="B5829" s="417"/>
      <c r="C5829" s="418"/>
      <c r="S5829" s="367"/>
      <c r="T5829" s="367"/>
      <c r="U5829" s="368"/>
      <c r="V5829" s="1"/>
      <c r="W5829" s="1"/>
      <c r="X5829" s="1"/>
      <c r="Y5829" s="1"/>
      <c r="Z5829" s="1"/>
      <c r="AA5829" s="1"/>
      <c r="AB5829" s="1"/>
      <c r="AC5829" s="1"/>
    </row>
    <row r="5830" spans="1:29" ht="15" customHeight="1" x14ac:dyDescent="0.25">
      <c r="A5830" s="342"/>
      <c r="B5830" s="417"/>
      <c r="C5830" s="418"/>
      <c r="S5830" s="367"/>
      <c r="T5830" s="367"/>
      <c r="U5830" s="368"/>
      <c r="V5830" s="1"/>
      <c r="W5830" s="1"/>
      <c r="X5830" s="1"/>
      <c r="Y5830" s="1"/>
      <c r="Z5830" s="1"/>
      <c r="AA5830" s="1"/>
      <c r="AB5830" s="1"/>
      <c r="AC5830" s="1"/>
    </row>
    <row r="5831" spans="1:29" ht="15" customHeight="1" x14ac:dyDescent="0.25">
      <c r="A5831" s="342"/>
      <c r="B5831" s="417"/>
      <c r="C5831" s="418"/>
      <c r="S5831" s="367"/>
      <c r="T5831" s="367"/>
      <c r="U5831" s="368"/>
      <c r="V5831" s="1"/>
      <c r="W5831" s="1"/>
      <c r="X5831" s="1"/>
      <c r="Y5831" s="1"/>
      <c r="Z5831" s="1"/>
      <c r="AA5831" s="1"/>
      <c r="AB5831" s="1"/>
      <c r="AC5831" s="1"/>
    </row>
    <row r="5832" spans="1:29" ht="15" customHeight="1" x14ac:dyDescent="0.25">
      <c r="A5832" s="342"/>
      <c r="B5832" s="417"/>
      <c r="C5832" s="418"/>
      <c r="S5832" s="367"/>
      <c r="T5832" s="367"/>
      <c r="U5832" s="368"/>
      <c r="V5832" s="1"/>
      <c r="W5832" s="1"/>
      <c r="X5832" s="1"/>
      <c r="Y5832" s="1"/>
      <c r="Z5832" s="1"/>
      <c r="AA5832" s="1"/>
      <c r="AB5832" s="1"/>
      <c r="AC5832" s="1"/>
    </row>
    <row r="5833" spans="1:29" ht="15" customHeight="1" x14ac:dyDescent="0.25">
      <c r="A5833" s="342"/>
      <c r="B5833" s="417"/>
      <c r="C5833" s="418"/>
      <c r="S5833" s="367"/>
      <c r="T5833" s="367"/>
      <c r="U5833" s="368"/>
      <c r="V5833" s="1"/>
      <c r="W5833" s="1"/>
      <c r="X5833" s="1"/>
      <c r="Y5833" s="1"/>
      <c r="Z5833" s="1"/>
      <c r="AA5833" s="1"/>
      <c r="AB5833" s="1"/>
      <c r="AC5833" s="1"/>
    </row>
    <row r="5834" spans="1:29" ht="15" customHeight="1" x14ac:dyDescent="0.25">
      <c r="A5834" s="342"/>
      <c r="B5834" s="417"/>
      <c r="C5834" s="418"/>
      <c r="S5834" s="367"/>
      <c r="T5834" s="367"/>
      <c r="U5834" s="368"/>
      <c r="V5834" s="1"/>
      <c r="W5834" s="1"/>
      <c r="X5834" s="1"/>
      <c r="Y5834" s="1"/>
      <c r="Z5834" s="1"/>
      <c r="AA5834" s="1"/>
      <c r="AB5834" s="1"/>
      <c r="AC5834" s="1"/>
    </row>
    <row r="5835" spans="1:29" ht="15" customHeight="1" x14ac:dyDescent="0.25">
      <c r="A5835" s="342"/>
      <c r="B5835" s="417"/>
      <c r="C5835" s="418"/>
      <c r="S5835" s="367"/>
      <c r="T5835" s="367"/>
      <c r="U5835" s="368"/>
      <c r="V5835" s="1"/>
      <c r="W5835" s="1"/>
      <c r="X5835" s="1"/>
      <c r="Y5835" s="1"/>
      <c r="Z5835" s="1"/>
      <c r="AA5835" s="1"/>
      <c r="AB5835" s="1"/>
      <c r="AC5835" s="1"/>
    </row>
    <row r="5836" spans="1:29" ht="15" customHeight="1" x14ac:dyDescent="0.25">
      <c r="A5836" s="342"/>
      <c r="B5836" s="417"/>
      <c r="C5836" s="418"/>
      <c r="S5836" s="367"/>
      <c r="T5836" s="367"/>
      <c r="U5836" s="368"/>
      <c r="V5836" s="1"/>
      <c r="W5836" s="1"/>
      <c r="X5836" s="1"/>
      <c r="Y5836" s="1"/>
      <c r="Z5836" s="1"/>
      <c r="AA5836" s="1"/>
      <c r="AB5836" s="1"/>
      <c r="AC5836" s="1"/>
    </row>
    <row r="5837" spans="1:29" ht="15" customHeight="1" x14ac:dyDescent="0.25">
      <c r="A5837" s="342"/>
      <c r="B5837" s="417"/>
      <c r="C5837" s="418"/>
      <c r="S5837" s="367"/>
      <c r="T5837" s="367"/>
      <c r="U5837" s="368"/>
      <c r="V5837" s="1"/>
      <c r="W5837" s="1"/>
      <c r="X5837" s="1"/>
      <c r="Y5837" s="1"/>
      <c r="Z5837" s="1"/>
      <c r="AA5837" s="1"/>
      <c r="AB5837" s="1"/>
      <c r="AC5837" s="1"/>
    </row>
    <row r="5838" spans="1:29" ht="15" customHeight="1" x14ac:dyDescent="0.25">
      <c r="A5838" s="342"/>
      <c r="B5838" s="417"/>
      <c r="C5838" s="418"/>
      <c r="S5838" s="367"/>
      <c r="T5838" s="367"/>
      <c r="U5838" s="368"/>
      <c r="V5838" s="1"/>
      <c r="W5838" s="1"/>
      <c r="X5838" s="1"/>
      <c r="Y5838" s="1"/>
      <c r="Z5838" s="1"/>
      <c r="AA5838" s="1"/>
      <c r="AB5838" s="1"/>
      <c r="AC5838" s="1"/>
    </row>
    <row r="5839" spans="1:29" ht="15" customHeight="1" x14ac:dyDescent="0.25">
      <c r="A5839" s="342"/>
      <c r="B5839" s="417"/>
      <c r="C5839" s="418"/>
      <c r="S5839" s="367"/>
      <c r="T5839" s="367"/>
      <c r="U5839" s="368"/>
      <c r="V5839" s="1"/>
      <c r="W5839" s="1"/>
      <c r="X5839" s="1"/>
      <c r="Y5839" s="1"/>
      <c r="Z5839" s="1"/>
      <c r="AA5839" s="1"/>
      <c r="AB5839" s="1"/>
      <c r="AC5839" s="1"/>
    </row>
    <row r="5840" spans="1:29" ht="15" customHeight="1" x14ac:dyDescent="0.25">
      <c r="A5840" s="342"/>
      <c r="B5840" s="417"/>
      <c r="C5840" s="418"/>
      <c r="S5840" s="367"/>
      <c r="T5840" s="367"/>
      <c r="U5840" s="368"/>
      <c r="V5840" s="1"/>
      <c r="W5840" s="1"/>
      <c r="X5840" s="1"/>
      <c r="Y5840" s="1"/>
      <c r="Z5840" s="1"/>
      <c r="AA5840" s="1"/>
      <c r="AB5840" s="1"/>
      <c r="AC5840" s="1"/>
    </row>
    <row r="5841" spans="1:29" ht="15" customHeight="1" x14ac:dyDescent="0.25">
      <c r="A5841" s="342"/>
      <c r="B5841" s="417"/>
      <c r="C5841" s="418"/>
      <c r="S5841" s="367"/>
      <c r="T5841" s="367"/>
      <c r="U5841" s="368"/>
      <c r="V5841" s="1"/>
      <c r="W5841" s="1"/>
      <c r="X5841" s="1"/>
      <c r="Y5841" s="1"/>
      <c r="Z5841" s="1"/>
      <c r="AA5841" s="1"/>
      <c r="AB5841" s="1"/>
      <c r="AC5841" s="1"/>
    </row>
    <row r="5842" spans="1:29" ht="15" customHeight="1" x14ac:dyDescent="0.25">
      <c r="A5842" s="342"/>
      <c r="B5842" s="417"/>
      <c r="C5842" s="418"/>
      <c r="S5842" s="367"/>
      <c r="T5842" s="367"/>
      <c r="U5842" s="368"/>
      <c r="V5842" s="1"/>
      <c r="W5842" s="1"/>
      <c r="X5842" s="1"/>
      <c r="Y5842" s="1"/>
      <c r="Z5842" s="1"/>
      <c r="AA5842" s="1"/>
      <c r="AB5842" s="1"/>
      <c r="AC5842" s="1"/>
    </row>
    <row r="5843" spans="1:29" ht="15" customHeight="1" x14ac:dyDescent="0.25">
      <c r="A5843" s="342"/>
      <c r="B5843" s="417"/>
      <c r="C5843" s="418"/>
      <c r="S5843" s="367"/>
      <c r="T5843" s="367"/>
      <c r="U5843" s="368"/>
      <c r="V5843" s="1"/>
      <c r="W5843" s="1"/>
      <c r="X5843" s="1"/>
      <c r="Y5843" s="1"/>
      <c r="Z5843" s="1"/>
      <c r="AA5843" s="1"/>
      <c r="AB5843" s="1"/>
      <c r="AC5843" s="1"/>
    </row>
    <row r="5844" spans="1:29" ht="15" customHeight="1" x14ac:dyDescent="0.25">
      <c r="A5844" s="342"/>
      <c r="B5844" s="417"/>
      <c r="C5844" s="418"/>
      <c r="S5844" s="367"/>
      <c r="T5844" s="367"/>
      <c r="U5844" s="368"/>
      <c r="V5844" s="1"/>
      <c r="W5844" s="1"/>
      <c r="X5844" s="1"/>
      <c r="Y5844" s="1"/>
      <c r="Z5844" s="1"/>
      <c r="AA5844" s="1"/>
      <c r="AB5844" s="1"/>
      <c r="AC5844" s="1"/>
    </row>
    <row r="5845" spans="1:29" ht="15" customHeight="1" x14ac:dyDescent="0.25">
      <c r="A5845" s="342"/>
      <c r="B5845" s="417"/>
      <c r="C5845" s="418"/>
      <c r="S5845" s="367"/>
      <c r="T5845" s="367"/>
      <c r="U5845" s="368"/>
      <c r="V5845" s="1"/>
      <c r="W5845" s="1"/>
      <c r="X5845" s="1"/>
      <c r="Y5845" s="1"/>
      <c r="Z5845" s="1"/>
      <c r="AA5845" s="1"/>
      <c r="AB5845" s="1"/>
      <c r="AC5845" s="1"/>
    </row>
    <row r="5846" spans="1:29" ht="15" customHeight="1" x14ac:dyDescent="0.25">
      <c r="A5846" s="342"/>
      <c r="B5846" s="417"/>
      <c r="C5846" s="418"/>
      <c r="S5846" s="367"/>
      <c r="T5846" s="367"/>
      <c r="U5846" s="368"/>
      <c r="V5846" s="1"/>
      <c r="W5846" s="1"/>
      <c r="X5846" s="1"/>
      <c r="Y5846" s="1"/>
      <c r="Z5846" s="1"/>
      <c r="AA5846" s="1"/>
      <c r="AB5846" s="1"/>
      <c r="AC5846" s="1"/>
    </row>
    <row r="5847" spans="1:29" ht="15" customHeight="1" x14ac:dyDescent="0.25">
      <c r="A5847" s="342"/>
      <c r="B5847" s="417"/>
      <c r="C5847" s="418"/>
      <c r="S5847" s="367"/>
      <c r="T5847" s="367"/>
      <c r="U5847" s="368"/>
      <c r="V5847" s="1"/>
      <c r="W5847" s="1"/>
      <c r="X5847" s="1"/>
      <c r="Y5847" s="1"/>
      <c r="Z5847" s="1"/>
      <c r="AA5847" s="1"/>
      <c r="AB5847" s="1"/>
      <c r="AC5847" s="1"/>
    </row>
    <row r="5848" spans="1:29" ht="15" customHeight="1" x14ac:dyDescent="0.25">
      <c r="A5848" s="342"/>
      <c r="B5848" s="417"/>
      <c r="C5848" s="418"/>
      <c r="S5848" s="367"/>
      <c r="T5848" s="367"/>
      <c r="U5848" s="368"/>
      <c r="V5848" s="1"/>
      <c r="W5848" s="1"/>
      <c r="X5848" s="1"/>
      <c r="Y5848" s="1"/>
      <c r="Z5848" s="1"/>
      <c r="AA5848" s="1"/>
      <c r="AB5848" s="1"/>
      <c r="AC5848" s="1"/>
    </row>
    <row r="5849" spans="1:29" ht="15" customHeight="1" x14ac:dyDescent="0.25">
      <c r="A5849" s="342"/>
      <c r="B5849" s="417"/>
      <c r="C5849" s="418"/>
      <c r="S5849" s="367"/>
      <c r="T5849" s="367"/>
      <c r="U5849" s="368"/>
      <c r="V5849" s="1"/>
      <c r="W5849" s="1"/>
      <c r="X5849" s="1"/>
      <c r="Y5849" s="1"/>
      <c r="Z5849" s="1"/>
      <c r="AA5849" s="1"/>
      <c r="AB5849" s="1"/>
      <c r="AC5849" s="1"/>
    </row>
    <row r="5850" spans="1:29" ht="15" customHeight="1" x14ac:dyDescent="0.25">
      <c r="A5850" s="342"/>
      <c r="B5850" s="417"/>
      <c r="C5850" s="418"/>
      <c r="S5850" s="367"/>
      <c r="T5850" s="367"/>
      <c r="U5850" s="368"/>
      <c r="V5850" s="1"/>
      <c r="W5850" s="1"/>
      <c r="X5850" s="1"/>
      <c r="Y5850" s="1"/>
      <c r="Z5850" s="1"/>
      <c r="AA5850" s="1"/>
      <c r="AB5850" s="1"/>
      <c r="AC5850" s="1"/>
    </row>
    <row r="5851" spans="1:29" ht="15" customHeight="1" x14ac:dyDescent="0.25">
      <c r="A5851" s="342"/>
      <c r="B5851" s="417"/>
      <c r="C5851" s="418"/>
      <c r="S5851" s="367"/>
      <c r="T5851" s="367"/>
      <c r="U5851" s="368"/>
      <c r="V5851" s="1"/>
      <c r="W5851" s="1"/>
      <c r="X5851" s="1"/>
      <c r="Y5851" s="1"/>
      <c r="Z5851" s="1"/>
      <c r="AA5851" s="1"/>
      <c r="AB5851" s="1"/>
      <c r="AC5851" s="1"/>
    </row>
    <row r="5852" spans="1:29" ht="15" customHeight="1" x14ac:dyDescent="0.25">
      <c r="A5852" s="342"/>
      <c r="B5852" s="417"/>
      <c r="C5852" s="418"/>
      <c r="S5852" s="367"/>
      <c r="T5852" s="367"/>
      <c r="U5852" s="368"/>
      <c r="V5852" s="1"/>
      <c r="W5852" s="1"/>
      <c r="X5852" s="1"/>
      <c r="Y5852" s="1"/>
      <c r="Z5852" s="1"/>
      <c r="AA5852" s="1"/>
      <c r="AB5852" s="1"/>
      <c r="AC5852" s="1"/>
    </row>
    <row r="5853" spans="1:29" ht="15" customHeight="1" x14ac:dyDescent="0.25">
      <c r="A5853" s="342"/>
      <c r="B5853" s="417"/>
      <c r="C5853" s="418"/>
      <c r="S5853" s="367"/>
      <c r="T5853" s="367"/>
      <c r="U5853" s="368"/>
      <c r="V5853" s="1"/>
      <c r="W5853" s="1"/>
      <c r="X5853" s="1"/>
      <c r="Y5853" s="1"/>
      <c r="Z5853" s="1"/>
      <c r="AA5853" s="1"/>
      <c r="AB5853" s="1"/>
      <c r="AC5853" s="1"/>
    </row>
    <row r="5854" spans="1:29" ht="15" customHeight="1" x14ac:dyDescent="0.25">
      <c r="A5854" s="342"/>
      <c r="B5854" s="417"/>
      <c r="C5854" s="418"/>
      <c r="S5854" s="367"/>
      <c r="T5854" s="367"/>
      <c r="U5854" s="368"/>
      <c r="V5854" s="1"/>
      <c r="W5854" s="1"/>
      <c r="X5854" s="1"/>
      <c r="Y5854" s="1"/>
      <c r="Z5854" s="1"/>
      <c r="AA5854" s="1"/>
      <c r="AB5854" s="1"/>
      <c r="AC5854" s="1"/>
    </row>
    <row r="5855" spans="1:29" ht="15" customHeight="1" x14ac:dyDescent="0.25">
      <c r="A5855" s="342"/>
      <c r="B5855" s="417"/>
      <c r="C5855" s="418"/>
      <c r="S5855" s="367"/>
      <c r="T5855" s="367"/>
      <c r="U5855" s="368"/>
      <c r="V5855" s="1"/>
      <c r="W5855" s="1"/>
      <c r="X5855" s="1"/>
      <c r="Y5855" s="1"/>
      <c r="Z5855" s="1"/>
      <c r="AA5855" s="1"/>
      <c r="AB5855" s="1"/>
      <c r="AC5855" s="1"/>
    </row>
    <row r="5856" spans="1:29" ht="15" customHeight="1" x14ac:dyDescent="0.25">
      <c r="A5856" s="342"/>
      <c r="B5856" s="417"/>
      <c r="C5856" s="418"/>
      <c r="S5856" s="367"/>
      <c r="T5856" s="367"/>
      <c r="U5856" s="368"/>
      <c r="V5856" s="1"/>
      <c r="W5856" s="1"/>
      <c r="X5856" s="1"/>
      <c r="Y5856" s="1"/>
      <c r="Z5856" s="1"/>
      <c r="AA5856" s="1"/>
      <c r="AB5856" s="1"/>
      <c r="AC5856" s="1"/>
    </row>
    <row r="5857" spans="1:29" ht="15" customHeight="1" x14ac:dyDescent="0.25">
      <c r="A5857" s="342"/>
      <c r="B5857" s="417"/>
      <c r="C5857" s="418"/>
      <c r="S5857" s="367"/>
      <c r="T5857" s="367"/>
      <c r="U5857" s="368"/>
      <c r="V5857" s="1"/>
      <c r="W5857" s="1"/>
      <c r="X5857" s="1"/>
      <c r="Y5857" s="1"/>
      <c r="Z5857" s="1"/>
      <c r="AA5857" s="1"/>
      <c r="AB5857" s="1"/>
      <c r="AC5857" s="1"/>
    </row>
    <row r="5858" spans="1:29" ht="15" customHeight="1" x14ac:dyDescent="0.25">
      <c r="A5858" s="342"/>
      <c r="B5858" s="417"/>
      <c r="C5858" s="418"/>
      <c r="S5858" s="367"/>
      <c r="T5858" s="367"/>
      <c r="U5858" s="368"/>
      <c r="V5858" s="1"/>
      <c r="W5858" s="1"/>
      <c r="X5858" s="1"/>
      <c r="Y5858" s="1"/>
      <c r="Z5858" s="1"/>
      <c r="AA5858" s="1"/>
      <c r="AB5858" s="1"/>
      <c r="AC5858" s="1"/>
    </row>
    <row r="5859" spans="1:29" ht="15" customHeight="1" x14ac:dyDescent="0.25">
      <c r="A5859" s="342"/>
      <c r="B5859" s="417"/>
      <c r="C5859" s="418"/>
      <c r="S5859" s="367"/>
      <c r="T5859" s="367"/>
      <c r="U5859" s="368"/>
      <c r="V5859" s="1"/>
      <c r="W5859" s="1"/>
      <c r="X5859" s="1"/>
      <c r="Y5859" s="1"/>
      <c r="Z5859" s="1"/>
      <c r="AA5859" s="1"/>
      <c r="AB5859" s="1"/>
      <c r="AC5859" s="1"/>
    </row>
    <row r="5860" spans="1:29" ht="15" customHeight="1" x14ac:dyDescent="0.25">
      <c r="A5860" s="342"/>
      <c r="B5860" s="417"/>
      <c r="C5860" s="418"/>
      <c r="S5860" s="367"/>
      <c r="T5860" s="367"/>
      <c r="U5860" s="368"/>
      <c r="V5860" s="1"/>
      <c r="W5860" s="1"/>
      <c r="X5860" s="1"/>
      <c r="Y5860" s="1"/>
      <c r="Z5860" s="1"/>
      <c r="AA5860" s="1"/>
      <c r="AB5860" s="1"/>
      <c r="AC5860" s="1"/>
    </row>
    <row r="5861" spans="1:29" ht="15" customHeight="1" x14ac:dyDescent="0.25">
      <c r="A5861" s="342"/>
      <c r="B5861" s="417"/>
      <c r="C5861" s="418"/>
      <c r="S5861" s="367"/>
      <c r="T5861" s="367"/>
      <c r="U5861" s="368"/>
      <c r="V5861" s="1"/>
      <c r="W5861" s="1"/>
      <c r="X5861" s="1"/>
      <c r="Y5861" s="1"/>
      <c r="Z5861" s="1"/>
      <c r="AA5861" s="1"/>
      <c r="AB5861" s="1"/>
      <c r="AC5861" s="1"/>
    </row>
    <row r="5862" spans="1:29" ht="15" customHeight="1" x14ac:dyDescent="0.25">
      <c r="A5862" s="342"/>
      <c r="B5862" s="417"/>
      <c r="C5862" s="418"/>
      <c r="S5862" s="367"/>
      <c r="T5862" s="367"/>
      <c r="U5862" s="368"/>
      <c r="V5862" s="1"/>
      <c r="W5862" s="1"/>
      <c r="X5862" s="1"/>
      <c r="Y5862" s="1"/>
      <c r="Z5862" s="1"/>
      <c r="AA5862" s="1"/>
      <c r="AB5862" s="1"/>
      <c r="AC5862" s="1"/>
    </row>
    <row r="5863" spans="1:29" ht="15" customHeight="1" x14ac:dyDescent="0.25">
      <c r="A5863" s="342"/>
      <c r="B5863" s="417"/>
      <c r="C5863" s="418"/>
      <c r="S5863" s="367"/>
      <c r="T5863" s="367"/>
      <c r="U5863" s="368"/>
      <c r="V5863" s="1"/>
      <c r="W5863" s="1"/>
      <c r="X5863" s="1"/>
      <c r="Y5863" s="1"/>
      <c r="Z5863" s="1"/>
      <c r="AA5863" s="1"/>
      <c r="AB5863" s="1"/>
      <c r="AC5863" s="1"/>
    </row>
    <row r="5864" spans="1:29" ht="15" customHeight="1" x14ac:dyDescent="0.25">
      <c r="A5864" s="342"/>
      <c r="B5864" s="417"/>
      <c r="C5864" s="418"/>
      <c r="S5864" s="367"/>
      <c r="T5864" s="367"/>
      <c r="U5864" s="368"/>
      <c r="V5864" s="1"/>
      <c r="W5864" s="1"/>
      <c r="X5864" s="1"/>
      <c r="Y5864" s="1"/>
      <c r="Z5864" s="1"/>
      <c r="AA5864" s="1"/>
      <c r="AB5864" s="1"/>
      <c r="AC5864" s="1"/>
    </row>
    <row r="5865" spans="1:29" ht="15" customHeight="1" x14ac:dyDescent="0.25">
      <c r="A5865" s="342"/>
      <c r="B5865" s="417"/>
      <c r="C5865" s="418"/>
      <c r="S5865" s="367"/>
      <c r="T5865" s="367"/>
      <c r="U5865" s="368"/>
      <c r="V5865" s="1"/>
      <c r="W5865" s="1"/>
      <c r="X5865" s="1"/>
      <c r="Y5865" s="1"/>
      <c r="Z5865" s="1"/>
      <c r="AA5865" s="1"/>
      <c r="AB5865" s="1"/>
      <c r="AC5865" s="1"/>
    </row>
    <row r="5866" spans="1:29" ht="15" customHeight="1" x14ac:dyDescent="0.25">
      <c r="A5866" s="342"/>
      <c r="B5866" s="417"/>
      <c r="C5866" s="418"/>
      <c r="S5866" s="367"/>
      <c r="T5866" s="367"/>
      <c r="U5866" s="368"/>
      <c r="V5866" s="1"/>
      <c r="W5866" s="1"/>
      <c r="X5866" s="1"/>
      <c r="Y5866" s="1"/>
      <c r="Z5866" s="1"/>
      <c r="AA5866" s="1"/>
      <c r="AB5866" s="1"/>
      <c r="AC5866" s="1"/>
    </row>
    <row r="5867" spans="1:29" ht="15" customHeight="1" x14ac:dyDescent="0.25">
      <c r="A5867" s="342"/>
      <c r="B5867" s="417"/>
      <c r="C5867" s="418"/>
      <c r="S5867" s="367"/>
      <c r="T5867" s="367"/>
      <c r="U5867" s="368"/>
      <c r="V5867" s="1"/>
      <c r="W5867" s="1"/>
      <c r="X5867" s="1"/>
      <c r="Y5867" s="1"/>
      <c r="Z5867" s="1"/>
      <c r="AA5867" s="1"/>
      <c r="AB5867" s="1"/>
      <c r="AC5867" s="1"/>
    </row>
    <row r="5868" spans="1:29" ht="15" customHeight="1" x14ac:dyDescent="0.25">
      <c r="A5868" s="342"/>
      <c r="B5868" s="417"/>
      <c r="C5868" s="418"/>
      <c r="S5868" s="367"/>
      <c r="T5868" s="367"/>
      <c r="U5868" s="368"/>
      <c r="V5868" s="1"/>
      <c r="W5868" s="1"/>
      <c r="X5868" s="1"/>
      <c r="Y5868" s="1"/>
      <c r="Z5868" s="1"/>
      <c r="AA5868" s="1"/>
      <c r="AB5868" s="1"/>
      <c r="AC5868" s="1"/>
    </row>
    <row r="5869" spans="1:29" ht="15" customHeight="1" x14ac:dyDescent="0.25">
      <c r="A5869" s="342"/>
      <c r="B5869" s="417"/>
      <c r="C5869" s="418"/>
      <c r="S5869" s="367"/>
      <c r="T5869" s="367"/>
      <c r="U5869" s="368"/>
      <c r="V5869" s="1"/>
      <c r="W5869" s="1"/>
      <c r="X5869" s="1"/>
      <c r="Y5869" s="1"/>
      <c r="Z5869" s="1"/>
      <c r="AA5869" s="1"/>
      <c r="AB5869" s="1"/>
      <c r="AC5869" s="1"/>
    </row>
    <row r="5870" spans="1:29" ht="15" customHeight="1" x14ac:dyDescent="0.25">
      <c r="A5870" s="342"/>
      <c r="B5870" s="417"/>
      <c r="C5870" s="418"/>
      <c r="S5870" s="367"/>
      <c r="T5870" s="367"/>
      <c r="U5870" s="368"/>
      <c r="V5870" s="1"/>
      <c r="W5870" s="1"/>
      <c r="X5870" s="1"/>
      <c r="Y5870" s="1"/>
      <c r="Z5870" s="1"/>
      <c r="AA5870" s="1"/>
      <c r="AB5870" s="1"/>
      <c r="AC5870" s="1"/>
    </row>
    <row r="5871" spans="1:29" ht="15" customHeight="1" x14ac:dyDescent="0.25">
      <c r="A5871" s="342"/>
      <c r="B5871" s="417"/>
      <c r="C5871" s="418"/>
      <c r="S5871" s="367"/>
      <c r="T5871" s="367"/>
      <c r="U5871" s="368"/>
      <c r="V5871" s="1"/>
      <c r="W5871" s="1"/>
      <c r="X5871" s="1"/>
      <c r="Y5871" s="1"/>
      <c r="Z5871" s="1"/>
      <c r="AA5871" s="1"/>
      <c r="AB5871" s="1"/>
      <c r="AC5871" s="1"/>
    </row>
    <row r="5872" spans="1:29" ht="15" customHeight="1" x14ac:dyDescent="0.25">
      <c r="A5872" s="342"/>
      <c r="B5872" s="417"/>
      <c r="C5872" s="418"/>
      <c r="S5872" s="367"/>
      <c r="T5872" s="367"/>
      <c r="U5872" s="368"/>
      <c r="V5872" s="1"/>
      <c r="W5872" s="1"/>
      <c r="X5872" s="1"/>
      <c r="Y5872" s="1"/>
      <c r="Z5872" s="1"/>
      <c r="AA5872" s="1"/>
      <c r="AB5872" s="1"/>
      <c r="AC5872" s="1"/>
    </row>
    <row r="5873" spans="1:29" ht="15" customHeight="1" x14ac:dyDescent="0.25">
      <c r="A5873" s="342"/>
      <c r="B5873" s="417"/>
      <c r="C5873" s="418"/>
      <c r="S5873" s="367"/>
      <c r="T5873" s="367"/>
      <c r="U5873" s="368"/>
      <c r="V5873" s="1"/>
      <c r="W5873" s="1"/>
      <c r="X5873" s="1"/>
      <c r="Y5873" s="1"/>
      <c r="Z5873" s="1"/>
      <c r="AA5873" s="1"/>
      <c r="AB5873" s="1"/>
      <c r="AC5873" s="1"/>
    </row>
    <row r="5874" spans="1:29" ht="15" customHeight="1" x14ac:dyDescent="0.25">
      <c r="A5874" s="342"/>
      <c r="B5874" s="417"/>
      <c r="C5874" s="418"/>
      <c r="S5874" s="367"/>
      <c r="T5874" s="367"/>
      <c r="U5874" s="368"/>
      <c r="V5874" s="1"/>
      <c r="W5874" s="1"/>
      <c r="X5874" s="1"/>
      <c r="Y5874" s="1"/>
      <c r="Z5874" s="1"/>
      <c r="AA5874" s="1"/>
      <c r="AB5874" s="1"/>
      <c r="AC5874" s="1"/>
    </row>
    <row r="5875" spans="1:29" ht="15" customHeight="1" x14ac:dyDescent="0.25">
      <c r="A5875" s="342"/>
      <c r="B5875" s="417"/>
      <c r="C5875" s="418"/>
      <c r="S5875" s="367"/>
      <c r="T5875" s="367"/>
      <c r="U5875" s="368"/>
      <c r="V5875" s="1"/>
      <c r="W5875" s="1"/>
      <c r="X5875" s="1"/>
      <c r="Y5875" s="1"/>
      <c r="Z5875" s="1"/>
      <c r="AA5875" s="1"/>
      <c r="AB5875" s="1"/>
      <c r="AC5875" s="1"/>
    </row>
    <row r="5876" spans="1:29" ht="15" customHeight="1" x14ac:dyDescent="0.25">
      <c r="A5876" s="342"/>
      <c r="B5876" s="417"/>
      <c r="C5876" s="418"/>
      <c r="S5876" s="367"/>
      <c r="T5876" s="367"/>
      <c r="U5876" s="368"/>
      <c r="V5876" s="1"/>
      <c r="W5876" s="1"/>
      <c r="X5876" s="1"/>
      <c r="Y5876" s="1"/>
      <c r="Z5876" s="1"/>
      <c r="AA5876" s="1"/>
      <c r="AB5876" s="1"/>
      <c r="AC5876" s="1"/>
    </row>
    <row r="5877" spans="1:29" ht="15" customHeight="1" x14ac:dyDescent="0.25">
      <c r="A5877" s="342"/>
      <c r="B5877" s="417"/>
      <c r="C5877" s="418"/>
      <c r="S5877" s="367"/>
      <c r="T5877" s="367"/>
      <c r="U5877" s="368"/>
      <c r="V5877" s="1"/>
      <c r="W5877" s="1"/>
      <c r="X5877" s="1"/>
      <c r="Y5877" s="1"/>
      <c r="Z5877" s="1"/>
      <c r="AA5877" s="1"/>
      <c r="AB5877" s="1"/>
      <c r="AC5877" s="1"/>
    </row>
    <row r="5878" spans="1:29" ht="15" customHeight="1" x14ac:dyDescent="0.25">
      <c r="A5878" s="342"/>
      <c r="B5878" s="417"/>
      <c r="C5878" s="418"/>
      <c r="S5878" s="367"/>
      <c r="T5878" s="367"/>
      <c r="U5878" s="368"/>
      <c r="V5878" s="1"/>
      <c r="W5878" s="1"/>
      <c r="X5878" s="1"/>
      <c r="Y5878" s="1"/>
      <c r="Z5878" s="1"/>
      <c r="AA5878" s="1"/>
      <c r="AB5878" s="1"/>
      <c r="AC5878" s="1"/>
    </row>
    <row r="5879" spans="1:29" ht="15" customHeight="1" x14ac:dyDescent="0.25">
      <c r="A5879" s="342"/>
      <c r="B5879" s="417"/>
      <c r="C5879" s="418"/>
      <c r="S5879" s="367"/>
      <c r="T5879" s="367"/>
      <c r="U5879" s="368"/>
      <c r="V5879" s="1"/>
      <c r="W5879" s="1"/>
      <c r="X5879" s="1"/>
      <c r="Y5879" s="1"/>
      <c r="Z5879" s="1"/>
      <c r="AA5879" s="1"/>
      <c r="AB5879" s="1"/>
      <c r="AC5879" s="1"/>
    </row>
    <row r="5880" spans="1:29" ht="15" customHeight="1" x14ac:dyDescent="0.25">
      <c r="A5880" s="342"/>
      <c r="B5880" s="417"/>
      <c r="C5880" s="418"/>
      <c r="S5880" s="367"/>
      <c r="T5880" s="367"/>
      <c r="U5880" s="368"/>
      <c r="V5880" s="1"/>
      <c r="W5880" s="1"/>
      <c r="X5880" s="1"/>
      <c r="Y5880" s="1"/>
      <c r="Z5880" s="1"/>
      <c r="AA5880" s="1"/>
      <c r="AB5880" s="1"/>
      <c r="AC5880" s="1"/>
    </row>
    <row r="5881" spans="1:29" ht="15" customHeight="1" x14ac:dyDescent="0.25">
      <c r="A5881" s="342"/>
      <c r="B5881" s="417"/>
      <c r="C5881" s="418"/>
      <c r="S5881" s="367"/>
      <c r="T5881" s="367"/>
      <c r="U5881" s="368"/>
      <c r="V5881" s="1"/>
      <c r="W5881" s="1"/>
      <c r="X5881" s="1"/>
      <c r="Y5881" s="1"/>
      <c r="Z5881" s="1"/>
      <c r="AA5881" s="1"/>
      <c r="AB5881" s="1"/>
      <c r="AC5881" s="1"/>
    </row>
    <row r="5882" spans="1:29" ht="15" customHeight="1" x14ac:dyDescent="0.25">
      <c r="A5882" s="342"/>
      <c r="B5882" s="417"/>
      <c r="C5882" s="418"/>
      <c r="S5882" s="367"/>
      <c r="T5882" s="367"/>
      <c r="U5882" s="368"/>
      <c r="V5882" s="1"/>
      <c r="W5882" s="1"/>
      <c r="X5882" s="1"/>
      <c r="Y5882" s="1"/>
      <c r="Z5882" s="1"/>
      <c r="AA5882" s="1"/>
      <c r="AB5882" s="1"/>
      <c r="AC5882" s="1"/>
    </row>
    <row r="5883" spans="1:29" ht="15" customHeight="1" x14ac:dyDescent="0.25">
      <c r="A5883" s="342"/>
      <c r="B5883" s="417"/>
      <c r="C5883" s="418"/>
      <c r="S5883" s="367"/>
      <c r="T5883" s="367"/>
      <c r="U5883" s="368"/>
      <c r="V5883" s="1"/>
      <c r="W5883" s="1"/>
      <c r="X5883" s="1"/>
      <c r="Y5883" s="1"/>
      <c r="Z5883" s="1"/>
      <c r="AA5883" s="1"/>
      <c r="AB5883" s="1"/>
      <c r="AC5883" s="1"/>
    </row>
    <row r="5884" spans="1:29" ht="15" customHeight="1" x14ac:dyDescent="0.25">
      <c r="A5884" s="342"/>
      <c r="B5884" s="417"/>
      <c r="C5884" s="418"/>
      <c r="S5884" s="367"/>
      <c r="T5884" s="367"/>
      <c r="U5884" s="368"/>
      <c r="V5884" s="1"/>
      <c r="W5884" s="1"/>
      <c r="X5884" s="1"/>
      <c r="Y5884" s="1"/>
      <c r="Z5884" s="1"/>
      <c r="AA5884" s="1"/>
      <c r="AB5884" s="1"/>
      <c r="AC5884" s="1"/>
    </row>
    <row r="5885" spans="1:29" ht="15" customHeight="1" x14ac:dyDescent="0.25">
      <c r="A5885" s="342"/>
      <c r="B5885" s="417"/>
      <c r="C5885" s="418"/>
      <c r="S5885" s="367"/>
      <c r="T5885" s="367"/>
      <c r="U5885" s="368"/>
      <c r="V5885" s="1"/>
      <c r="W5885" s="1"/>
      <c r="X5885" s="1"/>
      <c r="Y5885" s="1"/>
      <c r="Z5885" s="1"/>
      <c r="AA5885" s="1"/>
      <c r="AB5885" s="1"/>
      <c r="AC5885" s="1"/>
    </row>
    <row r="5886" spans="1:29" ht="15" customHeight="1" x14ac:dyDescent="0.25">
      <c r="A5886" s="342"/>
      <c r="B5886" s="417"/>
      <c r="C5886" s="418"/>
      <c r="S5886" s="367"/>
      <c r="T5886" s="367"/>
      <c r="U5886" s="368"/>
      <c r="V5886" s="1"/>
      <c r="W5886" s="1"/>
      <c r="X5886" s="1"/>
      <c r="Y5886" s="1"/>
      <c r="Z5886" s="1"/>
      <c r="AA5886" s="1"/>
      <c r="AB5886" s="1"/>
      <c r="AC5886" s="1"/>
    </row>
    <row r="5887" spans="1:29" ht="15" customHeight="1" x14ac:dyDescent="0.25">
      <c r="A5887" s="342"/>
      <c r="B5887" s="417"/>
      <c r="C5887" s="418"/>
      <c r="S5887" s="367"/>
      <c r="T5887" s="367"/>
      <c r="U5887" s="368"/>
      <c r="V5887" s="1"/>
      <c r="W5887" s="1"/>
      <c r="X5887" s="1"/>
      <c r="Y5887" s="1"/>
      <c r="Z5887" s="1"/>
      <c r="AA5887" s="1"/>
      <c r="AB5887" s="1"/>
      <c r="AC5887" s="1"/>
    </row>
    <row r="5888" spans="1:29" ht="15" customHeight="1" x14ac:dyDescent="0.25">
      <c r="A5888" s="342"/>
      <c r="B5888" s="417"/>
      <c r="C5888" s="418"/>
      <c r="S5888" s="367"/>
      <c r="T5888" s="367"/>
      <c r="U5888" s="368"/>
      <c r="V5888" s="1"/>
      <c r="W5888" s="1"/>
      <c r="X5888" s="1"/>
      <c r="Y5888" s="1"/>
      <c r="Z5888" s="1"/>
      <c r="AA5888" s="1"/>
      <c r="AB5888" s="1"/>
      <c r="AC5888" s="1"/>
    </row>
    <row r="5889" spans="1:29" ht="15" customHeight="1" x14ac:dyDescent="0.25">
      <c r="A5889" s="342"/>
      <c r="B5889" s="417"/>
      <c r="C5889" s="418"/>
      <c r="S5889" s="367"/>
      <c r="T5889" s="367"/>
      <c r="U5889" s="368"/>
      <c r="V5889" s="1"/>
      <c r="W5889" s="1"/>
      <c r="X5889" s="1"/>
      <c r="Y5889" s="1"/>
      <c r="Z5889" s="1"/>
      <c r="AA5889" s="1"/>
      <c r="AB5889" s="1"/>
      <c r="AC5889" s="1"/>
    </row>
    <row r="5890" spans="1:29" ht="15" customHeight="1" x14ac:dyDescent="0.25">
      <c r="A5890" s="342"/>
      <c r="B5890" s="417"/>
      <c r="C5890" s="418"/>
      <c r="S5890" s="367"/>
      <c r="T5890" s="367"/>
      <c r="U5890" s="368"/>
      <c r="V5890" s="1"/>
      <c r="W5890" s="1"/>
      <c r="X5890" s="1"/>
      <c r="Y5890" s="1"/>
      <c r="Z5890" s="1"/>
      <c r="AA5890" s="1"/>
      <c r="AB5890" s="1"/>
      <c r="AC5890" s="1"/>
    </row>
    <row r="5891" spans="1:29" ht="15" customHeight="1" x14ac:dyDescent="0.25">
      <c r="A5891" s="342"/>
      <c r="B5891" s="417"/>
      <c r="C5891" s="418"/>
      <c r="S5891" s="367"/>
      <c r="T5891" s="367"/>
      <c r="U5891" s="368"/>
      <c r="V5891" s="1"/>
      <c r="W5891" s="1"/>
      <c r="X5891" s="1"/>
      <c r="Y5891" s="1"/>
      <c r="Z5891" s="1"/>
      <c r="AA5891" s="1"/>
      <c r="AB5891" s="1"/>
      <c r="AC5891" s="1"/>
    </row>
    <row r="5892" spans="1:29" ht="15" customHeight="1" x14ac:dyDescent="0.25">
      <c r="A5892" s="342"/>
      <c r="B5892" s="417"/>
      <c r="C5892" s="418"/>
      <c r="S5892" s="367"/>
      <c r="T5892" s="367"/>
      <c r="U5892" s="368"/>
      <c r="V5892" s="1"/>
      <c r="W5892" s="1"/>
      <c r="X5892" s="1"/>
      <c r="Y5892" s="1"/>
      <c r="Z5892" s="1"/>
      <c r="AA5892" s="1"/>
      <c r="AB5892" s="1"/>
      <c r="AC5892" s="1"/>
    </row>
    <row r="5893" spans="1:29" ht="15" customHeight="1" x14ac:dyDescent="0.25">
      <c r="A5893" s="342"/>
      <c r="B5893" s="417"/>
      <c r="C5893" s="418"/>
      <c r="S5893" s="367"/>
      <c r="T5893" s="367"/>
      <c r="U5893" s="368"/>
      <c r="V5893" s="1"/>
      <c r="W5893" s="1"/>
      <c r="X5893" s="1"/>
      <c r="Y5893" s="1"/>
      <c r="Z5893" s="1"/>
      <c r="AA5893" s="1"/>
      <c r="AB5893" s="1"/>
      <c r="AC5893" s="1"/>
    </row>
    <row r="5894" spans="1:29" ht="15" customHeight="1" x14ac:dyDescent="0.25">
      <c r="A5894" s="342"/>
      <c r="B5894" s="417"/>
      <c r="C5894" s="418"/>
      <c r="S5894" s="367"/>
      <c r="T5894" s="367"/>
      <c r="U5894" s="368"/>
      <c r="V5894" s="1"/>
      <c r="W5894" s="1"/>
      <c r="X5894" s="1"/>
      <c r="Y5894" s="1"/>
      <c r="Z5894" s="1"/>
      <c r="AA5894" s="1"/>
      <c r="AB5894" s="1"/>
      <c r="AC5894" s="1"/>
    </row>
    <row r="5895" spans="1:29" ht="15" customHeight="1" x14ac:dyDescent="0.25">
      <c r="A5895" s="342"/>
      <c r="B5895" s="417"/>
      <c r="C5895" s="418"/>
      <c r="S5895" s="367"/>
      <c r="T5895" s="367"/>
      <c r="U5895" s="368"/>
      <c r="V5895" s="1"/>
      <c r="W5895" s="1"/>
      <c r="X5895" s="1"/>
      <c r="Y5895" s="1"/>
      <c r="Z5895" s="1"/>
      <c r="AA5895" s="1"/>
      <c r="AB5895" s="1"/>
      <c r="AC5895" s="1"/>
    </row>
    <row r="5896" spans="1:29" ht="15" customHeight="1" x14ac:dyDescent="0.25">
      <c r="A5896" s="342"/>
      <c r="B5896" s="417"/>
      <c r="C5896" s="418"/>
      <c r="S5896" s="367"/>
      <c r="T5896" s="367"/>
      <c r="U5896" s="368"/>
      <c r="V5896" s="1"/>
      <c r="W5896" s="1"/>
      <c r="X5896" s="1"/>
      <c r="Y5896" s="1"/>
      <c r="Z5896" s="1"/>
      <c r="AA5896" s="1"/>
      <c r="AB5896" s="1"/>
      <c r="AC5896" s="1"/>
    </row>
    <row r="5897" spans="1:29" ht="15" customHeight="1" x14ac:dyDescent="0.25">
      <c r="A5897" s="342"/>
      <c r="B5897" s="417"/>
      <c r="C5897" s="418"/>
      <c r="S5897" s="367"/>
      <c r="T5897" s="367"/>
      <c r="U5897" s="368"/>
      <c r="V5897" s="1"/>
      <c r="W5897" s="1"/>
      <c r="X5897" s="1"/>
      <c r="Y5897" s="1"/>
      <c r="Z5897" s="1"/>
      <c r="AA5897" s="1"/>
      <c r="AB5897" s="1"/>
      <c r="AC5897" s="1"/>
    </row>
    <row r="5898" spans="1:29" ht="15" customHeight="1" x14ac:dyDescent="0.25">
      <c r="A5898" s="342"/>
      <c r="B5898" s="417"/>
      <c r="C5898" s="418"/>
      <c r="S5898" s="367"/>
      <c r="T5898" s="367"/>
      <c r="U5898" s="368"/>
      <c r="V5898" s="1"/>
      <c r="W5898" s="1"/>
      <c r="X5898" s="1"/>
      <c r="Y5898" s="1"/>
      <c r="Z5898" s="1"/>
      <c r="AA5898" s="1"/>
      <c r="AB5898" s="1"/>
      <c r="AC5898" s="1"/>
    </row>
    <row r="5899" spans="1:29" ht="15" customHeight="1" x14ac:dyDescent="0.25">
      <c r="A5899" s="342"/>
      <c r="B5899" s="417"/>
      <c r="C5899" s="418"/>
      <c r="S5899" s="367"/>
      <c r="T5899" s="367"/>
      <c r="U5899" s="368"/>
      <c r="V5899" s="1"/>
      <c r="W5899" s="1"/>
      <c r="X5899" s="1"/>
      <c r="Y5899" s="1"/>
      <c r="Z5899" s="1"/>
      <c r="AA5899" s="1"/>
      <c r="AB5899" s="1"/>
      <c r="AC5899" s="1"/>
    </row>
    <row r="5900" spans="1:29" ht="15" customHeight="1" x14ac:dyDescent="0.25">
      <c r="A5900" s="342"/>
      <c r="B5900" s="417"/>
      <c r="C5900" s="418"/>
      <c r="S5900" s="367"/>
      <c r="T5900" s="367"/>
      <c r="U5900" s="368"/>
      <c r="V5900" s="1"/>
      <c r="W5900" s="1"/>
      <c r="X5900" s="1"/>
      <c r="Y5900" s="1"/>
      <c r="Z5900" s="1"/>
      <c r="AA5900" s="1"/>
      <c r="AB5900" s="1"/>
      <c r="AC5900" s="1"/>
    </row>
    <row r="5901" spans="1:29" ht="15" customHeight="1" x14ac:dyDescent="0.25">
      <c r="A5901" s="342"/>
      <c r="B5901" s="417"/>
      <c r="C5901" s="418"/>
      <c r="S5901" s="367"/>
      <c r="T5901" s="367"/>
      <c r="U5901" s="368"/>
      <c r="V5901" s="1"/>
      <c r="W5901" s="1"/>
      <c r="X5901" s="1"/>
      <c r="Y5901" s="1"/>
      <c r="Z5901" s="1"/>
      <c r="AA5901" s="1"/>
      <c r="AB5901" s="1"/>
      <c r="AC5901" s="1"/>
    </row>
    <row r="5902" spans="1:29" ht="15" customHeight="1" x14ac:dyDescent="0.25">
      <c r="A5902" s="342"/>
      <c r="B5902" s="417"/>
      <c r="C5902" s="418"/>
      <c r="S5902" s="367"/>
      <c r="T5902" s="367"/>
      <c r="U5902" s="368"/>
      <c r="V5902" s="1"/>
      <c r="W5902" s="1"/>
      <c r="X5902" s="1"/>
      <c r="Y5902" s="1"/>
      <c r="Z5902" s="1"/>
      <c r="AA5902" s="1"/>
      <c r="AB5902" s="1"/>
      <c r="AC5902" s="1"/>
    </row>
    <row r="5903" spans="1:29" ht="15" customHeight="1" x14ac:dyDescent="0.25">
      <c r="A5903" s="342"/>
      <c r="B5903" s="417"/>
      <c r="C5903" s="418"/>
      <c r="S5903" s="367"/>
      <c r="T5903" s="367"/>
      <c r="U5903" s="368"/>
      <c r="V5903" s="1"/>
      <c r="W5903" s="1"/>
      <c r="X5903" s="1"/>
      <c r="Y5903" s="1"/>
      <c r="Z5903" s="1"/>
      <c r="AA5903" s="1"/>
      <c r="AB5903" s="1"/>
      <c r="AC5903" s="1"/>
    </row>
    <row r="5904" spans="1:29" ht="15" customHeight="1" x14ac:dyDescent="0.25">
      <c r="A5904" s="342"/>
      <c r="B5904" s="417"/>
      <c r="C5904" s="418"/>
      <c r="S5904" s="367"/>
      <c r="T5904" s="367"/>
      <c r="U5904" s="368"/>
      <c r="V5904" s="1"/>
      <c r="W5904" s="1"/>
      <c r="X5904" s="1"/>
      <c r="Y5904" s="1"/>
      <c r="Z5904" s="1"/>
      <c r="AA5904" s="1"/>
      <c r="AB5904" s="1"/>
      <c r="AC5904" s="1"/>
    </row>
    <row r="5905" spans="1:29" ht="15" customHeight="1" x14ac:dyDescent="0.25">
      <c r="A5905" s="342"/>
      <c r="B5905" s="417"/>
      <c r="C5905" s="418"/>
      <c r="S5905" s="367"/>
      <c r="T5905" s="367"/>
      <c r="U5905" s="368"/>
      <c r="V5905" s="1"/>
      <c r="W5905" s="1"/>
      <c r="X5905" s="1"/>
      <c r="Y5905" s="1"/>
      <c r="Z5905" s="1"/>
      <c r="AA5905" s="1"/>
      <c r="AB5905" s="1"/>
      <c r="AC5905" s="1"/>
    </row>
    <row r="5906" spans="1:29" ht="15" customHeight="1" x14ac:dyDescent="0.25">
      <c r="A5906" s="342"/>
      <c r="B5906" s="417"/>
      <c r="C5906" s="418"/>
      <c r="S5906" s="367"/>
      <c r="T5906" s="367"/>
      <c r="U5906" s="368"/>
      <c r="V5906" s="1"/>
      <c r="W5906" s="1"/>
      <c r="X5906" s="1"/>
      <c r="Y5906" s="1"/>
      <c r="Z5906" s="1"/>
      <c r="AA5906" s="1"/>
      <c r="AB5906" s="1"/>
      <c r="AC5906" s="1"/>
    </row>
    <row r="5907" spans="1:29" ht="15" customHeight="1" x14ac:dyDescent="0.25">
      <c r="A5907" s="342"/>
      <c r="B5907" s="417"/>
      <c r="C5907" s="418"/>
      <c r="S5907" s="367"/>
      <c r="T5907" s="367"/>
      <c r="U5907" s="368"/>
      <c r="V5907" s="1"/>
      <c r="W5907" s="1"/>
      <c r="X5907" s="1"/>
      <c r="Y5907" s="1"/>
      <c r="Z5907" s="1"/>
      <c r="AA5907" s="1"/>
      <c r="AB5907" s="1"/>
      <c r="AC5907" s="1"/>
    </row>
    <row r="5908" spans="1:29" ht="15" customHeight="1" x14ac:dyDescent="0.25">
      <c r="A5908" s="342"/>
      <c r="B5908" s="417"/>
      <c r="C5908" s="418"/>
      <c r="S5908" s="367"/>
      <c r="T5908" s="367"/>
      <c r="U5908" s="368"/>
      <c r="V5908" s="1"/>
      <c r="W5908" s="1"/>
      <c r="X5908" s="1"/>
      <c r="Y5908" s="1"/>
      <c r="Z5908" s="1"/>
      <c r="AA5908" s="1"/>
      <c r="AB5908" s="1"/>
      <c r="AC5908" s="1"/>
    </row>
    <row r="5909" spans="1:29" ht="15" customHeight="1" x14ac:dyDescent="0.25">
      <c r="A5909" s="342"/>
      <c r="B5909" s="417"/>
      <c r="C5909" s="418"/>
      <c r="S5909" s="367"/>
      <c r="T5909" s="367"/>
      <c r="U5909" s="368"/>
      <c r="V5909" s="1"/>
      <c r="W5909" s="1"/>
      <c r="X5909" s="1"/>
      <c r="Y5909" s="1"/>
      <c r="Z5909" s="1"/>
      <c r="AA5909" s="1"/>
      <c r="AB5909" s="1"/>
      <c r="AC5909" s="1"/>
    </row>
    <row r="5910" spans="1:29" ht="15" customHeight="1" x14ac:dyDescent="0.25">
      <c r="A5910" s="342"/>
      <c r="B5910" s="417"/>
      <c r="C5910" s="418"/>
      <c r="S5910" s="367"/>
      <c r="T5910" s="367"/>
      <c r="U5910" s="368"/>
      <c r="V5910" s="1"/>
      <c r="W5910" s="1"/>
      <c r="X5910" s="1"/>
      <c r="Y5910" s="1"/>
      <c r="Z5910" s="1"/>
      <c r="AA5910" s="1"/>
      <c r="AB5910" s="1"/>
      <c r="AC5910" s="1"/>
    </row>
    <row r="5911" spans="1:29" ht="15" customHeight="1" x14ac:dyDescent="0.25">
      <c r="A5911" s="342"/>
      <c r="B5911" s="417"/>
      <c r="C5911" s="418"/>
      <c r="S5911" s="367"/>
      <c r="T5911" s="367"/>
      <c r="U5911" s="368"/>
      <c r="V5911" s="1"/>
      <c r="W5911" s="1"/>
      <c r="X5911" s="1"/>
      <c r="Y5911" s="1"/>
      <c r="Z5911" s="1"/>
      <c r="AA5911" s="1"/>
      <c r="AB5911" s="1"/>
      <c r="AC5911" s="1"/>
    </row>
    <row r="5912" spans="1:29" ht="15" customHeight="1" x14ac:dyDescent="0.25">
      <c r="A5912" s="342"/>
      <c r="B5912" s="417"/>
      <c r="C5912" s="418"/>
      <c r="S5912" s="367"/>
      <c r="T5912" s="367"/>
      <c r="U5912" s="368"/>
      <c r="V5912" s="1"/>
      <c r="W5912" s="1"/>
      <c r="X5912" s="1"/>
      <c r="Y5912" s="1"/>
      <c r="Z5912" s="1"/>
      <c r="AA5912" s="1"/>
      <c r="AB5912" s="1"/>
      <c r="AC5912" s="1"/>
    </row>
    <row r="5913" spans="1:29" ht="15" customHeight="1" x14ac:dyDescent="0.25">
      <c r="A5913" s="342"/>
      <c r="B5913" s="417"/>
      <c r="C5913" s="418"/>
      <c r="S5913" s="367"/>
      <c r="T5913" s="367"/>
      <c r="U5913" s="368"/>
      <c r="V5913" s="1"/>
      <c r="W5913" s="1"/>
      <c r="X5913" s="1"/>
      <c r="Y5913" s="1"/>
      <c r="Z5913" s="1"/>
      <c r="AA5913" s="1"/>
      <c r="AB5913" s="1"/>
      <c r="AC5913" s="1"/>
    </row>
    <row r="5914" spans="1:29" ht="15" customHeight="1" x14ac:dyDescent="0.25">
      <c r="A5914" s="342"/>
      <c r="B5914" s="417"/>
      <c r="C5914" s="418"/>
      <c r="S5914" s="367"/>
      <c r="T5914" s="367"/>
      <c r="U5914" s="368"/>
      <c r="V5914" s="1"/>
      <c r="W5914" s="1"/>
      <c r="X5914" s="1"/>
      <c r="Y5914" s="1"/>
      <c r="Z5914" s="1"/>
      <c r="AA5914" s="1"/>
      <c r="AB5914" s="1"/>
      <c r="AC5914" s="1"/>
    </row>
    <row r="5915" spans="1:29" ht="15" customHeight="1" x14ac:dyDescent="0.25">
      <c r="A5915" s="342"/>
      <c r="B5915" s="417"/>
      <c r="C5915" s="418"/>
      <c r="S5915" s="367"/>
      <c r="T5915" s="367"/>
      <c r="U5915" s="368"/>
      <c r="V5915" s="1"/>
      <c r="W5915" s="1"/>
      <c r="X5915" s="1"/>
      <c r="Y5915" s="1"/>
      <c r="Z5915" s="1"/>
      <c r="AA5915" s="1"/>
      <c r="AB5915" s="1"/>
      <c r="AC5915" s="1"/>
    </row>
    <row r="5916" spans="1:29" ht="15" customHeight="1" x14ac:dyDescent="0.25">
      <c r="A5916" s="342"/>
      <c r="B5916" s="417"/>
      <c r="C5916" s="418"/>
      <c r="S5916" s="367"/>
      <c r="T5916" s="367"/>
      <c r="U5916" s="368"/>
      <c r="V5916" s="1"/>
      <c r="W5916" s="1"/>
      <c r="X5916" s="1"/>
      <c r="Y5916" s="1"/>
      <c r="Z5916" s="1"/>
      <c r="AA5916" s="1"/>
      <c r="AB5916" s="1"/>
      <c r="AC5916" s="1"/>
    </row>
    <row r="5917" spans="1:29" ht="15" customHeight="1" x14ac:dyDescent="0.25">
      <c r="A5917" s="342"/>
      <c r="B5917" s="417"/>
      <c r="C5917" s="418"/>
      <c r="S5917" s="367"/>
      <c r="T5917" s="367"/>
      <c r="U5917" s="368"/>
      <c r="V5917" s="1"/>
      <c r="W5917" s="1"/>
      <c r="X5917" s="1"/>
      <c r="Y5917" s="1"/>
      <c r="Z5917" s="1"/>
      <c r="AA5917" s="1"/>
      <c r="AB5917" s="1"/>
      <c r="AC5917" s="1"/>
    </row>
    <row r="5918" spans="1:29" ht="15" customHeight="1" x14ac:dyDescent="0.25">
      <c r="A5918" s="342"/>
      <c r="B5918" s="417"/>
      <c r="C5918" s="418"/>
      <c r="S5918" s="367"/>
      <c r="T5918" s="367"/>
      <c r="U5918" s="368"/>
      <c r="V5918" s="1"/>
      <c r="W5918" s="1"/>
      <c r="X5918" s="1"/>
      <c r="Y5918" s="1"/>
      <c r="Z5918" s="1"/>
      <c r="AA5918" s="1"/>
      <c r="AB5918" s="1"/>
      <c r="AC5918" s="1"/>
    </row>
    <row r="5919" spans="1:29" ht="15" customHeight="1" x14ac:dyDescent="0.25">
      <c r="A5919" s="342"/>
      <c r="B5919" s="417"/>
      <c r="C5919" s="418"/>
      <c r="S5919" s="367"/>
      <c r="T5919" s="367"/>
      <c r="U5919" s="368"/>
      <c r="V5919" s="1"/>
      <c r="W5919" s="1"/>
      <c r="X5919" s="1"/>
      <c r="Y5919" s="1"/>
      <c r="Z5919" s="1"/>
      <c r="AA5919" s="1"/>
      <c r="AB5919" s="1"/>
      <c r="AC5919" s="1"/>
    </row>
    <row r="5920" spans="1:29" ht="15" customHeight="1" x14ac:dyDescent="0.25">
      <c r="A5920" s="342"/>
      <c r="B5920" s="417"/>
      <c r="C5920" s="418"/>
      <c r="S5920" s="367"/>
      <c r="T5920" s="367"/>
      <c r="U5920" s="368"/>
      <c r="V5920" s="1"/>
      <c r="W5920" s="1"/>
      <c r="X5920" s="1"/>
      <c r="Y5920" s="1"/>
      <c r="Z5920" s="1"/>
      <c r="AA5920" s="1"/>
      <c r="AB5920" s="1"/>
      <c r="AC5920" s="1"/>
    </row>
    <row r="5921" spans="1:29" ht="15" customHeight="1" x14ac:dyDescent="0.25">
      <c r="A5921" s="342"/>
      <c r="B5921" s="417"/>
      <c r="C5921" s="418"/>
      <c r="S5921" s="367"/>
      <c r="T5921" s="367"/>
      <c r="U5921" s="368"/>
      <c r="V5921" s="1"/>
      <c r="W5921" s="1"/>
      <c r="X5921" s="1"/>
      <c r="Y5921" s="1"/>
      <c r="Z5921" s="1"/>
      <c r="AA5921" s="1"/>
      <c r="AB5921" s="1"/>
      <c r="AC5921" s="1"/>
    </row>
    <row r="5922" spans="1:29" ht="15" customHeight="1" x14ac:dyDescent="0.25">
      <c r="A5922" s="342"/>
      <c r="B5922" s="417"/>
      <c r="C5922" s="418"/>
      <c r="S5922" s="367"/>
      <c r="T5922" s="367"/>
      <c r="U5922" s="368"/>
      <c r="V5922" s="1"/>
      <c r="W5922" s="1"/>
      <c r="X5922" s="1"/>
      <c r="Y5922" s="1"/>
      <c r="Z5922" s="1"/>
      <c r="AA5922" s="1"/>
      <c r="AB5922" s="1"/>
      <c r="AC5922" s="1"/>
    </row>
    <row r="5923" spans="1:29" ht="15" customHeight="1" x14ac:dyDescent="0.25">
      <c r="A5923" s="342"/>
      <c r="B5923" s="417"/>
      <c r="C5923" s="418"/>
      <c r="S5923" s="367"/>
      <c r="T5923" s="367"/>
      <c r="U5923" s="368"/>
      <c r="V5923" s="1"/>
      <c r="W5923" s="1"/>
      <c r="X5923" s="1"/>
      <c r="Y5923" s="1"/>
      <c r="Z5923" s="1"/>
      <c r="AA5923" s="1"/>
      <c r="AB5923" s="1"/>
      <c r="AC5923" s="1"/>
    </row>
    <row r="5924" spans="1:29" ht="15" customHeight="1" x14ac:dyDescent="0.25">
      <c r="A5924" s="342"/>
      <c r="B5924" s="417"/>
      <c r="C5924" s="418"/>
      <c r="S5924" s="367"/>
      <c r="T5924" s="367"/>
      <c r="U5924" s="368"/>
      <c r="V5924" s="1"/>
      <c r="W5924" s="1"/>
      <c r="X5924" s="1"/>
      <c r="Y5924" s="1"/>
      <c r="Z5924" s="1"/>
      <c r="AA5924" s="1"/>
      <c r="AB5924" s="1"/>
      <c r="AC5924" s="1"/>
    </row>
    <row r="5925" spans="1:29" ht="15" customHeight="1" x14ac:dyDescent="0.25">
      <c r="A5925" s="342"/>
      <c r="B5925" s="417"/>
      <c r="C5925" s="418"/>
      <c r="S5925" s="367"/>
      <c r="T5925" s="367"/>
      <c r="U5925" s="368"/>
      <c r="V5925" s="1"/>
      <c r="W5925" s="1"/>
      <c r="X5925" s="1"/>
      <c r="Y5925" s="1"/>
      <c r="Z5925" s="1"/>
      <c r="AA5925" s="1"/>
      <c r="AB5925" s="1"/>
      <c r="AC5925" s="1"/>
    </row>
    <row r="5926" spans="1:29" ht="15" customHeight="1" x14ac:dyDescent="0.25">
      <c r="A5926" s="342"/>
      <c r="B5926" s="417"/>
      <c r="C5926" s="418"/>
      <c r="S5926" s="367"/>
      <c r="T5926" s="367"/>
      <c r="U5926" s="368"/>
      <c r="V5926" s="1"/>
      <c r="W5926" s="1"/>
      <c r="X5926" s="1"/>
      <c r="Y5926" s="1"/>
      <c r="Z5926" s="1"/>
      <c r="AA5926" s="1"/>
      <c r="AB5926" s="1"/>
      <c r="AC5926" s="1"/>
    </row>
    <row r="5927" spans="1:29" ht="15" customHeight="1" x14ac:dyDescent="0.25">
      <c r="A5927" s="342"/>
      <c r="B5927" s="417"/>
      <c r="C5927" s="418"/>
      <c r="S5927" s="367"/>
      <c r="T5927" s="367"/>
      <c r="U5927" s="368"/>
      <c r="V5927" s="1"/>
      <c r="W5927" s="1"/>
      <c r="X5927" s="1"/>
      <c r="Y5927" s="1"/>
      <c r="Z5927" s="1"/>
      <c r="AA5927" s="1"/>
      <c r="AB5927" s="1"/>
      <c r="AC5927" s="1"/>
    </row>
    <row r="5928" spans="1:29" ht="15" customHeight="1" x14ac:dyDescent="0.25">
      <c r="A5928" s="342"/>
      <c r="B5928" s="417"/>
      <c r="C5928" s="418"/>
      <c r="S5928" s="367"/>
      <c r="T5928" s="367"/>
      <c r="U5928" s="368"/>
      <c r="V5928" s="1"/>
      <c r="W5928" s="1"/>
      <c r="X5928" s="1"/>
      <c r="Y5928" s="1"/>
      <c r="Z5928" s="1"/>
      <c r="AA5928" s="1"/>
      <c r="AB5928" s="1"/>
      <c r="AC5928" s="1"/>
    </row>
    <row r="5929" spans="1:29" ht="15" customHeight="1" x14ac:dyDescent="0.25">
      <c r="A5929" s="342"/>
      <c r="B5929" s="417"/>
      <c r="C5929" s="418"/>
      <c r="S5929" s="367"/>
      <c r="T5929" s="367"/>
      <c r="U5929" s="368"/>
      <c r="V5929" s="1"/>
      <c r="W5929" s="1"/>
      <c r="X5929" s="1"/>
      <c r="Y5929" s="1"/>
      <c r="Z5929" s="1"/>
      <c r="AA5929" s="1"/>
      <c r="AB5929" s="1"/>
      <c r="AC5929" s="1"/>
    </row>
    <row r="5930" spans="1:29" ht="15" customHeight="1" x14ac:dyDescent="0.25">
      <c r="A5930" s="342"/>
      <c r="B5930" s="417"/>
      <c r="C5930" s="418"/>
      <c r="S5930" s="367"/>
      <c r="T5930" s="367"/>
      <c r="U5930" s="368"/>
      <c r="V5930" s="1"/>
      <c r="W5930" s="1"/>
      <c r="X5930" s="1"/>
      <c r="Y5930" s="1"/>
      <c r="Z5930" s="1"/>
      <c r="AA5930" s="1"/>
      <c r="AB5930" s="1"/>
      <c r="AC5930" s="1"/>
    </row>
    <row r="5931" spans="1:29" ht="15" customHeight="1" x14ac:dyDescent="0.25">
      <c r="A5931" s="342"/>
      <c r="B5931" s="417"/>
      <c r="C5931" s="418"/>
      <c r="S5931" s="367"/>
      <c r="T5931" s="367"/>
      <c r="U5931" s="368"/>
      <c r="V5931" s="1"/>
      <c r="W5931" s="1"/>
      <c r="X5931" s="1"/>
      <c r="Y5931" s="1"/>
      <c r="Z5931" s="1"/>
      <c r="AA5931" s="1"/>
      <c r="AB5931" s="1"/>
      <c r="AC5931" s="1"/>
    </row>
    <row r="5932" spans="1:29" ht="15" customHeight="1" x14ac:dyDescent="0.25">
      <c r="A5932" s="342"/>
      <c r="B5932" s="417"/>
      <c r="C5932" s="418"/>
      <c r="S5932" s="367"/>
      <c r="T5932" s="367"/>
      <c r="U5932" s="368"/>
      <c r="V5932" s="1"/>
      <c r="W5932" s="1"/>
      <c r="X5932" s="1"/>
      <c r="Y5932" s="1"/>
      <c r="Z5932" s="1"/>
      <c r="AA5932" s="1"/>
      <c r="AB5932" s="1"/>
      <c r="AC5932" s="1"/>
    </row>
    <row r="5933" spans="1:29" ht="15" customHeight="1" x14ac:dyDescent="0.25">
      <c r="A5933" s="342"/>
      <c r="B5933" s="417"/>
      <c r="C5933" s="418"/>
      <c r="S5933" s="367"/>
      <c r="T5933" s="367"/>
      <c r="U5933" s="368"/>
      <c r="V5933" s="1"/>
      <c r="W5933" s="1"/>
      <c r="X5933" s="1"/>
      <c r="Y5933" s="1"/>
      <c r="Z5933" s="1"/>
      <c r="AA5933" s="1"/>
      <c r="AB5933" s="1"/>
      <c r="AC5933" s="1"/>
    </row>
    <row r="5934" spans="1:29" ht="15" customHeight="1" x14ac:dyDescent="0.25">
      <c r="A5934" s="342"/>
      <c r="B5934" s="417"/>
      <c r="C5934" s="418"/>
      <c r="S5934" s="367"/>
      <c r="T5934" s="367"/>
      <c r="U5934" s="368"/>
      <c r="V5934" s="1"/>
      <c r="W5934" s="1"/>
      <c r="X5934" s="1"/>
      <c r="Y5934" s="1"/>
      <c r="Z5934" s="1"/>
      <c r="AA5934" s="1"/>
      <c r="AB5934" s="1"/>
      <c r="AC5934" s="1"/>
    </row>
    <row r="5935" spans="1:29" ht="15" customHeight="1" x14ac:dyDescent="0.25">
      <c r="A5935" s="342"/>
      <c r="B5935" s="417"/>
      <c r="C5935" s="418"/>
      <c r="S5935" s="367"/>
      <c r="T5935" s="367"/>
      <c r="U5935" s="368"/>
      <c r="V5935" s="1"/>
      <c r="W5935" s="1"/>
      <c r="X5935" s="1"/>
      <c r="Y5935" s="1"/>
      <c r="Z5935" s="1"/>
      <c r="AA5935" s="1"/>
      <c r="AB5935" s="1"/>
      <c r="AC5935" s="1"/>
    </row>
    <row r="5936" spans="1:29" ht="15" customHeight="1" x14ac:dyDescent="0.25">
      <c r="A5936" s="342"/>
      <c r="B5936" s="417"/>
      <c r="C5936" s="418"/>
      <c r="S5936" s="367"/>
      <c r="T5936" s="367"/>
      <c r="U5936" s="368"/>
      <c r="V5936" s="1"/>
      <c r="W5936" s="1"/>
      <c r="X5936" s="1"/>
      <c r="Y5936" s="1"/>
      <c r="Z5936" s="1"/>
      <c r="AA5936" s="1"/>
      <c r="AB5936" s="1"/>
      <c r="AC5936" s="1"/>
    </row>
    <row r="5937" spans="1:29" ht="15" customHeight="1" x14ac:dyDescent="0.25">
      <c r="A5937" s="342"/>
      <c r="B5937" s="417"/>
      <c r="C5937" s="418"/>
      <c r="S5937" s="367"/>
      <c r="T5937" s="367"/>
      <c r="U5937" s="368"/>
      <c r="V5937" s="1"/>
      <c r="W5937" s="1"/>
      <c r="X5937" s="1"/>
      <c r="Y5937" s="1"/>
      <c r="Z5937" s="1"/>
      <c r="AA5937" s="1"/>
      <c r="AB5937" s="1"/>
      <c r="AC5937" s="1"/>
    </row>
    <row r="5938" spans="1:29" ht="15" customHeight="1" x14ac:dyDescent="0.25">
      <c r="A5938" s="342"/>
      <c r="B5938" s="417"/>
      <c r="C5938" s="418"/>
      <c r="S5938" s="367"/>
      <c r="T5938" s="367"/>
      <c r="U5938" s="368"/>
      <c r="V5938" s="1"/>
      <c r="W5938" s="1"/>
      <c r="X5938" s="1"/>
      <c r="Y5938" s="1"/>
      <c r="Z5938" s="1"/>
      <c r="AA5938" s="1"/>
      <c r="AB5938" s="1"/>
      <c r="AC5938" s="1"/>
    </row>
    <row r="5939" spans="1:29" ht="15" customHeight="1" x14ac:dyDescent="0.25">
      <c r="A5939" s="342"/>
      <c r="B5939" s="417"/>
      <c r="C5939" s="418"/>
      <c r="S5939" s="367"/>
      <c r="T5939" s="367"/>
      <c r="U5939" s="368"/>
      <c r="V5939" s="1"/>
      <c r="W5939" s="1"/>
      <c r="X5939" s="1"/>
      <c r="Y5939" s="1"/>
      <c r="Z5939" s="1"/>
      <c r="AA5939" s="1"/>
      <c r="AB5939" s="1"/>
      <c r="AC5939" s="1"/>
    </row>
    <row r="5940" spans="1:29" ht="15" customHeight="1" x14ac:dyDescent="0.25">
      <c r="A5940" s="342"/>
      <c r="B5940" s="417"/>
      <c r="C5940" s="418"/>
      <c r="S5940" s="367"/>
      <c r="T5940" s="367"/>
      <c r="U5940" s="368"/>
      <c r="V5940" s="1"/>
      <c r="W5940" s="1"/>
      <c r="X5940" s="1"/>
      <c r="Y5940" s="1"/>
      <c r="Z5940" s="1"/>
      <c r="AA5940" s="1"/>
      <c r="AB5940" s="1"/>
      <c r="AC5940" s="1"/>
    </row>
    <row r="5941" spans="1:29" ht="15" customHeight="1" x14ac:dyDescent="0.25">
      <c r="A5941" s="342"/>
      <c r="B5941" s="417"/>
      <c r="C5941" s="418"/>
      <c r="S5941" s="367"/>
      <c r="T5941" s="367"/>
      <c r="U5941" s="368"/>
      <c r="V5941" s="1"/>
      <c r="W5941" s="1"/>
      <c r="X5941" s="1"/>
      <c r="Y5941" s="1"/>
      <c r="Z5941" s="1"/>
      <c r="AA5941" s="1"/>
      <c r="AB5941" s="1"/>
      <c r="AC5941" s="1"/>
    </row>
    <row r="5942" spans="1:29" ht="15" customHeight="1" x14ac:dyDescent="0.25">
      <c r="A5942" s="342"/>
      <c r="B5942" s="417"/>
      <c r="C5942" s="418"/>
      <c r="S5942" s="367"/>
      <c r="T5942" s="367"/>
      <c r="U5942" s="368"/>
      <c r="V5942" s="1"/>
      <c r="W5942" s="1"/>
      <c r="X5942" s="1"/>
      <c r="Y5942" s="1"/>
      <c r="Z5942" s="1"/>
      <c r="AA5942" s="1"/>
      <c r="AB5942" s="1"/>
      <c r="AC5942" s="1"/>
    </row>
    <row r="5943" spans="1:29" ht="15" customHeight="1" x14ac:dyDescent="0.25">
      <c r="A5943" s="342"/>
      <c r="B5943" s="417"/>
      <c r="C5943" s="418"/>
      <c r="S5943" s="367"/>
      <c r="T5943" s="367"/>
      <c r="U5943" s="368"/>
      <c r="V5943" s="1"/>
      <c r="W5943" s="1"/>
      <c r="X5943" s="1"/>
      <c r="Y5943" s="1"/>
      <c r="Z5943" s="1"/>
      <c r="AA5943" s="1"/>
      <c r="AB5943" s="1"/>
      <c r="AC5943" s="1"/>
    </row>
    <row r="5944" spans="1:29" ht="15" customHeight="1" x14ac:dyDescent="0.25">
      <c r="A5944" s="342"/>
      <c r="B5944" s="417"/>
      <c r="C5944" s="418"/>
      <c r="S5944" s="367"/>
      <c r="T5944" s="367"/>
      <c r="U5944" s="368"/>
      <c r="V5944" s="1"/>
      <c r="W5944" s="1"/>
      <c r="X5944" s="1"/>
      <c r="Y5944" s="1"/>
      <c r="Z5944" s="1"/>
      <c r="AA5944" s="1"/>
      <c r="AB5944" s="1"/>
      <c r="AC5944" s="1"/>
    </row>
    <row r="5945" spans="1:29" ht="15" customHeight="1" x14ac:dyDescent="0.25">
      <c r="A5945" s="342"/>
      <c r="B5945" s="417"/>
      <c r="C5945" s="418"/>
      <c r="S5945" s="367"/>
      <c r="T5945" s="367"/>
      <c r="U5945" s="368"/>
      <c r="V5945" s="1"/>
      <c r="W5945" s="1"/>
      <c r="X5945" s="1"/>
      <c r="Y5945" s="1"/>
      <c r="Z5945" s="1"/>
      <c r="AA5945" s="1"/>
      <c r="AB5945" s="1"/>
      <c r="AC5945" s="1"/>
    </row>
    <row r="5946" spans="1:29" ht="15" customHeight="1" x14ac:dyDescent="0.25">
      <c r="A5946" s="342"/>
      <c r="B5946" s="417"/>
      <c r="C5946" s="418"/>
      <c r="S5946" s="367"/>
      <c r="T5946" s="367"/>
      <c r="U5946" s="368"/>
      <c r="V5946" s="1"/>
      <c r="W5946" s="1"/>
      <c r="X5946" s="1"/>
      <c r="Y5946" s="1"/>
      <c r="Z5946" s="1"/>
      <c r="AA5946" s="1"/>
      <c r="AB5946" s="1"/>
      <c r="AC5946" s="1"/>
    </row>
    <row r="5947" spans="1:29" ht="15" customHeight="1" x14ac:dyDescent="0.25">
      <c r="A5947" s="342"/>
      <c r="B5947" s="417"/>
      <c r="C5947" s="418"/>
      <c r="S5947" s="367"/>
      <c r="T5947" s="367"/>
      <c r="U5947" s="368"/>
      <c r="V5947" s="1"/>
      <c r="W5947" s="1"/>
      <c r="X5947" s="1"/>
      <c r="Y5947" s="1"/>
      <c r="Z5947" s="1"/>
      <c r="AA5947" s="1"/>
      <c r="AB5947" s="1"/>
      <c r="AC5947" s="1"/>
    </row>
    <row r="5948" spans="1:29" ht="15" customHeight="1" x14ac:dyDescent="0.25">
      <c r="A5948" s="342"/>
      <c r="B5948" s="417"/>
      <c r="C5948" s="418"/>
      <c r="S5948" s="367"/>
      <c r="T5948" s="367"/>
      <c r="U5948" s="368"/>
      <c r="V5948" s="1"/>
      <c r="W5948" s="1"/>
      <c r="X5948" s="1"/>
      <c r="Y5948" s="1"/>
      <c r="Z5948" s="1"/>
      <c r="AA5948" s="1"/>
      <c r="AB5948" s="1"/>
      <c r="AC5948" s="1"/>
    </row>
    <row r="5949" spans="1:29" ht="15" customHeight="1" x14ac:dyDescent="0.25">
      <c r="A5949" s="342"/>
      <c r="B5949" s="417"/>
      <c r="C5949" s="418"/>
      <c r="S5949" s="367"/>
      <c r="T5949" s="367"/>
      <c r="U5949" s="368"/>
      <c r="V5949" s="1"/>
      <c r="W5949" s="1"/>
      <c r="X5949" s="1"/>
      <c r="Y5949" s="1"/>
      <c r="Z5949" s="1"/>
      <c r="AA5949" s="1"/>
      <c r="AB5949" s="1"/>
      <c r="AC5949" s="1"/>
    </row>
    <row r="5950" spans="1:29" ht="15" customHeight="1" x14ac:dyDescent="0.25">
      <c r="A5950" s="342"/>
      <c r="B5950" s="417"/>
      <c r="C5950" s="418"/>
      <c r="S5950" s="367"/>
      <c r="T5950" s="367"/>
      <c r="U5950" s="368"/>
      <c r="V5950" s="1"/>
      <c r="W5950" s="1"/>
      <c r="X5950" s="1"/>
      <c r="Y5950" s="1"/>
      <c r="Z5950" s="1"/>
      <c r="AA5950" s="1"/>
      <c r="AB5950" s="1"/>
      <c r="AC5950" s="1"/>
    </row>
    <row r="5951" spans="1:29" ht="15" customHeight="1" x14ac:dyDescent="0.25">
      <c r="A5951" s="342"/>
      <c r="B5951" s="417"/>
      <c r="C5951" s="418"/>
      <c r="S5951" s="367"/>
      <c r="T5951" s="367"/>
      <c r="U5951" s="368"/>
      <c r="V5951" s="1"/>
      <c r="W5951" s="1"/>
      <c r="X5951" s="1"/>
      <c r="Y5951" s="1"/>
      <c r="Z5951" s="1"/>
      <c r="AA5951" s="1"/>
      <c r="AB5951" s="1"/>
      <c r="AC5951" s="1"/>
    </row>
    <row r="5952" spans="1:29" ht="15" customHeight="1" x14ac:dyDescent="0.25">
      <c r="A5952" s="342"/>
      <c r="B5952" s="417"/>
      <c r="C5952" s="418"/>
      <c r="S5952" s="367"/>
      <c r="T5952" s="367"/>
      <c r="U5952" s="368"/>
      <c r="V5952" s="1"/>
      <c r="W5952" s="1"/>
      <c r="X5952" s="1"/>
      <c r="Y5952" s="1"/>
      <c r="Z5952" s="1"/>
      <c r="AA5952" s="1"/>
      <c r="AB5952" s="1"/>
      <c r="AC5952" s="1"/>
    </row>
    <row r="5953" spans="1:29" ht="15" customHeight="1" x14ac:dyDescent="0.25">
      <c r="A5953" s="342"/>
      <c r="B5953" s="417"/>
      <c r="C5953" s="418"/>
      <c r="S5953" s="367"/>
      <c r="T5953" s="367"/>
      <c r="U5953" s="368"/>
      <c r="V5953" s="1"/>
      <c r="W5953" s="1"/>
      <c r="X5953" s="1"/>
      <c r="Y5953" s="1"/>
      <c r="Z5953" s="1"/>
      <c r="AA5953" s="1"/>
      <c r="AB5953" s="1"/>
      <c r="AC5953" s="1"/>
    </row>
    <row r="5954" spans="1:29" ht="15" customHeight="1" x14ac:dyDescent="0.25">
      <c r="A5954" s="342"/>
      <c r="B5954" s="417"/>
      <c r="C5954" s="418"/>
      <c r="S5954" s="367"/>
      <c r="T5954" s="367"/>
      <c r="U5954" s="368"/>
      <c r="V5954" s="1"/>
      <c r="W5954" s="1"/>
      <c r="X5954" s="1"/>
      <c r="Y5954" s="1"/>
      <c r="Z5954" s="1"/>
      <c r="AA5954" s="1"/>
      <c r="AB5954" s="1"/>
      <c r="AC5954" s="1"/>
    </row>
    <row r="5955" spans="1:29" ht="15" customHeight="1" x14ac:dyDescent="0.25">
      <c r="A5955" s="342"/>
      <c r="B5955" s="417"/>
      <c r="C5955" s="418"/>
      <c r="S5955" s="367"/>
      <c r="T5955" s="367"/>
      <c r="U5955" s="368"/>
      <c r="V5955" s="1"/>
      <c r="W5955" s="1"/>
      <c r="X5955" s="1"/>
      <c r="Y5955" s="1"/>
      <c r="Z5955" s="1"/>
      <c r="AA5955" s="1"/>
      <c r="AB5955" s="1"/>
      <c r="AC5955" s="1"/>
    </row>
    <row r="5956" spans="1:29" ht="15" customHeight="1" x14ac:dyDescent="0.25">
      <c r="A5956" s="342"/>
      <c r="B5956" s="417"/>
      <c r="C5956" s="418"/>
      <c r="S5956" s="367"/>
      <c r="T5956" s="367"/>
      <c r="U5956" s="368"/>
      <c r="V5956" s="1"/>
      <c r="W5956" s="1"/>
      <c r="X5956" s="1"/>
      <c r="Y5956" s="1"/>
      <c r="Z5956" s="1"/>
      <c r="AA5956" s="1"/>
      <c r="AB5956" s="1"/>
      <c r="AC5956" s="1"/>
    </row>
    <row r="5957" spans="1:29" ht="15" customHeight="1" x14ac:dyDescent="0.25">
      <c r="A5957" s="342"/>
      <c r="B5957" s="417"/>
      <c r="C5957" s="418"/>
      <c r="S5957" s="367"/>
      <c r="T5957" s="367"/>
      <c r="U5957" s="368"/>
      <c r="V5957" s="1"/>
      <c r="W5957" s="1"/>
      <c r="X5957" s="1"/>
      <c r="Y5957" s="1"/>
      <c r="Z5957" s="1"/>
      <c r="AA5957" s="1"/>
      <c r="AB5957" s="1"/>
      <c r="AC5957" s="1"/>
    </row>
    <row r="5958" spans="1:29" ht="15" customHeight="1" x14ac:dyDescent="0.25">
      <c r="A5958" s="342"/>
      <c r="B5958" s="417"/>
      <c r="C5958" s="418"/>
      <c r="S5958" s="367"/>
      <c r="T5958" s="367"/>
      <c r="U5958" s="368"/>
      <c r="V5958" s="1"/>
      <c r="W5958" s="1"/>
      <c r="X5958" s="1"/>
      <c r="Y5958" s="1"/>
      <c r="Z5958" s="1"/>
      <c r="AA5958" s="1"/>
      <c r="AB5958" s="1"/>
      <c r="AC5958" s="1"/>
    </row>
    <row r="5959" spans="1:29" ht="15" customHeight="1" x14ac:dyDescent="0.25">
      <c r="A5959" s="342"/>
      <c r="B5959" s="417"/>
      <c r="C5959" s="418"/>
      <c r="S5959" s="367"/>
      <c r="T5959" s="367"/>
      <c r="U5959" s="368"/>
      <c r="V5959" s="1"/>
      <c r="W5959" s="1"/>
      <c r="X5959" s="1"/>
      <c r="Y5959" s="1"/>
      <c r="Z5959" s="1"/>
      <c r="AA5959" s="1"/>
      <c r="AB5959" s="1"/>
      <c r="AC5959" s="1"/>
    </row>
    <row r="5960" spans="1:29" ht="15" customHeight="1" x14ac:dyDescent="0.25">
      <c r="A5960" s="342"/>
      <c r="B5960" s="417"/>
      <c r="C5960" s="418"/>
      <c r="S5960" s="367"/>
      <c r="T5960" s="367"/>
      <c r="U5960" s="368"/>
      <c r="V5960" s="1"/>
      <c r="W5960" s="1"/>
      <c r="X5960" s="1"/>
      <c r="Y5960" s="1"/>
      <c r="Z5960" s="1"/>
      <c r="AA5960" s="1"/>
      <c r="AB5960" s="1"/>
      <c r="AC5960" s="1"/>
    </row>
    <row r="5961" spans="1:29" ht="15" customHeight="1" x14ac:dyDescent="0.25">
      <c r="A5961" s="342"/>
      <c r="B5961" s="417"/>
      <c r="C5961" s="418"/>
      <c r="S5961" s="367"/>
      <c r="T5961" s="367"/>
      <c r="U5961" s="368"/>
      <c r="V5961" s="1"/>
      <c r="W5961" s="1"/>
      <c r="X5961" s="1"/>
      <c r="Y5961" s="1"/>
      <c r="Z5961" s="1"/>
      <c r="AA5961" s="1"/>
      <c r="AB5961" s="1"/>
      <c r="AC5961" s="1"/>
    </row>
    <row r="5962" spans="1:29" ht="15" customHeight="1" x14ac:dyDescent="0.25">
      <c r="A5962" s="342"/>
      <c r="B5962" s="417"/>
      <c r="C5962" s="418"/>
      <c r="S5962" s="367"/>
      <c r="T5962" s="367"/>
      <c r="U5962" s="368"/>
      <c r="V5962" s="1"/>
      <c r="W5962" s="1"/>
      <c r="X5962" s="1"/>
      <c r="Y5962" s="1"/>
      <c r="Z5962" s="1"/>
      <c r="AA5962" s="1"/>
      <c r="AB5962" s="1"/>
      <c r="AC5962" s="1"/>
    </row>
    <row r="5963" spans="1:29" ht="15" customHeight="1" x14ac:dyDescent="0.25">
      <c r="A5963" s="342"/>
      <c r="B5963" s="417"/>
      <c r="C5963" s="418"/>
      <c r="S5963" s="367"/>
      <c r="T5963" s="367"/>
      <c r="U5963" s="368"/>
      <c r="V5963" s="1"/>
      <c r="W5963" s="1"/>
      <c r="X5963" s="1"/>
      <c r="Y5963" s="1"/>
      <c r="Z5963" s="1"/>
      <c r="AA5963" s="1"/>
      <c r="AB5963" s="1"/>
      <c r="AC5963" s="1"/>
    </row>
    <row r="5964" spans="1:29" ht="15" customHeight="1" x14ac:dyDescent="0.25">
      <c r="A5964" s="342"/>
      <c r="B5964" s="417"/>
      <c r="C5964" s="418"/>
      <c r="S5964" s="367"/>
      <c r="T5964" s="367"/>
      <c r="U5964" s="368"/>
      <c r="V5964" s="1"/>
      <c r="W5964" s="1"/>
      <c r="X5964" s="1"/>
      <c r="Y5964" s="1"/>
      <c r="Z5964" s="1"/>
      <c r="AA5964" s="1"/>
      <c r="AB5964" s="1"/>
      <c r="AC5964" s="1"/>
    </row>
    <row r="5965" spans="1:29" ht="15" customHeight="1" x14ac:dyDescent="0.25">
      <c r="A5965" s="342"/>
      <c r="B5965" s="417"/>
      <c r="C5965" s="418"/>
      <c r="S5965" s="367"/>
      <c r="T5965" s="367"/>
      <c r="U5965" s="368"/>
      <c r="V5965" s="1"/>
      <c r="W5965" s="1"/>
      <c r="X5965" s="1"/>
      <c r="Y5965" s="1"/>
      <c r="Z5965" s="1"/>
      <c r="AA5965" s="1"/>
      <c r="AB5965" s="1"/>
      <c r="AC5965" s="1"/>
    </row>
    <row r="5966" spans="1:29" ht="15" customHeight="1" x14ac:dyDescent="0.25">
      <c r="A5966" s="342"/>
      <c r="B5966" s="417"/>
      <c r="C5966" s="418"/>
      <c r="S5966" s="367"/>
      <c r="T5966" s="367"/>
      <c r="U5966" s="368"/>
      <c r="V5966" s="1"/>
      <c r="W5966" s="1"/>
      <c r="X5966" s="1"/>
      <c r="Y5966" s="1"/>
      <c r="Z5966" s="1"/>
      <c r="AA5966" s="1"/>
      <c r="AB5966" s="1"/>
      <c r="AC5966" s="1"/>
    </row>
    <row r="5967" spans="1:29" ht="15" customHeight="1" x14ac:dyDescent="0.25">
      <c r="A5967" s="342"/>
      <c r="B5967" s="417"/>
      <c r="C5967" s="418"/>
      <c r="S5967" s="367"/>
      <c r="T5967" s="367"/>
      <c r="U5967" s="368"/>
      <c r="V5967" s="1"/>
      <c r="W5967" s="1"/>
      <c r="X5967" s="1"/>
      <c r="Y5967" s="1"/>
      <c r="Z5967" s="1"/>
      <c r="AA5967" s="1"/>
      <c r="AB5967" s="1"/>
      <c r="AC5967" s="1"/>
    </row>
    <row r="5968" spans="1:29" ht="15" customHeight="1" x14ac:dyDescent="0.25">
      <c r="A5968" s="342"/>
      <c r="B5968" s="417"/>
      <c r="C5968" s="418"/>
      <c r="S5968" s="367"/>
      <c r="T5968" s="367"/>
      <c r="U5968" s="368"/>
      <c r="V5968" s="1"/>
      <c r="W5968" s="1"/>
      <c r="X5968" s="1"/>
      <c r="Y5968" s="1"/>
      <c r="Z5968" s="1"/>
      <c r="AA5968" s="1"/>
      <c r="AB5968" s="1"/>
      <c r="AC5968" s="1"/>
    </row>
    <row r="5969" spans="1:29" ht="15" customHeight="1" x14ac:dyDescent="0.25">
      <c r="A5969" s="342"/>
      <c r="B5969" s="417"/>
      <c r="C5969" s="418"/>
      <c r="S5969" s="367"/>
      <c r="T5969" s="367"/>
      <c r="U5969" s="368"/>
      <c r="V5969" s="1"/>
      <c r="W5969" s="1"/>
      <c r="X5969" s="1"/>
      <c r="Y5969" s="1"/>
      <c r="Z5969" s="1"/>
      <c r="AA5969" s="1"/>
      <c r="AB5969" s="1"/>
      <c r="AC5969" s="1"/>
    </row>
    <row r="5970" spans="1:29" ht="15" customHeight="1" x14ac:dyDescent="0.25">
      <c r="A5970" s="342"/>
      <c r="B5970" s="417"/>
      <c r="C5970" s="418"/>
      <c r="S5970" s="367"/>
      <c r="T5970" s="367"/>
      <c r="U5970" s="368"/>
      <c r="V5970" s="1"/>
      <c r="W5970" s="1"/>
      <c r="X5970" s="1"/>
      <c r="Y5970" s="1"/>
      <c r="Z5970" s="1"/>
      <c r="AA5970" s="1"/>
      <c r="AB5970" s="1"/>
      <c r="AC5970" s="1"/>
    </row>
    <row r="5971" spans="1:29" ht="15" customHeight="1" x14ac:dyDescent="0.25">
      <c r="A5971" s="342"/>
      <c r="B5971" s="417"/>
      <c r="C5971" s="418"/>
      <c r="S5971" s="367"/>
      <c r="T5971" s="367"/>
      <c r="U5971" s="368"/>
      <c r="V5971" s="1"/>
      <c r="W5971" s="1"/>
      <c r="X5971" s="1"/>
      <c r="Y5971" s="1"/>
      <c r="Z5971" s="1"/>
      <c r="AA5971" s="1"/>
      <c r="AB5971" s="1"/>
      <c r="AC5971" s="1"/>
    </row>
    <row r="5972" spans="1:29" ht="15" customHeight="1" x14ac:dyDescent="0.25">
      <c r="A5972" s="342"/>
      <c r="B5972" s="417"/>
      <c r="C5972" s="418"/>
      <c r="S5972" s="367"/>
      <c r="T5972" s="367"/>
      <c r="U5972" s="368"/>
      <c r="V5972" s="1"/>
      <c r="W5972" s="1"/>
      <c r="X5972" s="1"/>
      <c r="Y5972" s="1"/>
      <c r="Z5972" s="1"/>
      <c r="AA5972" s="1"/>
      <c r="AB5972" s="1"/>
      <c r="AC5972" s="1"/>
    </row>
    <row r="5973" spans="1:29" ht="15" customHeight="1" x14ac:dyDescent="0.25">
      <c r="A5973" s="342"/>
      <c r="B5973" s="417"/>
      <c r="C5973" s="418"/>
      <c r="S5973" s="367"/>
      <c r="T5973" s="367"/>
      <c r="U5973" s="368"/>
      <c r="V5973" s="1"/>
      <c r="W5973" s="1"/>
      <c r="X5973" s="1"/>
      <c r="Y5973" s="1"/>
      <c r="Z5973" s="1"/>
      <c r="AA5973" s="1"/>
      <c r="AB5973" s="1"/>
      <c r="AC5973" s="1"/>
    </row>
    <row r="5974" spans="1:29" ht="15" customHeight="1" x14ac:dyDescent="0.25">
      <c r="A5974" s="342"/>
      <c r="B5974" s="417"/>
      <c r="C5974" s="418"/>
      <c r="S5974" s="367"/>
      <c r="T5974" s="367"/>
      <c r="U5974" s="368"/>
      <c r="V5974" s="1"/>
      <c r="W5974" s="1"/>
      <c r="X5974" s="1"/>
      <c r="Y5974" s="1"/>
      <c r="Z5974" s="1"/>
      <c r="AA5974" s="1"/>
      <c r="AB5974" s="1"/>
      <c r="AC5974" s="1"/>
    </row>
    <row r="5975" spans="1:29" ht="15" customHeight="1" x14ac:dyDescent="0.25">
      <c r="A5975" s="342"/>
      <c r="B5975" s="417"/>
      <c r="C5975" s="418"/>
      <c r="S5975" s="367"/>
      <c r="T5975" s="367"/>
      <c r="U5975" s="368"/>
      <c r="V5975" s="1"/>
      <c r="W5975" s="1"/>
      <c r="X5975" s="1"/>
      <c r="Y5975" s="1"/>
      <c r="Z5975" s="1"/>
      <c r="AA5975" s="1"/>
      <c r="AB5975" s="1"/>
      <c r="AC5975" s="1"/>
    </row>
    <row r="5976" spans="1:29" ht="15" customHeight="1" x14ac:dyDescent="0.25">
      <c r="A5976" s="342"/>
      <c r="B5976" s="417"/>
      <c r="C5976" s="418"/>
      <c r="S5976" s="367"/>
      <c r="T5976" s="367"/>
      <c r="U5976" s="368"/>
      <c r="V5976" s="1"/>
      <c r="W5976" s="1"/>
      <c r="X5976" s="1"/>
      <c r="Y5976" s="1"/>
      <c r="Z5976" s="1"/>
      <c r="AA5976" s="1"/>
      <c r="AB5976" s="1"/>
      <c r="AC5976" s="1"/>
    </row>
    <row r="5977" spans="1:29" ht="15" customHeight="1" x14ac:dyDescent="0.25">
      <c r="A5977" s="342"/>
      <c r="B5977" s="417"/>
      <c r="C5977" s="418"/>
      <c r="S5977" s="367"/>
      <c r="T5977" s="367"/>
      <c r="U5977" s="368"/>
      <c r="V5977" s="1"/>
      <c r="W5977" s="1"/>
      <c r="X5977" s="1"/>
      <c r="Y5977" s="1"/>
      <c r="Z5977" s="1"/>
      <c r="AA5977" s="1"/>
      <c r="AB5977" s="1"/>
      <c r="AC5977" s="1"/>
    </row>
    <row r="5978" spans="1:29" ht="15" customHeight="1" x14ac:dyDescent="0.25">
      <c r="A5978" s="342"/>
      <c r="B5978" s="417"/>
      <c r="C5978" s="418"/>
      <c r="S5978" s="367"/>
      <c r="T5978" s="367"/>
      <c r="U5978" s="368"/>
      <c r="V5978" s="1"/>
      <c r="W5978" s="1"/>
      <c r="X5978" s="1"/>
      <c r="Y5978" s="1"/>
      <c r="Z5978" s="1"/>
      <c r="AA5978" s="1"/>
      <c r="AB5978" s="1"/>
      <c r="AC5978" s="1"/>
    </row>
    <row r="5979" spans="1:29" ht="15" customHeight="1" x14ac:dyDescent="0.25">
      <c r="A5979" s="342"/>
      <c r="B5979" s="417"/>
      <c r="C5979" s="418"/>
      <c r="S5979" s="367"/>
      <c r="T5979" s="367"/>
      <c r="U5979" s="368"/>
      <c r="V5979" s="1"/>
      <c r="W5979" s="1"/>
      <c r="X5979" s="1"/>
      <c r="Y5979" s="1"/>
      <c r="Z5979" s="1"/>
      <c r="AA5979" s="1"/>
      <c r="AB5979" s="1"/>
      <c r="AC5979" s="1"/>
    </row>
    <row r="5980" spans="1:29" ht="15" customHeight="1" x14ac:dyDescent="0.25">
      <c r="A5980" s="342"/>
      <c r="B5980" s="417"/>
      <c r="C5980" s="418"/>
      <c r="S5980" s="367"/>
      <c r="T5980" s="367"/>
      <c r="U5980" s="368"/>
      <c r="V5980" s="1"/>
      <c r="W5980" s="1"/>
      <c r="X5980" s="1"/>
      <c r="Y5980" s="1"/>
      <c r="Z5980" s="1"/>
      <c r="AA5980" s="1"/>
      <c r="AB5980" s="1"/>
      <c r="AC5980" s="1"/>
    </row>
    <row r="5981" spans="1:29" ht="15" customHeight="1" x14ac:dyDescent="0.25">
      <c r="A5981" s="342"/>
      <c r="B5981" s="417"/>
      <c r="C5981" s="418"/>
      <c r="S5981" s="367"/>
      <c r="T5981" s="367"/>
      <c r="U5981" s="368"/>
      <c r="V5981" s="1"/>
      <c r="W5981" s="1"/>
      <c r="X5981" s="1"/>
      <c r="Y5981" s="1"/>
      <c r="Z5981" s="1"/>
      <c r="AA5981" s="1"/>
      <c r="AB5981" s="1"/>
      <c r="AC5981" s="1"/>
    </row>
    <row r="5982" spans="1:29" ht="15" customHeight="1" x14ac:dyDescent="0.25">
      <c r="A5982" s="342"/>
      <c r="B5982" s="417"/>
      <c r="C5982" s="418"/>
      <c r="S5982" s="367"/>
      <c r="T5982" s="367"/>
      <c r="U5982" s="368"/>
      <c r="V5982" s="1"/>
      <c r="W5982" s="1"/>
      <c r="X5982" s="1"/>
      <c r="Y5982" s="1"/>
      <c r="Z5982" s="1"/>
      <c r="AA5982" s="1"/>
      <c r="AB5982" s="1"/>
      <c r="AC5982" s="1"/>
    </row>
    <row r="5983" spans="1:29" ht="15" customHeight="1" x14ac:dyDescent="0.25">
      <c r="A5983" s="342"/>
      <c r="B5983" s="417"/>
      <c r="C5983" s="418"/>
      <c r="S5983" s="367"/>
      <c r="T5983" s="367"/>
      <c r="U5983" s="368"/>
      <c r="V5983" s="1"/>
      <c r="W5983" s="1"/>
      <c r="X5983" s="1"/>
      <c r="Y5983" s="1"/>
      <c r="Z5983" s="1"/>
      <c r="AA5983" s="1"/>
      <c r="AB5983" s="1"/>
      <c r="AC5983" s="1"/>
    </row>
    <row r="5984" spans="1:29" ht="15" customHeight="1" x14ac:dyDescent="0.25">
      <c r="A5984" s="342"/>
      <c r="B5984" s="417"/>
      <c r="C5984" s="418"/>
      <c r="S5984" s="367"/>
      <c r="T5984" s="367"/>
      <c r="U5984" s="368"/>
      <c r="V5984" s="1"/>
      <c r="W5984" s="1"/>
      <c r="X5984" s="1"/>
      <c r="Y5984" s="1"/>
      <c r="Z5984" s="1"/>
      <c r="AA5984" s="1"/>
      <c r="AB5984" s="1"/>
      <c r="AC5984" s="1"/>
    </row>
    <row r="5985" spans="1:29" ht="15" customHeight="1" x14ac:dyDescent="0.25">
      <c r="A5985" s="342"/>
      <c r="B5985" s="417"/>
      <c r="C5985" s="418"/>
      <c r="S5985" s="367"/>
      <c r="T5985" s="367"/>
      <c r="U5985" s="368"/>
      <c r="V5985" s="1"/>
      <c r="W5985" s="1"/>
      <c r="X5985" s="1"/>
      <c r="Y5985" s="1"/>
      <c r="Z5985" s="1"/>
      <c r="AA5985" s="1"/>
      <c r="AB5985" s="1"/>
      <c r="AC5985" s="1"/>
    </row>
    <row r="5986" spans="1:29" ht="15" customHeight="1" x14ac:dyDescent="0.25">
      <c r="A5986" s="342"/>
      <c r="B5986" s="417"/>
      <c r="C5986" s="418"/>
      <c r="S5986" s="367"/>
      <c r="T5986" s="367"/>
      <c r="U5986" s="368"/>
      <c r="V5986" s="1"/>
      <c r="W5986" s="1"/>
      <c r="X5986" s="1"/>
      <c r="Y5986" s="1"/>
      <c r="Z5986" s="1"/>
      <c r="AA5986" s="1"/>
      <c r="AB5986" s="1"/>
      <c r="AC5986" s="1"/>
    </row>
    <row r="5987" spans="1:29" ht="15" customHeight="1" x14ac:dyDescent="0.25">
      <c r="A5987" s="342"/>
      <c r="B5987" s="417"/>
      <c r="C5987" s="418"/>
      <c r="S5987" s="367"/>
      <c r="T5987" s="367"/>
      <c r="U5987" s="368"/>
      <c r="V5987" s="1"/>
      <c r="W5987" s="1"/>
      <c r="X5987" s="1"/>
      <c r="Y5987" s="1"/>
      <c r="Z5987" s="1"/>
      <c r="AA5987" s="1"/>
      <c r="AB5987" s="1"/>
      <c r="AC5987" s="1"/>
    </row>
    <row r="5988" spans="1:29" ht="15" customHeight="1" x14ac:dyDescent="0.25">
      <c r="A5988" s="342"/>
      <c r="B5988" s="417"/>
      <c r="C5988" s="418"/>
      <c r="S5988" s="367"/>
      <c r="T5988" s="367"/>
      <c r="U5988" s="368"/>
      <c r="V5988" s="1"/>
      <c r="W5988" s="1"/>
      <c r="X5988" s="1"/>
      <c r="Y5988" s="1"/>
      <c r="Z5988" s="1"/>
      <c r="AA5988" s="1"/>
      <c r="AB5988" s="1"/>
      <c r="AC5988" s="1"/>
    </row>
    <row r="5989" spans="1:29" ht="15" customHeight="1" x14ac:dyDescent="0.25">
      <c r="A5989" s="342"/>
      <c r="B5989" s="417"/>
      <c r="C5989" s="418"/>
      <c r="S5989" s="367"/>
      <c r="T5989" s="367"/>
      <c r="U5989" s="368"/>
      <c r="V5989" s="1"/>
      <c r="W5989" s="1"/>
      <c r="X5989" s="1"/>
      <c r="Y5989" s="1"/>
      <c r="Z5989" s="1"/>
      <c r="AA5989" s="1"/>
      <c r="AB5989" s="1"/>
      <c r="AC5989" s="1"/>
    </row>
    <row r="5990" spans="1:29" ht="15" customHeight="1" x14ac:dyDescent="0.25">
      <c r="A5990" s="342"/>
      <c r="B5990" s="417"/>
      <c r="C5990" s="418"/>
      <c r="S5990" s="367"/>
      <c r="T5990" s="367"/>
      <c r="U5990" s="368"/>
      <c r="V5990" s="1"/>
      <c r="W5990" s="1"/>
      <c r="X5990" s="1"/>
      <c r="Y5990" s="1"/>
      <c r="Z5990" s="1"/>
      <c r="AA5990" s="1"/>
      <c r="AB5990" s="1"/>
      <c r="AC5990" s="1"/>
    </row>
    <row r="5991" spans="1:29" ht="15" customHeight="1" x14ac:dyDescent="0.25">
      <c r="A5991" s="342"/>
      <c r="B5991" s="417"/>
      <c r="C5991" s="418"/>
      <c r="S5991" s="367"/>
      <c r="T5991" s="367"/>
      <c r="U5991" s="368"/>
      <c r="V5991" s="1"/>
      <c r="W5991" s="1"/>
      <c r="X5991" s="1"/>
      <c r="Y5991" s="1"/>
      <c r="Z5991" s="1"/>
      <c r="AA5991" s="1"/>
      <c r="AB5991" s="1"/>
      <c r="AC5991" s="1"/>
    </row>
    <row r="5992" spans="1:29" ht="15" customHeight="1" x14ac:dyDescent="0.25">
      <c r="A5992" s="342"/>
      <c r="B5992" s="417"/>
      <c r="C5992" s="418"/>
      <c r="S5992" s="367"/>
      <c r="T5992" s="367"/>
      <c r="U5992" s="368"/>
      <c r="V5992" s="1"/>
      <c r="W5992" s="1"/>
      <c r="X5992" s="1"/>
      <c r="Y5992" s="1"/>
      <c r="Z5992" s="1"/>
      <c r="AA5992" s="1"/>
      <c r="AB5992" s="1"/>
      <c r="AC5992" s="1"/>
    </row>
    <row r="5993" spans="1:29" ht="15" customHeight="1" x14ac:dyDescent="0.25">
      <c r="A5993" s="342"/>
      <c r="B5993" s="417"/>
      <c r="C5993" s="418"/>
      <c r="S5993" s="367"/>
      <c r="T5993" s="367"/>
      <c r="U5993" s="368"/>
      <c r="V5993" s="1"/>
      <c r="W5993" s="1"/>
      <c r="X5993" s="1"/>
      <c r="Y5993" s="1"/>
      <c r="Z5993" s="1"/>
      <c r="AA5993" s="1"/>
      <c r="AB5993" s="1"/>
      <c r="AC5993" s="1"/>
    </row>
    <row r="5994" spans="1:29" ht="15" customHeight="1" x14ac:dyDescent="0.25">
      <c r="A5994" s="342"/>
      <c r="B5994" s="417"/>
      <c r="C5994" s="418"/>
      <c r="S5994" s="367"/>
      <c r="T5994" s="367"/>
      <c r="U5994" s="368"/>
      <c r="V5994" s="1"/>
      <c r="W5994" s="1"/>
      <c r="X5994" s="1"/>
      <c r="Y5994" s="1"/>
      <c r="Z5994" s="1"/>
      <c r="AA5994" s="1"/>
      <c r="AB5994" s="1"/>
      <c r="AC5994" s="1"/>
    </row>
    <row r="5995" spans="1:29" ht="15" customHeight="1" x14ac:dyDescent="0.25">
      <c r="A5995" s="342"/>
      <c r="B5995" s="417"/>
      <c r="C5995" s="418"/>
      <c r="S5995" s="367"/>
      <c r="T5995" s="367"/>
      <c r="U5995" s="368"/>
      <c r="V5995" s="1"/>
      <c r="W5995" s="1"/>
      <c r="X5995" s="1"/>
      <c r="Y5995" s="1"/>
      <c r="Z5995" s="1"/>
      <c r="AA5995" s="1"/>
      <c r="AB5995" s="1"/>
      <c r="AC5995" s="1"/>
    </row>
    <row r="5996" spans="1:29" ht="15" customHeight="1" x14ac:dyDescent="0.25">
      <c r="A5996" s="342"/>
      <c r="B5996" s="417"/>
      <c r="C5996" s="418"/>
      <c r="S5996" s="367"/>
      <c r="T5996" s="367"/>
      <c r="U5996" s="368"/>
      <c r="V5996" s="1"/>
      <c r="W5996" s="1"/>
      <c r="X5996" s="1"/>
      <c r="Y5996" s="1"/>
      <c r="Z5996" s="1"/>
      <c r="AA5996" s="1"/>
      <c r="AB5996" s="1"/>
      <c r="AC5996" s="1"/>
    </row>
    <row r="5997" spans="1:29" ht="15" customHeight="1" x14ac:dyDescent="0.25">
      <c r="A5997" s="342"/>
      <c r="B5997" s="417"/>
      <c r="C5997" s="418"/>
      <c r="S5997" s="367"/>
      <c r="T5997" s="367"/>
      <c r="U5997" s="368"/>
      <c r="V5997" s="1"/>
      <c r="W5997" s="1"/>
      <c r="X5997" s="1"/>
      <c r="Y5997" s="1"/>
      <c r="Z5997" s="1"/>
      <c r="AA5997" s="1"/>
      <c r="AB5997" s="1"/>
      <c r="AC5997" s="1"/>
    </row>
    <row r="5998" spans="1:29" ht="15" customHeight="1" x14ac:dyDescent="0.25">
      <c r="A5998" s="342"/>
      <c r="B5998" s="417"/>
      <c r="C5998" s="418"/>
      <c r="S5998" s="367"/>
      <c r="T5998" s="367"/>
      <c r="U5998" s="368"/>
      <c r="V5998" s="1"/>
      <c r="W5998" s="1"/>
      <c r="X5998" s="1"/>
      <c r="Y5998" s="1"/>
      <c r="Z5998" s="1"/>
      <c r="AA5998" s="1"/>
      <c r="AB5998" s="1"/>
      <c r="AC5998" s="1"/>
    </row>
    <row r="5999" spans="1:29" ht="15" customHeight="1" x14ac:dyDescent="0.25">
      <c r="A5999" s="342"/>
      <c r="B5999" s="417"/>
      <c r="C5999" s="418"/>
      <c r="S5999" s="367"/>
      <c r="T5999" s="367"/>
      <c r="U5999" s="368"/>
      <c r="V5999" s="1"/>
      <c r="W5999" s="1"/>
      <c r="X5999" s="1"/>
      <c r="Y5999" s="1"/>
      <c r="Z5999" s="1"/>
      <c r="AA5999" s="1"/>
      <c r="AB5999" s="1"/>
      <c r="AC5999" s="1"/>
    </row>
    <row r="6000" spans="1:29" ht="15" customHeight="1" x14ac:dyDescent="0.25">
      <c r="A6000" s="342"/>
      <c r="B6000" s="417"/>
      <c r="C6000" s="418"/>
      <c r="S6000" s="367"/>
      <c r="T6000" s="367"/>
      <c r="U6000" s="368"/>
      <c r="V6000" s="1"/>
      <c r="W6000" s="1"/>
      <c r="X6000" s="1"/>
      <c r="Y6000" s="1"/>
      <c r="Z6000" s="1"/>
      <c r="AA6000" s="1"/>
      <c r="AB6000" s="1"/>
      <c r="AC6000" s="1"/>
    </row>
    <row r="6001" spans="1:29" ht="15" customHeight="1" x14ac:dyDescent="0.25">
      <c r="A6001" s="342"/>
      <c r="B6001" s="417"/>
      <c r="C6001" s="418"/>
      <c r="S6001" s="367"/>
      <c r="T6001" s="367"/>
      <c r="U6001" s="368"/>
      <c r="V6001" s="1"/>
      <c r="W6001" s="1"/>
      <c r="X6001" s="1"/>
      <c r="Y6001" s="1"/>
      <c r="Z6001" s="1"/>
      <c r="AA6001" s="1"/>
      <c r="AB6001" s="1"/>
      <c r="AC6001" s="1"/>
    </row>
    <row r="6002" spans="1:29" ht="15" customHeight="1" x14ac:dyDescent="0.25">
      <c r="A6002" s="342"/>
      <c r="B6002" s="417"/>
      <c r="C6002" s="418"/>
      <c r="S6002" s="367"/>
      <c r="T6002" s="367"/>
      <c r="U6002" s="368"/>
      <c r="V6002" s="1"/>
      <c r="W6002" s="1"/>
      <c r="X6002" s="1"/>
      <c r="Y6002" s="1"/>
      <c r="Z6002" s="1"/>
      <c r="AA6002" s="1"/>
      <c r="AB6002" s="1"/>
      <c r="AC6002" s="1"/>
    </row>
    <row r="6003" spans="1:29" ht="15" customHeight="1" x14ac:dyDescent="0.25">
      <c r="A6003" s="342"/>
      <c r="B6003" s="417"/>
      <c r="C6003" s="418"/>
      <c r="S6003" s="367"/>
      <c r="T6003" s="367"/>
      <c r="U6003" s="368"/>
      <c r="V6003" s="1"/>
      <c r="W6003" s="1"/>
      <c r="X6003" s="1"/>
      <c r="Y6003" s="1"/>
      <c r="Z6003" s="1"/>
      <c r="AA6003" s="1"/>
      <c r="AB6003" s="1"/>
      <c r="AC6003" s="1"/>
    </row>
    <row r="6004" spans="1:29" ht="15" customHeight="1" x14ac:dyDescent="0.25">
      <c r="A6004" s="342"/>
      <c r="B6004" s="417"/>
      <c r="C6004" s="418"/>
      <c r="S6004" s="367"/>
      <c r="T6004" s="367"/>
      <c r="U6004" s="368"/>
      <c r="V6004" s="1"/>
      <c r="W6004" s="1"/>
      <c r="X6004" s="1"/>
      <c r="Y6004" s="1"/>
      <c r="Z6004" s="1"/>
      <c r="AA6004" s="1"/>
      <c r="AB6004" s="1"/>
      <c r="AC6004" s="1"/>
    </row>
    <row r="6005" spans="1:29" ht="15" customHeight="1" x14ac:dyDescent="0.25">
      <c r="A6005" s="342"/>
      <c r="B6005" s="417"/>
      <c r="C6005" s="418"/>
      <c r="S6005" s="367"/>
      <c r="T6005" s="367"/>
      <c r="U6005" s="368"/>
      <c r="V6005" s="1"/>
      <c r="W6005" s="1"/>
      <c r="X6005" s="1"/>
      <c r="Y6005" s="1"/>
      <c r="Z6005" s="1"/>
      <c r="AA6005" s="1"/>
      <c r="AB6005" s="1"/>
      <c r="AC6005" s="1"/>
    </row>
    <row r="6006" spans="1:29" ht="15" customHeight="1" x14ac:dyDescent="0.25">
      <c r="A6006" s="342"/>
      <c r="B6006" s="417"/>
      <c r="C6006" s="418"/>
      <c r="S6006" s="367"/>
      <c r="T6006" s="367"/>
      <c r="U6006" s="368"/>
      <c r="V6006" s="1"/>
      <c r="W6006" s="1"/>
      <c r="X6006" s="1"/>
      <c r="Y6006" s="1"/>
      <c r="Z6006" s="1"/>
      <c r="AA6006" s="1"/>
      <c r="AB6006" s="1"/>
      <c r="AC6006" s="1"/>
    </row>
    <row r="6007" spans="1:29" ht="15" customHeight="1" x14ac:dyDescent="0.25">
      <c r="A6007" s="342"/>
      <c r="B6007" s="417"/>
      <c r="C6007" s="418"/>
      <c r="S6007" s="367"/>
      <c r="T6007" s="367"/>
      <c r="U6007" s="368"/>
      <c r="V6007" s="1"/>
      <c r="W6007" s="1"/>
      <c r="X6007" s="1"/>
      <c r="Y6007" s="1"/>
      <c r="Z6007" s="1"/>
      <c r="AA6007" s="1"/>
      <c r="AB6007" s="1"/>
      <c r="AC6007" s="1"/>
    </row>
    <row r="6008" spans="1:29" ht="15" customHeight="1" x14ac:dyDescent="0.25">
      <c r="A6008" s="342"/>
      <c r="B6008" s="417"/>
      <c r="C6008" s="418"/>
      <c r="S6008" s="367"/>
      <c r="T6008" s="367"/>
      <c r="U6008" s="368"/>
      <c r="V6008" s="1"/>
      <c r="W6008" s="1"/>
      <c r="X6008" s="1"/>
      <c r="Y6008" s="1"/>
      <c r="Z6008" s="1"/>
      <c r="AA6008" s="1"/>
      <c r="AB6008" s="1"/>
      <c r="AC6008" s="1"/>
    </row>
    <row r="6009" spans="1:29" ht="15" customHeight="1" x14ac:dyDescent="0.25">
      <c r="A6009" s="342"/>
      <c r="B6009" s="417"/>
      <c r="C6009" s="418"/>
      <c r="S6009" s="367"/>
      <c r="T6009" s="367"/>
      <c r="U6009" s="368"/>
      <c r="V6009" s="1"/>
      <c r="W6009" s="1"/>
      <c r="X6009" s="1"/>
      <c r="Y6009" s="1"/>
      <c r="Z6009" s="1"/>
      <c r="AA6009" s="1"/>
      <c r="AB6009" s="1"/>
      <c r="AC6009" s="1"/>
    </row>
    <row r="6010" spans="1:29" ht="15" customHeight="1" x14ac:dyDescent="0.25">
      <c r="A6010" s="342"/>
      <c r="B6010" s="417"/>
      <c r="C6010" s="418"/>
      <c r="S6010" s="367"/>
      <c r="T6010" s="367"/>
      <c r="U6010" s="368"/>
      <c r="V6010" s="1"/>
      <c r="W6010" s="1"/>
      <c r="X6010" s="1"/>
      <c r="Y6010" s="1"/>
      <c r="Z6010" s="1"/>
      <c r="AA6010" s="1"/>
      <c r="AB6010" s="1"/>
      <c r="AC6010" s="1"/>
    </row>
    <row r="6011" spans="1:29" ht="15" customHeight="1" x14ac:dyDescent="0.25">
      <c r="A6011" s="342"/>
      <c r="B6011" s="417"/>
      <c r="C6011" s="418"/>
      <c r="S6011" s="367"/>
      <c r="T6011" s="367"/>
      <c r="U6011" s="368"/>
      <c r="V6011" s="1"/>
      <c r="W6011" s="1"/>
      <c r="X6011" s="1"/>
      <c r="Y6011" s="1"/>
      <c r="Z6011" s="1"/>
      <c r="AA6011" s="1"/>
      <c r="AB6011" s="1"/>
      <c r="AC6011" s="1"/>
    </row>
    <row r="6012" spans="1:29" ht="15" customHeight="1" x14ac:dyDescent="0.25">
      <c r="A6012" s="342"/>
      <c r="B6012" s="417"/>
      <c r="C6012" s="418"/>
      <c r="S6012" s="367"/>
      <c r="T6012" s="367"/>
      <c r="U6012" s="368"/>
      <c r="V6012" s="1"/>
      <c r="W6012" s="1"/>
      <c r="X6012" s="1"/>
      <c r="Y6012" s="1"/>
      <c r="Z6012" s="1"/>
      <c r="AA6012" s="1"/>
      <c r="AB6012" s="1"/>
      <c r="AC6012" s="1"/>
    </row>
    <row r="6013" spans="1:29" ht="15" customHeight="1" x14ac:dyDescent="0.25">
      <c r="A6013" s="342"/>
      <c r="B6013" s="417"/>
      <c r="C6013" s="418"/>
      <c r="S6013" s="367"/>
      <c r="T6013" s="367"/>
      <c r="U6013" s="368"/>
      <c r="V6013" s="1"/>
      <c r="W6013" s="1"/>
      <c r="X6013" s="1"/>
      <c r="Y6013" s="1"/>
      <c r="Z6013" s="1"/>
      <c r="AA6013" s="1"/>
      <c r="AB6013" s="1"/>
      <c r="AC6013" s="1"/>
    </row>
    <row r="6014" spans="1:29" ht="15" customHeight="1" x14ac:dyDescent="0.25">
      <c r="A6014" s="342"/>
      <c r="B6014" s="417"/>
      <c r="C6014" s="418"/>
      <c r="S6014" s="367"/>
      <c r="T6014" s="367"/>
      <c r="U6014" s="368"/>
      <c r="V6014" s="1"/>
      <c r="W6014" s="1"/>
      <c r="X6014" s="1"/>
      <c r="Y6014" s="1"/>
      <c r="Z6014" s="1"/>
      <c r="AA6014" s="1"/>
      <c r="AB6014" s="1"/>
      <c r="AC6014" s="1"/>
    </row>
    <row r="6015" spans="1:29" ht="15" customHeight="1" x14ac:dyDescent="0.25">
      <c r="A6015" s="342"/>
      <c r="B6015" s="417"/>
      <c r="C6015" s="418"/>
      <c r="S6015" s="367"/>
      <c r="T6015" s="367"/>
      <c r="U6015" s="368"/>
      <c r="V6015" s="1"/>
      <c r="W6015" s="1"/>
      <c r="X6015" s="1"/>
      <c r="Y6015" s="1"/>
      <c r="Z6015" s="1"/>
      <c r="AA6015" s="1"/>
      <c r="AB6015" s="1"/>
      <c r="AC6015" s="1"/>
    </row>
    <row r="6016" spans="1:29" ht="15" customHeight="1" x14ac:dyDescent="0.25">
      <c r="A6016" s="342"/>
      <c r="B6016" s="417"/>
      <c r="C6016" s="418"/>
      <c r="S6016" s="367"/>
      <c r="T6016" s="367"/>
      <c r="U6016" s="368"/>
      <c r="V6016" s="1"/>
      <c r="W6016" s="1"/>
      <c r="X6016" s="1"/>
      <c r="Y6016" s="1"/>
      <c r="Z6016" s="1"/>
      <c r="AA6016" s="1"/>
      <c r="AB6016" s="1"/>
      <c r="AC6016" s="1"/>
    </row>
    <row r="6017" spans="1:29" ht="15" customHeight="1" x14ac:dyDescent="0.25">
      <c r="A6017" s="342"/>
      <c r="B6017" s="417"/>
      <c r="C6017" s="418"/>
      <c r="S6017" s="367"/>
      <c r="T6017" s="367"/>
      <c r="U6017" s="368"/>
      <c r="V6017" s="1"/>
      <c r="W6017" s="1"/>
      <c r="X6017" s="1"/>
      <c r="Y6017" s="1"/>
      <c r="Z6017" s="1"/>
      <c r="AA6017" s="1"/>
      <c r="AB6017" s="1"/>
      <c r="AC6017" s="1"/>
    </row>
    <row r="6018" spans="1:29" ht="15" customHeight="1" x14ac:dyDescent="0.25">
      <c r="A6018" s="342"/>
      <c r="B6018" s="417"/>
      <c r="C6018" s="418"/>
      <c r="S6018" s="367"/>
      <c r="T6018" s="367"/>
      <c r="U6018" s="368"/>
      <c r="V6018" s="1"/>
      <c r="W6018" s="1"/>
      <c r="X6018" s="1"/>
      <c r="Y6018" s="1"/>
      <c r="Z6018" s="1"/>
      <c r="AA6018" s="1"/>
      <c r="AB6018" s="1"/>
      <c r="AC6018" s="1"/>
    </row>
    <row r="6019" spans="1:29" ht="15" customHeight="1" x14ac:dyDescent="0.25">
      <c r="A6019" s="342"/>
      <c r="B6019" s="417"/>
      <c r="C6019" s="418"/>
      <c r="S6019" s="367"/>
      <c r="T6019" s="367"/>
      <c r="U6019" s="368"/>
      <c r="V6019" s="1"/>
      <c r="W6019" s="1"/>
      <c r="X6019" s="1"/>
      <c r="Y6019" s="1"/>
      <c r="Z6019" s="1"/>
      <c r="AA6019" s="1"/>
      <c r="AB6019" s="1"/>
      <c r="AC6019" s="1"/>
    </row>
    <row r="6020" spans="1:29" ht="15" customHeight="1" x14ac:dyDescent="0.25">
      <c r="A6020" s="342"/>
      <c r="B6020" s="417"/>
      <c r="C6020" s="418"/>
      <c r="S6020" s="367"/>
      <c r="T6020" s="367"/>
      <c r="U6020" s="368"/>
      <c r="V6020" s="1"/>
      <c r="W6020" s="1"/>
      <c r="X6020" s="1"/>
      <c r="Y6020" s="1"/>
      <c r="Z6020" s="1"/>
      <c r="AA6020" s="1"/>
      <c r="AB6020" s="1"/>
      <c r="AC6020" s="1"/>
    </row>
    <row r="6021" spans="1:29" ht="15" customHeight="1" x14ac:dyDescent="0.25">
      <c r="A6021" s="342"/>
      <c r="B6021" s="417"/>
      <c r="C6021" s="418"/>
      <c r="S6021" s="367"/>
      <c r="T6021" s="367"/>
      <c r="U6021" s="368"/>
      <c r="V6021" s="1"/>
      <c r="W6021" s="1"/>
      <c r="X6021" s="1"/>
      <c r="Y6021" s="1"/>
      <c r="Z6021" s="1"/>
      <c r="AA6021" s="1"/>
      <c r="AB6021" s="1"/>
      <c r="AC6021" s="1"/>
    </row>
    <row r="6022" spans="1:29" ht="15" customHeight="1" x14ac:dyDescent="0.25">
      <c r="A6022" s="342"/>
      <c r="B6022" s="417"/>
      <c r="C6022" s="418"/>
      <c r="S6022" s="367"/>
      <c r="T6022" s="367"/>
      <c r="U6022" s="368"/>
      <c r="V6022" s="1"/>
      <c r="W6022" s="1"/>
      <c r="X6022" s="1"/>
      <c r="Y6022" s="1"/>
      <c r="Z6022" s="1"/>
      <c r="AA6022" s="1"/>
      <c r="AB6022" s="1"/>
      <c r="AC6022" s="1"/>
    </row>
    <row r="6023" spans="1:29" ht="15" customHeight="1" x14ac:dyDescent="0.25">
      <c r="A6023" s="342"/>
      <c r="B6023" s="417"/>
      <c r="C6023" s="418"/>
      <c r="S6023" s="367"/>
      <c r="T6023" s="367"/>
      <c r="U6023" s="368"/>
      <c r="V6023" s="1"/>
      <c r="W6023" s="1"/>
      <c r="X6023" s="1"/>
      <c r="Y6023" s="1"/>
      <c r="Z6023" s="1"/>
      <c r="AA6023" s="1"/>
      <c r="AB6023" s="1"/>
      <c r="AC6023" s="1"/>
    </row>
    <row r="6024" spans="1:29" ht="15" customHeight="1" x14ac:dyDescent="0.25">
      <c r="A6024" s="342"/>
      <c r="B6024" s="417"/>
      <c r="C6024" s="418"/>
      <c r="S6024" s="367"/>
      <c r="T6024" s="367"/>
      <c r="U6024" s="368"/>
      <c r="V6024" s="1"/>
      <c r="W6024" s="1"/>
      <c r="X6024" s="1"/>
      <c r="Y6024" s="1"/>
      <c r="Z6024" s="1"/>
      <c r="AA6024" s="1"/>
      <c r="AB6024" s="1"/>
      <c r="AC6024" s="1"/>
    </row>
    <row r="6025" spans="1:29" ht="15" customHeight="1" x14ac:dyDescent="0.25">
      <c r="A6025" s="342"/>
      <c r="B6025" s="417"/>
      <c r="C6025" s="418"/>
      <c r="S6025" s="367"/>
      <c r="T6025" s="367"/>
      <c r="U6025" s="368"/>
      <c r="V6025" s="1"/>
      <c r="W6025" s="1"/>
      <c r="X6025" s="1"/>
      <c r="Y6025" s="1"/>
      <c r="Z6025" s="1"/>
      <c r="AA6025" s="1"/>
      <c r="AB6025" s="1"/>
      <c r="AC6025" s="1"/>
    </row>
    <row r="6026" spans="1:29" ht="15" customHeight="1" x14ac:dyDescent="0.25">
      <c r="A6026" s="342"/>
      <c r="B6026" s="417"/>
      <c r="C6026" s="418"/>
      <c r="S6026" s="367"/>
      <c r="T6026" s="367"/>
      <c r="U6026" s="368"/>
      <c r="V6026" s="1"/>
      <c r="W6026" s="1"/>
      <c r="X6026" s="1"/>
      <c r="Y6026" s="1"/>
      <c r="Z6026" s="1"/>
      <c r="AA6026" s="1"/>
      <c r="AB6026" s="1"/>
      <c r="AC6026" s="1"/>
    </row>
    <row r="6027" spans="1:29" ht="15" customHeight="1" x14ac:dyDescent="0.25">
      <c r="A6027" s="342"/>
      <c r="B6027" s="417"/>
      <c r="C6027" s="418"/>
      <c r="S6027" s="367"/>
      <c r="T6027" s="367"/>
      <c r="U6027" s="368"/>
      <c r="V6027" s="1"/>
      <c r="W6027" s="1"/>
      <c r="X6027" s="1"/>
      <c r="Y6027" s="1"/>
      <c r="Z6027" s="1"/>
      <c r="AA6027" s="1"/>
      <c r="AB6027" s="1"/>
      <c r="AC6027" s="1"/>
    </row>
    <row r="6028" spans="1:29" ht="15" customHeight="1" x14ac:dyDescent="0.25">
      <c r="A6028" s="342"/>
      <c r="B6028" s="417"/>
      <c r="C6028" s="418"/>
      <c r="S6028" s="367"/>
      <c r="T6028" s="367"/>
      <c r="U6028" s="368"/>
      <c r="V6028" s="1"/>
      <c r="W6028" s="1"/>
      <c r="X6028" s="1"/>
      <c r="Y6028" s="1"/>
      <c r="Z6028" s="1"/>
      <c r="AA6028" s="1"/>
      <c r="AB6028" s="1"/>
      <c r="AC6028" s="1"/>
    </row>
    <row r="6029" spans="1:29" ht="15" customHeight="1" x14ac:dyDescent="0.25">
      <c r="A6029" s="342"/>
      <c r="B6029" s="417"/>
      <c r="C6029" s="418"/>
      <c r="S6029" s="367"/>
      <c r="T6029" s="367"/>
      <c r="U6029" s="368"/>
      <c r="V6029" s="1"/>
      <c r="W6029" s="1"/>
      <c r="X6029" s="1"/>
      <c r="Y6029" s="1"/>
      <c r="Z6029" s="1"/>
      <c r="AA6029" s="1"/>
      <c r="AB6029" s="1"/>
      <c r="AC6029" s="1"/>
    </row>
    <row r="6030" spans="1:29" ht="15" customHeight="1" x14ac:dyDescent="0.25">
      <c r="A6030" s="342"/>
      <c r="B6030" s="417"/>
      <c r="C6030" s="418"/>
      <c r="S6030" s="367"/>
      <c r="T6030" s="367"/>
      <c r="U6030" s="368"/>
      <c r="V6030" s="1"/>
      <c r="W6030" s="1"/>
      <c r="X6030" s="1"/>
      <c r="Y6030" s="1"/>
      <c r="Z6030" s="1"/>
      <c r="AA6030" s="1"/>
      <c r="AB6030" s="1"/>
      <c r="AC6030" s="1"/>
    </row>
    <row r="6031" spans="1:29" ht="15" customHeight="1" x14ac:dyDescent="0.25">
      <c r="A6031" s="342"/>
      <c r="B6031" s="417"/>
      <c r="C6031" s="418"/>
      <c r="S6031" s="367"/>
      <c r="T6031" s="367"/>
      <c r="U6031" s="368"/>
      <c r="V6031" s="1"/>
      <c r="W6031" s="1"/>
      <c r="X6031" s="1"/>
      <c r="Y6031" s="1"/>
      <c r="Z6031" s="1"/>
      <c r="AA6031" s="1"/>
      <c r="AB6031" s="1"/>
      <c r="AC6031" s="1"/>
    </row>
    <row r="6032" spans="1:29" ht="15" customHeight="1" x14ac:dyDescent="0.25">
      <c r="A6032" s="342"/>
      <c r="B6032" s="417"/>
      <c r="C6032" s="418"/>
      <c r="S6032" s="367"/>
      <c r="T6032" s="367"/>
      <c r="U6032" s="368"/>
      <c r="V6032" s="1"/>
      <c r="W6032" s="1"/>
      <c r="X6032" s="1"/>
      <c r="Y6032" s="1"/>
      <c r="Z6032" s="1"/>
      <c r="AA6032" s="1"/>
      <c r="AB6032" s="1"/>
      <c r="AC6032" s="1"/>
    </row>
    <row r="6033" spans="1:29" ht="15" customHeight="1" x14ac:dyDescent="0.25">
      <c r="A6033" s="342"/>
      <c r="B6033" s="417"/>
      <c r="C6033" s="418"/>
      <c r="S6033" s="367"/>
      <c r="T6033" s="367"/>
      <c r="U6033" s="368"/>
      <c r="V6033" s="1"/>
      <c r="W6033" s="1"/>
      <c r="X6033" s="1"/>
      <c r="Y6033" s="1"/>
      <c r="Z6033" s="1"/>
      <c r="AA6033" s="1"/>
      <c r="AB6033" s="1"/>
      <c r="AC6033" s="1"/>
    </row>
    <row r="6034" spans="1:29" ht="15" customHeight="1" x14ac:dyDescent="0.25">
      <c r="A6034" s="342"/>
      <c r="B6034" s="417"/>
      <c r="C6034" s="418"/>
      <c r="S6034" s="367"/>
      <c r="T6034" s="367"/>
      <c r="U6034" s="368"/>
      <c r="V6034" s="1"/>
      <c r="W6034" s="1"/>
      <c r="X6034" s="1"/>
      <c r="Y6034" s="1"/>
      <c r="Z6034" s="1"/>
      <c r="AA6034" s="1"/>
      <c r="AB6034" s="1"/>
      <c r="AC6034" s="1"/>
    </row>
    <row r="6035" spans="1:29" ht="15" customHeight="1" x14ac:dyDescent="0.25">
      <c r="A6035" s="342"/>
      <c r="B6035" s="417"/>
      <c r="C6035" s="418"/>
      <c r="S6035" s="367"/>
      <c r="T6035" s="367"/>
      <c r="U6035" s="368"/>
      <c r="V6035" s="1"/>
      <c r="W6035" s="1"/>
      <c r="X6035" s="1"/>
      <c r="Y6035" s="1"/>
      <c r="Z6035" s="1"/>
      <c r="AA6035" s="1"/>
      <c r="AB6035" s="1"/>
      <c r="AC6035" s="1"/>
    </row>
    <row r="6036" spans="1:29" ht="15" customHeight="1" x14ac:dyDescent="0.25">
      <c r="A6036" s="342"/>
      <c r="B6036" s="417"/>
      <c r="C6036" s="418"/>
      <c r="S6036" s="367"/>
      <c r="T6036" s="367"/>
      <c r="U6036" s="368"/>
      <c r="V6036" s="1"/>
      <c r="W6036" s="1"/>
      <c r="X6036" s="1"/>
      <c r="Y6036" s="1"/>
      <c r="Z6036" s="1"/>
      <c r="AA6036" s="1"/>
      <c r="AB6036" s="1"/>
      <c r="AC6036" s="1"/>
    </row>
    <row r="6037" spans="1:29" ht="15" customHeight="1" x14ac:dyDescent="0.25">
      <c r="A6037" s="342"/>
      <c r="B6037" s="417"/>
      <c r="C6037" s="418"/>
      <c r="S6037" s="367"/>
      <c r="T6037" s="367"/>
      <c r="U6037" s="368"/>
      <c r="V6037" s="1"/>
      <c r="W6037" s="1"/>
      <c r="X6037" s="1"/>
      <c r="Y6037" s="1"/>
      <c r="Z6037" s="1"/>
      <c r="AA6037" s="1"/>
      <c r="AB6037" s="1"/>
      <c r="AC6037" s="1"/>
    </row>
    <row r="6038" spans="1:29" ht="15" customHeight="1" x14ac:dyDescent="0.25">
      <c r="A6038" s="342"/>
      <c r="B6038" s="417"/>
      <c r="C6038" s="418"/>
      <c r="S6038" s="367"/>
      <c r="T6038" s="367"/>
      <c r="U6038" s="368"/>
      <c r="V6038" s="1"/>
      <c r="W6038" s="1"/>
      <c r="X6038" s="1"/>
      <c r="Y6038" s="1"/>
      <c r="Z6038" s="1"/>
      <c r="AA6038" s="1"/>
      <c r="AB6038" s="1"/>
      <c r="AC6038" s="1"/>
    </row>
    <row r="6039" spans="1:29" ht="15" customHeight="1" x14ac:dyDescent="0.25">
      <c r="A6039" s="342"/>
      <c r="B6039" s="417"/>
      <c r="C6039" s="418"/>
      <c r="S6039" s="367"/>
      <c r="T6039" s="367"/>
      <c r="U6039" s="368"/>
      <c r="V6039" s="1"/>
      <c r="W6039" s="1"/>
      <c r="X6039" s="1"/>
      <c r="Y6039" s="1"/>
      <c r="Z6039" s="1"/>
      <c r="AA6039" s="1"/>
      <c r="AB6039" s="1"/>
      <c r="AC6039" s="1"/>
    </row>
    <row r="6040" spans="1:29" ht="15" customHeight="1" x14ac:dyDescent="0.25">
      <c r="A6040" s="342"/>
      <c r="B6040" s="417"/>
      <c r="C6040" s="418"/>
      <c r="S6040" s="367"/>
      <c r="T6040" s="367"/>
      <c r="U6040" s="368"/>
      <c r="V6040" s="1"/>
      <c r="W6040" s="1"/>
      <c r="X6040" s="1"/>
      <c r="Y6040" s="1"/>
      <c r="Z6040" s="1"/>
      <c r="AA6040" s="1"/>
      <c r="AB6040" s="1"/>
      <c r="AC6040" s="1"/>
    </row>
    <row r="6041" spans="1:29" ht="15" customHeight="1" x14ac:dyDescent="0.25">
      <c r="A6041" s="342"/>
      <c r="B6041" s="417"/>
      <c r="C6041" s="418"/>
      <c r="S6041" s="367"/>
      <c r="T6041" s="367"/>
      <c r="U6041" s="368"/>
      <c r="V6041" s="1"/>
      <c r="W6041" s="1"/>
      <c r="X6041" s="1"/>
      <c r="Y6041" s="1"/>
      <c r="Z6041" s="1"/>
      <c r="AA6041" s="1"/>
      <c r="AB6041" s="1"/>
      <c r="AC6041" s="1"/>
    </row>
    <row r="6042" spans="1:29" ht="15" customHeight="1" x14ac:dyDescent="0.25">
      <c r="A6042" s="342"/>
      <c r="B6042" s="417"/>
      <c r="C6042" s="418"/>
      <c r="S6042" s="367"/>
      <c r="T6042" s="367"/>
      <c r="U6042" s="368"/>
      <c r="V6042" s="1"/>
      <c r="W6042" s="1"/>
      <c r="X6042" s="1"/>
      <c r="Y6042" s="1"/>
      <c r="Z6042" s="1"/>
      <c r="AA6042" s="1"/>
      <c r="AB6042" s="1"/>
      <c r="AC6042" s="1"/>
    </row>
    <row r="6043" spans="1:29" ht="15" customHeight="1" x14ac:dyDescent="0.25">
      <c r="A6043" s="342"/>
      <c r="B6043" s="417"/>
      <c r="C6043" s="418"/>
      <c r="S6043" s="367"/>
      <c r="T6043" s="367"/>
      <c r="U6043" s="368"/>
      <c r="V6043" s="1"/>
      <c r="W6043" s="1"/>
      <c r="X6043" s="1"/>
      <c r="Y6043" s="1"/>
      <c r="Z6043" s="1"/>
      <c r="AA6043" s="1"/>
      <c r="AB6043" s="1"/>
      <c r="AC6043" s="1"/>
    </row>
    <row r="6044" spans="1:29" ht="15" customHeight="1" x14ac:dyDescent="0.25">
      <c r="A6044" s="342"/>
      <c r="B6044" s="417"/>
      <c r="C6044" s="418"/>
      <c r="S6044" s="367"/>
      <c r="T6044" s="367"/>
      <c r="U6044" s="368"/>
      <c r="V6044" s="1"/>
      <c r="W6044" s="1"/>
      <c r="X6044" s="1"/>
      <c r="Y6044" s="1"/>
      <c r="Z6044" s="1"/>
      <c r="AA6044" s="1"/>
      <c r="AB6044" s="1"/>
      <c r="AC6044" s="1"/>
    </row>
    <row r="6045" spans="1:29" ht="15" customHeight="1" x14ac:dyDescent="0.25">
      <c r="A6045" s="342"/>
      <c r="B6045" s="417"/>
      <c r="C6045" s="418"/>
      <c r="S6045" s="367"/>
      <c r="T6045" s="367"/>
      <c r="U6045" s="368"/>
      <c r="V6045" s="1"/>
      <c r="W6045" s="1"/>
      <c r="X6045" s="1"/>
      <c r="Y6045" s="1"/>
      <c r="Z6045" s="1"/>
      <c r="AA6045" s="1"/>
      <c r="AB6045" s="1"/>
      <c r="AC6045" s="1"/>
    </row>
    <row r="6046" spans="1:29" ht="15" customHeight="1" x14ac:dyDescent="0.25">
      <c r="A6046" s="342"/>
      <c r="B6046" s="417"/>
      <c r="C6046" s="418"/>
      <c r="S6046" s="367"/>
      <c r="T6046" s="367"/>
      <c r="U6046" s="368"/>
      <c r="V6046" s="1"/>
      <c r="W6046" s="1"/>
      <c r="X6046" s="1"/>
      <c r="Y6046" s="1"/>
      <c r="Z6046" s="1"/>
      <c r="AA6046" s="1"/>
      <c r="AB6046" s="1"/>
      <c r="AC6046" s="1"/>
    </row>
    <row r="6047" spans="1:29" ht="15" customHeight="1" x14ac:dyDescent="0.25">
      <c r="A6047" s="342"/>
      <c r="B6047" s="417"/>
      <c r="C6047" s="418"/>
      <c r="S6047" s="367"/>
      <c r="T6047" s="367"/>
      <c r="U6047" s="368"/>
      <c r="V6047" s="1"/>
      <c r="W6047" s="1"/>
      <c r="X6047" s="1"/>
      <c r="Y6047" s="1"/>
      <c r="Z6047" s="1"/>
      <c r="AA6047" s="1"/>
      <c r="AB6047" s="1"/>
      <c r="AC6047" s="1"/>
    </row>
    <row r="6048" spans="1:29" ht="15" customHeight="1" x14ac:dyDescent="0.25">
      <c r="A6048" s="342"/>
      <c r="B6048" s="417"/>
      <c r="C6048" s="418"/>
      <c r="S6048" s="367"/>
      <c r="T6048" s="367"/>
      <c r="U6048" s="368"/>
      <c r="V6048" s="1"/>
      <c r="W6048" s="1"/>
      <c r="X6048" s="1"/>
      <c r="Y6048" s="1"/>
      <c r="Z6048" s="1"/>
      <c r="AA6048" s="1"/>
      <c r="AB6048" s="1"/>
      <c r="AC6048" s="1"/>
    </row>
    <row r="6049" spans="1:29" ht="15" customHeight="1" x14ac:dyDescent="0.25">
      <c r="A6049" s="342"/>
      <c r="B6049" s="417"/>
      <c r="C6049" s="418"/>
      <c r="S6049" s="367"/>
      <c r="T6049" s="367"/>
      <c r="U6049" s="368"/>
      <c r="V6049" s="1"/>
      <c r="W6049" s="1"/>
      <c r="X6049" s="1"/>
      <c r="Y6049" s="1"/>
      <c r="Z6049" s="1"/>
      <c r="AA6049" s="1"/>
      <c r="AB6049" s="1"/>
      <c r="AC6049" s="1"/>
    </row>
    <row r="6050" spans="1:29" ht="15" customHeight="1" x14ac:dyDescent="0.25">
      <c r="A6050" s="342"/>
      <c r="B6050" s="417"/>
      <c r="C6050" s="418"/>
      <c r="S6050" s="367"/>
      <c r="T6050" s="367"/>
      <c r="U6050" s="368"/>
      <c r="V6050" s="1"/>
      <c r="W6050" s="1"/>
      <c r="X6050" s="1"/>
      <c r="Y6050" s="1"/>
      <c r="Z6050" s="1"/>
      <c r="AA6050" s="1"/>
      <c r="AB6050" s="1"/>
      <c r="AC6050" s="1"/>
    </row>
    <row r="6051" spans="1:29" ht="15" customHeight="1" x14ac:dyDescent="0.25">
      <c r="A6051" s="342"/>
      <c r="B6051" s="417"/>
      <c r="C6051" s="418"/>
      <c r="S6051" s="367"/>
      <c r="T6051" s="367"/>
      <c r="U6051" s="368"/>
      <c r="V6051" s="1"/>
      <c r="W6051" s="1"/>
      <c r="X6051" s="1"/>
      <c r="Y6051" s="1"/>
      <c r="Z6051" s="1"/>
      <c r="AA6051" s="1"/>
      <c r="AB6051" s="1"/>
      <c r="AC6051" s="1"/>
    </row>
    <row r="6052" spans="1:29" ht="15" customHeight="1" x14ac:dyDescent="0.25">
      <c r="A6052" s="342"/>
      <c r="B6052" s="417"/>
      <c r="C6052" s="418"/>
      <c r="S6052" s="367"/>
      <c r="T6052" s="367"/>
      <c r="U6052" s="368"/>
      <c r="V6052" s="1"/>
      <c r="W6052" s="1"/>
      <c r="X6052" s="1"/>
      <c r="Y6052" s="1"/>
      <c r="Z6052" s="1"/>
      <c r="AA6052" s="1"/>
      <c r="AB6052" s="1"/>
      <c r="AC6052" s="1"/>
    </row>
    <row r="6053" spans="1:29" ht="15" customHeight="1" x14ac:dyDescent="0.25">
      <c r="A6053" s="342"/>
      <c r="B6053" s="417"/>
      <c r="C6053" s="418"/>
      <c r="S6053" s="367"/>
      <c r="T6053" s="367"/>
      <c r="U6053" s="368"/>
      <c r="V6053" s="1"/>
      <c r="W6053" s="1"/>
      <c r="X6053" s="1"/>
      <c r="Y6053" s="1"/>
      <c r="Z6053" s="1"/>
      <c r="AA6053" s="1"/>
      <c r="AB6053" s="1"/>
      <c r="AC6053" s="1"/>
    </row>
    <row r="6054" spans="1:29" ht="15" customHeight="1" x14ac:dyDescent="0.25">
      <c r="A6054" s="342"/>
      <c r="B6054" s="417"/>
      <c r="C6054" s="418"/>
      <c r="S6054" s="367"/>
      <c r="T6054" s="367"/>
      <c r="U6054" s="368"/>
      <c r="V6054" s="1"/>
      <c r="W6054" s="1"/>
      <c r="X6054" s="1"/>
      <c r="Y6054" s="1"/>
      <c r="Z6054" s="1"/>
      <c r="AA6054" s="1"/>
      <c r="AB6054" s="1"/>
      <c r="AC6054" s="1"/>
    </row>
    <row r="6055" spans="1:29" ht="15" customHeight="1" x14ac:dyDescent="0.25">
      <c r="A6055" s="342"/>
      <c r="B6055" s="417"/>
      <c r="C6055" s="418"/>
      <c r="S6055" s="367"/>
      <c r="T6055" s="367"/>
      <c r="U6055" s="368"/>
      <c r="V6055" s="1"/>
      <c r="W6055" s="1"/>
      <c r="X6055" s="1"/>
      <c r="Y6055" s="1"/>
      <c r="Z6055" s="1"/>
      <c r="AA6055" s="1"/>
      <c r="AB6055" s="1"/>
      <c r="AC6055" s="1"/>
    </row>
    <row r="6056" spans="1:29" ht="15" customHeight="1" x14ac:dyDescent="0.25">
      <c r="A6056" s="342"/>
      <c r="B6056" s="417"/>
      <c r="C6056" s="418"/>
      <c r="S6056" s="367"/>
      <c r="T6056" s="367"/>
      <c r="U6056" s="368"/>
      <c r="V6056" s="1"/>
      <c r="W6056" s="1"/>
      <c r="X6056" s="1"/>
      <c r="Y6056" s="1"/>
      <c r="Z6056" s="1"/>
      <c r="AA6056" s="1"/>
      <c r="AB6056" s="1"/>
      <c r="AC6056" s="1"/>
    </row>
    <row r="6057" spans="1:29" ht="15" customHeight="1" x14ac:dyDescent="0.25">
      <c r="A6057" s="342"/>
      <c r="B6057" s="417"/>
      <c r="C6057" s="418"/>
      <c r="S6057" s="367"/>
      <c r="T6057" s="367"/>
      <c r="U6057" s="368"/>
      <c r="V6057" s="1"/>
      <c r="W6057" s="1"/>
      <c r="X6057" s="1"/>
      <c r="Y6057" s="1"/>
      <c r="Z6057" s="1"/>
      <c r="AA6057" s="1"/>
      <c r="AB6057" s="1"/>
      <c r="AC6057" s="1"/>
    </row>
    <row r="6058" spans="1:29" ht="15" customHeight="1" x14ac:dyDescent="0.25">
      <c r="A6058" s="342"/>
      <c r="B6058" s="417"/>
      <c r="C6058" s="418"/>
      <c r="S6058" s="367"/>
      <c r="T6058" s="367"/>
      <c r="U6058" s="368"/>
      <c r="V6058" s="1"/>
      <c r="W6058" s="1"/>
      <c r="X6058" s="1"/>
      <c r="Y6058" s="1"/>
      <c r="Z6058" s="1"/>
      <c r="AA6058" s="1"/>
      <c r="AB6058" s="1"/>
      <c r="AC6058" s="1"/>
    </row>
    <row r="6059" spans="1:29" ht="15" customHeight="1" x14ac:dyDescent="0.25">
      <c r="A6059" s="342"/>
      <c r="B6059" s="417"/>
      <c r="C6059" s="418"/>
      <c r="S6059" s="367"/>
      <c r="T6059" s="367"/>
      <c r="U6059" s="368"/>
      <c r="V6059" s="1"/>
      <c r="W6059" s="1"/>
      <c r="X6059" s="1"/>
      <c r="Y6059" s="1"/>
      <c r="Z6059" s="1"/>
      <c r="AA6059" s="1"/>
      <c r="AB6059" s="1"/>
      <c r="AC6059" s="1"/>
    </row>
    <row r="6060" spans="1:29" ht="15" customHeight="1" x14ac:dyDescent="0.25">
      <c r="A6060" s="342"/>
      <c r="B6060" s="417"/>
      <c r="C6060" s="418"/>
      <c r="S6060" s="367"/>
      <c r="T6060" s="367"/>
      <c r="U6060" s="368"/>
      <c r="V6060" s="1"/>
      <c r="W6060" s="1"/>
      <c r="X6060" s="1"/>
      <c r="Y6060" s="1"/>
      <c r="Z6060" s="1"/>
      <c r="AA6060" s="1"/>
      <c r="AB6060" s="1"/>
      <c r="AC6060" s="1"/>
    </row>
    <row r="6061" spans="1:29" ht="15" customHeight="1" x14ac:dyDescent="0.25">
      <c r="A6061" s="342"/>
      <c r="B6061" s="417"/>
      <c r="C6061" s="418"/>
      <c r="S6061" s="367"/>
      <c r="T6061" s="367"/>
      <c r="U6061" s="368"/>
      <c r="V6061" s="1"/>
      <c r="W6061" s="1"/>
      <c r="X6061" s="1"/>
      <c r="Y6061" s="1"/>
      <c r="Z6061" s="1"/>
      <c r="AA6061" s="1"/>
      <c r="AB6061" s="1"/>
      <c r="AC6061" s="1"/>
    </row>
    <row r="6062" spans="1:29" ht="15" customHeight="1" x14ac:dyDescent="0.25">
      <c r="A6062" s="342"/>
      <c r="B6062" s="417"/>
      <c r="C6062" s="418"/>
      <c r="S6062" s="367"/>
      <c r="T6062" s="367"/>
      <c r="U6062" s="368"/>
      <c r="V6062" s="1"/>
      <c r="W6062" s="1"/>
      <c r="X6062" s="1"/>
      <c r="Y6062" s="1"/>
      <c r="Z6062" s="1"/>
      <c r="AA6062" s="1"/>
      <c r="AB6062" s="1"/>
      <c r="AC6062" s="1"/>
    </row>
    <row r="6063" spans="1:29" ht="15" customHeight="1" x14ac:dyDescent="0.25">
      <c r="A6063" s="342"/>
      <c r="B6063" s="417"/>
      <c r="C6063" s="418"/>
      <c r="S6063" s="367"/>
      <c r="T6063" s="367"/>
      <c r="U6063" s="368"/>
      <c r="V6063" s="1"/>
      <c r="W6063" s="1"/>
      <c r="X6063" s="1"/>
      <c r="Y6063" s="1"/>
      <c r="Z6063" s="1"/>
      <c r="AA6063" s="1"/>
      <c r="AB6063" s="1"/>
      <c r="AC6063" s="1"/>
    </row>
    <row r="6064" spans="1:29" ht="15" customHeight="1" x14ac:dyDescent="0.25">
      <c r="A6064" s="342"/>
      <c r="B6064" s="417"/>
      <c r="C6064" s="418"/>
      <c r="S6064" s="367"/>
      <c r="T6064" s="367"/>
      <c r="U6064" s="368"/>
      <c r="V6064" s="1"/>
      <c r="W6064" s="1"/>
      <c r="X6064" s="1"/>
      <c r="Y6064" s="1"/>
      <c r="Z6064" s="1"/>
      <c r="AA6064" s="1"/>
      <c r="AB6064" s="1"/>
      <c r="AC6064" s="1"/>
    </row>
    <row r="6065" spans="1:29" ht="15" customHeight="1" x14ac:dyDescent="0.25">
      <c r="A6065" s="342"/>
      <c r="B6065" s="417"/>
      <c r="C6065" s="418"/>
      <c r="S6065" s="367"/>
      <c r="T6065" s="367"/>
      <c r="U6065" s="368"/>
      <c r="V6065" s="1"/>
      <c r="W6065" s="1"/>
      <c r="X6065" s="1"/>
      <c r="Y6065" s="1"/>
      <c r="Z6065" s="1"/>
      <c r="AA6065" s="1"/>
      <c r="AB6065" s="1"/>
      <c r="AC6065" s="1"/>
    </row>
    <row r="6066" spans="1:29" ht="15" customHeight="1" x14ac:dyDescent="0.25">
      <c r="A6066" s="342"/>
      <c r="B6066" s="417"/>
      <c r="C6066" s="418"/>
      <c r="S6066" s="367"/>
      <c r="T6066" s="367"/>
      <c r="U6066" s="368"/>
      <c r="V6066" s="1"/>
      <c r="W6066" s="1"/>
      <c r="X6066" s="1"/>
      <c r="Y6066" s="1"/>
      <c r="Z6066" s="1"/>
      <c r="AA6066" s="1"/>
      <c r="AB6066" s="1"/>
      <c r="AC6066" s="1"/>
    </row>
    <row r="6067" spans="1:29" ht="15" customHeight="1" x14ac:dyDescent="0.25">
      <c r="A6067" s="342"/>
      <c r="B6067" s="417"/>
      <c r="C6067" s="418"/>
      <c r="S6067" s="367"/>
      <c r="T6067" s="367"/>
      <c r="U6067" s="368"/>
      <c r="V6067" s="1"/>
      <c r="W6067" s="1"/>
      <c r="X6067" s="1"/>
      <c r="Y6067" s="1"/>
      <c r="Z6067" s="1"/>
      <c r="AA6067" s="1"/>
      <c r="AB6067" s="1"/>
      <c r="AC6067" s="1"/>
    </row>
    <row r="6068" spans="1:29" ht="15" customHeight="1" x14ac:dyDescent="0.25">
      <c r="A6068" s="342"/>
      <c r="B6068" s="417"/>
      <c r="C6068" s="418"/>
      <c r="S6068" s="367"/>
      <c r="T6068" s="367"/>
      <c r="U6068" s="368"/>
      <c r="V6068" s="1"/>
      <c r="W6068" s="1"/>
      <c r="X6068" s="1"/>
      <c r="Y6068" s="1"/>
      <c r="Z6068" s="1"/>
      <c r="AA6068" s="1"/>
      <c r="AB6068" s="1"/>
      <c r="AC6068" s="1"/>
    </row>
    <row r="6069" spans="1:29" ht="15" customHeight="1" x14ac:dyDescent="0.25">
      <c r="A6069" s="342"/>
      <c r="B6069" s="417"/>
      <c r="C6069" s="418"/>
      <c r="S6069" s="367"/>
      <c r="T6069" s="367"/>
      <c r="U6069" s="368"/>
      <c r="V6069" s="1"/>
      <c r="W6069" s="1"/>
      <c r="X6069" s="1"/>
      <c r="Y6069" s="1"/>
      <c r="Z6069" s="1"/>
      <c r="AA6069" s="1"/>
      <c r="AB6069" s="1"/>
      <c r="AC6069" s="1"/>
    </row>
    <row r="6070" spans="1:29" ht="15" customHeight="1" x14ac:dyDescent="0.25">
      <c r="A6070" s="342"/>
      <c r="B6070" s="417"/>
      <c r="C6070" s="418"/>
      <c r="S6070" s="367"/>
      <c r="T6070" s="367"/>
      <c r="U6070" s="368"/>
      <c r="V6070" s="1"/>
      <c r="W6070" s="1"/>
      <c r="X6070" s="1"/>
      <c r="Y6070" s="1"/>
      <c r="Z6070" s="1"/>
      <c r="AA6070" s="1"/>
      <c r="AB6070" s="1"/>
      <c r="AC6070" s="1"/>
    </row>
    <row r="6071" spans="1:29" ht="15" customHeight="1" x14ac:dyDescent="0.25">
      <c r="A6071" s="342"/>
      <c r="B6071" s="417"/>
      <c r="C6071" s="418"/>
      <c r="S6071" s="367"/>
      <c r="T6071" s="367"/>
      <c r="U6071" s="368"/>
      <c r="V6071" s="1"/>
      <c r="W6071" s="1"/>
      <c r="X6071" s="1"/>
      <c r="Y6071" s="1"/>
      <c r="Z6071" s="1"/>
      <c r="AA6071" s="1"/>
      <c r="AB6071" s="1"/>
      <c r="AC6071" s="1"/>
    </row>
    <row r="6072" spans="1:29" ht="15" customHeight="1" x14ac:dyDescent="0.25">
      <c r="A6072" s="342"/>
      <c r="B6072" s="417"/>
      <c r="C6072" s="418"/>
      <c r="S6072" s="367"/>
      <c r="T6072" s="367"/>
      <c r="U6072" s="368"/>
      <c r="V6072" s="1"/>
      <c r="W6072" s="1"/>
      <c r="X6072" s="1"/>
      <c r="Y6072" s="1"/>
      <c r="Z6072" s="1"/>
      <c r="AA6072" s="1"/>
      <c r="AB6072" s="1"/>
      <c r="AC6072" s="1"/>
    </row>
    <row r="6073" spans="1:29" ht="15" customHeight="1" x14ac:dyDescent="0.25">
      <c r="A6073" s="342"/>
      <c r="B6073" s="417"/>
      <c r="C6073" s="418"/>
      <c r="S6073" s="367"/>
      <c r="T6073" s="367"/>
      <c r="U6073" s="368"/>
      <c r="V6073" s="1"/>
      <c r="W6073" s="1"/>
      <c r="X6073" s="1"/>
      <c r="Y6073" s="1"/>
      <c r="Z6073" s="1"/>
      <c r="AA6073" s="1"/>
      <c r="AB6073" s="1"/>
      <c r="AC6073" s="1"/>
    </row>
    <row r="6074" spans="1:29" ht="15" customHeight="1" x14ac:dyDescent="0.25">
      <c r="A6074" s="342"/>
      <c r="B6074" s="417"/>
      <c r="C6074" s="418"/>
      <c r="S6074" s="367"/>
      <c r="T6074" s="367"/>
      <c r="U6074" s="368"/>
      <c r="V6074" s="1"/>
      <c r="W6074" s="1"/>
      <c r="X6074" s="1"/>
      <c r="Y6074" s="1"/>
      <c r="Z6074" s="1"/>
      <c r="AA6074" s="1"/>
      <c r="AB6074" s="1"/>
      <c r="AC6074" s="1"/>
    </row>
    <row r="6075" spans="1:29" ht="15" customHeight="1" x14ac:dyDescent="0.25">
      <c r="A6075" s="342"/>
      <c r="B6075" s="417"/>
      <c r="C6075" s="418"/>
      <c r="S6075" s="367"/>
      <c r="T6075" s="367"/>
      <c r="U6075" s="368"/>
      <c r="V6075" s="1"/>
      <c r="W6075" s="1"/>
      <c r="X6075" s="1"/>
      <c r="Y6075" s="1"/>
      <c r="Z6075" s="1"/>
      <c r="AA6075" s="1"/>
      <c r="AB6075" s="1"/>
      <c r="AC6075" s="1"/>
    </row>
    <row r="6076" spans="1:29" ht="15" customHeight="1" x14ac:dyDescent="0.25">
      <c r="A6076" s="342"/>
      <c r="B6076" s="417"/>
      <c r="C6076" s="418"/>
      <c r="S6076" s="367"/>
      <c r="T6076" s="367"/>
      <c r="U6076" s="368"/>
      <c r="V6076" s="1"/>
      <c r="W6076" s="1"/>
      <c r="X6076" s="1"/>
      <c r="Y6076" s="1"/>
      <c r="Z6076" s="1"/>
      <c r="AA6076" s="1"/>
      <c r="AB6076" s="1"/>
      <c r="AC6076" s="1"/>
    </row>
    <row r="6077" spans="1:29" ht="15" customHeight="1" x14ac:dyDescent="0.25">
      <c r="A6077" s="342"/>
      <c r="B6077" s="417"/>
      <c r="C6077" s="418"/>
      <c r="S6077" s="367"/>
      <c r="T6077" s="367"/>
      <c r="U6077" s="368"/>
      <c r="V6077" s="1"/>
      <c r="W6077" s="1"/>
      <c r="X6077" s="1"/>
      <c r="Y6077" s="1"/>
      <c r="Z6077" s="1"/>
      <c r="AA6077" s="1"/>
      <c r="AB6077" s="1"/>
      <c r="AC6077" s="1"/>
    </row>
    <row r="6078" spans="1:29" ht="15" customHeight="1" x14ac:dyDescent="0.25">
      <c r="A6078" s="342"/>
      <c r="B6078" s="417"/>
      <c r="C6078" s="418"/>
      <c r="S6078" s="367"/>
      <c r="T6078" s="367"/>
      <c r="U6078" s="368"/>
      <c r="V6078" s="1"/>
      <c r="W6078" s="1"/>
      <c r="X6078" s="1"/>
      <c r="Y6078" s="1"/>
      <c r="Z6078" s="1"/>
      <c r="AA6078" s="1"/>
      <c r="AB6078" s="1"/>
      <c r="AC6078" s="1"/>
    </row>
    <row r="6079" spans="1:29" ht="15" customHeight="1" x14ac:dyDescent="0.25">
      <c r="A6079" s="342"/>
      <c r="B6079" s="417"/>
      <c r="C6079" s="418"/>
      <c r="S6079" s="367"/>
      <c r="T6079" s="367"/>
      <c r="U6079" s="368"/>
      <c r="V6079" s="1"/>
      <c r="W6079" s="1"/>
      <c r="X6079" s="1"/>
      <c r="Y6079" s="1"/>
      <c r="Z6079" s="1"/>
      <c r="AA6079" s="1"/>
      <c r="AB6079" s="1"/>
      <c r="AC6079" s="1"/>
    </row>
    <row r="6080" spans="1:29" ht="15" customHeight="1" x14ac:dyDescent="0.25">
      <c r="A6080" s="342"/>
      <c r="B6080" s="417"/>
      <c r="C6080" s="418"/>
      <c r="S6080" s="367"/>
      <c r="T6080" s="367"/>
      <c r="U6080" s="368"/>
      <c r="V6080" s="1"/>
      <c r="W6080" s="1"/>
      <c r="X6080" s="1"/>
      <c r="Y6080" s="1"/>
      <c r="Z6080" s="1"/>
      <c r="AA6080" s="1"/>
      <c r="AB6080" s="1"/>
      <c r="AC6080" s="1"/>
    </row>
    <row r="6081" spans="1:29" ht="15" customHeight="1" x14ac:dyDescent="0.25">
      <c r="A6081" s="342"/>
      <c r="B6081" s="417"/>
      <c r="C6081" s="418"/>
      <c r="S6081" s="367"/>
      <c r="T6081" s="367"/>
      <c r="U6081" s="368"/>
      <c r="V6081" s="1"/>
      <c r="W6081" s="1"/>
      <c r="X6081" s="1"/>
      <c r="Y6081" s="1"/>
      <c r="Z6081" s="1"/>
      <c r="AA6081" s="1"/>
      <c r="AB6081" s="1"/>
      <c r="AC6081" s="1"/>
    </row>
    <row r="6082" spans="1:29" ht="15" customHeight="1" x14ac:dyDescent="0.25">
      <c r="A6082" s="342"/>
      <c r="B6082" s="417"/>
      <c r="C6082" s="418"/>
      <c r="S6082" s="367"/>
      <c r="T6082" s="367"/>
      <c r="U6082" s="368"/>
      <c r="V6082" s="1"/>
      <c r="W6082" s="1"/>
      <c r="X6082" s="1"/>
      <c r="Y6082" s="1"/>
      <c r="Z6082" s="1"/>
      <c r="AA6082" s="1"/>
      <c r="AB6082" s="1"/>
      <c r="AC6082" s="1"/>
    </row>
    <row r="6083" spans="1:29" ht="15" customHeight="1" x14ac:dyDescent="0.25">
      <c r="A6083" s="342"/>
      <c r="B6083" s="417"/>
      <c r="C6083" s="418"/>
      <c r="S6083" s="367"/>
      <c r="T6083" s="367"/>
      <c r="U6083" s="368"/>
      <c r="V6083" s="1"/>
      <c r="W6083" s="1"/>
      <c r="X6083" s="1"/>
      <c r="Y6083" s="1"/>
      <c r="Z6083" s="1"/>
      <c r="AA6083" s="1"/>
      <c r="AB6083" s="1"/>
      <c r="AC6083" s="1"/>
    </row>
    <row r="6084" spans="1:29" ht="15" customHeight="1" x14ac:dyDescent="0.25">
      <c r="A6084" s="342"/>
      <c r="B6084" s="417"/>
      <c r="C6084" s="418"/>
      <c r="S6084" s="367"/>
      <c r="T6084" s="367"/>
      <c r="U6084" s="368"/>
      <c r="V6084" s="1"/>
      <c r="W6084" s="1"/>
      <c r="X6084" s="1"/>
      <c r="Y6084" s="1"/>
      <c r="Z6084" s="1"/>
      <c r="AA6084" s="1"/>
      <c r="AB6084" s="1"/>
      <c r="AC6084" s="1"/>
    </row>
    <row r="6085" spans="1:29" ht="15" customHeight="1" x14ac:dyDescent="0.25">
      <c r="A6085" s="342"/>
      <c r="B6085" s="417"/>
      <c r="C6085" s="418"/>
      <c r="S6085" s="367"/>
      <c r="T6085" s="367"/>
      <c r="U6085" s="368"/>
      <c r="V6085" s="1"/>
      <c r="W6085" s="1"/>
      <c r="X6085" s="1"/>
      <c r="Y6085" s="1"/>
      <c r="Z6085" s="1"/>
      <c r="AA6085" s="1"/>
      <c r="AB6085" s="1"/>
      <c r="AC6085" s="1"/>
    </row>
    <row r="6086" spans="1:29" ht="15" customHeight="1" x14ac:dyDescent="0.25">
      <c r="A6086" s="342"/>
      <c r="B6086" s="417"/>
      <c r="C6086" s="418"/>
      <c r="S6086" s="367"/>
      <c r="T6086" s="367"/>
      <c r="U6086" s="368"/>
      <c r="V6086" s="1"/>
      <c r="W6086" s="1"/>
      <c r="X6086" s="1"/>
      <c r="Y6086" s="1"/>
      <c r="Z6086" s="1"/>
      <c r="AA6086" s="1"/>
      <c r="AB6086" s="1"/>
      <c r="AC6086" s="1"/>
    </row>
    <row r="6087" spans="1:29" ht="15" customHeight="1" x14ac:dyDescent="0.25">
      <c r="A6087" s="342"/>
      <c r="B6087" s="417"/>
      <c r="C6087" s="418"/>
      <c r="S6087" s="367"/>
      <c r="T6087" s="367"/>
      <c r="U6087" s="368"/>
      <c r="V6087" s="1"/>
      <c r="W6087" s="1"/>
      <c r="X6087" s="1"/>
      <c r="Y6087" s="1"/>
      <c r="Z6087" s="1"/>
      <c r="AA6087" s="1"/>
      <c r="AB6087" s="1"/>
      <c r="AC6087" s="1"/>
    </row>
    <row r="6088" spans="1:29" ht="15" customHeight="1" x14ac:dyDescent="0.25">
      <c r="A6088" s="342"/>
      <c r="B6088" s="417"/>
      <c r="C6088" s="418"/>
      <c r="S6088" s="367"/>
      <c r="T6088" s="367"/>
      <c r="U6088" s="368"/>
      <c r="V6088" s="1"/>
      <c r="W6088" s="1"/>
      <c r="X6088" s="1"/>
      <c r="Y6088" s="1"/>
      <c r="Z6088" s="1"/>
      <c r="AA6088" s="1"/>
      <c r="AB6088" s="1"/>
      <c r="AC6088" s="1"/>
    </row>
    <row r="6089" spans="1:29" ht="15" customHeight="1" x14ac:dyDescent="0.25">
      <c r="A6089" s="342"/>
      <c r="B6089" s="417"/>
      <c r="C6089" s="418"/>
      <c r="S6089" s="367"/>
      <c r="T6089" s="367"/>
      <c r="U6089" s="368"/>
      <c r="V6089" s="1"/>
      <c r="W6089" s="1"/>
      <c r="X6089" s="1"/>
      <c r="Y6089" s="1"/>
      <c r="Z6089" s="1"/>
      <c r="AA6089" s="1"/>
      <c r="AB6089" s="1"/>
      <c r="AC6089" s="1"/>
    </row>
    <row r="6090" spans="1:29" ht="15" customHeight="1" x14ac:dyDescent="0.25">
      <c r="A6090" s="342"/>
      <c r="B6090" s="417"/>
      <c r="C6090" s="418"/>
      <c r="S6090" s="367"/>
      <c r="T6090" s="367"/>
      <c r="U6090" s="368"/>
      <c r="V6090" s="1"/>
      <c r="W6090" s="1"/>
      <c r="X6090" s="1"/>
      <c r="Y6090" s="1"/>
      <c r="Z6090" s="1"/>
      <c r="AA6090" s="1"/>
      <c r="AB6090" s="1"/>
      <c r="AC6090" s="1"/>
    </row>
    <row r="6091" spans="1:29" ht="15" customHeight="1" x14ac:dyDescent="0.25">
      <c r="A6091" s="342"/>
      <c r="B6091" s="417"/>
      <c r="C6091" s="418"/>
      <c r="S6091" s="367"/>
      <c r="T6091" s="367"/>
      <c r="U6091" s="368"/>
      <c r="V6091" s="1"/>
      <c r="W6091" s="1"/>
      <c r="X6091" s="1"/>
      <c r="Y6091" s="1"/>
      <c r="Z6091" s="1"/>
      <c r="AA6091" s="1"/>
      <c r="AB6091" s="1"/>
      <c r="AC6091" s="1"/>
    </row>
    <row r="6092" spans="1:29" ht="15" customHeight="1" x14ac:dyDescent="0.25">
      <c r="A6092" s="342"/>
      <c r="B6092" s="417"/>
      <c r="C6092" s="418"/>
      <c r="S6092" s="367"/>
      <c r="T6092" s="367"/>
      <c r="U6092" s="368"/>
      <c r="V6092" s="1"/>
      <c r="W6092" s="1"/>
      <c r="X6092" s="1"/>
      <c r="Y6092" s="1"/>
      <c r="Z6092" s="1"/>
      <c r="AA6092" s="1"/>
      <c r="AB6092" s="1"/>
      <c r="AC6092" s="1"/>
    </row>
    <row r="6093" spans="1:29" ht="15" customHeight="1" x14ac:dyDescent="0.25">
      <c r="A6093" s="342"/>
      <c r="B6093" s="417"/>
      <c r="C6093" s="418"/>
      <c r="S6093" s="367"/>
      <c r="T6093" s="367"/>
      <c r="U6093" s="368"/>
      <c r="V6093" s="1"/>
      <c r="W6093" s="1"/>
      <c r="X6093" s="1"/>
      <c r="Y6093" s="1"/>
      <c r="Z6093" s="1"/>
      <c r="AA6093" s="1"/>
      <c r="AB6093" s="1"/>
      <c r="AC6093" s="1"/>
    </row>
    <row r="6094" spans="1:29" ht="15" customHeight="1" x14ac:dyDescent="0.25">
      <c r="A6094" s="342"/>
      <c r="B6094" s="417"/>
      <c r="C6094" s="418"/>
      <c r="S6094" s="367"/>
      <c r="T6094" s="367"/>
      <c r="U6094" s="368"/>
      <c r="V6094" s="1"/>
      <c r="W6094" s="1"/>
      <c r="X6094" s="1"/>
      <c r="Y6094" s="1"/>
      <c r="Z6094" s="1"/>
      <c r="AA6094" s="1"/>
      <c r="AB6094" s="1"/>
      <c r="AC6094" s="1"/>
    </row>
    <row r="6095" spans="1:29" ht="15" customHeight="1" x14ac:dyDescent="0.25">
      <c r="A6095" s="342"/>
      <c r="B6095" s="417"/>
      <c r="C6095" s="418"/>
      <c r="S6095" s="367"/>
      <c r="T6095" s="367"/>
      <c r="U6095" s="368"/>
      <c r="V6095" s="1"/>
      <c r="W6095" s="1"/>
      <c r="X6095" s="1"/>
      <c r="Y6095" s="1"/>
      <c r="Z6095" s="1"/>
      <c r="AA6095" s="1"/>
      <c r="AB6095" s="1"/>
      <c r="AC6095" s="1"/>
    </row>
    <row r="6096" spans="1:29" ht="15" customHeight="1" x14ac:dyDescent="0.25">
      <c r="A6096" s="342"/>
      <c r="B6096" s="417"/>
      <c r="C6096" s="418"/>
      <c r="S6096" s="367"/>
      <c r="T6096" s="367"/>
      <c r="U6096" s="368"/>
      <c r="V6096" s="1"/>
      <c r="W6096" s="1"/>
      <c r="X6096" s="1"/>
      <c r="Y6096" s="1"/>
      <c r="Z6096" s="1"/>
      <c r="AA6096" s="1"/>
      <c r="AB6096" s="1"/>
      <c r="AC6096" s="1"/>
    </row>
    <row r="6097" spans="1:29" ht="15" customHeight="1" x14ac:dyDescent="0.25">
      <c r="A6097" s="342"/>
      <c r="B6097" s="417"/>
      <c r="C6097" s="418"/>
      <c r="S6097" s="367"/>
      <c r="T6097" s="367"/>
      <c r="U6097" s="368"/>
      <c r="V6097" s="1"/>
      <c r="W6097" s="1"/>
      <c r="X6097" s="1"/>
      <c r="Y6097" s="1"/>
      <c r="Z6097" s="1"/>
      <c r="AA6097" s="1"/>
      <c r="AB6097" s="1"/>
      <c r="AC6097" s="1"/>
    </row>
    <row r="6098" spans="1:29" ht="15" customHeight="1" x14ac:dyDescent="0.25">
      <c r="A6098" s="342"/>
      <c r="B6098" s="417"/>
      <c r="C6098" s="418"/>
      <c r="S6098" s="367"/>
      <c r="T6098" s="367"/>
      <c r="U6098" s="368"/>
      <c r="V6098" s="1"/>
      <c r="W6098" s="1"/>
      <c r="X6098" s="1"/>
      <c r="Y6098" s="1"/>
      <c r="Z6098" s="1"/>
      <c r="AA6098" s="1"/>
      <c r="AB6098" s="1"/>
      <c r="AC6098" s="1"/>
    </row>
    <row r="6099" spans="1:29" ht="15" customHeight="1" x14ac:dyDescent="0.25">
      <c r="A6099" s="342"/>
      <c r="B6099" s="417"/>
      <c r="C6099" s="418"/>
      <c r="S6099" s="367"/>
      <c r="T6099" s="367"/>
      <c r="U6099" s="368"/>
      <c r="V6099" s="1"/>
      <c r="W6099" s="1"/>
      <c r="X6099" s="1"/>
      <c r="Y6099" s="1"/>
      <c r="Z6099" s="1"/>
      <c r="AA6099" s="1"/>
      <c r="AB6099" s="1"/>
      <c r="AC6099" s="1"/>
    </row>
    <row r="6100" spans="1:29" ht="15" customHeight="1" x14ac:dyDescent="0.25">
      <c r="A6100" s="342"/>
      <c r="B6100" s="417"/>
      <c r="C6100" s="418"/>
      <c r="S6100" s="367"/>
      <c r="T6100" s="367"/>
      <c r="U6100" s="368"/>
      <c r="V6100" s="1"/>
      <c r="W6100" s="1"/>
      <c r="X6100" s="1"/>
      <c r="Y6100" s="1"/>
      <c r="Z6100" s="1"/>
      <c r="AA6100" s="1"/>
      <c r="AB6100" s="1"/>
      <c r="AC6100" s="1"/>
    </row>
    <row r="6101" spans="1:29" ht="15" customHeight="1" x14ac:dyDescent="0.25">
      <c r="A6101" s="342"/>
      <c r="B6101" s="417"/>
      <c r="C6101" s="418"/>
      <c r="S6101" s="367"/>
      <c r="T6101" s="367"/>
      <c r="U6101" s="368"/>
      <c r="V6101" s="1"/>
      <c r="W6101" s="1"/>
      <c r="X6101" s="1"/>
      <c r="Y6101" s="1"/>
      <c r="Z6101" s="1"/>
      <c r="AA6101" s="1"/>
      <c r="AB6101" s="1"/>
      <c r="AC6101" s="1"/>
    </row>
    <row r="6102" spans="1:29" ht="15" customHeight="1" x14ac:dyDescent="0.25">
      <c r="A6102" s="342"/>
      <c r="B6102" s="417"/>
      <c r="C6102" s="418"/>
      <c r="S6102" s="367"/>
      <c r="T6102" s="367"/>
      <c r="U6102" s="368"/>
      <c r="V6102" s="1"/>
      <c r="W6102" s="1"/>
      <c r="X6102" s="1"/>
      <c r="Y6102" s="1"/>
      <c r="Z6102" s="1"/>
      <c r="AA6102" s="1"/>
      <c r="AB6102" s="1"/>
      <c r="AC6102" s="1"/>
    </row>
    <row r="6103" spans="1:29" ht="15" customHeight="1" x14ac:dyDescent="0.25">
      <c r="A6103" s="342"/>
      <c r="B6103" s="417"/>
      <c r="C6103" s="418"/>
      <c r="S6103" s="367"/>
      <c r="T6103" s="367"/>
      <c r="U6103" s="368"/>
      <c r="V6103" s="1"/>
      <c r="W6103" s="1"/>
      <c r="X6103" s="1"/>
      <c r="Y6103" s="1"/>
      <c r="Z6103" s="1"/>
      <c r="AA6103" s="1"/>
      <c r="AB6103" s="1"/>
      <c r="AC6103" s="1"/>
    </row>
    <row r="6104" spans="1:29" ht="15" customHeight="1" x14ac:dyDescent="0.25">
      <c r="A6104" s="342"/>
      <c r="B6104" s="417"/>
      <c r="C6104" s="418"/>
      <c r="S6104" s="367"/>
      <c r="T6104" s="367"/>
      <c r="U6104" s="368"/>
      <c r="V6104" s="1"/>
      <c r="W6104" s="1"/>
      <c r="X6104" s="1"/>
      <c r="Y6104" s="1"/>
      <c r="Z6104" s="1"/>
      <c r="AA6104" s="1"/>
      <c r="AB6104" s="1"/>
      <c r="AC6104" s="1"/>
    </row>
    <row r="6105" spans="1:29" ht="15" customHeight="1" x14ac:dyDescent="0.25">
      <c r="A6105" s="342"/>
      <c r="B6105" s="417"/>
      <c r="C6105" s="418"/>
      <c r="S6105" s="367"/>
      <c r="T6105" s="367"/>
      <c r="U6105" s="368"/>
      <c r="V6105" s="1"/>
      <c r="W6105" s="1"/>
      <c r="X6105" s="1"/>
      <c r="Y6105" s="1"/>
      <c r="Z6105" s="1"/>
      <c r="AA6105" s="1"/>
      <c r="AB6105" s="1"/>
      <c r="AC6105" s="1"/>
    </row>
    <row r="6106" spans="1:29" ht="15" customHeight="1" x14ac:dyDescent="0.25">
      <c r="A6106" s="342"/>
      <c r="B6106" s="417"/>
      <c r="C6106" s="418"/>
      <c r="S6106" s="367"/>
      <c r="T6106" s="367"/>
      <c r="U6106" s="368"/>
      <c r="V6106" s="1"/>
      <c r="W6106" s="1"/>
      <c r="X6106" s="1"/>
      <c r="Y6106" s="1"/>
      <c r="Z6106" s="1"/>
      <c r="AA6106" s="1"/>
      <c r="AB6106" s="1"/>
      <c r="AC6106" s="1"/>
    </row>
    <row r="6107" spans="1:29" ht="15" customHeight="1" x14ac:dyDescent="0.25">
      <c r="A6107" s="342"/>
      <c r="B6107" s="417"/>
      <c r="C6107" s="418"/>
      <c r="S6107" s="367"/>
      <c r="T6107" s="367"/>
      <c r="U6107" s="368"/>
      <c r="V6107" s="1"/>
      <c r="W6107" s="1"/>
      <c r="X6107" s="1"/>
      <c r="Y6107" s="1"/>
      <c r="Z6107" s="1"/>
      <c r="AA6107" s="1"/>
      <c r="AB6107" s="1"/>
      <c r="AC6107" s="1"/>
    </row>
    <row r="6108" spans="1:29" ht="15" customHeight="1" x14ac:dyDescent="0.25">
      <c r="A6108" s="342"/>
      <c r="B6108" s="417"/>
      <c r="C6108" s="418"/>
      <c r="S6108" s="367"/>
      <c r="T6108" s="367"/>
      <c r="U6108" s="368"/>
      <c r="V6108" s="1"/>
      <c r="W6108" s="1"/>
      <c r="X6108" s="1"/>
      <c r="Y6108" s="1"/>
      <c r="Z6108" s="1"/>
      <c r="AA6108" s="1"/>
      <c r="AB6108" s="1"/>
      <c r="AC6108" s="1"/>
    </row>
    <row r="6109" spans="1:29" ht="15" customHeight="1" x14ac:dyDescent="0.25">
      <c r="A6109" s="342"/>
      <c r="B6109" s="417"/>
      <c r="C6109" s="418"/>
      <c r="S6109" s="367"/>
      <c r="T6109" s="367"/>
      <c r="U6109" s="368"/>
      <c r="V6109" s="1"/>
      <c r="W6109" s="1"/>
      <c r="X6109" s="1"/>
      <c r="Y6109" s="1"/>
      <c r="Z6109" s="1"/>
      <c r="AA6109" s="1"/>
      <c r="AB6109" s="1"/>
      <c r="AC6109" s="1"/>
    </row>
    <row r="6110" spans="1:29" ht="15" customHeight="1" x14ac:dyDescent="0.25">
      <c r="A6110" s="342"/>
      <c r="B6110" s="417"/>
      <c r="C6110" s="418"/>
      <c r="S6110" s="367"/>
      <c r="T6110" s="367"/>
      <c r="U6110" s="368"/>
      <c r="V6110" s="1"/>
      <c r="W6110" s="1"/>
      <c r="X6110" s="1"/>
      <c r="Y6110" s="1"/>
      <c r="Z6110" s="1"/>
      <c r="AA6110" s="1"/>
      <c r="AB6110" s="1"/>
      <c r="AC6110" s="1"/>
    </row>
    <row r="6111" spans="1:29" ht="15" customHeight="1" x14ac:dyDescent="0.25">
      <c r="A6111" s="342"/>
      <c r="B6111" s="417"/>
      <c r="C6111" s="418"/>
      <c r="S6111" s="367"/>
      <c r="T6111" s="367"/>
      <c r="U6111" s="368"/>
      <c r="V6111" s="1"/>
      <c r="W6111" s="1"/>
      <c r="X6111" s="1"/>
      <c r="Y6111" s="1"/>
      <c r="Z6111" s="1"/>
      <c r="AA6111" s="1"/>
      <c r="AB6111" s="1"/>
      <c r="AC6111" s="1"/>
    </row>
    <row r="6112" spans="1:29" ht="15" customHeight="1" x14ac:dyDescent="0.25">
      <c r="A6112" s="342"/>
      <c r="B6112" s="417"/>
      <c r="C6112" s="418"/>
      <c r="S6112" s="367"/>
      <c r="T6112" s="367"/>
      <c r="U6112" s="368"/>
      <c r="V6112" s="1"/>
      <c r="W6112" s="1"/>
      <c r="X6112" s="1"/>
      <c r="Y6112" s="1"/>
      <c r="Z6112" s="1"/>
      <c r="AA6112" s="1"/>
      <c r="AB6112" s="1"/>
      <c r="AC6112" s="1"/>
    </row>
    <row r="6113" spans="1:29" ht="15" customHeight="1" x14ac:dyDescent="0.25">
      <c r="A6113" s="342"/>
      <c r="B6113" s="417"/>
      <c r="C6113" s="418"/>
      <c r="S6113" s="367"/>
      <c r="T6113" s="367"/>
      <c r="U6113" s="368"/>
      <c r="V6113" s="1"/>
      <c r="W6113" s="1"/>
      <c r="X6113" s="1"/>
      <c r="Y6113" s="1"/>
      <c r="Z6113" s="1"/>
      <c r="AA6113" s="1"/>
      <c r="AB6113" s="1"/>
      <c r="AC6113" s="1"/>
    </row>
    <row r="6114" spans="1:29" ht="15" customHeight="1" x14ac:dyDescent="0.25">
      <c r="A6114" s="342"/>
      <c r="B6114" s="417"/>
      <c r="C6114" s="418"/>
      <c r="S6114" s="367"/>
      <c r="T6114" s="367"/>
      <c r="U6114" s="368"/>
      <c r="V6114" s="1"/>
      <c r="W6114" s="1"/>
      <c r="X6114" s="1"/>
      <c r="Y6114" s="1"/>
      <c r="Z6114" s="1"/>
      <c r="AA6114" s="1"/>
      <c r="AB6114" s="1"/>
      <c r="AC6114" s="1"/>
    </row>
    <row r="6115" spans="1:29" ht="15" customHeight="1" x14ac:dyDescent="0.25">
      <c r="A6115" s="342"/>
      <c r="B6115" s="417"/>
      <c r="C6115" s="418"/>
      <c r="S6115" s="367"/>
      <c r="T6115" s="367"/>
      <c r="U6115" s="368"/>
      <c r="V6115" s="1"/>
      <c r="W6115" s="1"/>
      <c r="X6115" s="1"/>
      <c r="Y6115" s="1"/>
      <c r="Z6115" s="1"/>
      <c r="AA6115" s="1"/>
      <c r="AB6115" s="1"/>
      <c r="AC6115" s="1"/>
    </row>
    <row r="6116" spans="1:29" ht="15" customHeight="1" x14ac:dyDescent="0.25">
      <c r="A6116" s="342"/>
      <c r="B6116" s="417"/>
      <c r="C6116" s="418"/>
      <c r="S6116" s="367"/>
      <c r="T6116" s="367"/>
      <c r="U6116" s="368"/>
      <c r="V6116" s="1"/>
      <c r="W6116" s="1"/>
      <c r="X6116" s="1"/>
      <c r="Y6116" s="1"/>
      <c r="Z6116" s="1"/>
      <c r="AA6116" s="1"/>
      <c r="AB6116" s="1"/>
      <c r="AC6116" s="1"/>
    </row>
    <row r="6117" spans="1:29" ht="15" customHeight="1" x14ac:dyDescent="0.25">
      <c r="A6117" s="342"/>
      <c r="B6117" s="417"/>
      <c r="C6117" s="418"/>
      <c r="S6117" s="367"/>
      <c r="T6117" s="367"/>
      <c r="U6117" s="368"/>
      <c r="V6117" s="1"/>
      <c r="W6117" s="1"/>
      <c r="X6117" s="1"/>
      <c r="Y6117" s="1"/>
      <c r="Z6117" s="1"/>
      <c r="AA6117" s="1"/>
      <c r="AB6117" s="1"/>
      <c r="AC6117" s="1"/>
    </row>
    <row r="6118" spans="1:29" ht="15" customHeight="1" x14ac:dyDescent="0.25">
      <c r="A6118" s="342"/>
      <c r="B6118" s="417"/>
      <c r="C6118" s="418"/>
      <c r="S6118" s="367"/>
      <c r="T6118" s="367"/>
      <c r="U6118" s="368"/>
      <c r="V6118" s="1"/>
      <c r="W6118" s="1"/>
      <c r="X6118" s="1"/>
      <c r="Y6118" s="1"/>
      <c r="Z6118" s="1"/>
      <c r="AA6118" s="1"/>
      <c r="AB6118" s="1"/>
      <c r="AC6118" s="1"/>
    </row>
    <row r="6119" spans="1:29" ht="15" customHeight="1" x14ac:dyDescent="0.25">
      <c r="A6119" s="342"/>
      <c r="B6119" s="417"/>
      <c r="C6119" s="418"/>
      <c r="S6119" s="367"/>
      <c r="T6119" s="367"/>
      <c r="U6119" s="368"/>
      <c r="V6119" s="1"/>
      <c r="W6119" s="1"/>
      <c r="X6119" s="1"/>
      <c r="Y6119" s="1"/>
      <c r="Z6119" s="1"/>
      <c r="AA6119" s="1"/>
      <c r="AB6119" s="1"/>
      <c r="AC6119" s="1"/>
    </row>
    <row r="6120" spans="1:29" ht="15" customHeight="1" x14ac:dyDescent="0.25">
      <c r="A6120" s="342"/>
      <c r="B6120" s="417"/>
      <c r="C6120" s="418"/>
      <c r="S6120" s="367"/>
      <c r="T6120" s="367"/>
      <c r="U6120" s="368"/>
      <c r="V6120" s="1"/>
      <c r="W6120" s="1"/>
      <c r="X6120" s="1"/>
      <c r="Y6120" s="1"/>
      <c r="Z6120" s="1"/>
      <c r="AA6120" s="1"/>
      <c r="AB6120" s="1"/>
      <c r="AC6120" s="1"/>
    </row>
    <row r="6121" spans="1:29" ht="15" customHeight="1" x14ac:dyDescent="0.25">
      <c r="A6121" s="342"/>
      <c r="B6121" s="417"/>
      <c r="C6121" s="418"/>
      <c r="S6121" s="367"/>
      <c r="T6121" s="367"/>
      <c r="U6121" s="368"/>
      <c r="V6121" s="1"/>
      <c r="W6121" s="1"/>
      <c r="X6121" s="1"/>
      <c r="Y6121" s="1"/>
      <c r="Z6121" s="1"/>
      <c r="AA6121" s="1"/>
      <c r="AB6121" s="1"/>
      <c r="AC6121" s="1"/>
    </row>
    <row r="6122" spans="1:29" ht="15" customHeight="1" x14ac:dyDescent="0.25">
      <c r="A6122" s="342"/>
      <c r="B6122" s="417"/>
      <c r="C6122" s="418"/>
      <c r="S6122" s="367"/>
      <c r="T6122" s="367"/>
      <c r="U6122" s="368"/>
      <c r="V6122" s="1"/>
      <c r="W6122" s="1"/>
      <c r="X6122" s="1"/>
      <c r="Y6122" s="1"/>
      <c r="Z6122" s="1"/>
      <c r="AA6122" s="1"/>
      <c r="AB6122" s="1"/>
      <c r="AC6122" s="1"/>
    </row>
    <row r="6123" spans="1:29" ht="15" customHeight="1" x14ac:dyDescent="0.25">
      <c r="A6123" s="342"/>
      <c r="B6123" s="417"/>
      <c r="C6123" s="418"/>
      <c r="S6123" s="367"/>
      <c r="T6123" s="367"/>
      <c r="U6123" s="368"/>
      <c r="V6123" s="1"/>
      <c r="W6123" s="1"/>
      <c r="X6123" s="1"/>
      <c r="Y6123" s="1"/>
      <c r="Z6123" s="1"/>
      <c r="AA6123" s="1"/>
      <c r="AB6123" s="1"/>
      <c r="AC6123" s="1"/>
    </row>
    <row r="6124" spans="1:29" ht="15" customHeight="1" x14ac:dyDescent="0.25">
      <c r="A6124" s="342"/>
      <c r="B6124" s="417"/>
      <c r="C6124" s="418"/>
      <c r="S6124" s="367"/>
      <c r="T6124" s="367"/>
      <c r="U6124" s="368"/>
      <c r="V6124" s="1"/>
      <c r="W6124" s="1"/>
      <c r="X6124" s="1"/>
      <c r="Y6124" s="1"/>
      <c r="Z6124" s="1"/>
      <c r="AA6124" s="1"/>
      <c r="AB6124" s="1"/>
      <c r="AC6124" s="1"/>
    </row>
    <row r="6125" spans="1:29" ht="15" customHeight="1" x14ac:dyDescent="0.25">
      <c r="A6125" s="342"/>
      <c r="B6125" s="417"/>
      <c r="C6125" s="418"/>
      <c r="S6125" s="367"/>
      <c r="T6125" s="367"/>
      <c r="U6125" s="368"/>
      <c r="V6125" s="1"/>
      <c r="W6125" s="1"/>
      <c r="X6125" s="1"/>
      <c r="Y6125" s="1"/>
      <c r="Z6125" s="1"/>
      <c r="AA6125" s="1"/>
      <c r="AB6125" s="1"/>
      <c r="AC6125" s="1"/>
    </row>
    <row r="6126" spans="1:29" ht="15" customHeight="1" x14ac:dyDescent="0.25">
      <c r="A6126" s="342"/>
      <c r="B6126" s="417"/>
      <c r="C6126" s="418"/>
      <c r="S6126" s="367"/>
      <c r="T6126" s="367"/>
      <c r="U6126" s="368"/>
      <c r="V6126" s="1"/>
      <c r="W6126" s="1"/>
      <c r="X6126" s="1"/>
      <c r="Y6126" s="1"/>
      <c r="Z6126" s="1"/>
      <c r="AA6126" s="1"/>
      <c r="AB6126" s="1"/>
      <c r="AC6126" s="1"/>
    </row>
    <row r="6127" spans="1:29" ht="15" customHeight="1" x14ac:dyDescent="0.25">
      <c r="A6127" s="342"/>
      <c r="B6127" s="417"/>
      <c r="C6127" s="418"/>
      <c r="S6127" s="367"/>
      <c r="T6127" s="367"/>
      <c r="U6127" s="368"/>
      <c r="V6127" s="1"/>
      <c r="W6127" s="1"/>
      <c r="X6127" s="1"/>
      <c r="Y6127" s="1"/>
      <c r="Z6127" s="1"/>
      <c r="AA6127" s="1"/>
      <c r="AB6127" s="1"/>
      <c r="AC6127" s="1"/>
    </row>
    <row r="6128" spans="1:29" ht="15" customHeight="1" x14ac:dyDescent="0.25">
      <c r="A6128" s="342"/>
      <c r="B6128" s="417"/>
      <c r="C6128" s="418"/>
      <c r="S6128" s="367"/>
      <c r="T6128" s="367"/>
      <c r="U6128" s="368"/>
      <c r="V6128" s="1"/>
      <c r="W6128" s="1"/>
      <c r="X6128" s="1"/>
      <c r="Y6128" s="1"/>
      <c r="Z6128" s="1"/>
      <c r="AA6128" s="1"/>
      <c r="AB6128" s="1"/>
      <c r="AC6128" s="1"/>
    </row>
    <row r="6129" spans="1:29" ht="15" customHeight="1" x14ac:dyDescent="0.25">
      <c r="A6129" s="342"/>
      <c r="B6129" s="417"/>
      <c r="C6129" s="418"/>
      <c r="S6129" s="367"/>
      <c r="T6129" s="367"/>
      <c r="U6129" s="368"/>
      <c r="V6129" s="1"/>
      <c r="W6129" s="1"/>
      <c r="X6129" s="1"/>
      <c r="Y6129" s="1"/>
      <c r="Z6129" s="1"/>
      <c r="AA6129" s="1"/>
      <c r="AB6129" s="1"/>
      <c r="AC6129" s="1"/>
    </row>
    <row r="6130" spans="1:29" ht="15" customHeight="1" x14ac:dyDescent="0.25">
      <c r="A6130" s="342"/>
      <c r="B6130" s="417"/>
      <c r="C6130" s="418"/>
      <c r="S6130" s="367"/>
      <c r="T6130" s="367"/>
      <c r="U6130" s="368"/>
      <c r="V6130" s="1"/>
      <c r="W6130" s="1"/>
      <c r="X6130" s="1"/>
      <c r="Y6130" s="1"/>
      <c r="Z6130" s="1"/>
      <c r="AA6130" s="1"/>
      <c r="AB6130" s="1"/>
      <c r="AC6130" s="1"/>
    </row>
    <row r="6131" spans="1:29" ht="15" customHeight="1" x14ac:dyDescent="0.25">
      <c r="A6131" s="342"/>
      <c r="B6131" s="417"/>
      <c r="C6131" s="418"/>
      <c r="S6131" s="367"/>
      <c r="T6131" s="367"/>
      <c r="U6131" s="368"/>
      <c r="V6131" s="1"/>
      <c r="W6131" s="1"/>
      <c r="X6131" s="1"/>
      <c r="Y6131" s="1"/>
      <c r="Z6131" s="1"/>
      <c r="AA6131" s="1"/>
      <c r="AB6131" s="1"/>
      <c r="AC6131" s="1"/>
    </row>
    <row r="6132" spans="1:29" ht="15" customHeight="1" x14ac:dyDescent="0.25">
      <c r="A6132" s="342"/>
      <c r="B6132" s="417"/>
      <c r="C6132" s="418"/>
      <c r="S6132" s="367"/>
      <c r="T6132" s="367"/>
      <c r="U6132" s="368"/>
      <c r="V6132" s="1"/>
      <c r="W6132" s="1"/>
      <c r="X6132" s="1"/>
      <c r="Y6132" s="1"/>
      <c r="Z6132" s="1"/>
      <c r="AA6132" s="1"/>
      <c r="AB6132" s="1"/>
      <c r="AC6132" s="1"/>
    </row>
    <row r="6133" spans="1:29" ht="15" customHeight="1" x14ac:dyDescent="0.25">
      <c r="A6133" s="342"/>
      <c r="B6133" s="417"/>
      <c r="C6133" s="418"/>
      <c r="S6133" s="367"/>
      <c r="T6133" s="367"/>
      <c r="U6133" s="368"/>
      <c r="V6133" s="1"/>
      <c r="W6133" s="1"/>
      <c r="X6133" s="1"/>
      <c r="Y6133" s="1"/>
      <c r="Z6133" s="1"/>
      <c r="AA6133" s="1"/>
      <c r="AB6133" s="1"/>
      <c r="AC6133" s="1"/>
    </row>
    <row r="6134" spans="1:29" ht="15" customHeight="1" x14ac:dyDescent="0.25">
      <c r="A6134" s="342"/>
      <c r="B6134" s="417"/>
      <c r="C6134" s="418"/>
      <c r="S6134" s="367"/>
      <c r="T6134" s="367"/>
      <c r="U6134" s="368"/>
      <c r="V6134" s="1"/>
      <c r="W6134" s="1"/>
      <c r="X6134" s="1"/>
      <c r="Y6134" s="1"/>
      <c r="Z6134" s="1"/>
      <c r="AA6134" s="1"/>
      <c r="AB6134" s="1"/>
      <c r="AC6134" s="1"/>
    </row>
    <row r="6135" spans="1:29" ht="15" customHeight="1" x14ac:dyDescent="0.25">
      <c r="A6135" s="342"/>
      <c r="B6135" s="417"/>
      <c r="C6135" s="418"/>
      <c r="S6135" s="367"/>
      <c r="T6135" s="367"/>
      <c r="U6135" s="368"/>
      <c r="V6135" s="1"/>
      <c r="W6135" s="1"/>
      <c r="X6135" s="1"/>
      <c r="Y6135" s="1"/>
      <c r="Z6135" s="1"/>
      <c r="AA6135" s="1"/>
      <c r="AB6135" s="1"/>
      <c r="AC6135" s="1"/>
    </row>
    <row r="6136" spans="1:29" ht="15" customHeight="1" x14ac:dyDescent="0.25">
      <c r="A6136" s="342"/>
      <c r="B6136" s="417"/>
      <c r="C6136" s="418"/>
      <c r="S6136" s="367"/>
      <c r="T6136" s="367"/>
      <c r="U6136" s="368"/>
      <c r="V6136" s="1"/>
      <c r="W6136" s="1"/>
      <c r="X6136" s="1"/>
      <c r="Y6136" s="1"/>
      <c r="Z6136" s="1"/>
      <c r="AA6136" s="1"/>
      <c r="AB6136" s="1"/>
      <c r="AC6136" s="1"/>
    </row>
    <row r="6137" spans="1:29" ht="15" customHeight="1" x14ac:dyDescent="0.25">
      <c r="A6137" s="342"/>
      <c r="B6137" s="417"/>
      <c r="C6137" s="418"/>
      <c r="S6137" s="367"/>
      <c r="T6137" s="367"/>
      <c r="U6137" s="368"/>
      <c r="V6137" s="1"/>
      <c r="W6137" s="1"/>
      <c r="X6137" s="1"/>
      <c r="Y6137" s="1"/>
      <c r="Z6137" s="1"/>
      <c r="AA6137" s="1"/>
      <c r="AB6137" s="1"/>
      <c r="AC6137" s="1"/>
    </row>
    <row r="6138" spans="1:29" ht="15" customHeight="1" x14ac:dyDescent="0.25">
      <c r="A6138" s="342"/>
      <c r="B6138" s="417"/>
      <c r="C6138" s="418"/>
      <c r="S6138" s="367"/>
      <c r="T6138" s="367"/>
      <c r="U6138" s="368"/>
      <c r="V6138" s="1"/>
      <c r="W6138" s="1"/>
      <c r="X6138" s="1"/>
      <c r="Y6138" s="1"/>
      <c r="Z6138" s="1"/>
      <c r="AA6138" s="1"/>
      <c r="AB6138" s="1"/>
      <c r="AC6138" s="1"/>
    </row>
    <row r="6139" spans="1:29" ht="15" customHeight="1" x14ac:dyDescent="0.25">
      <c r="A6139" s="342"/>
      <c r="B6139" s="417"/>
      <c r="C6139" s="418"/>
      <c r="S6139" s="367"/>
      <c r="T6139" s="367"/>
      <c r="U6139" s="368"/>
      <c r="V6139" s="1"/>
      <c r="W6139" s="1"/>
      <c r="X6139" s="1"/>
      <c r="Y6139" s="1"/>
      <c r="Z6139" s="1"/>
      <c r="AA6139" s="1"/>
      <c r="AB6139" s="1"/>
      <c r="AC6139" s="1"/>
    </row>
    <row r="6140" spans="1:29" ht="15" customHeight="1" x14ac:dyDescent="0.25">
      <c r="A6140" s="342"/>
      <c r="B6140" s="417"/>
      <c r="C6140" s="418"/>
      <c r="S6140" s="367"/>
      <c r="T6140" s="367"/>
      <c r="U6140" s="368"/>
      <c r="V6140" s="1"/>
      <c r="W6140" s="1"/>
      <c r="X6140" s="1"/>
      <c r="Y6140" s="1"/>
      <c r="Z6140" s="1"/>
      <c r="AA6140" s="1"/>
      <c r="AB6140" s="1"/>
      <c r="AC6140" s="1"/>
    </row>
    <row r="6141" spans="1:29" ht="15" customHeight="1" x14ac:dyDescent="0.25">
      <c r="A6141" s="342"/>
      <c r="B6141" s="417"/>
      <c r="C6141" s="418"/>
      <c r="S6141" s="367"/>
      <c r="T6141" s="367"/>
      <c r="U6141" s="368"/>
      <c r="V6141" s="1"/>
      <c r="W6141" s="1"/>
      <c r="X6141" s="1"/>
      <c r="Y6141" s="1"/>
      <c r="Z6141" s="1"/>
      <c r="AA6141" s="1"/>
      <c r="AB6141" s="1"/>
      <c r="AC6141" s="1"/>
    </row>
    <row r="6142" spans="1:29" ht="15" customHeight="1" x14ac:dyDescent="0.25">
      <c r="A6142" s="342"/>
      <c r="B6142" s="417"/>
      <c r="C6142" s="418"/>
      <c r="S6142" s="367"/>
      <c r="T6142" s="367"/>
      <c r="U6142" s="368"/>
      <c r="V6142" s="1"/>
      <c r="W6142" s="1"/>
      <c r="X6142" s="1"/>
      <c r="Y6142" s="1"/>
      <c r="Z6142" s="1"/>
      <c r="AA6142" s="1"/>
      <c r="AB6142" s="1"/>
      <c r="AC6142" s="1"/>
    </row>
    <row r="6143" spans="1:29" ht="15" customHeight="1" x14ac:dyDescent="0.25">
      <c r="A6143" s="342"/>
      <c r="B6143" s="417"/>
      <c r="C6143" s="418"/>
      <c r="S6143" s="367"/>
      <c r="T6143" s="367"/>
      <c r="U6143" s="368"/>
      <c r="V6143" s="1"/>
      <c r="W6143" s="1"/>
      <c r="X6143" s="1"/>
      <c r="Y6143" s="1"/>
      <c r="Z6143" s="1"/>
      <c r="AA6143" s="1"/>
      <c r="AB6143" s="1"/>
      <c r="AC6143" s="1"/>
    </row>
    <row r="6144" spans="1:29" ht="15" customHeight="1" x14ac:dyDescent="0.25">
      <c r="A6144" s="342"/>
      <c r="B6144" s="417"/>
      <c r="C6144" s="418"/>
      <c r="S6144" s="367"/>
      <c r="T6144" s="367"/>
      <c r="U6144" s="368"/>
      <c r="V6144" s="1"/>
      <c r="W6144" s="1"/>
      <c r="X6144" s="1"/>
      <c r="Y6144" s="1"/>
      <c r="Z6144" s="1"/>
      <c r="AA6144" s="1"/>
      <c r="AB6144" s="1"/>
      <c r="AC6144" s="1"/>
    </row>
    <row r="6145" spans="1:29" ht="15" customHeight="1" x14ac:dyDescent="0.25">
      <c r="A6145" s="342"/>
      <c r="B6145" s="417"/>
      <c r="C6145" s="418"/>
      <c r="S6145" s="367"/>
      <c r="T6145" s="367"/>
      <c r="U6145" s="368"/>
      <c r="V6145" s="1"/>
      <c r="W6145" s="1"/>
      <c r="X6145" s="1"/>
      <c r="Y6145" s="1"/>
      <c r="Z6145" s="1"/>
      <c r="AA6145" s="1"/>
      <c r="AB6145" s="1"/>
      <c r="AC6145" s="1"/>
    </row>
    <row r="6146" spans="1:29" ht="15" customHeight="1" x14ac:dyDescent="0.25">
      <c r="A6146" s="342"/>
      <c r="B6146" s="417"/>
      <c r="C6146" s="418"/>
      <c r="S6146" s="367"/>
      <c r="T6146" s="367"/>
      <c r="U6146" s="368"/>
      <c r="V6146" s="1"/>
      <c r="W6146" s="1"/>
      <c r="X6146" s="1"/>
      <c r="Y6146" s="1"/>
      <c r="Z6146" s="1"/>
      <c r="AA6146" s="1"/>
      <c r="AB6146" s="1"/>
      <c r="AC6146" s="1"/>
    </row>
    <row r="6147" spans="1:29" ht="15" customHeight="1" x14ac:dyDescent="0.25">
      <c r="A6147" s="342"/>
      <c r="B6147" s="417"/>
      <c r="C6147" s="418"/>
      <c r="S6147" s="367"/>
      <c r="T6147" s="367"/>
      <c r="U6147" s="368"/>
      <c r="V6147" s="1"/>
      <c r="W6147" s="1"/>
      <c r="X6147" s="1"/>
      <c r="Y6147" s="1"/>
      <c r="Z6147" s="1"/>
      <c r="AA6147" s="1"/>
      <c r="AB6147" s="1"/>
      <c r="AC6147" s="1"/>
    </row>
    <row r="6148" spans="1:29" ht="15" customHeight="1" x14ac:dyDescent="0.25">
      <c r="A6148" s="342"/>
      <c r="B6148" s="417"/>
      <c r="C6148" s="418"/>
      <c r="S6148" s="367"/>
      <c r="T6148" s="367"/>
      <c r="U6148" s="368"/>
      <c r="V6148" s="1"/>
      <c r="W6148" s="1"/>
      <c r="X6148" s="1"/>
      <c r="Y6148" s="1"/>
      <c r="Z6148" s="1"/>
      <c r="AA6148" s="1"/>
      <c r="AB6148" s="1"/>
      <c r="AC6148" s="1"/>
    </row>
    <row r="6149" spans="1:29" ht="15" customHeight="1" x14ac:dyDescent="0.25">
      <c r="A6149" s="342"/>
      <c r="B6149" s="417"/>
      <c r="C6149" s="418"/>
      <c r="S6149" s="367"/>
      <c r="T6149" s="367"/>
      <c r="U6149" s="368"/>
      <c r="V6149" s="1"/>
      <c r="W6149" s="1"/>
      <c r="X6149" s="1"/>
      <c r="Y6149" s="1"/>
      <c r="Z6149" s="1"/>
      <c r="AA6149" s="1"/>
      <c r="AB6149" s="1"/>
      <c r="AC6149" s="1"/>
    </row>
    <row r="6150" spans="1:29" ht="15" customHeight="1" x14ac:dyDescent="0.25">
      <c r="A6150" s="342"/>
      <c r="B6150" s="417"/>
      <c r="C6150" s="418"/>
      <c r="S6150" s="367"/>
      <c r="T6150" s="367"/>
      <c r="U6150" s="368"/>
      <c r="V6150" s="1"/>
      <c r="W6150" s="1"/>
      <c r="X6150" s="1"/>
      <c r="Y6150" s="1"/>
      <c r="Z6150" s="1"/>
      <c r="AA6150" s="1"/>
      <c r="AB6150" s="1"/>
      <c r="AC6150" s="1"/>
    </row>
    <row r="6151" spans="1:29" ht="15" customHeight="1" x14ac:dyDescent="0.25">
      <c r="A6151" s="342"/>
      <c r="B6151" s="417"/>
      <c r="C6151" s="418"/>
      <c r="S6151" s="367"/>
      <c r="T6151" s="367"/>
      <c r="U6151" s="368"/>
      <c r="V6151" s="1"/>
      <c r="W6151" s="1"/>
      <c r="X6151" s="1"/>
      <c r="Y6151" s="1"/>
      <c r="Z6151" s="1"/>
      <c r="AA6151" s="1"/>
      <c r="AB6151" s="1"/>
      <c r="AC6151" s="1"/>
    </row>
    <row r="6152" spans="1:29" ht="15" customHeight="1" x14ac:dyDescent="0.25">
      <c r="A6152" s="342"/>
      <c r="B6152" s="417"/>
      <c r="C6152" s="418"/>
      <c r="S6152" s="367"/>
      <c r="T6152" s="367"/>
      <c r="U6152" s="368"/>
      <c r="V6152" s="1"/>
      <c r="W6152" s="1"/>
      <c r="X6152" s="1"/>
      <c r="Y6152" s="1"/>
      <c r="Z6152" s="1"/>
      <c r="AA6152" s="1"/>
      <c r="AB6152" s="1"/>
      <c r="AC6152" s="1"/>
    </row>
    <row r="6153" spans="1:29" ht="15" customHeight="1" x14ac:dyDescent="0.25">
      <c r="A6153" s="342"/>
      <c r="B6153" s="417"/>
      <c r="C6153" s="418"/>
      <c r="S6153" s="367"/>
      <c r="T6153" s="367"/>
      <c r="U6153" s="368"/>
      <c r="V6153" s="1"/>
      <c r="W6153" s="1"/>
      <c r="X6153" s="1"/>
      <c r="Y6153" s="1"/>
      <c r="Z6153" s="1"/>
      <c r="AA6153" s="1"/>
      <c r="AB6153" s="1"/>
      <c r="AC6153" s="1"/>
    </row>
    <row r="6154" spans="1:29" ht="15" customHeight="1" x14ac:dyDescent="0.25">
      <c r="A6154" s="342"/>
      <c r="B6154" s="417"/>
      <c r="C6154" s="418"/>
      <c r="S6154" s="367"/>
      <c r="T6154" s="367"/>
      <c r="U6154" s="368"/>
      <c r="V6154" s="1"/>
      <c r="W6154" s="1"/>
      <c r="X6154" s="1"/>
      <c r="Y6154" s="1"/>
      <c r="Z6154" s="1"/>
      <c r="AA6154" s="1"/>
      <c r="AB6154" s="1"/>
      <c r="AC6154" s="1"/>
    </row>
    <row r="6155" spans="1:29" ht="15" customHeight="1" x14ac:dyDescent="0.25">
      <c r="A6155" s="342"/>
      <c r="B6155" s="417"/>
      <c r="C6155" s="418"/>
      <c r="S6155" s="367"/>
      <c r="T6155" s="367"/>
      <c r="U6155" s="368"/>
      <c r="V6155" s="1"/>
      <c r="W6155" s="1"/>
      <c r="X6155" s="1"/>
      <c r="Y6155" s="1"/>
      <c r="Z6155" s="1"/>
      <c r="AA6155" s="1"/>
      <c r="AB6155" s="1"/>
      <c r="AC6155" s="1"/>
    </row>
    <row r="6156" spans="1:29" ht="15" customHeight="1" x14ac:dyDescent="0.25">
      <c r="A6156" s="342"/>
      <c r="B6156" s="417"/>
      <c r="C6156" s="418"/>
      <c r="S6156" s="367"/>
      <c r="T6156" s="367"/>
      <c r="U6156" s="368"/>
      <c r="V6156" s="1"/>
      <c r="W6156" s="1"/>
      <c r="X6156" s="1"/>
      <c r="Y6156" s="1"/>
      <c r="Z6156" s="1"/>
      <c r="AA6156" s="1"/>
      <c r="AB6156" s="1"/>
      <c r="AC6156" s="1"/>
    </row>
    <row r="6157" spans="1:29" ht="15" customHeight="1" x14ac:dyDescent="0.25">
      <c r="A6157" s="342"/>
      <c r="B6157" s="417"/>
      <c r="C6157" s="418"/>
      <c r="S6157" s="367"/>
      <c r="T6157" s="367"/>
      <c r="U6157" s="368"/>
      <c r="V6157" s="1"/>
      <c r="W6157" s="1"/>
      <c r="X6157" s="1"/>
      <c r="Y6157" s="1"/>
      <c r="Z6157" s="1"/>
      <c r="AA6157" s="1"/>
      <c r="AB6157" s="1"/>
      <c r="AC6157" s="1"/>
    </row>
    <row r="6158" spans="1:29" ht="15" customHeight="1" x14ac:dyDescent="0.25">
      <c r="A6158" s="342"/>
      <c r="B6158" s="417"/>
      <c r="C6158" s="418"/>
      <c r="S6158" s="367"/>
      <c r="T6158" s="367"/>
      <c r="U6158" s="368"/>
      <c r="V6158" s="1"/>
      <c r="W6158" s="1"/>
      <c r="X6158" s="1"/>
      <c r="Y6158" s="1"/>
      <c r="Z6158" s="1"/>
      <c r="AA6158" s="1"/>
      <c r="AB6158" s="1"/>
      <c r="AC6158" s="1"/>
    </row>
    <row r="6159" spans="1:29" ht="15" customHeight="1" x14ac:dyDescent="0.25">
      <c r="A6159" s="342"/>
      <c r="B6159" s="417"/>
      <c r="C6159" s="418"/>
      <c r="S6159" s="367"/>
      <c r="T6159" s="367"/>
      <c r="U6159" s="368"/>
      <c r="V6159" s="1"/>
      <c r="W6159" s="1"/>
      <c r="X6159" s="1"/>
      <c r="Y6159" s="1"/>
      <c r="Z6159" s="1"/>
      <c r="AA6159" s="1"/>
      <c r="AB6159" s="1"/>
      <c r="AC6159" s="1"/>
    </row>
    <row r="6160" spans="1:29" ht="15" customHeight="1" x14ac:dyDescent="0.25">
      <c r="A6160" s="342"/>
      <c r="B6160" s="417"/>
      <c r="C6160" s="418"/>
      <c r="S6160" s="367"/>
      <c r="T6160" s="367"/>
      <c r="U6160" s="368"/>
      <c r="V6160" s="1"/>
      <c r="W6160" s="1"/>
      <c r="X6160" s="1"/>
      <c r="Y6160" s="1"/>
      <c r="Z6160" s="1"/>
      <c r="AA6160" s="1"/>
      <c r="AB6160" s="1"/>
      <c r="AC6160" s="1"/>
    </row>
    <row r="6161" spans="1:29" ht="15" customHeight="1" x14ac:dyDescent="0.25">
      <c r="A6161" s="342"/>
      <c r="B6161" s="417"/>
      <c r="C6161" s="418"/>
      <c r="S6161" s="367"/>
      <c r="T6161" s="367"/>
      <c r="U6161" s="368"/>
      <c r="V6161" s="1"/>
      <c r="W6161" s="1"/>
      <c r="X6161" s="1"/>
      <c r="Y6161" s="1"/>
      <c r="Z6161" s="1"/>
      <c r="AA6161" s="1"/>
      <c r="AB6161" s="1"/>
      <c r="AC6161" s="1"/>
    </row>
    <row r="6162" spans="1:29" ht="15" customHeight="1" x14ac:dyDescent="0.25">
      <c r="A6162" s="342"/>
      <c r="B6162" s="417"/>
      <c r="C6162" s="418"/>
      <c r="S6162" s="367"/>
      <c r="T6162" s="367"/>
      <c r="U6162" s="368"/>
      <c r="V6162" s="1"/>
      <c r="W6162" s="1"/>
      <c r="X6162" s="1"/>
      <c r="Y6162" s="1"/>
      <c r="Z6162" s="1"/>
      <c r="AA6162" s="1"/>
      <c r="AB6162" s="1"/>
      <c r="AC6162" s="1"/>
    </row>
    <row r="6163" spans="1:29" ht="15" customHeight="1" x14ac:dyDescent="0.25">
      <c r="A6163" s="342"/>
      <c r="B6163" s="417"/>
      <c r="C6163" s="418"/>
      <c r="S6163" s="367"/>
      <c r="T6163" s="367"/>
      <c r="U6163" s="368"/>
      <c r="V6163" s="1"/>
      <c r="W6163" s="1"/>
      <c r="X6163" s="1"/>
      <c r="Y6163" s="1"/>
      <c r="Z6163" s="1"/>
      <c r="AA6163" s="1"/>
      <c r="AB6163" s="1"/>
      <c r="AC6163" s="1"/>
    </row>
    <row r="6164" spans="1:29" ht="15" customHeight="1" x14ac:dyDescent="0.25">
      <c r="A6164" s="342"/>
      <c r="B6164" s="417"/>
      <c r="C6164" s="418"/>
      <c r="S6164" s="367"/>
      <c r="T6164" s="367"/>
      <c r="U6164" s="368"/>
      <c r="V6164" s="1"/>
      <c r="W6164" s="1"/>
      <c r="X6164" s="1"/>
      <c r="Y6164" s="1"/>
      <c r="Z6164" s="1"/>
      <c r="AA6164" s="1"/>
      <c r="AB6164" s="1"/>
      <c r="AC6164" s="1"/>
    </row>
    <row r="6165" spans="1:29" ht="15" customHeight="1" x14ac:dyDescent="0.25">
      <c r="A6165" s="342"/>
      <c r="B6165" s="417"/>
      <c r="C6165" s="418"/>
      <c r="S6165" s="367"/>
      <c r="T6165" s="367"/>
      <c r="U6165" s="368"/>
      <c r="V6165" s="1"/>
      <c r="W6165" s="1"/>
      <c r="X6165" s="1"/>
      <c r="Y6165" s="1"/>
      <c r="Z6165" s="1"/>
      <c r="AA6165" s="1"/>
      <c r="AB6165" s="1"/>
      <c r="AC6165" s="1"/>
    </row>
    <row r="6166" spans="1:29" ht="15" customHeight="1" x14ac:dyDescent="0.25">
      <c r="A6166" s="342"/>
      <c r="B6166" s="417"/>
      <c r="C6166" s="418"/>
      <c r="S6166" s="367"/>
      <c r="T6166" s="367"/>
      <c r="U6166" s="368"/>
      <c r="V6166" s="1"/>
      <c r="W6166" s="1"/>
      <c r="X6166" s="1"/>
      <c r="Y6166" s="1"/>
      <c r="Z6166" s="1"/>
      <c r="AA6166" s="1"/>
      <c r="AB6166" s="1"/>
      <c r="AC6166" s="1"/>
    </row>
    <row r="6167" spans="1:29" ht="15" customHeight="1" x14ac:dyDescent="0.25">
      <c r="A6167" s="342"/>
      <c r="B6167" s="417"/>
      <c r="C6167" s="418"/>
      <c r="S6167" s="367"/>
      <c r="T6167" s="367"/>
      <c r="U6167" s="368"/>
      <c r="V6167" s="1"/>
      <c r="W6167" s="1"/>
      <c r="X6167" s="1"/>
      <c r="Y6167" s="1"/>
      <c r="Z6167" s="1"/>
      <c r="AA6167" s="1"/>
      <c r="AB6167" s="1"/>
      <c r="AC6167" s="1"/>
    </row>
    <row r="6168" spans="1:29" ht="15" customHeight="1" x14ac:dyDescent="0.25">
      <c r="A6168" s="342"/>
      <c r="B6168" s="417"/>
      <c r="C6168" s="418"/>
      <c r="S6168" s="367"/>
      <c r="T6168" s="367"/>
      <c r="U6168" s="368"/>
      <c r="V6168" s="1"/>
      <c r="W6168" s="1"/>
      <c r="X6168" s="1"/>
      <c r="Y6168" s="1"/>
      <c r="Z6168" s="1"/>
      <c r="AA6168" s="1"/>
      <c r="AB6168" s="1"/>
      <c r="AC6168" s="1"/>
    </row>
    <row r="6169" spans="1:29" ht="15" customHeight="1" x14ac:dyDescent="0.25">
      <c r="A6169" s="342"/>
      <c r="B6169" s="417"/>
      <c r="C6169" s="418"/>
      <c r="S6169" s="367"/>
      <c r="T6169" s="367"/>
      <c r="U6169" s="368"/>
      <c r="V6169" s="1"/>
      <c r="W6169" s="1"/>
      <c r="X6169" s="1"/>
      <c r="Y6169" s="1"/>
      <c r="Z6169" s="1"/>
      <c r="AA6169" s="1"/>
      <c r="AB6169" s="1"/>
      <c r="AC6169" s="1"/>
    </row>
    <row r="6170" spans="1:29" ht="15" customHeight="1" x14ac:dyDescent="0.25">
      <c r="A6170" s="342"/>
      <c r="B6170" s="417"/>
      <c r="C6170" s="418"/>
      <c r="S6170" s="367"/>
      <c r="T6170" s="367"/>
      <c r="U6170" s="368"/>
      <c r="V6170" s="1"/>
      <c r="W6170" s="1"/>
      <c r="X6170" s="1"/>
      <c r="Y6170" s="1"/>
      <c r="Z6170" s="1"/>
      <c r="AA6170" s="1"/>
      <c r="AB6170" s="1"/>
      <c r="AC6170" s="1"/>
    </row>
    <row r="6171" spans="1:29" ht="15" customHeight="1" x14ac:dyDescent="0.25">
      <c r="A6171" s="342"/>
      <c r="B6171" s="417"/>
      <c r="C6171" s="418"/>
      <c r="S6171" s="367"/>
      <c r="T6171" s="367"/>
      <c r="U6171" s="368"/>
      <c r="V6171" s="1"/>
      <c r="W6171" s="1"/>
      <c r="X6171" s="1"/>
      <c r="Y6171" s="1"/>
      <c r="Z6171" s="1"/>
      <c r="AA6171" s="1"/>
      <c r="AB6171" s="1"/>
      <c r="AC6171" s="1"/>
    </row>
    <row r="6172" spans="1:29" ht="15" customHeight="1" x14ac:dyDescent="0.25">
      <c r="A6172" s="342"/>
      <c r="B6172" s="417"/>
      <c r="C6172" s="418"/>
      <c r="S6172" s="367"/>
      <c r="T6172" s="367"/>
      <c r="U6172" s="368"/>
      <c r="V6172" s="1"/>
      <c r="W6172" s="1"/>
      <c r="X6172" s="1"/>
      <c r="Y6172" s="1"/>
      <c r="Z6172" s="1"/>
      <c r="AA6172" s="1"/>
      <c r="AB6172" s="1"/>
      <c r="AC6172" s="1"/>
    </row>
    <row r="6173" spans="1:29" ht="15" customHeight="1" x14ac:dyDescent="0.25">
      <c r="A6173" s="342"/>
      <c r="B6173" s="417"/>
      <c r="C6173" s="418"/>
      <c r="S6173" s="367"/>
      <c r="T6173" s="367"/>
      <c r="U6173" s="368"/>
      <c r="V6173" s="1"/>
      <c r="W6173" s="1"/>
      <c r="X6173" s="1"/>
      <c r="Y6173" s="1"/>
      <c r="Z6173" s="1"/>
      <c r="AA6173" s="1"/>
      <c r="AB6173" s="1"/>
      <c r="AC6173" s="1"/>
    </row>
    <row r="6174" spans="1:29" ht="15" customHeight="1" x14ac:dyDescent="0.25">
      <c r="A6174" s="342"/>
      <c r="B6174" s="417"/>
      <c r="C6174" s="418"/>
      <c r="S6174" s="367"/>
      <c r="T6174" s="367"/>
      <c r="U6174" s="368"/>
      <c r="V6174" s="1"/>
      <c r="W6174" s="1"/>
      <c r="X6174" s="1"/>
      <c r="Y6174" s="1"/>
      <c r="Z6174" s="1"/>
      <c r="AA6174" s="1"/>
      <c r="AB6174" s="1"/>
      <c r="AC6174" s="1"/>
    </row>
    <row r="6175" spans="1:29" ht="15" customHeight="1" x14ac:dyDescent="0.25">
      <c r="A6175" s="342"/>
      <c r="B6175" s="417"/>
      <c r="C6175" s="418"/>
      <c r="S6175" s="367"/>
      <c r="T6175" s="367"/>
      <c r="U6175" s="368"/>
      <c r="V6175" s="1"/>
      <c r="W6175" s="1"/>
      <c r="X6175" s="1"/>
      <c r="Y6175" s="1"/>
      <c r="Z6175" s="1"/>
      <c r="AA6175" s="1"/>
      <c r="AB6175" s="1"/>
      <c r="AC6175" s="1"/>
    </row>
    <row r="6176" spans="1:29" ht="15" customHeight="1" x14ac:dyDescent="0.25">
      <c r="A6176" s="342"/>
      <c r="B6176" s="417"/>
      <c r="C6176" s="418"/>
      <c r="S6176" s="367"/>
      <c r="T6176" s="367"/>
      <c r="U6176" s="368"/>
      <c r="V6176" s="1"/>
      <c r="W6176" s="1"/>
      <c r="X6176" s="1"/>
      <c r="Y6176" s="1"/>
      <c r="Z6176" s="1"/>
      <c r="AA6176" s="1"/>
      <c r="AB6176" s="1"/>
      <c r="AC6176" s="1"/>
    </row>
    <row r="6177" spans="1:29" ht="15" customHeight="1" x14ac:dyDescent="0.25">
      <c r="A6177" s="342"/>
      <c r="B6177" s="417"/>
      <c r="C6177" s="418"/>
      <c r="S6177" s="367"/>
      <c r="T6177" s="367"/>
      <c r="U6177" s="368"/>
      <c r="V6177" s="1"/>
      <c r="W6177" s="1"/>
      <c r="X6177" s="1"/>
      <c r="Y6177" s="1"/>
      <c r="Z6177" s="1"/>
      <c r="AA6177" s="1"/>
      <c r="AB6177" s="1"/>
      <c r="AC6177" s="1"/>
    </row>
    <row r="6178" spans="1:29" ht="15" customHeight="1" x14ac:dyDescent="0.25">
      <c r="A6178" s="342"/>
      <c r="B6178" s="417"/>
      <c r="C6178" s="418"/>
      <c r="S6178" s="367"/>
      <c r="T6178" s="367"/>
      <c r="U6178" s="368"/>
      <c r="V6178" s="1"/>
      <c r="W6178" s="1"/>
      <c r="X6178" s="1"/>
      <c r="Y6178" s="1"/>
      <c r="Z6178" s="1"/>
      <c r="AA6178" s="1"/>
      <c r="AB6178" s="1"/>
      <c r="AC6178" s="1"/>
    </row>
    <row r="6179" spans="1:29" ht="15" customHeight="1" x14ac:dyDescent="0.25">
      <c r="A6179" s="342"/>
      <c r="B6179" s="417"/>
      <c r="C6179" s="418"/>
      <c r="S6179" s="367"/>
      <c r="T6179" s="367"/>
      <c r="U6179" s="368"/>
      <c r="V6179" s="1"/>
      <c r="W6179" s="1"/>
      <c r="X6179" s="1"/>
      <c r="Y6179" s="1"/>
      <c r="Z6179" s="1"/>
      <c r="AA6179" s="1"/>
      <c r="AB6179" s="1"/>
      <c r="AC6179" s="1"/>
    </row>
    <row r="6180" spans="1:29" ht="15" customHeight="1" x14ac:dyDescent="0.25">
      <c r="A6180" s="342"/>
      <c r="B6180" s="417"/>
      <c r="C6180" s="418"/>
      <c r="S6180" s="367"/>
      <c r="T6180" s="367"/>
      <c r="U6180" s="368"/>
      <c r="V6180" s="1"/>
      <c r="W6180" s="1"/>
      <c r="X6180" s="1"/>
      <c r="Y6180" s="1"/>
      <c r="Z6180" s="1"/>
      <c r="AA6180" s="1"/>
      <c r="AB6180" s="1"/>
      <c r="AC6180" s="1"/>
    </row>
    <row r="6181" spans="1:29" ht="15" customHeight="1" x14ac:dyDescent="0.25">
      <c r="A6181" s="342"/>
      <c r="B6181" s="417"/>
      <c r="C6181" s="418"/>
      <c r="S6181" s="367"/>
      <c r="T6181" s="367"/>
      <c r="U6181" s="368"/>
      <c r="V6181" s="1"/>
      <c r="W6181" s="1"/>
      <c r="X6181" s="1"/>
      <c r="Y6181" s="1"/>
      <c r="Z6181" s="1"/>
      <c r="AA6181" s="1"/>
      <c r="AB6181" s="1"/>
      <c r="AC6181" s="1"/>
    </row>
    <row r="6182" spans="1:29" ht="15" customHeight="1" x14ac:dyDescent="0.25">
      <c r="A6182" s="342"/>
      <c r="B6182" s="417"/>
      <c r="C6182" s="418"/>
      <c r="S6182" s="367"/>
      <c r="T6182" s="367"/>
      <c r="U6182" s="368"/>
      <c r="V6182" s="1"/>
      <c r="W6182" s="1"/>
      <c r="X6182" s="1"/>
      <c r="Y6182" s="1"/>
      <c r="Z6182" s="1"/>
      <c r="AA6182" s="1"/>
      <c r="AB6182" s="1"/>
      <c r="AC6182" s="1"/>
    </row>
    <row r="6183" spans="1:29" ht="15" customHeight="1" x14ac:dyDescent="0.25">
      <c r="A6183" s="342"/>
      <c r="B6183" s="417"/>
      <c r="C6183" s="418"/>
      <c r="S6183" s="367"/>
      <c r="T6183" s="367"/>
      <c r="U6183" s="368"/>
      <c r="V6183" s="1"/>
      <c r="W6183" s="1"/>
      <c r="X6183" s="1"/>
      <c r="Y6183" s="1"/>
      <c r="Z6183" s="1"/>
      <c r="AA6183" s="1"/>
      <c r="AB6183" s="1"/>
      <c r="AC6183" s="1"/>
    </row>
    <row r="6184" spans="1:29" ht="15" customHeight="1" x14ac:dyDescent="0.25">
      <c r="A6184" s="342"/>
      <c r="B6184" s="417"/>
      <c r="C6184" s="418"/>
      <c r="S6184" s="367"/>
      <c r="T6184" s="367"/>
      <c r="U6184" s="368"/>
      <c r="V6184" s="1"/>
      <c r="W6184" s="1"/>
      <c r="X6184" s="1"/>
      <c r="Y6184" s="1"/>
      <c r="Z6184" s="1"/>
      <c r="AA6184" s="1"/>
      <c r="AB6184" s="1"/>
      <c r="AC6184" s="1"/>
    </row>
    <row r="6185" spans="1:29" ht="15" customHeight="1" x14ac:dyDescent="0.25">
      <c r="A6185" s="342"/>
      <c r="B6185" s="417"/>
      <c r="C6185" s="418"/>
      <c r="S6185" s="367"/>
      <c r="T6185" s="367"/>
      <c r="U6185" s="368"/>
      <c r="V6185" s="1"/>
      <c r="W6185" s="1"/>
      <c r="X6185" s="1"/>
      <c r="Y6185" s="1"/>
      <c r="Z6185" s="1"/>
      <c r="AA6185" s="1"/>
      <c r="AB6185" s="1"/>
      <c r="AC6185" s="1"/>
    </row>
    <row r="6186" spans="1:29" ht="15" customHeight="1" x14ac:dyDescent="0.25">
      <c r="A6186" s="342"/>
      <c r="B6186" s="417"/>
      <c r="C6186" s="418"/>
      <c r="S6186" s="367"/>
      <c r="T6186" s="367"/>
      <c r="U6186" s="368"/>
      <c r="V6186" s="1"/>
      <c r="W6186" s="1"/>
      <c r="X6186" s="1"/>
      <c r="Y6186" s="1"/>
      <c r="Z6186" s="1"/>
      <c r="AA6186" s="1"/>
      <c r="AB6186" s="1"/>
      <c r="AC6186" s="1"/>
    </row>
    <row r="6187" spans="1:29" ht="15" customHeight="1" x14ac:dyDescent="0.25">
      <c r="A6187" s="342"/>
      <c r="B6187" s="417"/>
      <c r="C6187" s="418"/>
      <c r="S6187" s="367"/>
      <c r="T6187" s="367"/>
      <c r="U6187" s="368"/>
      <c r="V6187" s="1"/>
      <c r="W6187" s="1"/>
      <c r="X6187" s="1"/>
      <c r="Y6187" s="1"/>
      <c r="Z6187" s="1"/>
      <c r="AA6187" s="1"/>
      <c r="AB6187" s="1"/>
      <c r="AC6187" s="1"/>
    </row>
    <row r="6188" spans="1:29" ht="15" customHeight="1" x14ac:dyDescent="0.25">
      <c r="A6188" s="342"/>
      <c r="B6188" s="417"/>
      <c r="C6188" s="418"/>
      <c r="S6188" s="367"/>
      <c r="T6188" s="367"/>
      <c r="U6188" s="368"/>
      <c r="V6188" s="1"/>
      <c r="W6188" s="1"/>
      <c r="X6188" s="1"/>
      <c r="Y6188" s="1"/>
      <c r="Z6188" s="1"/>
      <c r="AA6188" s="1"/>
      <c r="AB6188" s="1"/>
      <c r="AC6188" s="1"/>
    </row>
    <row r="6189" spans="1:29" ht="15" customHeight="1" x14ac:dyDescent="0.25">
      <c r="A6189" s="342"/>
      <c r="B6189" s="417"/>
      <c r="C6189" s="418"/>
      <c r="S6189" s="367"/>
      <c r="T6189" s="367"/>
      <c r="U6189" s="368"/>
      <c r="V6189" s="1"/>
      <c r="W6189" s="1"/>
      <c r="X6189" s="1"/>
      <c r="Y6189" s="1"/>
      <c r="Z6189" s="1"/>
      <c r="AA6189" s="1"/>
      <c r="AB6189" s="1"/>
      <c r="AC6189" s="1"/>
    </row>
    <row r="6190" spans="1:29" ht="15" customHeight="1" x14ac:dyDescent="0.25">
      <c r="A6190" s="342"/>
      <c r="B6190" s="417"/>
      <c r="C6190" s="418"/>
      <c r="S6190" s="367"/>
      <c r="T6190" s="367"/>
      <c r="U6190" s="368"/>
      <c r="V6190" s="1"/>
      <c r="W6190" s="1"/>
      <c r="X6190" s="1"/>
      <c r="Y6190" s="1"/>
      <c r="Z6190" s="1"/>
      <c r="AA6190" s="1"/>
      <c r="AB6190" s="1"/>
      <c r="AC6190" s="1"/>
    </row>
    <row r="6191" spans="1:29" ht="15" customHeight="1" x14ac:dyDescent="0.25">
      <c r="A6191" s="342"/>
      <c r="B6191" s="417"/>
      <c r="C6191" s="418"/>
      <c r="S6191" s="367"/>
      <c r="T6191" s="367"/>
      <c r="U6191" s="368"/>
      <c r="V6191" s="1"/>
      <c r="W6191" s="1"/>
      <c r="X6191" s="1"/>
      <c r="Y6191" s="1"/>
      <c r="Z6191" s="1"/>
      <c r="AA6191" s="1"/>
      <c r="AB6191" s="1"/>
      <c r="AC6191" s="1"/>
    </row>
    <row r="6192" spans="1:29" ht="15" customHeight="1" x14ac:dyDescent="0.25">
      <c r="A6192" s="342"/>
      <c r="B6192" s="417"/>
      <c r="C6192" s="418"/>
      <c r="S6192" s="367"/>
      <c r="T6192" s="367"/>
      <c r="U6192" s="368"/>
      <c r="V6192" s="1"/>
      <c r="W6192" s="1"/>
      <c r="X6192" s="1"/>
      <c r="Y6192" s="1"/>
      <c r="Z6192" s="1"/>
      <c r="AA6192" s="1"/>
      <c r="AB6192" s="1"/>
      <c r="AC6192" s="1"/>
    </row>
    <row r="6193" spans="1:29" ht="15" customHeight="1" x14ac:dyDescent="0.25">
      <c r="A6193" s="342"/>
      <c r="B6193" s="417"/>
      <c r="C6193" s="418"/>
      <c r="S6193" s="367"/>
      <c r="T6193" s="367"/>
      <c r="U6193" s="368"/>
      <c r="V6193" s="1"/>
      <c r="W6193" s="1"/>
      <c r="X6193" s="1"/>
      <c r="Y6193" s="1"/>
      <c r="Z6193" s="1"/>
      <c r="AA6193" s="1"/>
      <c r="AB6193" s="1"/>
      <c r="AC6193" s="1"/>
    </row>
    <row r="6194" spans="1:29" ht="15" customHeight="1" x14ac:dyDescent="0.25">
      <c r="A6194" s="342"/>
      <c r="B6194" s="417"/>
      <c r="C6194" s="418"/>
      <c r="S6194" s="367"/>
      <c r="T6194" s="367"/>
      <c r="U6194" s="368"/>
      <c r="V6194" s="1"/>
      <c r="W6194" s="1"/>
      <c r="X6194" s="1"/>
      <c r="Y6194" s="1"/>
      <c r="Z6194" s="1"/>
      <c r="AA6194" s="1"/>
      <c r="AB6194" s="1"/>
      <c r="AC6194" s="1"/>
    </row>
    <row r="6195" spans="1:29" ht="15" customHeight="1" x14ac:dyDescent="0.25">
      <c r="A6195" s="342"/>
      <c r="B6195" s="417"/>
      <c r="C6195" s="418"/>
      <c r="S6195" s="367"/>
      <c r="T6195" s="367"/>
      <c r="U6195" s="368"/>
      <c r="V6195" s="1"/>
      <c r="W6195" s="1"/>
      <c r="X6195" s="1"/>
      <c r="Y6195" s="1"/>
      <c r="Z6195" s="1"/>
      <c r="AA6195" s="1"/>
      <c r="AB6195" s="1"/>
      <c r="AC6195" s="1"/>
    </row>
    <row r="6196" spans="1:29" ht="15" customHeight="1" x14ac:dyDescent="0.25">
      <c r="A6196" s="342"/>
      <c r="B6196" s="417"/>
      <c r="C6196" s="418"/>
      <c r="S6196" s="367"/>
      <c r="T6196" s="367"/>
      <c r="U6196" s="368"/>
      <c r="V6196" s="1"/>
      <c r="W6196" s="1"/>
      <c r="X6196" s="1"/>
      <c r="Y6196" s="1"/>
      <c r="Z6196" s="1"/>
      <c r="AA6196" s="1"/>
      <c r="AB6196" s="1"/>
      <c r="AC6196" s="1"/>
    </row>
    <row r="6197" spans="1:29" ht="15" customHeight="1" x14ac:dyDescent="0.25">
      <c r="A6197" s="342"/>
      <c r="B6197" s="417"/>
      <c r="C6197" s="418"/>
      <c r="S6197" s="367"/>
      <c r="T6197" s="367"/>
      <c r="U6197" s="368"/>
      <c r="V6197" s="1"/>
      <c r="W6197" s="1"/>
      <c r="X6197" s="1"/>
      <c r="Y6197" s="1"/>
      <c r="Z6197" s="1"/>
      <c r="AA6197" s="1"/>
      <c r="AB6197" s="1"/>
      <c r="AC6197" s="1"/>
    </row>
    <row r="6198" spans="1:29" ht="15" customHeight="1" x14ac:dyDescent="0.25">
      <c r="A6198" s="342"/>
      <c r="B6198" s="417"/>
      <c r="C6198" s="418"/>
      <c r="S6198" s="367"/>
      <c r="T6198" s="367"/>
      <c r="U6198" s="368"/>
      <c r="V6198" s="1"/>
      <c r="W6198" s="1"/>
      <c r="X6198" s="1"/>
      <c r="Y6198" s="1"/>
      <c r="Z6198" s="1"/>
      <c r="AA6198" s="1"/>
      <c r="AB6198" s="1"/>
      <c r="AC6198" s="1"/>
    </row>
    <row r="6199" spans="1:29" ht="15" customHeight="1" x14ac:dyDescent="0.25">
      <c r="A6199" s="342"/>
      <c r="B6199" s="417"/>
      <c r="C6199" s="418"/>
      <c r="S6199" s="367"/>
      <c r="T6199" s="367"/>
      <c r="U6199" s="368"/>
      <c r="V6199" s="1"/>
      <c r="W6199" s="1"/>
      <c r="X6199" s="1"/>
      <c r="Y6199" s="1"/>
      <c r="Z6199" s="1"/>
      <c r="AA6199" s="1"/>
      <c r="AB6199" s="1"/>
      <c r="AC6199" s="1"/>
    </row>
    <row r="6200" spans="1:29" ht="15" customHeight="1" x14ac:dyDescent="0.25">
      <c r="A6200" s="342"/>
      <c r="B6200" s="417"/>
      <c r="C6200" s="418"/>
      <c r="S6200" s="367"/>
      <c r="T6200" s="367"/>
      <c r="U6200" s="368"/>
      <c r="V6200" s="1"/>
      <c r="W6200" s="1"/>
      <c r="X6200" s="1"/>
      <c r="Y6200" s="1"/>
      <c r="Z6200" s="1"/>
      <c r="AA6200" s="1"/>
      <c r="AB6200" s="1"/>
      <c r="AC6200" s="1"/>
    </row>
    <row r="6201" spans="1:29" ht="15" customHeight="1" x14ac:dyDescent="0.25">
      <c r="A6201" s="342"/>
      <c r="B6201" s="417"/>
      <c r="C6201" s="418"/>
      <c r="S6201" s="367"/>
      <c r="T6201" s="367"/>
      <c r="U6201" s="368"/>
      <c r="V6201" s="1"/>
      <c r="W6201" s="1"/>
      <c r="X6201" s="1"/>
      <c r="Y6201" s="1"/>
      <c r="Z6201" s="1"/>
      <c r="AA6201" s="1"/>
      <c r="AB6201" s="1"/>
      <c r="AC6201" s="1"/>
    </row>
    <row r="6202" spans="1:29" ht="15" customHeight="1" x14ac:dyDescent="0.25">
      <c r="A6202" s="342"/>
      <c r="B6202" s="417"/>
      <c r="C6202" s="418"/>
      <c r="S6202" s="367"/>
      <c r="T6202" s="367"/>
      <c r="U6202" s="368"/>
      <c r="V6202" s="1"/>
      <c r="W6202" s="1"/>
      <c r="X6202" s="1"/>
      <c r="Y6202" s="1"/>
      <c r="Z6202" s="1"/>
      <c r="AA6202" s="1"/>
      <c r="AB6202" s="1"/>
      <c r="AC6202" s="1"/>
    </row>
    <row r="6203" spans="1:29" ht="15" customHeight="1" x14ac:dyDescent="0.25">
      <c r="A6203" s="342"/>
      <c r="B6203" s="417"/>
      <c r="C6203" s="418"/>
      <c r="S6203" s="367"/>
      <c r="T6203" s="367"/>
      <c r="U6203" s="368"/>
      <c r="V6203" s="1"/>
      <c r="W6203" s="1"/>
      <c r="X6203" s="1"/>
      <c r="Y6203" s="1"/>
      <c r="Z6203" s="1"/>
      <c r="AA6203" s="1"/>
      <c r="AB6203" s="1"/>
      <c r="AC6203" s="1"/>
    </row>
    <row r="6204" spans="1:29" ht="15" customHeight="1" x14ac:dyDescent="0.25">
      <c r="A6204" s="342"/>
      <c r="B6204" s="417"/>
      <c r="C6204" s="418"/>
      <c r="S6204" s="367"/>
      <c r="T6204" s="367"/>
      <c r="U6204" s="368"/>
      <c r="V6204" s="1"/>
      <c r="W6204" s="1"/>
      <c r="X6204" s="1"/>
      <c r="Y6204" s="1"/>
      <c r="Z6204" s="1"/>
      <c r="AA6204" s="1"/>
      <c r="AB6204" s="1"/>
      <c r="AC6204" s="1"/>
    </row>
    <row r="6205" spans="1:29" ht="15" customHeight="1" x14ac:dyDescent="0.25">
      <c r="A6205" s="342"/>
      <c r="B6205" s="417"/>
      <c r="C6205" s="418"/>
      <c r="S6205" s="367"/>
      <c r="T6205" s="367"/>
      <c r="U6205" s="368"/>
      <c r="V6205" s="1"/>
      <c r="W6205" s="1"/>
      <c r="X6205" s="1"/>
      <c r="Y6205" s="1"/>
      <c r="Z6205" s="1"/>
      <c r="AA6205" s="1"/>
      <c r="AB6205" s="1"/>
      <c r="AC6205" s="1"/>
    </row>
    <row r="6206" spans="1:29" ht="15" customHeight="1" x14ac:dyDescent="0.25">
      <c r="A6206" s="342"/>
      <c r="B6206" s="417"/>
      <c r="C6206" s="418"/>
      <c r="S6206" s="367"/>
      <c r="T6206" s="367"/>
      <c r="U6206" s="368"/>
      <c r="V6206" s="1"/>
      <c r="W6206" s="1"/>
      <c r="X6206" s="1"/>
      <c r="Y6206" s="1"/>
      <c r="Z6206" s="1"/>
      <c r="AA6206" s="1"/>
      <c r="AB6206" s="1"/>
      <c r="AC6206" s="1"/>
    </row>
    <row r="6207" spans="1:29" ht="15" customHeight="1" x14ac:dyDescent="0.25">
      <c r="A6207" s="342"/>
      <c r="B6207" s="417"/>
      <c r="C6207" s="418"/>
      <c r="S6207" s="367"/>
      <c r="T6207" s="367"/>
      <c r="U6207" s="368"/>
      <c r="V6207" s="1"/>
      <c r="W6207" s="1"/>
      <c r="X6207" s="1"/>
      <c r="Y6207" s="1"/>
      <c r="Z6207" s="1"/>
      <c r="AA6207" s="1"/>
      <c r="AB6207" s="1"/>
      <c r="AC6207" s="1"/>
    </row>
    <row r="6208" spans="1:29" ht="15" customHeight="1" x14ac:dyDescent="0.25">
      <c r="A6208" s="342"/>
      <c r="B6208" s="417"/>
      <c r="C6208" s="418"/>
      <c r="S6208" s="367"/>
      <c r="T6208" s="367"/>
      <c r="U6208" s="368"/>
      <c r="V6208" s="1"/>
      <c r="W6208" s="1"/>
      <c r="X6208" s="1"/>
      <c r="Y6208" s="1"/>
      <c r="Z6208" s="1"/>
      <c r="AA6208" s="1"/>
      <c r="AB6208" s="1"/>
      <c r="AC6208" s="1"/>
    </row>
    <row r="6209" spans="1:29" ht="15" customHeight="1" x14ac:dyDescent="0.25">
      <c r="A6209" s="342"/>
      <c r="B6209" s="417"/>
      <c r="C6209" s="418"/>
      <c r="S6209" s="367"/>
      <c r="T6209" s="367"/>
      <c r="U6209" s="368"/>
      <c r="V6209" s="1"/>
      <c r="W6209" s="1"/>
      <c r="X6209" s="1"/>
      <c r="Y6209" s="1"/>
      <c r="Z6209" s="1"/>
      <c r="AA6209" s="1"/>
      <c r="AB6209" s="1"/>
      <c r="AC6209" s="1"/>
    </row>
    <row r="6210" spans="1:29" ht="15" customHeight="1" x14ac:dyDescent="0.25">
      <c r="A6210" s="342"/>
      <c r="B6210" s="417"/>
      <c r="C6210" s="418"/>
      <c r="S6210" s="367"/>
      <c r="T6210" s="367"/>
      <c r="U6210" s="368"/>
      <c r="V6210" s="1"/>
      <c r="W6210" s="1"/>
      <c r="X6210" s="1"/>
      <c r="Y6210" s="1"/>
      <c r="Z6210" s="1"/>
      <c r="AA6210" s="1"/>
      <c r="AB6210" s="1"/>
      <c r="AC6210" s="1"/>
    </row>
    <row r="6211" spans="1:29" ht="15" customHeight="1" x14ac:dyDescent="0.25">
      <c r="A6211" s="342"/>
      <c r="B6211" s="417"/>
      <c r="C6211" s="418"/>
      <c r="S6211" s="367"/>
      <c r="T6211" s="367"/>
      <c r="U6211" s="368"/>
      <c r="V6211" s="1"/>
      <c r="W6211" s="1"/>
      <c r="X6211" s="1"/>
      <c r="Y6211" s="1"/>
      <c r="Z6211" s="1"/>
      <c r="AA6211" s="1"/>
      <c r="AB6211" s="1"/>
      <c r="AC6211" s="1"/>
    </row>
    <row r="6212" spans="1:29" ht="15" customHeight="1" x14ac:dyDescent="0.25">
      <c r="A6212" s="342"/>
      <c r="B6212" s="417"/>
      <c r="C6212" s="418"/>
      <c r="S6212" s="367"/>
      <c r="T6212" s="367"/>
      <c r="U6212" s="368"/>
      <c r="V6212" s="1"/>
      <c r="W6212" s="1"/>
      <c r="X6212" s="1"/>
      <c r="Y6212" s="1"/>
      <c r="Z6212" s="1"/>
      <c r="AA6212" s="1"/>
      <c r="AB6212" s="1"/>
      <c r="AC6212" s="1"/>
    </row>
    <row r="6213" spans="1:29" ht="15" customHeight="1" x14ac:dyDescent="0.25">
      <c r="A6213" s="342"/>
      <c r="B6213" s="417"/>
      <c r="C6213" s="418"/>
      <c r="S6213" s="367"/>
      <c r="T6213" s="367"/>
      <c r="U6213" s="368"/>
      <c r="V6213" s="1"/>
      <c r="W6213" s="1"/>
      <c r="X6213" s="1"/>
      <c r="Y6213" s="1"/>
      <c r="Z6213" s="1"/>
      <c r="AA6213" s="1"/>
      <c r="AB6213" s="1"/>
      <c r="AC6213" s="1"/>
    </row>
    <row r="6214" spans="1:29" ht="15" customHeight="1" x14ac:dyDescent="0.25">
      <c r="A6214" s="342"/>
      <c r="B6214" s="417"/>
      <c r="C6214" s="418"/>
      <c r="S6214" s="367"/>
      <c r="T6214" s="367"/>
      <c r="U6214" s="368"/>
      <c r="V6214" s="1"/>
      <c r="W6214" s="1"/>
      <c r="X6214" s="1"/>
      <c r="Y6214" s="1"/>
      <c r="Z6214" s="1"/>
      <c r="AA6214" s="1"/>
      <c r="AB6214" s="1"/>
      <c r="AC6214" s="1"/>
    </row>
    <row r="6215" spans="1:29" ht="15" customHeight="1" x14ac:dyDescent="0.25">
      <c r="A6215" s="342"/>
      <c r="B6215" s="417"/>
      <c r="C6215" s="418"/>
      <c r="S6215" s="367"/>
      <c r="T6215" s="367"/>
      <c r="U6215" s="368"/>
      <c r="V6215" s="1"/>
      <c r="W6215" s="1"/>
      <c r="X6215" s="1"/>
      <c r="Y6215" s="1"/>
      <c r="Z6215" s="1"/>
      <c r="AA6215" s="1"/>
      <c r="AB6215" s="1"/>
      <c r="AC6215" s="1"/>
    </row>
    <row r="6216" spans="1:29" ht="15" customHeight="1" x14ac:dyDescent="0.25">
      <c r="A6216" s="342"/>
      <c r="B6216" s="417"/>
      <c r="C6216" s="418"/>
      <c r="S6216" s="367"/>
      <c r="T6216" s="367"/>
      <c r="U6216" s="368"/>
      <c r="V6216" s="1"/>
      <c r="W6216" s="1"/>
      <c r="X6216" s="1"/>
      <c r="Y6216" s="1"/>
      <c r="Z6216" s="1"/>
      <c r="AA6216" s="1"/>
      <c r="AB6216" s="1"/>
      <c r="AC6216" s="1"/>
    </row>
    <row r="6217" spans="1:29" ht="15" customHeight="1" x14ac:dyDescent="0.25">
      <c r="A6217" s="342"/>
      <c r="B6217" s="417"/>
      <c r="C6217" s="418"/>
      <c r="S6217" s="367"/>
      <c r="T6217" s="367"/>
      <c r="U6217" s="368"/>
      <c r="V6217" s="1"/>
      <c r="W6217" s="1"/>
      <c r="X6217" s="1"/>
      <c r="Y6217" s="1"/>
      <c r="Z6217" s="1"/>
      <c r="AA6217" s="1"/>
      <c r="AB6217" s="1"/>
      <c r="AC6217" s="1"/>
    </row>
    <row r="6218" spans="1:29" ht="15" customHeight="1" x14ac:dyDescent="0.25">
      <c r="A6218" s="342"/>
      <c r="B6218" s="417"/>
      <c r="C6218" s="418"/>
      <c r="S6218" s="367"/>
      <c r="T6218" s="367"/>
      <c r="U6218" s="368"/>
      <c r="V6218" s="1"/>
      <c r="W6218" s="1"/>
      <c r="X6218" s="1"/>
      <c r="Y6218" s="1"/>
      <c r="Z6218" s="1"/>
      <c r="AA6218" s="1"/>
      <c r="AB6218" s="1"/>
      <c r="AC6218" s="1"/>
    </row>
    <row r="6219" spans="1:29" ht="15" customHeight="1" x14ac:dyDescent="0.25">
      <c r="A6219" s="342"/>
      <c r="B6219" s="417"/>
      <c r="C6219" s="418"/>
      <c r="S6219" s="367"/>
      <c r="T6219" s="367"/>
      <c r="U6219" s="368"/>
      <c r="V6219" s="1"/>
      <c r="W6219" s="1"/>
      <c r="X6219" s="1"/>
      <c r="Y6219" s="1"/>
      <c r="Z6219" s="1"/>
      <c r="AA6219" s="1"/>
      <c r="AB6219" s="1"/>
      <c r="AC6219" s="1"/>
    </row>
    <row r="6220" spans="1:29" ht="15" customHeight="1" x14ac:dyDescent="0.25">
      <c r="A6220" s="342"/>
      <c r="B6220" s="417"/>
      <c r="C6220" s="418"/>
      <c r="S6220" s="367"/>
      <c r="T6220" s="367"/>
      <c r="U6220" s="368"/>
      <c r="V6220" s="1"/>
      <c r="W6220" s="1"/>
      <c r="X6220" s="1"/>
      <c r="Y6220" s="1"/>
      <c r="Z6220" s="1"/>
      <c r="AA6220" s="1"/>
      <c r="AB6220" s="1"/>
      <c r="AC6220" s="1"/>
    </row>
    <row r="6221" spans="1:29" ht="15" customHeight="1" x14ac:dyDescent="0.25">
      <c r="A6221" s="342"/>
      <c r="B6221" s="417"/>
      <c r="C6221" s="418"/>
      <c r="S6221" s="367"/>
      <c r="T6221" s="367"/>
      <c r="U6221" s="368"/>
      <c r="V6221" s="1"/>
      <c r="W6221" s="1"/>
      <c r="X6221" s="1"/>
      <c r="Y6221" s="1"/>
      <c r="Z6221" s="1"/>
      <c r="AA6221" s="1"/>
      <c r="AB6221" s="1"/>
      <c r="AC6221" s="1"/>
    </row>
    <row r="6222" spans="1:29" ht="15" customHeight="1" x14ac:dyDescent="0.25">
      <c r="A6222" s="342"/>
      <c r="B6222" s="417"/>
      <c r="C6222" s="418"/>
      <c r="S6222" s="367"/>
      <c r="T6222" s="367"/>
      <c r="U6222" s="368"/>
      <c r="V6222" s="1"/>
      <c r="W6222" s="1"/>
      <c r="X6222" s="1"/>
      <c r="Y6222" s="1"/>
      <c r="Z6222" s="1"/>
      <c r="AA6222" s="1"/>
      <c r="AB6222" s="1"/>
      <c r="AC6222" s="1"/>
    </row>
    <row r="6223" spans="1:29" ht="15" customHeight="1" x14ac:dyDescent="0.25">
      <c r="A6223" s="342"/>
      <c r="B6223" s="417"/>
      <c r="C6223" s="418"/>
      <c r="S6223" s="367"/>
      <c r="T6223" s="367"/>
      <c r="U6223" s="368"/>
      <c r="V6223" s="1"/>
      <c r="W6223" s="1"/>
      <c r="X6223" s="1"/>
      <c r="Y6223" s="1"/>
      <c r="Z6223" s="1"/>
      <c r="AA6223" s="1"/>
      <c r="AB6223" s="1"/>
      <c r="AC6223" s="1"/>
    </row>
    <row r="6224" spans="1:29" ht="15" customHeight="1" x14ac:dyDescent="0.25">
      <c r="A6224" s="342"/>
      <c r="B6224" s="417"/>
      <c r="C6224" s="418"/>
      <c r="S6224" s="367"/>
      <c r="T6224" s="367"/>
      <c r="U6224" s="368"/>
      <c r="V6224" s="1"/>
      <c r="W6224" s="1"/>
      <c r="X6224" s="1"/>
      <c r="Y6224" s="1"/>
      <c r="Z6224" s="1"/>
      <c r="AA6224" s="1"/>
      <c r="AB6224" s="1"/>
      <c r="AC6224" s="1"/>
    </row>
    <row r="6225" spans="1:29" ht="15" customHeight="1" x14ac:dyDescent="0.25">
      <c r="A6225" s="342"/>
      <c r="B6225" s="417"/>
      <c r="C6225" s="418"/>
      <c r="S6225" s="367"/>
      <c r="T6225" s="367"/>
      <c r="U6225" s="368"/>
      <c r="V6225" s="1"/>
      <c r="W6225" s="1"/>
      <c r="X6225" s="1"/>
      <c r="Y6225" s="1"/>
      <c r="Z6225" s="1"/>
      <c r="AA6225" s="1"/>
      <c r="AB6225" s="1"/>
      <c r="AC6225" s="1"/>
    </row>
    <row r="6226" spans="1:29" ht="15" customHeight="1" x14ac:dyDescent="0.25">
      <c r="A6226" s="342"/>
      <c r="B6226" s="417"/>
      <c r="C6226" s="418"/>
      <c r="S6226" s="367"/>
      <c r="T6226" s="367"/>
      <c r="U6226" s="368"/>
      <c r="V6226" s="1"/>
      <c r="W6226" s="1"/>
      <c r="X6226" s="1"/>
      <c r="Y6226" s="1"/>
      <c r="Z6226" s="1"/>
      <c r="AA6226" s="1"/>
      <c r="AB6226" s="1"/>
      <c r="AC6226" s="1"/>
    </row>
    <row r="6227" spans="1:29" ht="15" customHeight="1" x14ac:dyDescent="0.25">
      <c r="A6227" s="342"/>
      <c r="B6227" s="417"/>
      <c r="C6227" s="418"/>
      <c r="S6227" s="367"/>
      <c r="T6227" s="367"/>
      <c r="U6227" s="368"/>
      <c r="V6227" s="1"/>
      <c r="W6227" s="1"/>
      <c r="X6227" s="1"/>
      <c r="Y6227" s="1"/>
      <c r="Z6227" s="1"/>
      <c r="AA6227" s="1"/>
      <c r="AB6227" s="1"/>
      <c r="AC6227" s="1"/>
    </row>
    <row r="6228" spans="1:29" ht="15" customHeight="1" x14ac:dyDescent="0.25">
      <c r="A6228" s="342"/>
      <c r="B6228" s="417"/>
      <c r="C6228" s="418"/>
      <c r="S6228" s="367"/>
      <c r="T6228" s="367"/>
      <c r="U6228" s="368"/>
      <c r="V6228" s="1"/>
      <c r="W6228" s="1"/>
      <c r="X6228" s="1"/>
      <c r="Y6228" s="1"/>
      <c r="Z6228" s="1"/>
      <c r="AA6228" s="1"/>
      <c r="AB6228" s="1"/>
      <c r="AC6228" s="1"/>
    </row>
    <row r="6229" spans="1:29" ht="15" customHeight="1" x14ac:dyDescent="0.25">
      <c r="A6229" s="342"/>
      <c r="B6229" s="417"/>
      <c r="C6229" s="418"/>
      <c r="S6229" s="367"/>
      <c r="T6229" s="367"/>
      <c r="U6229" s="368"/>
      <c r="V6229" s="1"/>
      <c r="W6229" s="1"/>
      <c r="X6229" s="1"/>
      <c r="Y6229" s="1"/>
      <c r="Z6229" s="1"/>
      <c r="AA6229" s="1"/>
      <c r="AB6229" s="1"/>
      <c r="AC6229" s="1"/>
    </row>
    <row r="6230" spans="1:29" ht="15" customHeight="1" x14ac:dyDescent="0.25">
      <c r="A6230" s="342"/>
      <c r="B6230" s="417"/>
      <c r="C6230" s="418"/>
      <c r="S6230" s="367"/>
      <c r="T6230" s="367"/>
      <c r="U6230" s="368"/>
      <c r="V6230" s="1"/>
      <c r="W6230" s="1"/>
      <c r="X6230" s="1"/>
      <c r="Y6230" s="1"/>
      <c r="Z6230" s="1"/>
      <c r="AA6230" s="1"/>
      <c r="AB6230" s="1"/>
      <c r="AC6230" s="1"/>
    </row>
    <row r="6231" spans="1:29" ht="15" customHeight="1" x14ac:dyDescent="0.25">
      <c r="A6231" s="342"/>
      <c r="B6231" s="417"/>
      <c r="C6231" s="418"/>
      <c r="S6231" s="367"/>
      <c r="T6231" s="367"/>
      <c r="U6231" s="368"/>
      <c r="V6231" s="1"/>
      <c r="W6231" s="1"/>
      <c r="X6231" s="1"/>
      <c r="Y6231" s="1"/>
      <c r="Z6231" s="1"/>
      <c r="AA6231" s="1"/>
      <c r="AB6231" s="1"/>
      <c r="AC6231" s="1"/>
    </row>
    <row r="6232" spans="1:29" ht="15" customHeight="1" x14ac:dyDescent="0.25">
      <c r="A6232" s="342"/>
      <c r="B6232" s="417"/>
      <c r="C6232" s="418"/>
      <c r="S6232" s="367"/>
      <c r="T6232" s="367"/>
      <c r="U6232" s="368"/>
      <c r="V6232" s="1"/>
      <c r="W6232" s="1"/>
      <c r="X6232" s="1"/>
      <c r="Y6232" s="1"/>
      <c r="Z6232" s="1"/>
      <c r="AA6232" s="1"/>
      <c r="AB6232" s="1"/>
      <c r="AC6232" s="1"/>
    </row>
    <row r="6233" spans="1:29" ht="15" customHeight="1" x14ac:dyDescent="0.25">
      <c r="A6233" s="342"/>
      <c r="B6233" s="417"/>
      <c r="C6233" s="418"/>
      <c r="S6233" s="367"/>
      <c r="T6233" s="367"/>
      <c r="U6233" s="368"/>
      <c r="V6233" s="1"/>
      <c r="W6233" s="1"/>
      <c r="X6233" s="1"/>
      <c r="Y6233" s="1"/>
      <c r="Z6233" s="1"/>
      <c r="AA6233" s="1"/>
      <c r="AB6233" s="1"/>
      <c r="AC6233" s="1"/>
    </row>
    <row r="6234" spans="1:29" ht="15" customHeight="1" x14ac:dyDescent="0.25">
      <c r="A6234" s="342"/>
      <c r="B6234" s="417"/>
      <c r="C6234" s="418"/>
      <c r="S6234" s="367"/>
      <c r="T6234" s="367"/>
      <c r="U6234" s="368"/>
      <c r="V6234" s="1"/>
      <c r="W6234" s="1"/>
      <c r="X6234" s="1"/>
      <c r="Y6234" s="1"/>
      <c r="Z6234" s="1"/>
      <c r="AA6234" s="1"/>
      <c r="AB6234" s="1"/>
      <c r="AC6234" s="1"/>
    </row>
    <row r="6235" spans="1:29" ht="15" customHeight="1" x14ac:dyDescent="0.25">
      <c r="A6235" s="342"/>
      <c r="B6235" s="417"/>
      <c r="C6235" s="418"/>
      <c r="S6235" s="367"/>
      <c r="T6235" s="367"/>
      <c r="U6235" s="368"/>
      <c r="V6235" s="1"/>
      <c r="W6235" s="1"/>
      <c r="X6235" s="1"/>
      <c r="Y6235" s="1"/>
      <c r="Z6235" s="1"/>
      <c r="AA6235" s="1"/>
      <c r="AB6235" s="1"/>
      <c r="AC6235" s="1"/>
    </row>
    <row r="6236" spans="1:29" ht="15" customHeight="1" x14ac:dyDescent="0.25">
      <c r="A6236" s="342"/>
      <c r="B6236" s="417"/>
      <c r="C6236" s="418"/>
      <c r="S6236" s="367"/>
      <c r="T6236" s="367"/>
      <c r="U6236" s="368"/>
      <c r="V6236" s="1"/>
      <c r="W6236" s="1"/>
      <c r="X6236" s="1"/>
      <c r="Y6236" s="1"/>
      <c r="Z6236" s="1"/>
      <c r="AA6236" s="1"/>
      <c r="AB6236" s="1"/>
      <c r="AC6236" s="1"/>
    </row>
    <row r="6237" spans="1:29" ht="15" customHeight="1" x14ac:dyDescent="0.25">
      <c r="A6237" s="342"/>
      <c r="B6237" s="417"/>
      <c r="C6237" s="418"/>
      <c r="S6237" s="367"/>
      <c r="T6237" s="367"/>
      <c r="U6237" s="368"/>
      <c r="V6237" s="1"/>
      <c r="W6237" s="1"/>
      <c r="X6237" s="1"/>
      <c r="Y6237" s="1"/>
      <c r="Z6237" s="1"/>
      <c r="AA6237" s="1"/>
      <c r="AB6237" s="1"/>
      <c r="AC6237" s="1"/>
    </row>
    <row r="6238" spans="1:29" ht="15" customHeight="1" x14ac:dyDescent="0.25">
      <c r="A6238" s="342"/>
      <c r="B6238" s="417"/>
      <c r="C6238" s="418"/>
      <c r="S6238" s="367"/>
      <c r="T6238" s="367"/>
      <c r="U6238" s="368"/>
      <c r="V6238" s="1"/>
      <c r="W6238" s="1"/>
      <c r="X6238" s="1"/>
      <c r="Y6238" s="1"/>
      <c r="Z6238" s="1"/>
      <c r="AA6238" s="1"/>
      <c r="AB6238" s="1"/>
      <c r="AC6238" s="1"/>
    </row>
    <row r="6239" spans="1:29" ht="15" customHeight="1" x14ac:dyDescent="0.25">
      <c r="A6239" s="342"/>
      <c r="B6239" s="417"/>
      <c r="C6239" s="418"/>
      <c r="S6239" s="367"/>
      <c r="T6239" s="367"/>
      <c r="U6239" s="368"/>
      <c r="V6239" s="1"/>
      <c r="W6239" s="1"/>
      <c r="X6239" s="1"/>
      <c r="Y6239" s="1"/>
      <c r="Z6239" s="1"/>
      <c r="AA6239" s="1"/>
      <c r="AB6239" s="1"/>
      <c r="AC6239" s="1"/>
    </row>
    <row r="6240" spans="1:29" ht="15" customHeight="1" x14ac:dyDescent="0.25">
      <c r="A6240" s="342"/>
      <c r="B6240" s="417"/>
      <c r="C6240" s="418"/>
      <c r="S6240" s="367"/>
      <c r="T6240" s="367"/>
      <c r="U6240" s="368"/>
      <c r="V6240" s="1"/>
      <c r="W6240" s="1"/>
      <c r="X6240" s="1"/>
      <c r="Y6240" s="1"/>
      <c r="Z6240" s="1"/>
      <c r="AA6240" s="1"/>
      <c r="AB6240" s="1"/>
      <c r="AC6240" s="1"/>
    </row>
    <row r="6241" spans="1:29" ht="15" customHeight="1" x14ac:dyDescent="0.25">
      <c r="A6241" s="342"/>
      <c r="B6241" s="417"/>
      <c r="C6241" s="418"/>
      <c r="S6241" s="367"/>
      <c r="T6241" s="367"/>
      <c r="U6241" s="368"/>
      <c r="V6241" s="1"/>
      <c r="W6241" s="1"/>
      <c r="X6241" s="1"/>
      <c r="Y6241" s="1"/>
      <c r="Z6241" s="1"/>
      <c r="AA6241" s="1"/>
      <c r="AB6241" s="1"/>
      <c r="AC6241" s="1"/>
    </row>
    <row r="6242" spans="1:29" ht="15" customHeight="1" x14ac:dyDescent="0.25">
      <c r="A6242" s="342"/>
      <c r="B6242" s="417"/>
      <c r="C6242" s="418"/>
      <c r="S6242" s="367"/>
      <c r="T6242" s="367"/>
      <c r="U6242" s="368"/>
      <c r="V6242" s="1"/>
      <c r="W6242" s="1"/>
      <c r="X6242" s="1"/>
      <c r="Y6242" s="1"/>
      <c r="Z6242" s="1"/>
      <c r="AA6242" s="1"/>
      <c r="AB6242" s="1"/>
      <c r="AC6242" s="1"/>
    </row>
    <row r="6243" spans="1:29" ht="15" customHeight="1" x14ac:dyDescent="0.25">
      <c r="A6243" s="342"/>
      <c r="B6243" s="417"/>
      <c r="C6243" s="418"/>
      <c r="S6243" s="367"/>
      <c r="T6243" s="367"/>
      <c r="U6243" s="368"/>
      <c r="V6243" s="1"/>
      <c r="W6243" s="1"/>
      <c r="X6243" s="1"/>
      <c r="Y6243" s="1"/>
      <c r="Z6243" s="1"/>
      <c r="AA6243" s="1"/>
      <c r="AB6243" s="1"/>
      <c r="AC6243" s="1"/>
    </row>
    <row r="6244" spans="1:29" ht="15" customHeight="1" x14ac:dyDescent="0.25">
      <c r="A6244" s="342"/>
      <c r="B6244" s="417"/>
      <c r="C6244" s="418"/>
      <c r="S6244" s="367"/>
      <c r="T6244" s="367"/>
      <c r="U6244" s="368"/>
      <c r="V6244" s="1"/>
      <c r="W6244" s="1"/>
      <c r="X6244" s="1"/>
      <c r="Y6244" s="1"/>
      <c r="Z6244" s="1"/>
      <c r="AA6244" s="1"/>
      <c r="AB6244" s="1"/>
      <c r="AC6244" s="1"/>
    </row>
    <row r="6245" spans="1:29" ht="15" customHeight="1" x14ac:dyDescent="0.25">
      <c r="A6245" s="342"/>
      <c r="B6245" s="417"/>
      <c r="C6245" s="418"/>
      <c r="S6245" s="367"/>
      <c r="T6245" s="367"/>
      <c r="U6245" s="368"/>
      <c r="V6245" s="1"/>
      <c r="W6245" s="1"/>
      <c r="X6245" s="1"/>
      <c r="Y6245" s="1"/>
      <c r="Z6245" s="1"/>
      <c r="AA6245" s="1"/>
      <c r="AB6245" s="1"/>
      <c r="AC6245" s="1"/>
    </row>
    <row r="6246" spans="1:29" ht="15" customHeight="1" x14ac:dyDescent="0.25">
      <c r="A6246" s="342"/>
      <c r="B6246" s="417"/>
      <c r="C6246" s="418"/>
      <c r="S6246" s="367"/>
      <c r="T6246" s="367"/>
      <c r="U6246" s="368"/>
      <c r="V6246" s="1"/>
      <c r="W6246" s="1"/>
      <c r="X6246" s="1"/>
      <c r="Y6246" s="1"/>
      <c r="Z6246" s="1"/>
      <c r="AA6246" s="1"/>
      <c r="AB6246" s="1"/>
      <c r="AC6246" s="1"/>
    </row>
    <row r="6247" spans="1:29" ht="15" customHeight="1" x14ac:dyDescent="0.25">
      <c r="A6247" s="342"/>
      <c r="B6247" s="417"/>
      <c r="C6247" s="418"/>
      <c r="S6247" s="367"/>
      <c r="T6247" s="367"/>
      <c r="U6247" s="368"/>
      <c r="V6247" s="1"/>
      <c r="W6247" s="1"/>
      <c r="X6247" s="1"/>
      <c r="Y6247" s="1"/>
      <c r="Z6247" s="1"/>
      <c r="AA6247" s="1"/>
      <c r="AB6247" s="1"/>
      <c r="AC6247" s="1"/>
    </row>
    <row r="6248" spans="1:29" ht="15" customHeight="1" x14ac:dyDescent="0.25">
      <c r="A6248" s="342"/>
      <c r="B6248" s="417"/>
      <c r="C6248" s="418"/>
      <c r="S6248" s="367"/>
      <c r="T6248" s="367"/>
      <c r="U6248" s="368"/>
      <c r="V6248" s="1"/>
      <c r="W6248" s="1"/>
      <c r="X6248" s="1"/>
      <c r="Y6248" s="1"/>
      <c r="Z6248" s="1"/>
      <c r="AA6248" s="1"/>
      <c r="AB6248" s="1"/>
      <c r="AC6248" s="1"/>
    </row>
    <row r="6249" spans="1:29" ht="15" customHeight="1" x14ac:dyDescent="0.25">
      <c r="A6249" s="342"/>
      <c r="B6249" s="417"/>
      <c r="C6249" s="418"/>
      <c r="S6249" s="367"/>
      <c r="T6249" s="367"/>
      <c r="U6249" s="368"/>
      <c r="V6249" s="1"/>
      <c r="W6249" s="1"/>
      <c r="X6249" s="1"/>
      <c r="Y6249" s="1"/>
      <c r="Z6249" s="1"/>
      <c r="AA6249" s="1"/>
      <c r="AB6249" s="1"/>
      <c r="AC6249" s="1"/>
    </row>
    <row r="6250" spans="1:29" ht="15" customHeight="1" x14ac:dyDescent="0.25">
      <c r="A6250" s="342"/>
      <c r="B6250" s="417"/>
      <c r="C6250" s="418"/>
      <c r="S6250" s="367"/>
      <c r="T6250" s="367"/>
      <c r="U6250" s="368"/>
      <c r="V6250" s="1"/>
      <c r="W6250" s="1"/>
      <c r="X6250" s="1"/>
      <c r="Y6250" s="1"/>
      <c r="Z6250" s="1"/>
      <c r="AA6250" s="1"/>
      <c r="AB6250" s="1"/>
      <c r="AC6250" s="1"/>
    </row>
    <row r="6251" spans="1:29" ht="15" customHeight="1" x14ac:dyDescent="0.25">
      <c r="A6251" s="342"/>
      <c r="B6251" s="417"/>
      <c r="C6251" s="418"/>
      <c r="S6251" s="367"/>
      <c r="T6251" s="367"/>
      <c r="U6251" s="368"/>
      <c r="V6251" s="1"/>
      <c r="W6251" s="1"/>
      <c r="X6251" s="1"/>
      <c r="Y6251" s="1"/>
      <c r="Z6251" s="1"/>
      <c r="AA6251" s="1"/>
      <c r="AB6251" s="1"/>
      <c r="AC6251" s="1"/>
    </row>
    <row r="6252" spans="1:29" ht="15" customHeight="1" x14ac:dyDescent="0.25">
      <c r="A6252" s="342"/>
      <c r="B6252" s="417"/>
      <c r="C6252" s="418"/>
      <c r="S6252" s="367"/>
      <c r="T6252" s="367"/>
      <c r="U6252" s="368"/>
      <c r="V6252" s="1"/>
      <c r="W6252" s="1"/>
      <c r="X6252" s="1"/>
      <c r="Y6252" s="1"/>
      <c r="Z6252" s="1"/>
      <c r="AA6252" s="1"/>
      <c r="AB6252" s="1"/>
      <c r="AC6252" s="1"/>
    </row>
    <row r="6253" spans="1:29" ht="15" customHeight="1" x14ac:dyDescent="0.25">
      <c r="A6253" s="342"/>
      <c r="B6253" s="417"/>
      <c r="C6253" s="418"/>
      <c r="S6253" s="367"/>
      <c r="T6253" s="367"/>
      <c r="U6253" s="368"/>
      <c r="V6253" s="1"/>
      <c r="W6253" s="1"/>
      <c r="X6253" s="1"/>
      <c r="Y6253" s="1"/>
      <c r="Z6253" s="1"/>
      <c r="AA6253" s="1"/>
      <c r="AB6253" s="1"/>
      <c r="AC6253" s="1"/>
    </row>
    <row r="6254" spans="1:29" ht="15" customHeight="1" x14ac:dyDescent="0.25">
      <c r="A6254" s="342"/>
      <c r="B6254" s="417"/>
      <c r="C6254" s="418"/>
      <c r="S6254" s="367"/>
      <c r="T6254" s="367"/>
      <c r="U6254" s="368"/>
      <c r="V6254" s="1"/>
      <c r="W6254" s="1"/>
      <c r="X6254" s="1"/>
      <c r="Y6254" s="1"/>
      <c r="Z6254" s="1"/>
      <c r="AA6254" s="1"/>
      <c r="AB6254" s="1"/>
      <c r="AC6254" s="1"/>
    </row>
    <row r="6255" spans="1:29" ht="15" customHeight="1" x14ac:dyDescent="0.25">
      <c r="A6255" s="342"/>
      <c r="B6255" s="417"/>
      <c r="C6255" s="418"/>
      <c r="S6255" s="367"/>
      <c r="T6255" s="367"/>
      <c r="U6255" s="368"/>
      <c r="V6255" s="1"/>
      <c r="W6255" s="1"/>
      <c r="X6255" s="1"/>
      <c r="Y6255" s="1"/>
      <c r="Z6255" s="1"/>
      <c r="AA6255" s="1"/>
      <c r="AB6255" s="1"/>
      <c r="AC6255" s="1"/>
    </row>
    <row r="6256" spans="1:29" ht="15" customHeight="1" x14ac:dyDescent="0.25">
      <c r="A6256" s="342"/>
      <c r="B6256" s="417"/>
      <c r="C6256" s="418"/>
      <c r="S6256" s="367"/>
      <c r="T6256" s="367"/>
      <c r="U6256" s="368"/>
      <c r="V6256" s="1"/>
      <c r="W6256" s="1"/>
      <c r="X6256" s="1"/>
      <c r="Y6256" s="1"/>
      <c r="Z6256" s="1"/>
      <c r="AA6256" s="1"/>
      <c r="AB6256" s="1"/>
      <c r="AC6256" s="1"/>
    </row>
    <row r="6257" spans="1:29" ht="15" customHeight="1" x14ac:dyDescent="0.25">
      <c r="A6257" s="342"/>
      <c r="B6257" s="417"/>
      <c r="C6257" s="418"/>
      <c r="S6257" s="367"/>
      <c r="T6257" s="367"/>
      <c r="U6257" s="368"/>
      <c r="V6257" s="1"/>
      <c r="W6257" s="1"/>
      <c r="X6257" s="1"/>
      <c r="Y6257" s="1"/>
      <c r="Z6257" s="1"/>
      <c r="AA6257" s="1"/>
      <c r="AB6257" s="1"/>
      <c r="AC6257" s="1"/>
    </row>
    <row r="6258" spans="1:29" ht="15" customHeight="1" x14ac:dyDescent="0.25">
      <c r="A6258" s="342"/>
      <c r="B6258" s="417"/>
      <c r="C6258" s="418"/>
      <c r="S6258" s="367"/>
      <c r="T6258" s="367"/>
      <c r="U6258" s="368"/>
      <c r="V6258" s="1"/>
      <c r="W6258" s="1"/>
      <c r="X6258" s="1"/>
      <c r="Y6258" s="1"/>
      <c r="Z6258" s="1"/>
      <c r="AA6258" s="1"/>
      <c r="AB6258" s="1"/>
      <c r="AC6258" s="1"/>
    </row>
    <row r="6259" spans="1:29" ht="15" customHeight="1" x14ac:dyDescent="0.25">
      <c r="A6259" s="342"/>
      <c r="B6259" s="417"/>
      <c r="C6259" s="418"/>
      <c r="S6259" s="367"/>
      <c r="T6259" s="367"/>
      <c r="U6259" s="368"/>
      <c r="V6259" s="1"/>
      <c r="W6259" s="1"/>
      <c r="X6259" s="1"/>
      <c r="Y6259" s="1"/>
      <c r="Z6259" s="1"/>
      <c r="AA6259" s="1"/>
      <c r="AB6259" s="1"/>
      <c r="AC6259" s="1"/>
    </row>
    <row r="6260" spans="1:29" ht="15" customHeight="1" x14ac:dyDescent="0.25">
      <c r="A6260" s="342"/>
      <c r="B6260" s="417"/>
      <c r="C6260" s="418"/>
      <c r="S6260" s="367"/>
      <c r="T6260" s="367"/>
      <c r="U6260" s="368"/>
      <c r="V6260" s="1"/>
      <c r="W6260" s="1"/>
      <c r="X6260" s="1"/>
      <c r="Y6260" s="1"/>
      <c r="Z6260" s="1"/>
      <c r="AA6260" s="1"/>
      <c r="AB6260" s="1"/>
      <c r="AC6260" s="1"/>
    </row>
    <row r="6261" spans="1:29" ht="15" customHeight="1" x14ac:dyDescent="0.25">
      <c r="A6261" s="342"/>
      <c r="B6261" s="417"/>
      <c r="C6261" s="418"/>
      <c r="S6261" s="367"/>
      <c r="T6261" s="367"/>
      <c r="U6261" s="368"/>
      <c r="V6261" s="1"/>
      <c r="W6261" s="1"/>
      <c r="X6261" s="1"/>
      <c r="Y6261" s="1"/>
      <c r="Z6261" s="1"/>
      <c r="AA6261" s="1"/>
      <c r="AB6261" s="1"/>
      <c r="AC6261" s="1"/>
    </row>
    <row r="6262" spans="1:29" ht="15" customHeight="1" x14ac:dyDescent="0.25">
      <c r="A6262" s="342"/>
      <c r="B6262" s="417"/>
      <c r="C6262" s="418"/>
      <c r="S6262" s="367"/>
      <c r="T6262" s="367"/>
      <c r="U6262" s="368"/>
      <c r="V6262" s="1"/>
      <c r="W6262" s="1"/>
      <c r="X6262" s="1"/>
      <c r="Y6262" s="1"/>
      <c r="Z6262" s="1"/>
      <c r="AA6262" s="1"/>
      <c r="AB6262" s="1"/>
      <c r="AC6262" s="1"/>
    </row>
    <row r="6263" spans="1:29" ht="15" customHeight="1" x14ac:dyDescent="0.25">
      <c r="A6263" s="342"/>
      <c r="B6263" s="417"/>
      <c r="C6263" s="418"/>
      <c r="S6263" s="367"/>
      <c r="T6263" s="367"/>
      <c r="U6263" s="368"/>
      <c r="V6263" s="1"/>
      <c r="W6263" s="1"/>
      <c r="X6263" s="1"/>
      <c r="Y6263" s="1"/>
      <c r="Z6263" s="1"/>
      <c r="AA6263" s="1"/>
      <c r="AB6263" s="1"/>
      <c r="AC6263" s="1"/>
    </row>
    <row r="6264" spans="1:29" ht="15" customHeight="1" x14ac:dyDescent="0.25">
      <c r="A6264" s="342"/>
      <c r="B6264" s="417"/>
      <c r="C6264" s="418"/>
      <c r="S6264" s="367"/>
      <c r="T6264" s="367"/>
      <c r="U6264" s="368"/>
      <c r="V6264" s="1"/>
      <c r="W6264" s="1"/>
      <c r="X6264" s="1"/>
      <c r="Y6264" s="1"/>
      <c r="Z6264" s="1"/>
      <c r="AA6264" s="1"/>
      <c r="AB6264" s="1"/>
      <c r="AC6264" s="1"/>
    </row>
    <row r="6265" spans="1:29" ht="15" customHeight="1" x14ac:dyDescent="0.25">
      <c r="A6265" s="342"/>
      <c r="B6265" s="417"/>
      <c r="C6265" s="418"/>
      <c r="S6265" s="367"/>
      <c r="T6265" s="367"/>
      <c r="U6265" s="368"/>
      <c r="V6265" s="1"/>
      <c r="W6265" s="1"/>
      <c r="X6265" s="1"/>
      <c r="Y6265" s="1"/>
      <c r="Z6265" s="1"/>
      <c r="AA6265" s="1"/>
      <c r="AB6265" s="1"/>
      <c r="AC6265" s="1"/>
    </row>
    <row r="6266" spans="1:29" ht="15" customHeight="1" x14ac:dyDescent="0.25">
      <c r="A6266" s="342"/>
      <c r="B6266" s="417"/>
      <c r="C6266" s="418"/>
      <c r="S6266" s="367"/>
      <c r="T6266" s="367"/>
      <c r="U6266" s="368"/>
      <c r="V6266" s="1"/>
      <c r="W6266" s="1"/>
      <c r="X6266" s="1"/>
      <c r="Y6266" s="1"/>
      <c r="Z6266" s="1"/>
      <c r="AA6266" s="1"/>
      <c r="AB6266" s="1"/>
      <c r="AC6266" s="1"/>
    </row>
    <row r="6267" spans="1:29" ht="15" customHeight="1" x14ac:dyDescent="0.25">
      <c r="A6267" s="342"/>
      <c r="B6267" s="417"/>
      <c r="C6267" s="418"/>
      <c r="S6267" s="367"/>
      <c r="T6267" s="367"/>
      <c r="U6267" s="368"/>
      <c r="V6267" s="1"/>
      <c r="W6267" s="1"/>
      <c r="X6267" s="1"/>
      <c r="Y6267" s="1"/>
      <c r="Z6267" s="1"/>
      <c r="AA6267" s="1"/>
      <c r="AB6267" s="1"/>
      <c r="AC6267" s="1"/>
    </row>
    <row r="6268" spans="1:29" ht="15" customHeight="1" x14ac:dyDescent="0.25">
      <c r="A6268" s="342"/>
      <c r="B6268" s="417"/>
      <c r="C6268" s="418"/>
      <c r="S6268" s="367"/>
      <c r="T6268" s="367"/>
      <c r="U6268" s="368"/>
      <c r="V6268" s="1"/>
      <c r="W6268" s="1"/>
      <c r="X6268" s="1"/>
      <c r="Y6268" s="1"/>
      <c r="Z6268" s="1"/>
      <c r="AA6268" s="1"/>
      <c r="AB6268" s="1"/>
      <c r="AC6268" s="1"/>
    </row>
    <row r="6269" spans="1:29" ht="15" customHeight="1" x14ac:dyDescent="0.25">
      <c r="A6269" s="342"/>
      <c r="B6269" s="417"/>
      <c r="C6269" s="418"/>
      <c r="S6269" s="367"/>
      <c r="T6269" s="367"/>
      <c r="U6269" s="368"/>
      <c r="V6269" s="1"/>
      <c r="W6269" s="1"/>
      <c r="X6269" s="1"/>
      <c r="Y6269" s="1"/>
      <c r="Z6269" s="1"/>
      <c r="AA6269" s="1"/>
      <c r="AB6269" s="1"/>
      <c r="AC6269" s="1"/>
    </row>
    <row r="6270" spans="1:29" ht="15" customHeight="1" x14ac:dyDescent="0.25">
      <c r="A6270" s="342"/>
      <c r="B6270" s="417"/>
      <c r="C6270" s="418"/>
      <c r="S6270" s="367"/>
      <c r="T6270" s="367"/>
      <c r="U6270" s="368"/>
      <c r="V6270" s="1"/>
      <c r="W6270" s="1"/>
      <c r="X6270" s="1"/>
      <c r="Y6270" s="1"/>
      <c r="Z6270" s="1"/>
      <c r="AA6270" s="1"/>
      <c r="AB6270" s="1"/>
      <c r="AC6270" s="1"/>
    </row>
    <row r="6271" spans="1:29" ht="15" customHeight="1" x14ac:dyDescent="0.25">
      <c r="A6271" s="342"/>
      <c r="B6271" s="417"/>
      <c r="C6271" s="418"/>
      <c r="S6271" s="367"/>
      <c r="T6271" s="367"/>
      <c r="U6271" s="368"/>
      <c r="V6271" s="1"/>
      <c r="W6271" s="1"/>
      <c r="X6271" s="1"/>
      <c r="Y6271" s="1"/>
      <c r="Z6271" s="1"/>
      <c r="AA6271" s="1"/>
      <c r="AB6271" s="1"/>
      <c r="AC6271" s="1"/>
    </row>
    <row r="6272" spans="1:29" ht="15" customHeight="1" x14ac:dyDescent="0.25">
      <c r="A6272" s="342"/>
      <c r="B6272" s="417"/>
      <c r="C6272" s="418"/>
      <c r="S6272" s="367"/>
      <c r="T6272" s="367"/>
      <c r="U6272" s="368"/>
      <c r="V6272" s="1"/>
      <c r="W6272" s="1"/>
      <c r="X6272" s="1"/>
      <c r="Y6272" s="1"/>
      <c r="Z6272" s="1"/>
      <c r="AA6272" s="1"/>
      <c r="AB6272" s="1"/>
      <c r="AC6272" s="1"/>
    </row>
    <row r="6273" spans="1:29" ht="15" customHeight="1" x14ac:dyDescent="0.25">
      <c r="A6273" s="342"/>
      <c r="B6273" s="417"/>
      <c r="C6273" s="418"/>
      <c r="S6273" s="367"/>
      <c r="T6273" s="367"/>
      <c r="U6273" s="368"/>
      <c r="V6273" s="1"/>
      <c r="W6273" s="1"/>
      <c r="X6273" s="1"/>
      <c r="Y6273" s="1"/>
      <c r="Z6273" s="1"/>
      <c r="AA6273" s="1"/>
      <c r="AB6273" s="1"/>
      <c r="AC6273" s="1"/>
    </row>
    <row r="6274" spans="1:29" ht="15" customHeight="1" x14ac:dyDescent="0.25">
      <c r="A6274" s="342"/>
      <c r="B6274" s="417"/>
      <c r="C6274" s="418"/>
      <c r="S6274" s="367"/>
      <c r="T6274" s="367"/>
      <c r="U6274" s="368"/>
      <c r="V6274" s="1"/>
      <c r="W6274" s="1"/>
      <c r="X6274" s="1"/>
      <c r="Y6274" s="1"/>
      <c r="Z6274" s="1"/>
      <c r="AA6274" s="1"/>
      <c r="AB6274" s="1"/>
      <c r="AC6274" s="1"/>
    </row>
    <row r="6275" spans="1:29" ht="15" customHeight="1" x14ac:dyDescent="0.25">
      <c r="A6275" s="342"/>
      <c r="B6275" s="417"/>
      <c r="C6275" s="418"/>
      <c r="S6275" s="367"/>
      <c r="T6275" s="367"/>
      <c r="U6275" s="368"/>
      <c r="V6275" s="1"/>
      <c r="W6275" s="1"/>
      <c r="X6275" s="1"/>
      <c r="Y6275" s="1"/>
      <c r="Z6275" s="1"/>
      <c r="AA6275" s="1"/>
      <c r="AB6275" s="1"/>
      <c r="AC6275" s="1"/>
    </row>
    <row r="6276" spans="1:29" ht="15" customHeight="1" x14ac:dyDescent="0.25">
      <c r="A6276" s="342"/>
      <c r="B6276" s="417"/>
      <c r="C6276" s="418"/>
      <c r="S6276" s="367"/>
      <c r="T6276" s="367"/>
      <c r="U6276" s="368"/>
      <c r="V6276" s="1"/>
      <c r="W6276" s="1"/>
      <c r="X6276" s="1"/>
      <c r="Y6276" s="1"/>
      <c r="Z6276" s="1"/>
      <c r="AA6276" s="1"/>
      <c r="AB6276" s="1"/>
      <c r="AC6276" s="1"/>
    </row>
    <row r="6277" spans="1:29" ht="15" customHeight="1" x14ac:dyDescent="0.25">
      <c r="A6277" s="342"/>
      <c r="B6277" s="417"/>
      <c r="C6277" s="418"/>
      <c r="S6277" s="367"/>
      <c r="T6277" s="367"/>
      <c r="U6277" s="368"/>
      <c r="V6277" s="1"/>
      <c r="W6277" s="1"/>
      <c r="X6277" s="1"/>
      <c r="Y6277" s="1"/>
      <c r="Z6277" s="1"/>
      <c r="AA6277" s="1"/>
      <c r="AB6277" s="1"/>
      <c r="AC6277" s="1"/>
    </row>
    <row r="6278" spans="1:29" ht="15" customHeight="1" x14ac:dyDescent="0.25">
      <c r="A6278" s="342"/>
      <c r="B6278" s="417"/>
      <c r="C6278" s="418"/>
      <c r="S6278" s="367"/>
      <c r="T6278" s="367"/>
      <c r="U6278" s="368"/>
      <c r="V6278" s="1"/>
      <c r="W6278" s="1"/>
      <c r="X6278" s="1"/>
      <c r="Y6278" s="1"/>
      <c r="Z6278" s="1"/>
      <c r="AA6278" s="1"/>
      <c r="AB6278" s="1"/>
      <c r="AC6278" s="1"/>
    </row>
    <row r="6279" spans="1:29" ht="15" customHeight="1" x14ac:dyDescent="0.25">
      <c r="A6279" s="342"/>
      <c r="B6279" s="417"/>
      <c r="C6279" s="418"/>
      <c r="S6279" s="367"/>
      <c r="T6279" s="367"/>
      <c r="U6279" s="368"/>
      <c r="V6279" s="1"/>
      <c r="W6279" s="1"/>
      <c r="X6279" s="1"/>
      <c r="Y6279" s="1"/>
      <c r="Z6279" s="1"/>
      <c r="AA6279" s="1"/>
      <c r="AB6279" s="1"/>
      <c r="AC6279" s="1"/>
    </row>
    <row r="6280" spans="1:29" ht="15" customHeight="1" x14ac:dyDescent="0.25">
      <c r="A6280" s="342"/>
      <c r="B6280" s="417"/>
      <c r="C6280" s="418"/>
      <c r="S6280" s="367"/>
      <c r="T6280" s="367"/>
      <c r="U6280" s="368"/>
      <c r="V6280" s="1"/>
      <c r="W6280" s="1"/>
      <c r="X6280" s="1"/>
      <c r="Y6280" s="1"/>
      <c r="Z6280" s="1"/>
      <c r="AA6280" s="1"/>
      <c r="AB6280" s="1"/>
      <c r="AC6280" s="1"/>
    </row>
    <row r="6281" spans="1:29" ht="15" customHeight="1" x14ac:dyDescent="0.25">
      <c r="A6281" s="342"/>
      <c r="B6281" s="417"/>
      <c r="C6281" s="418"/>
      <c r="S6281" s="367"/>
      <c r="T6281" s="367"/>
      <c r="U6281" s="368"/>
      <c r="V6281" s="1"/>
      <c r="W6281" s="1"/>
      <c r="X6281" s="1"/>
      <c r="Y6281" s="1"/>
      <c r="Z6281" s="1"/>
      <c r="AA6281" s="1"/>
      <c r="AB6281" s="1"/>
      <c r="AC6281" s="1"/>
    </row>
    <row r="6282" spans="1:29" ht="15" customHeight="1" x14ac:dyDescent="0.25">
      <c r="A6282" s="342"/>
      <c r="B6282" s="417"/>
      <c r="C6282" s="418"/>
      <c r="S6282" s="367"/>
      <c r="T6282" s="367"/>
      <c r="U6282" s="368"/>
      <c r="V6282" s="1"/>
      <c r="W6282" s="1"/>
      <c r="X6282" s="1"/>
      <c r="Y6282" s="1"/>
      <c r="Z6282" s="1"/>
      <c r="AA6282" s="1"/>
      <c r="AB6282" s="1"/>
      <c r="AC6282" s="1"/>
    </row>
    <row r="6283" spans="1:29" ht="15" customHeight="1" x14ac:dyDescent="0.25">
      <c r="A6283" s="342"/>
      <c r="B6283" s="417"/>
      <c r="C6283" s="418"/>
      <c r="S6283" s="367"/>
      <c r="T6283" s="367"/>
      <c r="U6283" s="368"/>
      <c r="V6283" s="1"/>
      <c r="W6283" s="1"/>
      <c r="X6283" s="1"/>
      <c r="Y6283" s="1"/>
      <c r="Z6283" s="1"/>
      <c r="AA6283" s="1"/>
      <c r="AB6283" s="1"/>
      <c r="AC6283" s="1"/>
    </row>
    <row r="6284" spans="1:29" ht="15" customHeight="1" x14ac:dyDescent="0.25">
      <c r="A6284" s="342"/>
      <c r="B6284" s="417"/>
      <c r="C6284" s="418"/>
      <c r="S6284" s="367"/>
      <c r="T6284" s="367"/>
      <c r="U6284" s="368"/>
      <c r="V6284" s="1"/>
      <c r="W6284" s="1"/>
      <c r="X6284" s="1"/>
      <c r="Y6284" s="1"/>
      <c r="Z6284" s="1"/>
      <c r="AA6284" s="1"/>
      <c r="AB6284" s="1"/>
      <c r="AC6284" s="1"/>
    </row>
    <row r="6285" spans="1:29" ht="15" customHeight="1" x14ac:dyDescent="0.25">
      <c r="A6285" s="342"/>
      <c r="B6285" s="417"/>
      <c r="C6285" s="418"/>
      <c r="S6285" s="367"/>
      <c r="T6285" s="367"/>
      <c r="U6285" s="368"/>
      <c r="V6285" s="1"/>
      <c r="W6285" s="1"/>
      <c r="X6285" s="1"/>
      <c r="Y6285" s="1"/>
      <c r="Z6285" s="1"/>
      <c r="AA6285" s="1"/>
      <c r="AB6285" s="1"/>
      <c r="AC6285" s="1"/>
    </row>
    <row r="6286" spans="1:29" ht="15" customHeight="1" x14ac:dyDescent="0.25">
      <c r="A6286" s="342"/>
      <c r="B6286" s="417"/>
      <c r="C6286" s="418"/>
      <c r="S6286" s="367"/>
      <c r="T6286" s="367"/>
      <c r="U6286" s="368"/>
      <c r="V6286" s="1"/>
      <c r="W6286" s="1"/>
      <c r="X6286" s="1"/>
      <c r="Y6286" s="1"/>
      <c r="Z6286" s="1"/>
      <c r="AA6286" s="1"/>
      <c r="AB6286" s="1"/>
      <c r="AC6286" s="1"/>
    </row>
    <row r="6287" spans="1:29" ht="15" customHeight="1" x14ac:dyDescent="0.25">
      <c r="A6287" s="342"/>
      <c r="B6287" s="417"/>
      <c r="C6287" s="418"/>
      <c r="S6287" s="367"/>
      <c r="T6287" s="367"/>
      <c r="U6287" s="368"/>
      <c r="V6287" s="1"/>
      <c r="W6287" s="1"/>
      <c r="X6287" s="1"/>
      <c r="Y6287" s="1"/>
      <c r="Z6287" s="1"/>
      <c r="AA6287" s="1"/>
      <c r="AB6287" s="1"/>
      <c r="AC6287" s="1"/>
    </row>
    <row r="6288" spans="1:29" ht="15" customHeight="1" x14ac:dyDescent="0.25">
      <c r="A6288" s="342"/>
      <c r="B6288" s="417"/>
      <c r="C6288" s="418"/>
      <c r="S6288" s="367"/>
      <c r="T6288" s="367"/>
      <c r="U6288" s="368"/>
      <c r="V6288" s="1"/>
      <c r="W6288" s="1"/>
      <c r="X6288" s="1"/>
      <c r="Y6288" s="1"/>
      <c r="Z6288" s="1"/>
      <c r="AA6288" s="1"/>
      <c r="AB6288" s="1"/>
      <c r="AC6288" s="1"/>
    </row>
    <row r="6289" spans="1:29" ht="15" customHeight="1" x14ac:dyDescent="0.25">
      <c r="A6289" s="342"/>
      <c r="B6289" s="417"/>
      <c r="C6289" s="418"/>
      <c r="S6289" s="367"/>
      <c r="T6289" s="367"/>
      <c r="U6289" s="368"/>
      <c r="V6289" s="1"/>
      <c r="W6289" s="1"/>
      <c r="X6289" s="1"/>
      <c r="Y6289" s="1"/>
      <c r="Z6289" s="1"/>
      <c r="AA6289" s="1"/>
      <c r="AB6289" s="1"/>
      <c r="AC6289" s="1"/>
    </row>
    <row r="6290" spans="1:29" ht="15" customHeight="1" x14ac:dyDescent="0.25">
      <c r="A6290" s="342"/>
      <c r="B6290" s="417"/>
      <c r="C6290" s="418"/>
      <c r="S6290" s="367"/>
      <c r="T6290" s="367"/>
      <c r="U6290" s="368"/>
      <c r="V6290" s="1"/>
      <c r="W6290" s="1"/>
      <c r="X6290" s="1"/>
      <c r="Y6290" s="1"/>
      <c r="Z6290" s="1"/>
      <c r="AA6290" s="1"/>
      <c r="AB6290" s="1"/>
      <c r="AC6290" s="1"/>
    </row>
    <row r="6291" spans="1:29" ht="15" customHeight="1" x14ac:dyDescent="0.25">
      <c r="A6291" s="342"/>
      <c r="B6291" s="417"/>
      <c r="C6291" s="418"/>
      <c r="S6291" s="367"/>
      <c r="T6291" s="367"/>
      <c r="U6291" s="368"/>
      <c r="V6291" s="1"/>
      <c r="W6291" s="1"/>
      <c r="X6291" s="1"/>
      <c r="Y6291" s="1"/>
      <c r="Z6291" s="1"/>
      <c r="AA6291" s="1"/>
      <c r="AB6291" s="1"/>
      <c r="AC6291" s="1"/>
    </row>
    <row r="6292" spans="1:29" ht="15" customHeight="1" x14ac:dyDescent="0.25">
      <c r="A6292" s="342"/>
      <c r="B6292" s="417"/>
      <c r="C6292" s="418"/>
      <c r="S6292" s="367"/>
      <c r="T6292" s="367"/>
      <c r="U6292" s="368"/>
      <c r="V6292" s="1"/>
      <c r="W6292" s="1"/>
      <c r="X6292" s="1"/>
      <c r="Y6292" s="1"/>
      <c r="Z6292" s="1"/>
      <c r="AA6292" s="1"/>
      <c r="AB6292" s="1"/>
      <c r="AC6292" s="1"/>
    </row>
    <row r="6293" spans="1:29" ht="15" customHeight="1" x14ac:dyDescent="0.25">
      <c r="A6293" s="342"/>
      <c r="B6293" s="417"/>
      <c r="C6293" s="418"/>
      <c r="S6293" s="367"/>
      <c r="T6293" s="367"/>
      <c r="U6293" s="368"/>
      <c r="V6293" s="1"/>
      <c r="W6293" s="1"/>
      <c r="X6293" s="1"/>
      <c r="Y6293" s="1"/>
      <c r="Z6293" s="1"/>
      <c r="AA6293" s="1"/>
      <c r="AB6293" s="1"/>
      <c r="AC6293" s="1"/>
    </row>
    <row r="6294" spans="1:29" ht="15" customHeight="1" x14ac:dyDescent="0.25">
      <c r="A6294" s="342"/>
      <c r="B6294" s="417"/>
      <c r="C6294" s="418"/>
      <c r="S6294" s="367"/>
      <c r="T6294" s="367"/>
      <c r="U6294" s="368"/>
      <c r="V6294" s="1"/>
      <c r="W6294" s="1"/>
      <c r="X6294" s="1"/>
      <c r="Y6294" s="1"/>
      <c r="Z6294" s="1"/>
      <c r="AA6294" s="1"/>
      <c r="AB6294" s="1"/>
      <c r="AC6294" s="1"/>
    </row>
    <row r="6295" spans="1:29" ht="15" customHeight="1" x14ac:dyDescent="0.25">
      <c r="A6295" s="342"/>
      <c r="B6295" s="417"/>
      <c r="C6295" s="418"/>
      <c r="S6295" s="367"/>
      <c r="T6295" s="367"/>
      <c r="U6295" s="368"/>
      <c r="V6295" s="1"/>
      <c r="W6295" s="1"/>
      <c r="X6295" s="1"/>
      <c r="Y6295" s="1"/>
      <c r="Z6295" s="1"/>
      <c r="AA6295" s="1"/>
      <c r="AB6295" s="1"/>
      <c r="AC6295" s="1"/>
    </row>
    <row r="6296" spans="1:29" ht="15" customHeight="1" x14ac:dyDescent="0.25">
      <c r="A6296" s="342"/>
      <c r="B6296" s="417"/>
      <c r="C6296" s="418"/>
      <c r="S6296" s="367"/>
      <c r="T6296" s="367"/>
      <c r="U6296" s="368"/>
      <c r="V6296" s="1"/>
      <c r="W6296" s="1"/>
      <c r="X6296" s="1"/>
      <c r="Y6296" s="1"/>
      <c r="Z6296" s="1"/>
      <c r="AA6296" s="1"/>
      <c r="AB6296" s="1"/>
      <c r="AC6296" s="1"/>
    </row>
    <row r="6297" spans="1:29" ht="15" customHeight="1" x14ac:dyDescent="0.25">
      <c r="A6297" s="342"/>
      <c r="B6297" s="417"/>
      <c r="C6297" s="418"/>
      <c r="S6297" s="367"/>
      <c r="T6297" s="367"/>
      <c r="U6297" s="368"/>
      <c r="V6297" s="1"/>
      <c r="W6297" s="1"/>
      <c r="X6297" s="1"/>
      <c r="Y6297" s="1"/>
      <c r="Z6297" s="1"/>
      <c r="AA6297" s="1"/>
      <c r="AB6297" s="1"/>
      <c r="AC6297" s="1"/>
    </row>
    <row r="6298" spans="1:29" ht="15" customHeight="1" x14ac:dyDescent="0.25">
      <c r="A6298" s="342"/>
      <c r="B6298" s="417"/>
      <c r="C6298" s="418"/>
      <c r="S6298" s="367"/>
      <c r="T6298" s="367"/>
      <c r="U6298" s="368"/>
      <c r="V6298" s="1"/>
      <c r="W6298" s="1"/>
      <c r="X6298" s="1"/>
      <c r="Y6298" s="1"/>
      <c r="Z6298" s="1"/>
      <c r="AA6298" s="1"/>
      <c r="AB6298" s="1"/>
      <c r="AC6298" s="1"/>
    </row>
    <row r="6299" spans="1:29" ht="15" customHeight="1" x14ac:dyDescent="0.25">
      <c r="A6299" s="342"/>
      <c r="B6299" s="417"/>
      <c r="C6299" s="418"/>
      <c r="S6299" s="367"/>
      <c r="T6299" s="367"/>
      <c r="U6299" s="368"/>
      <c r="V6299" s="1"/>
      <c r="W6299" s="1"/>
      <c r="X6299" s="1"/>
      <c r="Y6299" s="1"/>
      <c r="Z6299" s="1"/>
      <c r="AA6299" s="1"/>
      <c r="AB6299" s="1"/>
      <c r="AC6299" s="1"/>
    </row>
    <row r="6300" spans="1:29" ht="15" customHeight="1" x14ac:dyDescent="0.25">
      <c r="A6300" s="342"/>
      <c r="B6300" s="417"/>
      <c r="C6300" s="418"/>
      <c r="S6300" s="367"/>
      <c r="T6300" s="367"/>
      <c r="U6300" s="368"/>
      <c r="V6300" s="1"/>
      <c r="W6300" s="1"/>
      <c r="X6300" s="1"/>
      <c r="Y6300" s="1"/>
      <c r="Z6300" s="1"/>
      <c r="AA6300" s="1"/>
      <c r="AB6300" s="1"/>
      <c r="AC6300" s="1"/>
    </row>
    <row r="6301" spans="1:29" ht="15" customHeight="1" x14ac:dyDescent="0.25">
      <c r="A6301" s="342"/>
      <c r="B6301" s="417"/>
      <c r="C6301" s="418"/>
      <c r="S6301" s="367"/>
      <c r="T6301" s="367"/>
      <c r="U6301" s="368"/>
      <c r="V6301" s="1"/>
      <c r="W6301" s="1"/>
      <c r="X6301" s="1"/>
      <c r="Y6301" s="1"/>
      <c r="Z6301" s="1"/>
      <c r="AA6301" s="1"/>
      <c r="AB6301" s="1"/>
      <c r="AC6301" s="1"/>
    </row>
    <row r="6302" spans="1:29" ht="15" customHeight="1" x14ac:dyDescent="0.25">
      <c r="A6302" s="342"/>
      <c r="B6302" s="417"/>
      <c r="C6302" s="418"/>
      <c r="S6302" s="367"/>
      <c r="T6302" s="367"/>
      <c r="U6302" s="368"/>
      <c r="V6302" s="1"/>
      <c r="W6302" s="1"/>
      <c r="X6302" s="1"/>
      <c r="Y6302" s="1"/>
      <c r="Z6302" s="1"/>
      <c r="AA6302" s="1"/>
      <c r="AB6302" s="1"/>
      <c r="AC6302" s="1"/>
    </row>
    <row r="6303" spans="1:29" ht="15" customHeight="1" x14ac:dyDescent="0.25">
      <c r="A6303" s="342"/>
      <c r="B6303" s="417"/>
      <c r="C6303" s="418"/>
      <c r="S6303" s="367"/>
      <c r="T6303" s="367"/>
      <c r="U6303" s="368"/>
      <c r="V6303" s="1"/>
      <c r="W6303" s="1"/>
      <c r="X6303" s="1"/>
      <c r="Y6303" s="1"/>
      <c r="Z6303" s="1"/>
      <c r="AA6303" s="1"/>
      <c r="AB6303" s="1"/>
      <c r="AC6303" s="1"/>
    </row>
    <row r="6304" spans="1:29" ht="15" customHeight="1" x14ac:dyDescent="0.25">
      <c r="A6304" s="342"/>
      <c r="B6304" s="417"/>
      <c r="C6304" s="418"/>
      <c r="S6304" s="367"/>
      <c r="T6304" s="367"/>
      <c r="U6304" s="368"/>
      <c r="V6304" s="1"/>
      <c r="W6304" s="1"/>
      <c r="X6304" s="1"/>
      <c r="Y6304" s="1"/>
      <c r="Z6304" s="1"/>
      <c r="AA6304" s="1"/>
      <c r="AB6304" s="1"/>
      <c r="AC6304" s="1"/>
    </row>
    <row r="6305" spans="1:29" ht="15" customHeight="1" x14ac:dyDescent="0.25">
      <c r="A6305" s="342"/>
      <c r="B6305" s="417"/>
      <c r="C6305" s="418"/>
      <c r="S6305" s="367"/>
      <c r="T6305" s="367"/>
      <c r="U6305" s="368"/>
      <c r="V6305" s="1"/>
      <c r="W6305" s="1"/>
      <c r="X6305" s="1"/>
      <c r="Y6305" s="1"/>
      <c r="Z6305" s="1"/>
      <c r="AA6305" s="1"/>
      <c r="AB6305" s="1"/>
      <c r="AC6305" s="1"/>
    </row>
    <row r="6306" spans="1:29" ht="15" customHeight="1" x14ac:dyDescent="0.25">
      <c r="A6306" s="342"/>
      <c r="B6306" s="417"/>
      <c r="C6306" s="418"/>
      <c r="S6306" s="367"/>
      <c r="T6306" s="367"/>
      <c r="U6306" s="368"/>
      <c r="V6306" s="1"/>
      <c r="W6306" s="1"/>
      <c r="X6306" s="1"/>
      <c r="Y6306" s="1"/>
      <c r="Z6306" s="1"/>
      <c r="AA6306" s="1"/>
      <c r="AB6306" s="1"/>
      <c r="AC6306" s="1"/>
    </row>
    <row r="6307" spans="1:29" ht="15" customHeight="1" x14ac:dyDescent="0.25">
      <c r="A6307" s="342"/>
      <c r="B6307" s="417"/>
      <c r="C6307" s="418"/>
      <c r="S6307" s="367"/>
      <c r="T6307" s="367"/>
      <c r="U6307" s="368"/>
      <c r="V6307" s="1"/>
      <c r="W6307" s="1"/>
      <c r="X6307" s="1"/>
      <c r="Y6307" s="1"/>
      <c r="Z6307" s="1"/>
      <c r="AA6307" s="1"/>
      <c r="AB6307" s="1"/>
      <c r="AC6307" s="1"/>
    </row>
    <row r="6308" spans="1:29" ht="15" customHeight="1" x14ac:dyDescent="0.25">
      <c r="A6308" s="342"/>
      <c r="B6308" s="417"/>
      <c r="C6308" s="418"/>
      <c r="S6308" s="367"/>
      <c r="T6308" s="367"/>
      <c r="U6308" s="368"/>
      <c r="V6308" s="1"/>
      <c r="W6308" s="1"/>
      <c r="X6308" s="1"/>
      <c r="Y6308" s="1"/>
      <c r="Z6308" s="1"/>
      <c r="AA6308" s="1"/>
      <c r="AB6308" s="1"/>
      <c r="AC6308" s="1"/>
    </row>
    <row r="6309" spans="1:29" ht="15" customHeight="1" x14ac:dyDescent="0.25">
      <c r="A6309" s="342"/>
      <c r="B6309" s="417"/>
      <c r="C6309" s="418"/>
      <c r="S6309" s="367"/>
      <c r="T6309" s="367"/>
      <c r="U6309" s="368"/>
      <c r="V6309" s="1"/>
      <c r="W6309" s="1"/>
      <c r="X6309" s="1"/>
      <c r="Y6309" s="1"/>
      <c r="Z6309" s="1"/>
      <c r="AA6309" s="1"/>
      <c r="AB6309" s="1"/>
      <c r="AC6309" s="1"/>
    </row>
    <row r="6310" spans="1:29" ht="15" customHeight="1" x14ac:dyDescent="0.25">
      <c r="A6310" s="342"/>
      <c r="B6310" s="417"/>
      <c r="C6310" s="418"/>
      <c r="S6310" s="367"/>
      <c r="T6310" s="367"/>
      <c r="U6310" s="368"/>
      <c r="V6310" s="1"/>
      <c r="W6310" s="1"/>
      <c r="X6310" s="1"/>
      <c r="Y6310" s="1"/>
      <c r="Z6310" s="1"/>
      <c r="AA6310" s="1"/>
      <c r="AB6310" s="1"/>
      <c r="AC6310" s="1"/>
    </row>
    <row r="6311" spans="1:29" ht="15" customHeight="1" x14ac:dyDescent="0.25">
      <c r="A6311" s="342"/>
      <c r="B6311" s="417"/>
      <c r="C6311" s="418"/>
      <c r="S6311" s="367"/>
      <c r="T6311" s="367"/>
      <c r="U6311" s="368"/>
      <c r="V6311" s="1"/>
      <c r="W6311" s="1"/>
      <c r="X6311" s="1"/>
      <c r="Y6311" s="1"/>
      <c r="Z6311" s="1"/>
      <c r="AA6311" s="1"/>
      <c r="AB6311" s="1"/>
      <c r="AC6311" s="1"/>
    </row>
    <row r="6312" spans="1:29" ht="15" customHeight="1" x14ac:dyDescent="0.25">
      <c r="A6312" s="342"/>
      <c r="B6312" s="417"/>
      <c r="C6312" s="418"/>
      <c r="S6312" s="367"/>
      <c r="T6312" s="367"/>
      <c r="U6312" s="368"/>
      <c r="V6312" s="1"/>
      <c r="W6312" s="1"/>
      <c r="X6312" s="1"/>
      <c r="Y6312" s="1"/>
      <c r="Z6312" s="1"/>
      <c r="AA6312" s="1"/>
      <c r="AB6312" s="1"/>
      <c r="AC6312" s="1"/>
    </row>
    <row r="6313" spans="1:29" ht="15" customHeight="1" x14ac:dyDescent="0.25">
      <c r="A6313" s="342"/>
      <c r="B6313" s="417"/>
      <c r="C6313" s="418"/>
      <c r="S6313" s="367"/>
      <c r="T6313" s="367"/>
      <c r="U6313" s="368"/>
      <c r="V6313" s="1"/>
      <c r="W6313" s="1"/>
      <c r="X6313" s="1"/>
      <c r="Y6313" s="1"/>
      <c r="Z6313" s="1"/>
      <c r="AA6313" s="1"/>
      <c r="AB6313" s="1"/>
      <c r="AC6313" s="1"/>
    </row>
    <row r="6314" spans="1:29" ht="15" customHeight="1" x14ac:dyDescent="0.25">
      <c r="A6314" s="342"/>
      <c r="B6314" s="417"/>
      <c r="C6314" s="418"/>
      <c r="S6314" s="367"/>
      <c r="T6314" s="367"/>
      <c r="U6314" s="368"/>
      <c r="V6314" s="1"/>
      <c r="W6314" s="1"/>
      <c r="X6314" s="1"/>
      <c r="Y6314" s="1"/>
      <c r="Z6314" s="1"/>
      <c r="AA6314" s="1"/>
      <c r="AB6314" s="1"/>
      <c r="AC6314" s="1"/>
    </row>
    <row r="6315" spans="1:29" ht="15" customHeight="1" x14ac:dyDescent="0.25">
      <c r="A6315" s="342"/>
      <c r="B6315" s="417"/>
      <c r="C6315" s="418"/>
      <c r="S6315" s="367"/>
      <c r="T6315" s="367"/>
      <c r="U6315" s="368"/>
      <c r="V6315" s="1"/>
      <c r="W6315" s="1"/>
      <c r="X6315" s="1"/>
      <c r="Y6315" s="1"/>
      <c r="Z6315" s="1"/>
      <c r="AA6315" s="1"/>
      <c r="AB6315" s="1"/>
      <c r="AC6315" s="1"/>
    </row>
    <row r="6316" spans="1:29" ht="15" customHeight="1" x14ac:dyDescent="0.25">
      <c r="A6316" s="342"/>
      <c r="B6316" s="417"/>
      <c r="C6316" s="418"/>
      <c r="S6316" s="367"/>
      <c r="T6316" s="367"/>
      <c r="U6316" s="368"/>
      <c r="V6316" s="1"/>
      <c r="W6316" s="1"/>
      <c r="X6316" s="1"/>
      <c r="Y6316" s="1"/>
      <c r="Z6316" s="1"/>
      <c r="AA6316" s="1"/>
      <c r="AB6316" s="1"/>
      <c r="AC6316" s="1"/>
    </row>
    <row r="6317" spans="1:29" ht="15" customHeight="1" x14ac:dyDescent="0.25">
      <c r="A6317" s="342"/>
      <c r="B6317" s="417"/>
      <c r="C6317" s="418"/>
      <c r="S6317" s="367"/>
      <c r="T6317" s="367"/>
      <c r="U6317" s="368"/>
      <c r="V6317" s="1"/>
      <c r="W6317" s="1"/>
      <c r="X6317" s="1"/>
      <c r="Y6317" s="1"/>
      <c r="Z6317" s="1"/>
      <c r="AA6317" s="1"/>
      <c r="AB6317" s="1"/>
      <c r="AC6317" s="1"/>
    </row>
    <row r="6318" spans="1:29" ht="15" customHeight="1" x14ac:dyDescent="0.25">
      <c r="A6318" s="342"/>
      <c r="B6318" s="417"/>
      <c r="C6318" s="418"/>
      <c r="S6318" s="367"/>
      <c r="T6318" s="367"/>
      <c r="U6318" s="368"/>
      <c r="V6318" s="1"/>
      <c r="W6318" s="1"/>
      <c r="X6318" s="1"/>
      <c r="Y6318" s="1"/>
      <c r="Z6318" s="1"/>
      <c r="AA6318" s="1"/>
      <c r="AB6318" s="1"/>
      <c r="AC6318" s="1"/>
    </row>
    <row r="6319" spans="1:29" ht="15" customHeight="1" x14ac:dyDescent="0.25">
      <c r="A6319" s="342"/>
      <c r="B6319" s="417"/>
      <c r="C6319" s="418"/>
      <c r="S6319" s="367"/>
      <c r="T6319" s="367"/>
      <c r="U6319" s="368"/>
      <c r="V6319" s="1"/>
      <c r="W6319" s="1"/>
      <c r="X6319" s="1"/>
      <c r="Y6319" s="1"/>
      <c r="Z6319" s="1"/>
      <c r="AA6319" s="1"/>
      <c r="AB6319" s="1"/>
      <c r="AC6319" s="1"/>
    </row>
    <row r="6320" spans="1:29" ht="15" customHeight="1" x14ac:dyDescent="0.25">
      <c r="A6320" s="342"/>
      <c r="B6320" s="417"/>
      <c r="C6320" s="418"/>
      <c r="S6320" s="367"/>
      <c r="T6320" s="367"/>
      <c r="U6320" s="368"/>
      <c r="V6320" s="1"/>
      <c r="W6320" s="1"/>
      <c r="X6320" s="1"/>
      <c r="Y6320" s="1"/>
      <c r="Z6320" s="1"/>
      <c r="AA6320" s="1"/>
      <c r="AB6320" s="1"/>
      <c r="AC6320" s="1"/>
    </row>
    <row r="6321" spans="1:29" ht="15" customHeight="1" x14ac:dyDescent="0.25">
      <c r="A6321" s="342"/>
      <c r="B6321" s="417"/>
      <c r="C6321" s="418"/>
      <c r="S6321" s="367"/>
      <c r="T6321" s="367"/>
      <c r="U6321" s="368"/>
      <c r="V6321" s="1"/>
      <c r="W6321" s="1"/>
      <c r="X6321" s="1"/>
      <c r="Y6321" s="1"/>
      <c r="Z6321" s="1"/>
      <c r="AA6321" s="1"/>
      <c r="AB6321" s="1"/>
      <c r="AC6321" s="1"/>
    </row>
    <row r="6322" spans="1:29" ht="15" customHeight="1" x14ac:dyDescent="0.25">
      <c r="A6322" s="342"/>
      <c r="B6322" s="417"/>
      <c r="C6322" s="418"/>
      <c r="S6322" s="367"/>
      <c r="T6322" s="367"/>
      <c r="U6322" s="368"/>
      <c r="V6322" s="1"/>
      <c r="W6322" s="1"/>
      <c r="X6322" s="1"/>
      <c r="Y6322" s="1"/>
      <c r="Z6322" s="1"/>
      <c r="AA6322" s="1"/>
      <c r="AB6322" s="1"/>
      <c r="AC6322" s="1"/>
    </row>
    <row r="6323" spans="1:29" ht="15" customHeight="1" x14ac:dyDescent="0.25">
      <c r="A6323" s="342"/>
      <c r="B6323" s="417"/>
      <c r="C6323" s="418"/>
      <c r="S6323" s="367"/>
      <c r="T6323" s="367"/>
      <c r="U6323" s="368"/>
      <c r="V6323" s="1"/>
      <c r="W6323" s="1"/>
      <c r="X6323" s="1"/>
      <c r="Y6323" s="1"/>
      <c r="Z6323" s="1"/>
      <c r="AA6323" s="1"/>
      <c r="AB6323" s="1"/>
      <c r="AC6323" s="1"/>
    </row>
    <row r="6324" spans="1:29" ht="15" customHeight="1" x14ac:dyDescent="0.25">
      <c r="A6324" s="342"/>
      <c r="B6324" s="417"/>
      <c r="C6324" s="418"/>
      <c r="S6324" s="367"/>
      <c r="T6324" s="367"/>
      <c r="U6324" s="368"/>
      <c r="V6324" s="1"/>
      <c r="W6324" s="1"/>
      <c r="X6324" s="1"/>
      <c r="Y6324" s="1"/>
      <c r="Z6324" s="1"/>
      <c r="AA6324" s="1"/>
      <c r="AB6324" s="1"/>
      <c r="AC6324" s="1"/>
    </row>
    <row r="6325" spans="1:29" ht="15" customHeight="1" x14ac:dyDescent="0.25">
      <c r="A6325" s="342"/>
      <c r="B6325" s="417"/>
      <c r="C6325" s="418"/>
      <c r="S6325" s="367"/>
      <c r="T6325" s="367"/>
      <c r="U6325" s="368"/>
      <c r="V6325" s="1"/>
      <c r="W6325" s="1"/>
      <c r="X6325" s="1"/>
      <c r="Y6325" s="1"/>
      <c r="Z6325" s="1"/>
      <c r="AA6325" s="1"/>
      <c r="AB6325" s="1"/>
      <c r="AC6325" s="1"/>
    </row>
    <row r="6326" spans="1:29" ht="15" customHeight="1" x14ac:dyDescent="0.25">
      <c r="A6326" s="342"/>
      <c r="B6326" s="417"/>
      <c r="C6326" s="418"/>
      <c r="S6326" s="367"/>
      <c r="T6326" s="367"/>
      <c r="U6326" s="368"/>
      <c r="V6326" s="1"/>
      <c r="W6326" s="1"/>
      <c r="X6326" s="1"/>
      <c r="Y6326" s="1"/>
      <c r="Z6326" s="1"/>
      <c r="AA6326" s="1"/>
      <c r="AB6326" s="1"/>
      <c r="AC6326" s="1"/>
    </row>
    <row r="6327" spans="1:29" ht="15" customHeight="1" x14ac:dyDescent="0.25">
      <c r="A6327" s="342"/>
      <c r="B6327" s="417"/>
      <c r="C6327" s="418"/>
      <c r="S6327" s="367"/>
      <c r="T6327" s="367"/>
      <c r="U6327" s="368"/>
      <c r="V6327" s="1"/>
      <c r="W6327" s="1"/>
      <c r="X6327" s="1"/>
      <c r="Y6327" s="1"/>
      <c r="Z6327" s="1"/>
      <c r="AA6327" s="1"/>
      <c r="AB6327" s="1"/>
      <c r="AC6327" s="1"/>
    </row>
    <row r="6328" spans="1:29" ht="15" customHeight="1" x14ac:dyDescent="0.25">
      <c r="A6328" s="342"/>
      <c r="B6328" s="417"/>
      <c r="C6328" s="418"/>
      <c r="S6328" s="367"/>
      <c r="T6328" s="367"/>
      <c r="U6328" s="368"/>
      <c r="V6328" s="1"/>
      <c r="W6328" s="1"/>
      <c r="X6328" s="1"/>
      <c r="Y6328" s="1"/>
      <c r="Z6328" s="1"/>
      <c r="AA6328" s="1"/>
      <c r="AB6328" s="1"/>
      <c r="AC6328" s="1"/>
    </row>
    <row r="6329" spans="1:29" ht="15" customHeight="1" x14ac:dyDescent="0.25">
      <c r="A6329" s="342"/>
      <c r="B6329" s="417"/>
      <c r="C6329" s="418"/>
      <c r="S6329" s="367"/>
      <c r="T6329" s="367"/>
      <c r="U6329" s="368"/>
      <c r="V6329" s="1"/>
      <c r="W6329" s="1"/>
      <c r="X6329" s="1"/>
      <c r="Y6329" s="1"/>
      <c r="Z6329" s="1"/>
      <c r="AA6329" s="1"/>
      <c r="AB6329" s="1"/>
      <c r="AC6329" s="1"/>
    </row>
    <row r="6330" spans="1:29" ht="15" customHeight="1" x14ac:dyDescent="0.25">
      <c r="A6330" s="342"/>
      <c r="B6330" s="417"/>
      <c r="C6330" s="418"/>
      <c r="S6330" s="367"/>
      <c r="T6330" s="367"/>
      <c r="U6330" s="368"/>
      <c r="V6330" s="1"/>
      <c r="W6330" s="1"/>
      <c r="X6330" s="1"/>
      <c r="Y6330" s="1"/>
      <c r="Z6330" s="1"/>
      <c r="AA6330" s="1"/>
      <c r="AB6330" s="1"/>
      <c r="AC6330" s="1"/>
    </row>
    <row r="6331" spans="1:29" ht="15" customHeight="1" x14ac:dyDescent="0.25">
      <c r="A6331" s="342"/>
      <c r="B6331" s="417"/>
      <c r="C6331" s="418"/>
      <c r="S6331" s="367"/>
      <c r="T6331" s="367"/>
      <c r="U6331" s="368"/>
      <c r="V6331" s="1"/>
      <c r="W6331" s="1"/>
      <c r="X6331" s="1"/>
      <c r="Y6331" s="1"/>
      <c r="Z6331" s="1"/>
      <c r="AA6331" s="1"/>
      <c r="AB6331" s="1"/>
      <c r="AC6331" s="1"/>
    </row>
    <row r="6332" spans="1:29" ht="15" customHeight="1" x14ac:dyDescent="0.25">
      <c r="A6332" s="342"/>
      <c r="B6332" s="417"/>
      <c r="C6332" s="418"/>
      <c r="S6332" s="367"/>
      <c r="T6332" s="367"/>
      <c r="U6332" s="368"/>
      <c r="V6332" s="1"/>
      <c r="W6332" s="1"/>
      <c r="X6332" s="1"/>
      <c r="Y6332" s="1"/>
      <c r="Z6332" s="1"/>
      <c r="AA6332" s="1"/>
      <c r="AB6332" s="1"/>
      <c r="AC6332" s="1"/>
    </row>
    <row r="6333" spans="1:29" ht="15" customHeight="1" x14ac:dyDescent="0.25">
      <c r="A6333" s="342"/>
      <c r="B6333" s="417"/>
      <c r="C6333" s="418"/>
      <c r="S6333" s="367"/>
      <c r="T6333" s="367"/>
      <c r="U6333" s="368"/>
      <c r="V6333" s="1"/>
      <c r="W6333" s="1"/>
      <c r="X6333" s="1"/>
      <c r="Y6333" s="1"/>
      <c r="Z6333" s="1"/>
      <c r="AA6333" s="1"/>
      <c r="AB6333" s="1"/>
      <c r="AC6333" s="1"/>
    </row>
    <row r="6334" spans="1:29" ht="15" customHeight="1" x14ac:dyDescent="0.25">
      <c r="A6334" s="342"/>
      <c r="B6334" s="417"/>
      <c r="C6334" s="418"/>
      <c r="S6334" s="367"/>
      <c r="T6334" s="367"/>
      <c r="U6334" s="368"/>
      <c r="V6334" s="1"/>
      <c r="W6334" s="1"/>
      <c r="X6334" s="1"/>
      <c r="Y6334" s="1"/>
      <c r="Z6334" s="1"/>
      <c r="AA6334" s="1"/>
      <c r="AB6334" s="1"/>
      <c r="AC6334" s="1"/>
    </row>
    <row r="6335" spans="1:29" ht="15" customHeight="1" x14ac:dyDescent="0.25">
      <c r="A6335" s="342"/>
      <c r="B6335" s="417"/>
      <c r="C6335" s="418"/>
      <c r="S6335" s="367"/>
      <c r="T6335" s="367"/>
      <c r="U6335" s="368"/>
      <c r="V6335" s="1"/>
      <c r="W6335" s="1"/>
      <c r="X6335" s="1"/>
      <c r="Y6335" s="1"/>
      <c r="Z6335" s="1"/>
      <c r="AA6335" s="1"/>
      <c r="AB6335" s="1"/>
      <c r="AC6335" s="1"/>
    </row>
    <row r="6336" spans="1:29" ht="15" customHeight="1" x14ac:dyDescent="0.25">
      <c r="A6336" s="342"/>
      <c r="B6336" s="417"/>
      <c r="C6336" s="418"/>
      <c r="S6336" s="367"/>
      <c r="T6336" s="367"/>
      <c r="U6336" s="368"/>
      <c r="V6336" s="1"/>
      <c r="W6336" s="1"/>
      <c r="X6336" s="1"/>
      <c r="Y6336" s="1"/>
      <c r="Z6336" s="1"/>
      <c r="AA6336" s="1"/>
      <c r="AB6336" s="1"/>
      <c r="AC6336" s="1"/>
    </row>
    <row r="6337" spans="1:29" ht="15" customHeight="1" x14ac:dyDescent="0.25">
      <c r="A6337" s="342"/>
      <c r="B6337" s="417"/>
      <c r="C6337" s="418"/>
      <c r="S6337" s="367"/>
      <c r="T6337" s="367"/>
      <c r="U6337" s="368"/>
      <c r="V6337" s="1"/>
      <c r="W6337" s="1"/>
      <c r="X6337" s="1"/>
      <c r="Y6337" s="1"/>
      <c r="Z6337" s="1"/>
      <c r="AA6337" s="1"/>
      <c r="AB6337" s="1"/>
      <c r="AC6337" s="1"/>
    </row>
    <row r="6338" spans="1:29" ht="15" customHeight="1" x14ac:dyDescent="0.25">
      <c r="A6338" s="342"/>
      <c r="B6338" s="417"/>
      <c r="C6338" s="418"/>
      <c r="S6338" s="367"/>
      <c r="T6338" s="367"/>
      <c r="U6338" s="368"/>
      <c r="V6338" s="1"/>
      <c r="W6338" s="1"/>
      <c r="X6338" s="1"/>
      <c r="Y6338" s="1"/>
      <c r="Z6338" s="1"/>
      <c r="AA6338" s="1"/>
      <c r="AB6338" s="1"/>
      <c r="AC6338" s="1"/>
    </row>
    <row r="6339" spans="1:29" ht="15" customHeight="1" x14ac:dyDescent="0.25">
      <c r="A6339" s="342"/>
      <c r="B6339" s="417"/>
      <c r="C6339" s="418"/>
      <c r="S6339" s="367"/>
      <c r="T6339" s="367"/>
      <c r="U6339" s="368"/>
      <c r="V6339" s="1"/>
      <c r="W6339" s="1"/>
      <c r="X6339" s="1"/>
      <c r="Y6339" s="1"/>
      <c r="Z6339" s="1"/>
      <c r="AA6339" s="1"/>
      <c r="AB6339" s="1"/>
      <c r="AC6339" s="1"/>
    </row>
    <row r="6340" spans="1:29" ht="15" customHeight="1" x14ac:dyDescent="0.25">
      <c r="A6340" s="342"/>
      <c r="B6340" s="417"/>
      <c r="C6340" s="418"/>
      <c r="S6340" s="367"/>
      <c r="T6340" s="367"/>
      <c r="U6340" s="368"/>
      <c r="V6340" s="1"/>
      <c r="W6340" s="1"/>
      <c r="X6340" s="1"/>
      <c r="Y6340" s="1"/>
      <c r="Z6340" s="1"/>
      <c r="AA6340" s="1"/>
      <c r="AB6340" s="1"/>
      <c r="AC6340" s="1"/>
    </row>
    <row r="6341" spans="1:29" ht="15" customHeight="1" x14ac:dyDescent="0.25">
      <c r="A6341" s="342"/>
      <c r="B6341" s="417"/>
      <c r="C6341" s="418"/>
      <c r="S6341" s="367"/>
      <c r="T6341" s="367"/>
      <c r="U6341" s="368"/>
      <c r="V6341" s="1"/>
      <c r="W6341" s="1"/>
      <c r="X6341" s="1"/>
      <c r="Y6341" s="1"/>
      <c r="Z6341" s="1"/>
      <c r="AA6341" s="1"/>
      <c r="AB6341" s="1"/>
      <c r="AC6341" s="1"/>
    </row>
    <row r="6342" spans="1:29" ht="15" customHeight="1" x14ac:dyDescent="0.25">
      <c r="A6342" s="342"/>
      <c r="B6342" s="417"/>
      <c r="C6342" s="418"/>
      <c r="S6342" s="367"/>
      <c r="T6342" s="367"/>
      <c r="U6342" s="368"/>
      <c r="V6342" s="1"/>
      <c r="W6342" s="1"/>
      <c r="X6342" s="1"/>
      <c r="Y6342" s="1"/>
      <c r="Z6342" s="1"/>
      <c r="AA6342" s="1"/>
      <c r="AB6342" s="1"/>
      <c r="AC6342" s="1"/>
    </row>
    <row r="6343" spans="1:29" ht="15" customHeight="1" x14ac:dyDescent="0.25">
      <c r="A6343" s="342"/>
      <c r="B6343" s="417"/>
      <c r="C6343" s="418"/>
      <c r="S6343" s="367"/>
      <c r="T6343" s="367"/>
      <c r="U6343" s="368"/>
      <c r="V6343" s="1"/>
      <c r="W6343" s="1"/>
      <c r="X6343" s="1"/>
      <c r="Y6343" s="1"/>
      <c r="Z6343" s="1"/>
      <c r="AA6343" s="1"/>
      <c r="AB6343" s="1"/>
      <c r="AC6343" s="1"/>
    </row>
    <row r="6344" spans="1:29" ht="15" customHeight="1" x14ac:dyDescent="0.25">
      <c r="A6344" s="342"/>
      <c r="B6344" s="417"/>
      <c r="C6344" s="418"/>
      <c r="S6344" s="367"/>
      <c r="T6344" s="367"/>
      <c r="U6344" s="368"/>
      <c r="V6344" s="1"/>
      <c r="W6344" s="1"/>
      <c r="X6344" s="1"/>
      <c r="Y6344" s="1"/>
      <c r="Z6344" s="1"/>
      <c r="AA6344" s="1"/>
      <c r="AB6344" s="1"/>
      <c r="AC6344" s="1"/>
    </row>
    <row r="6345" spans="1:29" ht="15" customHeight="1" x14ac:dyDescent="0.25">
      <c r="A6345" s="342"/>
      <c r="B6345" s="417"/>
      <c r="C6345" s="418"/>
      <c r="S6345" s="367"/>
      <c r="T6345" s="367"/>
      <c r="U6345" s="368"/>
      <c r="V6345" s="1"/>
      <c r="W6345" s="1"/>
      <c r="X6345" s="1"/>
      <c r="Y6345" s="1"/>
      <c r="Z6345" s="1"/>
      <c r="AA6345" s="1"/>
      <c r="AB6345" s="1"/>
      <c r="AC6345" s="1"/>
    </row>
    <row r="6346" spans="1:29" ht="15" customHeight="1" x14ac:dyDescent="0.25">
      <c r="A6346" s="342"/>
      <c r="B6346" s="417"/>
      <c r="C6346" s="418"/>
      <c r="S6346" s="367"/>
      <c r="T6346" s="367"/>
      <c r="U6346" s="368"/>
      <c r="V6346" s="1"/>
      <c r="W6346" s="1"/>
      <c r="X6346" s="1"/>
      <c r="Y6346" s="1"/>
      <c r="Z6346" s="1"/>
      <c r="AA6346" s="1"/>
      <c r="AB6346" s="1"/>
      <c r="AC6346" s="1"/>
    </row>
    <row r="6347" spans="1:29" ht="15" customHeight="1" x14ac:dyDescent="0.25">
      <c r="A6347" s="342"/>
      <c r="B6347" s="417"/>
      <c r="C6347" s="418"/>
      <c r="S6347" s="367"/>
      <c r="T6347" s="367"/>
      <c r="U6347" s="368"/>
      <c r="V6347" s="1"/>
      <c r="W6347" s="1"/>
      <c r="X6347" s="1"/>
      <c r="Y6347" s="1"/>
      <c r="Z6347" s="1"/>
      <c r="AA6347" s="1"/>
      <c r="AB6347" s="1"/>
      <c r="AC6347" s="1"/>
    </row>
    <row r="6348" spans="1:29" ht="15" customHeight="1" x14ac:dyDescent="0.25">
      <c r="A6348" s="342"/>
      <c r="B6348" s="417"/>
      <c r="C6348" s="418"/>
      <c r="S6348" s="367"/>
      <c r="T6348" s="367"/>
      <c r="U6348" s="368"/>
      <c r="V6348" s="1"/>
      <c r="W6348" s="1"/>
      <c r="X6348" s="1"/>
      <c r="Y6348" s="1"/>
      <c r="Z6348" s="1"/>
      <c r="AA6348" s="1"/>
      <c r="AB6348" s="1"/>
      <c r="AC6348" s="1"/>
    </row>
    <row r="6349" spans="1:29" ht="15" customHeight="1" x14ac:dyDescent="0.25">
      <c r="A6349" s="342"/>
      <c r="B6349" s="417"/>
      <c r="C6349" s="418"/>
      <c r="S6349" s="367"/>
      <c r="T6349" s="367"/>
      <c r="U6349" s="368"/>
      <c r="V6349" s="1"/>
      <c r="W6349" s="1"/>
      <c r="X6349" s="1"/>
      <c r="Y6349" s="1"/>
      <c r="Z6349" s="1"/>
      <c r="AA6349" s="1"/>
      <c r="AB6349" s="1"/>
      <c r="AC6349" s="1"/>
    </row>
    <row r="6350" spans="1:29" ht="15" customHeight="1" x14ac:dyDescent="0.25">
      <c r="A6350" s="342"/>
      <c r="B6350" s="417"/>
      <c r="C6350" s="418"/>
      <c r="S6350" s="367"/>
      <c r="T6350" s="367"/>
      <c r="U6350" s="368"/>
      <c r="V6350" s="1"/>
      <c r="W6350" s="1"/>
      <c r="X6350" s="1"/>
      <c r="Y6350" s="1"/>
      <c r="Z6350" s="1"/>
      <c r="AA6350" s="1"/>
      <c r="AB6350" s="1"/>
      <c r="AC6350" s="1"/>
    </row>
    <row r="6351" spans="1:29" ht="15" customHeight="1" x14ac:dyDescent="0.25">
      <c r="A6351" s="342"/>
      <c r="B6351" s="417"/>
      <c r="C6351" s="418"/>
      <c r="S6351" s="367"/>
      <c r="T6351" s="367"/>
      <c r="U6351" s="368"/>
      <c r="V6351" s="1"/>
      <c r="W6351" s="1"/>
      <c r="X6351" s="1"/>
      <c r="Y6351" s="1"/>
      <c r="Z6351" s="1"/>
      <c r="AA6351" s="1"/>
      <c r="AB6351" s="1"/>
      <c r="AC6351" s="1"/>
    </row>
    <row r="6352" spans="1:29" ht="15" customHeight="1" x14ac:dyDescent="0.25">
      <c r="A6352" s="342"/>
      <c r="B6352" s="417"/>
      <c r="C6352" s="418"/>
      <c r="S6352" s="367"/>
      <c r="T6352" s="367"/>
      <c r="U6352" s="368"/>
      <c r="V6352" s="1"/>
      <c r="W6352" s="1"/>
      <c r="X6352" s="1"/>
      <c r="Y6352" s="1"/>
      <c r="Z6352" s="1"/>
      <c r="AA6352" s="1"/>
      <c r="AB6352" s="1"/>
      <c r="AC6352" s="1"/>
    </row>
    <row r="6353" spans="1:29" ht="15" customHeight="1" x14ac:dyDescent="0.25">
      <c r="A6353" s="342"/>
      <c r="B6353" s="417"/>
      <c r="C6353" s="418"/>
      <c r="S6353" s="367"/>
      <c r="T6353" s="367"/>
      <c r="U6353" s="368"/>
      <c r="V6353" s="1"/>
      <c r="W6353" s="1"/>
      <c r="X6353" s="1"/>
      <c r="Y6353" s="1"/>
      <c r="Z6353" s="1"/>
      <c r="AA6353" s="1"/>
      <c r="AB6353" s="1"/>
      <c r="AC6353" s="1"/>
    </row>
    <row r="6354" spans="1:29" ht="15" customHeight="1" x14ac:dyDescent="0.25">
      <c r="A6354" s="342"/>
      <c r="B6354" s="417"/>
      <c r="C6354" s="418"/>
      <c r="S6354" s="367"/>
      <c r="T6354" s="367"/>
      <c r="U6354" s="368"/>
      <c r="V6354" s="1"/>
      <c r="W6354" s="1"/>
      <c r="X6354" s="1"/>
      <c r="Y6354" s="1"/>
      <c r="Z6354" s="1"/>
      <c r="AA6354" s="1"/>
      <c r="AB6354" s="1"/>
      <c r="AC6354" s="1"/>
    </row>
    <row r="6355" spans="1:29" ht="15" customHeight="1" x14ac:dyDescent="0.25">
      <c r="A6355" s="342"/>
      <c r="B6355" s="417"/>
      <c r="C6355" s="418"/>
      <c r="S6355" s="367"/>
      <c r="T6355" s="367"/>
      <c r="U6355" s="368"/>
      <c r="V6355" s="1"/>
      <c r="W6355" s="1"/>
      <c r="X6355" s="1"/>
      <c r="Y6355" s="1"/>
      <c r="Z6355" s="1"/>
      <c r="AA6355" s="1"/>
      <c r="AB6355" s="1"/>
      <c r="AC6355" s="1"/>
    </row>
    <row r="6356" spans="1:29" ht="15" customHeight="1" x14ac:dyDescent="0.25">
      <c r="A6356" s="342"/>
      <c r="B6356" s="417"/>
      <c r="C6356" s="418"/>
      <c r="S6356" s="367"/>
      <c r="T6356" s="367"/>
      <c r="U6356" s="368"/>
      <c r="V6356" s="1"/>
      <c r="W6356" s="1"/>
      <c r="X6356" s="1"/>
      <c r="Y6356" s="1"/>
      <c r="Z6356" s="1"/>
      <c r="AA6356" s="1"/>
      <c r="AB6356" s="1"/>
      <c r="AC6356" s="1"/>
    </row>
    <row r="6357" spans="1:29" ht="15" customHeight="1" x14ac:dyDescent="0.25">
      <c r="A6357" s="342"/>
      <c r="B6357" s="417"/>
      <c r="C6357" s="418"/>
      <c r="S6357" s="367"/>
      <c r="T6357" s="367"/>
      <c r="U6357" s="368"/>
      <c r="V6357" s="1"/>
      <c r="W6357" s="1"/>
      <c r="X6357" s="1"/>
      <c r="Y6357" s="1"/>
      <c r="Z6357" s="1"/>
      <c r="AA6357" s="1"/>
      <c r="AB6357" s="1"/>
      <c r="AC6357" s="1"/>
    </row>
    <row r="6358" spans="1:29" ht="15" customHeight="1" x14ac:dyDescent="0.25">
      <c r="A6358" s="342"/>
      <c r="B6358" s="417"/>
      <c r="C6358" s="418"/>
      <c r="S6358" s="367"/>
      <c r="T6358" s="367"/>
      <c r="U6358" s="368"/>
      <c r="V6358" s="1"/>
      <c r="W6358" s="1"/>
      <c r="X6358" s="1"/>
      <c r="Y6358" s="1"/>
      <c r="Z6358" s="1"/>
      <c r="AA6358" s="1"/>
      <c r="AB6358" s="1"/>
      <c r="AC6358" s="1"/>
    </row>
    <row r="6359" spans="1:29" ht="15" customHeight="1" x14ac:dyDescent="0.25">
      <c r="A6359" s="342"/>
      <c r="B6359" s="417"/>
      <c r="C6359" s="418"/>
      <c r="S6359" s="367"/>
      <c r="T6359" s="367"/>
      <c r="U6359" s="368"/>
      <c r="V6359" s="1"/>
      <c r="W6359" s="1"/>
      <c r="X6359" s="1"/>
      <c r="Y6359" s="1"/>
      <c r="Z6359" s="1"/>
      <c r="AA6359" s="1"/>
      <c r="AB6359" s="1"/>
      <c r="AC6359" s="1"/>
    </row>
    <row r="6360" spans="1:29" ht="15" customHeight="1" x14ac:dyDescent="0.25">
      <c r="A6360" s="342"/>
      <c r="B6360" s="417"/>
      <c r="C6360" s="418"/>
      <c r="S6360" s="367"/>
      <c r="T6360" s="367"/>
      <c r="U6360" s="368"/>
      <c r="V6360" s="1"/>
      <c r="W6360" s="1"/>
      <c r="X6360" s="1"/>
      <c r="Y6360" s="1"/>
      <c r="Z6360" s="1"/>
      <c r="AA6360" s="1"/>
      <c r="AB6360" s="1"/>
      <c r="AC6360" s="1"/>
    </row>
    <row r="6361" spans="1:29" ht="15" customHeight="1" x14ac:dyDescent="0.25">
      <c r="A6361" s="342"/>
      <c r="B6361" s="417"/>
      <c r="C6361" s="418"/>
      <c r="S6361" s="367"/>
      <c r="T6361" s="367"/>
      <c r="U6361" s="368"/>
      <c r="V6361" s="1"/>
      <c r="W6361" s="1"/>
      <c r="X6361" s="1"/>
      <c r="Y6361" s="1"/>
      <c r="Z6361" s="1"/>
      <c r="AA6361" s="1"/>
      <c r="AB6361" s="1"/>
      <c r="AC6361" s="1"/>
    </row>
    <row r="6362" spans="1:29" ht="15" customHeight="1" x14ac:dyDescent="0.25">
      <c r="A6362" s="342"/>
      <c r="B6362" s="417"/>
      <c r="C6362" s="418"/>
      <c r="S6362" s="367"/>
      <c r="T6362" s="367"/>
      <c r="U6362" s="368"/>
      <c r="V6362" s="1"/>
      <c r="W6362" s="1"/>
      <c r="X6362" s="1"/>
      <c r="Y6362" s="1"/>
      <c r="Z6362" s="1"/>
      <c r="AA6362" s="1"/>
      <c r="AB6362" s="1"/>
      <c r="AC6362" s="1"/>
    </row>
    <row r="6363" spans="1:29" ht="15" customHeight="1" x14ac:dyDescent="0.25">
      <c r="A6363" s="342"/>
      <c r="B6363" s="417"/>
      <c r="C6363" s="418"/>
      <c r="S6363" s="367"/>
      <c r="T6363" s="367"/>
      <c r="U6363" s="368"/>
      <c r="V6363" s="1"/>
      <c r="W6363" s="1"/>
      <c r="X6363" s="1"/>
      <c r="Y6363" s="1"/>
      <c r="Z6363" s="1"/>
      <c r="AA6363" s="1"/>
      <c r="AB6363" s="1"/>
      <c r="AC6363" s="1"/>
    </row>
    <row r="6364" spans="1:29" ht="15" customHeight="1" x14ac:dyDescent="0.25">
      <c r="A6364" s="342"/>
      <c r="B6364" s="417"/>
      <c r="C6364" s="418"/>
      <c r="S6364" s="367"/>
      <c r="T6364" s="367"/>
      <c r="U6364" s="368"/>
      <c r="V6364" s="1"/>
      <c r="W6364" s="1"/>
      <c r="X6364" s="1"/>
      <c r="Y6364" s="1"/>
      <c r="Z6364" s="1"/>
      <c r="AA6364" s="1"/>
      <c r="AB6364" s="1"/>
      <c r="AC6364" s="1"/>
    </row>
    <row r="6365" spans="1:29" ht="15" customHeight="1" x14ac:dyDescent="0.25">
      <c r="A6365" s="342"/>
      <c r="B6365" s="417"/>
      <c r="C6365" s="418"/>
      <c r="S6365" s="367"/>
      <c r="T6365" s="367"/>
      <c r="U6365" s="368"/>
      <c r="V6365" s="1"/>
      <c r="W6365" s="1"/>
      <c r="X6365" s="1"/>
      <c r="Y6365" s="1"/>
      <c r="Z6365" s="1"/>
      <c r="AA6365" s="1"/>
      <c r="AB6365" s="1"/>
      <c r="AC6365" s="1"/>
    </row>
    <row r="6366" spans="1:29" ht="15" customHeight="1" x14ac:dyDescent="0.25">
      <c r="A6366" s="342"/>
      <c r="B6366" s="417"/>
      <c r="C6366" s="418"/>
      <c r="S6366" s="367"/>
      <c r="T6366" s="367"/>
      <c r="U6366" s="368"/>
      <c r="V6366" s="1"/>
      <c r="W6366" s="1"/>
      <c r="X6366" s="1"/>
      <c r="Y6366" s="1"/>
      <c r="Z6366" s="1"/>
      <c r="AA6366" s="1"/>
      <c r="AB6366" s="1"/>
      <c r="AC6366" s="1"/>
    </row>
    <row r="6367" spans="1:29" ht="15" customHeight="1" x14ac:dyDescent="0.25">
      <c r="A6367" s="342"/>
      <c r="B6367" s="417"/>
      <c r="C6367" s="418"/>
      <c r="S6367" s="367"/>
      <c r="T6367" s="367"/>
      <c r="U6367" s="368"/>
      <c r="V6367" s="1"/>
      <c r="W6367" s="1"/>
      <c r="X6367" s="1"/>
      <c r="Y6367" s="1"/>
      <c r="Z6367" s="1"/>
      <c r="AA6367" s="1"/>
      <c r="AB6367" s="1"/>
      <c r="AC6367" s="1"/>
    </row>
    <row r="6368" spans="1:29" ht="15" customHeight="1" x14ac:dyDescent="0.25">
      <c r="A6368" s="342"/>
      <c r="B6368" s="417"/>
      <c r="C6368" s="418"/>
      <c r="S6368" s="367"/>
      <c r="T6368" s="367"/>
      <c r="U6368" s="368"/>
      <c r="V6368" s="1"/>
      <c r="W6368" s="1"/>
      <c r="X6368" s="1"/>
      <c r="Y6368" s="1"/>
      <c r="Z6368" s="1"/>
      <c r="AA6368" s="1"/>
      <c r="AB6368" s="1"/>
      <c r="AC6368" s="1"/>
    </row>
    <row r="6369" spans="1:29" ht="15" customHeight="1" x14ac:dyDescent="0.25">
      <c r="A6369" s="342"/>
      <c r="B6369" s="417"/>
      <c r="C6369" s="418"/>
      <c r="S6369" s="367"/>
      <c r="T6369" s="367"/>
      <c r="U6369" s="368"/>
      <c r="V6369" s="1"/>
      <c r="W6369" s="1"/>
      <c r="X6369" s="1"/>
      <c r="Y6369" s="1"/>
      <c r="Z6369" s="1"/>
      <c r="AA6369" s="1"/>
      <c r="AB6369" s="1"/>
      <c r="AC6369" s="1"/>
    </row>
    <row r="6370" spans="1:29" ht="15" customHeight="1" x14ac:dyDescent="0.25">
      <c r="A6370" s="342"/>
      <c r="B6370" s="417"/>
      <c r="C6370" s="418"/>
      <c r="S6370" s="367"/>
      <c r="T6370" s="367"/>
      <c r="U6370" s="368"/>
      <c r="V6370" s="1"/>
      <c r="W6370" s="1"/>
      <c r="X6370" s="1"/>
      <c r="Y6370" s="1"/>
      <c r="Z6370" s="1"/>
      <c r="AA6370" s="1"/>
      <c r="AB6370" s="1"/>
      <c r="AC6370" s="1"/>
    </row>
    <row r="6371" spans="1:29" ht="15" customHeight="1" x14ac:dyDescent="0.25">
      <c r="A6371" s="342"/>
      <c r="B6371" s="417"/>
      <c r="C6371" s="418"/>
      <c r="S6371" s="367"/>
      <c r="T6371" s="367"/>
      <c r="U6371" s="368"/>
      <c r="V6371" s="1"/>
      <c r="W6371" s="1"/>
      <c r="X6371" s="1"/>
      <c r="Y6371" s="1"/>
      <c r="Z6371" s="1"/>
      <c r="AA6371" s="1"/>
      <c r="AB6371" s="1"/>
      <c r="AC6371" s="1"/>
    </row>
    <row r="6372" spans="1:29" ht="15" customHeight="1" x14ac:dyDescent="0.25">
      <c r="A6372" s="342"/>
      <c r="B6372" s="417"/>
      <c r="C6372" s="418"/>
      <c r="S6372" s="367"/>
      <c r="T6372" s="367"/>
      <c r="U6372" s="368"/>
      <c r="V6372" s="1"/>
      <c r="W6372" s="1"/>
      <c r="X6372" s="1"/>
      <c r="Y6372" s="1"/>
      <c r="Z6372" s="1"/>
      <c r="AA6372" s="1"/>
      <c r="AB6372" s="1"/>
      <c r="AC6372" s="1"/>
    </row>
    <row r="6373" spans="1:29" ht="15" customHeight="1" x14ac:dyDescent="0.25">
      <c r="A6373" s="342"/>
      <c r="B6373" s="417"/>
      <c r="C6373" s="418"/>
      <c r="S6373" s="367"/>
      <c r="T6373" s="367"/>
      <c r="U6373" s="368"/>
      <c r="V6373" s="1"/>
      <c r="W6373" s="1"/>
      <c r="X6373" s="1"/>
      <c r="Y6373" s="1"/>
      <c r="Z6373" s="1"/>
      <c r="AA6373" s="1"/>
      <c r="AB6373" s="1"/>
      <c r="AC6373" s="1"/>
    </row>
    <row r="6374" spans="1:29" ht="15" customHeight="1" x14ac:dyDescent="0.25">
      <c r="A6374" s="342"/>
      <c r="B6374" s="417"/>
      <c r="C6374" s="418"/>
      <c r="S6374" s="367"/>
      <c r="T6374" s="367"/>
      <c r="U6374" s="368"/>
      <c r="V6374" s="1"/>
      <c r="W6374" s="1"/>
      <c r="X6374" s="1"/>
      <c r="Y6374" s="1"/>
      <c r="Z6374" s="1"/>
      <c r="AA6374" s="1"/>
      <c r="AB6374" s="1"/>
      <c r="AC6374" s="1"/>
    </row>
    <row r="6375" spans="1:29" ht="15" customHeight="1" x14ac:dyDescent="0.25">
      <c r="A6375" s="342"/>
      <c r="B6375" s="417"/>
      <c r="C6375" s="418"/>
      <c r="S6375" s="367"/>
      <c r="T6375" s="367"/>
      <c r="U6375" s="368"/>
      <c r="V6375" s="1"/>
      <c r="W6375" s="1"/>
      <c r="X6375" s="1"/>
      <c r="Y6375" s="1"/>
      <c r="Z6375" s="1"/>
      <c r="AA6375" s="1"/>
      <c r="AB6375" s="1"/>
      <c r="AC6375" s="1"/>
    </row>
    <row r="6376" spans="1:29" ht="15" customHeight="1" x14ac:dyDescent="0.25">
      <c r="A6376" s="342"/>
      <c r="B6376" s="417"/>
      <c r="C6376" s="418"/>
      <c r="S6376" s="367"/>
      <c r="T6376" s="367"/>
      <c r="U6376" s="368"/>
      <c r="V6376" s="1"/>
      <c r="W6376" s="1"/>
      <c r="X6376" s="1"/>
      <c r="Y6376" s="1"/>
      <c r="Z6376" s="1"/>
      <c r="AA6376" s="1"/>
      <c r="AB6376" s="1"/>
      <c r="AC6376" s="1"/>
    </row>
    <row r="6377" spans="1:29" ht="15" customHeight="1" x14ac:dyDescent="0.25">
      <c r="A6377" s="342"/>
      <c r="B6377" s="417"/>
      <c r="C6377" s="418"/>
      <c r="S6377" s="367"/>
      <c r="T6377" s="367"/>
      <c r="U6377" s="368"/>
      <c r="V6377" s="1"/>
      <c r="W6377" s="1"/>
      <c r="X6377" s="1"/>
      <c r="Y6377" s="1"/>
      <c r="Z6377" s="1"/>
      <c r="AA6377" s="1"/>
      <c r="AB6377" s="1"/>
      <c r="AC6377" s="1"/>
    </row>
    <row r="6378" spans="1:29" ht="15" customHeight="1" x14ac:dyDescent="0.25">
      <c r="A6378" s="342"/>
      <c r="B6378" s="417"/>
      <c r="C6378" s="418"/>
      <c r="S6378" s="367"/>
      <c r="T6378" s="367"/>
      <c r="U6378" s="368"/>
      <c r="V6378" s="1"/>
      <c r="W6378" s="1"/>
      <c r="X6378" s="1"/>
      <c r="Y6378" s="1"/>
      <c r="Z6378" s="1"/>
      <c r="AA6378" s="1"/>
      <c r="AB6378" s="1"/>
      <c r="AC6378" s="1"/>
    </row>
    <row r="6379" spans="1:29" ht="15" customHeight="1" x14ac:dyDescent="0.25">
      <c r="A6379" s="342"/>
      <c r="B6379" s="417"/>
      <c r="C6379" s="418"/>
      <c r="S6379" s="367"/>
      <c r="T6379" s="367"/>
      <c r="U6379" s="368"/>
      <c r="V6379" s="1"/>
      <c r="W6379" s="1"/>
      <c r="X6379" s="1"/>
      <c r="Y6379" s="1"/>
      <c r="Z6379" s="1"/>
      <c r="AA6379" s="1"/>
      <c r="AB6379" s="1"/>
      <c r="AC6379" s="1"/>
    </row>
    <row r="6380" spans="1:29" ht="15" customHeight="1" x14ac:dyDescent="0.25">
      <c r="A6380" s="342"/>
      <c r="B6380" s="417"/>
      <c r="C6380" s="418"/>
      <c r="S6380" s="367"/>
      <c r="T6380" s="367"/>
      <c r="U6380" s="368"/>
      <c r="V6380" s="1"/>
      <c r="W6380" s="1"/>
      <c r="X6380" s="1"/>
      <c r="Y6380" s="1"/>
      <c r="Z6380" s="1"/>
      <c r="AA6380" s="1"/>
      <c r="AB6380" s="1"/>
      <c r="AC6380" s="1"/>
    </row>
    <row r="6381" spans="1:29" ht="15" customHeight="1" x14ac:dyDescent="0.25">
      <c r="A6381" s="342"/>
      <c r="B6381" s="417"/>
      <c r="C6381" s="418"/>
      <c r="S6381" s="367"/>
      <c r="T6381" s="367"/>
      <c r="U6381" s="368"/>
      <c r="V6381" s="1"/>
      <c r="W6381" s="1"/>
      <c r="X6381" s="1"/>
      <c r="Y6381" s="1"/>
      <c r="Z6381" s="1"/>
      <c r="AA6381" s="1"/>
      <c r="AB6381" s="1"/>
      <c r="AC6381" s="1"/>
    </row>
    <row r="6382" spans="1:29" ht="15" customHeight="1" x14ac:dyDescent="0.25">
      <c r="A6382" s="342"/>
      <c r="B6382" s="417"/>
      <c r="C6382" s="418"/>
      <c r="S6382" s="367"/>
      <c r="T6382" s="367"/>
      <c r="U6382" s="368"/>
      <c r="V6382" s="1"/>
      <c r="W6382" s="1"/>
      <c r="X6382" s="1"/>
      <c r="Y6382" s="1"/>
      <c r="Z6382" s="1"/>
      <c r="AA6382" s="1"/>
      <c r="AB6382" s="1"/>
      <c r="AC6382" s="1"/>
    </row>
    <row r="6383" spans="1:29" ht="15" customHeight="1" x14ac:dyDescent="0.25">
      <c r="A6383" s="342"/>
      <c r="B6383" s="417"/>
      <c r="C6383" s="418"/>
      <c r="S6383" s="367"/>
      <c r="T6383" s="367"/>
      <c r="U6383" s="368"/>
      <c r="V6383" s="1"/>
      <c r="W6383" s="1"/>
      <c r="X6383" s="1"/>
      <c r="Y6383" s="1"/>
      <c r="Z6383" s="1"/>
      <c r="AA6383" s="1"/>
      <c r="AB6383" s="1"/>
      <c r="AC6383" s="1"/>
    </row>
    <row r="6384" spans="1:29" ht="15" customHeight="1" x14ac:dyDescent="0.25">
      <c r="A6384" s="342"/>
      <c r="B6384" s="417"/>
      <c r="C6384" s="418"/>
      <c r="S6384" s="367"/>
      <c r="T6384" s="367"/>
      <c r="U6384" s="368"/>
      <c r="V6384" s="1"/>
      <c r="W6384" s="1"/>
      <c r="X6384" s="1"/>
      <c r="Y6384" s="1"/>
      <c r="Z6384" s="1"/>
      <c r="AA6384" s="1"/>
      <c r="AB6384" s="1"/>
      <c r="AC6384" s="1"/>
    </row>
    <row r="6385" spans="1:29" ht="15" customHeight="1" x14ac:dyDescent="0.25">
      <c r="A6385" s="342"/>
      <c r="B6385" s="417"/>
      <c r="C6385" s="418"/>
      <c r="S6385" s="367"/>
      <c r="T6385" s="367"/>
      <c r="U6385" s="368"/>
      <c r="V6385" s="1"/>
      <c r="W6385" s="1"/>
      <c r="X6385" s="1"/>
      <c r="Y6385" s="1"/>
      <c r="Z6385" s="1"/>
      <c r="AA6385" s="1"/>
      <c r="AB6385" s="1"/>
      <c r="AC6385" s="1"/>
    </row>
    <row r="6386" spans="1:29" ht="15" customHeight="1" x14ac:dyDescent="0.25">
      <c r="A6386" s="342"/>
      <c r="B6386" s="417"/>
      <c r="C6386" s="418"/>
      <c r="S6386" s="367"/>
      <c r="T6386" s="367"/>
      <c r="U6386" s="368"/>
      <c r="V6386" s="1"/>
      <c r="W6386" s="1"/>
      <c r="X6386" s="1"/>
      <c r="Y6386" s="1"/>
      <c r="Z6386" s="1"/>
      <c r="AA6386" s="1"/>
      <c r="AB6386" s="1"/>
      <c r="AC6386" s="1"/>
    </row>
    <row r="6387" spans="1:29" ht="15" customHeight="1" x14ac:dyDescent="0.25">
      <c r="A6387" s="342"/>
      <c r="B6387" s="417"/>
      <c r="C6387" s="418"/>
      <c r="S6387" s="367"/>
      <c r="T6387" s="367"/>
      <c r="U6387" s="368"/>
      <c r="V6387" s="1"/>
      <c r="W6387" s="1"/>
      <c r="X6387" s="1"/>
      <c r="Y6387" s="1"/>
      <c r="Z6387" s="1"/>
      <c r="AA6387" s="1"/>
      <c r="AB6387" s="1"/>
      <c r="AC6387" s="1"/>
    </row>
    <row r="6388" spans="1:29" ht="15" customHeight="1" x14ac:dyDescent="0.25">
      <c r="A6388" s="342"/>
      <c r="B6388" s="417"/>
      <c r="C6388" s="418"/>
      <c r="S6388" s="367"/>
      <c r="T6388" s="367"/>
      <c r="U6388" s="368"/>
      <c r="V6388" s="1"/>
      <c r="W6388" s="1"/>
      <c r="X6388" s="1"/>
      <c r="Y6388" s="1"/>
      <c r="Z6388" s="1"/>
      <c r="AA6388" s="1"/>
      <c r="AB6388" s="1"/>
      <c r="AC6388" s="1"/>
    </row>
    <row r="6389" spans="1:29" ht="15" customHeight="1" x14ac:dyDescent="0.25">
      <c r="A6389" s="342"/>
      <c r="B6389" s="417"/>
      <c r="C6389" s="418"/>
      <c r="S6389" s="367"/>
      <c r="T6389" s="367"/>
      <c r="U6389" s="368"/>
      <c r="V6389" s="1"/>
      <c r="W6389" s="1"/>
      <c r="X6389" s="1"/>
      <c r="Y6389" s="1"/>
      <c r="Z6389" s="1"/>
      <c r="AA6389" s="1"/>
      <c r="AB6389" s="1"/>
      <c r="AC6389" s="1"/>
    </row>
    <row r="6390" spans="1:29" ht="15" customHeight="1" x14ac:dyDescent="0.25">
      <c r="A6390" s="342"/>
      <c r="B6390" s="417"/>
      <c r="C6390" s="418"/>
      <c r="S6390" s="367"/>
      <c r="T6390" s="367"/>
      <c r="U6390" s="368"/>
      <c r="V6390" s="1"/>
      <c r="W6390" s="1"/>
      <c r="X6390" s="1"/>
      <c r="Y6390" s="1"/>
      <c r="Z6390" s="1"/>
      <c r="AA6390" s="1"/>
      <c r="AB6390" s="1"/>
      <c r="AC6390" s="1"/>
    </row>
    <row r="6391" spans="1:29" ht="15" customHeight="1" x14ac:dyDescent="0.25">
      <c r="A6391" s="342"/>
      <c r="B6391" s="417"/>
      <c r="C6391" s="418"/>
      <c r="S6391" s="367"/>
      <c r="T6391" s="367"/>
      <c r="U6391" s="368"/>
      <c r="V6391" s="1"/>
      <c r="W6391" s="1"/>
      <c r="X6391" s="1"/>
      <c r="Y6391" s="1"/>
      <c r="Z6391" s="1"/>
      <c r="AA6391" s="1"/>
      <c r="AB6391" s="1"/>
      <c r="AC6391" s="1"/>
    </row>
    <row r="6392" spans="1:29" ht="15" customHeight="1" x14ac:dyDescent="0.25">
      <c r="A6392" s="342"/>
      <c r="B6392" s="417"/>
      <c r="C6392" s="418"/>
      <c r="S6392" s="367"/>
      <c r="T6392" s="367"/>
      <c r="U6392" s="368"/>
      <c r="V6392" s="1"/>
      <c r="W6392" s="1"/>
      <c r="X6392" s="1"/>
      <c r="Y6392" s="1"/>
      <c r="Z6392" s="1"/>
      <c r="AA6392" s="1"/>
      <c r="AB6392" s="1"/>
      <c r="AC6392" s="1"/>
    </row>
    <row r="6393" spans="1:29" ht="15" customHeight="1" x14ac:dyDescent="0.25">
      <c r="A6393" s="342"/>
      <c r="B6393" s="417"/>
      <c r="C6393" s="418"/>
      <c r="S6393" s="367"/>
      <c r="T6393" s="367"/>
      <c r="U6393" s="368"/>
      <c r="V6393" s="1"/>
      <c r="W6393" s="1"/>
      <c r="X6393" s="1"/>
      <c r="Y6393" s="1"/>
      <c r="Z6393" s="1"/>
      <c r="AA6393" s="1"/>
      <c r="AB6393" s="1"/>
      <c r="AC6393" s="1"/>
    </row>
    <row r="6394" spans="1:29" ht="15" customHeight="1" x14ac:dyDescent="0.25">
      <c r="A6394" s="342"/>
      <c r="B6394" s="417"/>
      <c r="C6394" s="418"/>
      <c r="S6394" s="367"/>
      <c r="T6394" s="367"/>
      <c r="U6394" s="368"/>
      <c r="V6394" s="1"/>
      <c r="W6394" s="1"/>
      <c r="X6394" s="1"/>
      <c r="Y6394" s="1"/>
      <c r="Z6394" s="1"/>
      <c r="AA6394" s="1"/>
      <c r="AB6394" s="1"/>
      <c r="AC6394" s="1"/>
    </row>
    <row r="6395" spans="1:29" ht="15" customHeight="1" x14ac:dyDescent="0.25">
      <c r="A6395" s="342"/>
      <c r="B6395" s="417"/>
      <c r="C6395" s="418"/>
      <c r="S6395" s="367"/>
      <c r="T6395" s="367"/>
      <c r="U6395" s="368"/>
      <c r="V6395" s="1"/>
      <c r="W6395" s="1"/>
      <c r="X6395" s="1"/>
      <c r="Y6395" s="1"/>
      <c r="Z6395" s="1"/>
      <c r="AA6395" s="1"/>
      <c r="AB6395" s="1"/>
      <c r="AC6395" s="1"/>
    </row>
    <row r="6396" spans="1:29" ht="15" customHeight="1" x14ac:dyDescent="0.25">
      <c r="A6396" s="342"/>
      <c r="B6396" s="417"/>
      <c r="C6396" s="418"/>
      <c r="S6396" s="367"/>
      <c r="T6396" s="367"/>
      <c r="U6396" s="368"/>
      <c r="V6396" s="1"/>
      <c r="W6396" s="1"/>
      <c r="X6396" s="1"/>
      <c r="Y6396" s="1"/>
      <c r="Z6396" s="1"/>
      <c r="AA6396" s="1"/>
      <c r="AB6396" s="1"/>
      <c r="AC6396" s="1"/>
    </row>
    <row r="6397" spans="1:29" ht="15" customHeight="1" x14ac:dyDescent="0.25">
      <c r="A6397" s="342"/>
      <c r="B6397" s="417"/>
      <c r="C6397" s="418"/>
      <c r="S6397" s="367"/>
      <c r="T6397" s="367"/>
      <c r="U6397" s="368"/>
      <c r="V6397" s="1"/>
      <c r="W6397" s="1"/>
      <c r="X6397" s="1"/>
      <c r="Y6397" s="1"/>
      <c r="Z6397" s="1"/>
      <c r="AA6397" s="1"/>
      <c r="AB6397" s="1"/>
      <c r="AC6397" s="1"/>
    </row>
    <row r="6398" spans="1:29" ht="15" customHeight="1" x14ac:dyDescent="0.25">
      <c r="A6398" s="342"/>
      <c r="B6398" s="417"/>
      <c r="C6398" s="418"/>
      <c r="S6398" s="367"/>
      <c r="T6398" s="367"/>
      <c r="U6398" s="368"/>
      <c r="V6398" s="1"/>
      <c r="W6398" s="1"/>
      <c r="X6398" s="1"/>
      <c r="Y6398" s="1"/>
      <c r="Z6398" s="1"/>
      <c r="AA6398" s="1"/>
      <c r="AB6398" s="1"/>
      <c r="AC6398" s="1"/>
    </row>
    <row r="6399" spans="1:29" ht="15" customHeight="1" x14ac:dyDescent="0.25">
      <c r="A6399" s="342"/>
      <c r="B6399" s="417"/>
      <c r="C6399" s="418"/>
      <c r="S6399" s="367"/>
      <c r="T6399" s="367"/>
      <c r="U6399" s="368"/>
      <c r="V6399" s="1"/>
      <c r="W6399" s="1"/>
      <c r="X6399" s="1"/>
      <c r="Y6399" s="1"/>
      <c r="Z6399" s="1"/>
      <c r="AA6399" s="1"/>
      <c r="AB6399" s="1"/>
      <c r="AC6399" s="1"/>
    </row>
    <row r="6400" spans="1:29" ht="15" customHeight="1" x14ac:dyDescent="0.25">
      <c r="A6400" s="342"/>
      <c r="B6400" s="417"/>
      <c r="C6400" s="418"/>
      <c r="S6400" s="367"/>
      <c r="T6400" s="367"/>
      <c r="U6400" s="368"/>
      <c r="V6400" s="1"/>
      <c r="W6400" s="1"/>
      <c r="X6400" s="1"/>
      <c r="Y6400" s="1"/>
      <c r="Z6400" s="1"/>
      <c r="AA6400" s="1"/>
      <c r="AB6400" s="1"/>
      <c r="AC6400" s="1"/>
    </row>
    <row r="6401" spans="1:29" ht="15" customHeight="1" x14ac:dyDescent="0.25">
      <c r="A6401" s="342"/>
      <c r="B6401" s="417"/>
      <c r="C6401" s="418"/>
      <c r="S6401" s="367"/>
      <c r="T6401" s="367"/>
      <c r="U6401" s="368"/>
      <c r="V6401" s="1"/>
      <c r="W6401" s="1"/>
      <c r="X6401" s="1"/>
      <c r="Y6401" s="1"/>
      <c r="Z6401" s="1"/>
      <c r="AA6401" s="1"/>
      <c r="AB6401" s="1"/>
      <c r="AC6401" s="1"/>
    </row>
    <row r="6402" spans="1:29" ht="15" customHeight="1" x14ac:dyDescent="0.25">
      <c r="A6402" s="342"/>
      <c r="B6402" s="417"/>
      <c r="C6402" s="418"/>
      <c r="S6402" s="367"/>
      <c r="T6402" s="367"/>
      <c r="U6402" s="368"/>
      <c r="V6402" s="1"/>
      <c r="W6402" s="1"/>
      <c r="X6402" s="1"/>
      <c r="Y6402" s="1"/>
      <c r="Z6402" s="1"/>
      <c r="AA6402" s="1"/>
      <c r="AB6402" s="1"/>
      <c r="AC6402" s="1"/>
    </row>
    <row r="6403" spans="1:29" ht="15" customHeight="1" x14ac:dyDescent="0.25">
      <c r="A6403" s="342"/>
      <c r="B6403" s="417"/>
      <c r="C6403" s="418"/>
      <c r="S6403" s="367"/>
      <c r="T6403" s="367"/>
      <c r="U6403" s="368"/>
      <c r="V6403" s="1"/>
      <c r="W6403" s="1"/>
      <c r="X6403" s="1"/>
      <c r="Y6403" s="1"/>
      <c r="Z6403" s="1"/>
      <c r="AA6403" s="1"/>
      <c r="AB6403" s="1"/>
      <c r="AC6403" s="1"/>
    </row>
    <row r="6404" spans="1:29" ht="15" customHeight="1" x14ac:dyDescent="0.25">
      <c r="A6404" s="342"/>
      <c r="B6404" s="417"/>
      <c r="C6404" s="418"/>
      <c r="S6404" s="367"/>
      <c r="T6404" s="367"/>
      <c r="U6404" s="368"/>
      <c r="V6404" s="1"/>
      <c r="W6404" s="1"/>
      <c r="X6404" s="1"/>
      <c r="Y6404" s="1"/>
      <c r="Z6404" s="1"/>
      <c r="AA6404" s="1"/>
      <c r="AB6404" s="1"/>
      <c r="AC6404" s="1"/>
    </row>
    <row r="6405" spans="1:29" ht="15" customHeight="1" x14ac:dyDescent="0.25">
      <c r="A6405" s="342"/>
      <c r="B6405" s="417"/>
      <c r="C6405" s="418"/>
      <c r="S6405" s="367"/>
      <c r="T6405" s="367"/>
      <c r="U6405" s="368"/>
      <c r="V6405" s="1"/>
      <c r="W6405" s="1"/>
      <c r="X6405" s="1"/>
      <c r="Y6405" s="1"/>
      <c r="Z6405" s="1"/>
      <c r="AA6405" s="1"/>
      <c r="AB6405" s="1"/>
      <c r="AC6405" s="1"/>
    </row>
    <row r="6406" spans="1:29" ht="15" customHeight="1" x14ac:dyDescent="0.25">
      <c r="A6406" s="342"/>
      <c r="B6406" s="417"/>
      <c r="C6406" s="418"/>
      <c r="S6406" s="367"/>
      <c r="T6406" s="367"/>
      <c r="U6406" s="368"/>
      <c r="V6406" s="1"/>
      <c r="W6406" s="1"/>
      <c r="X6406" s="1"/>
      <c r="Y6406" s="1"/>
      <c r="Z6406" s="1"/>
      <c r="AA6406" s="1"/>
      <c r="AB6406" s="1"/>
      <c r="AC6406" s="1"/>
    </row>
    <row r="6407" spans="1:29" ht="15" customHeight="1" x14ac:dyDescent="0.25">
      <c r="A6407" s="342"/>
      <c r="B6407" s="417"/>
      <c r="C6407" s="418"/>
      <c r="S6407" s="367"/>
      <c r="T6407" s="367"/>
      <c r="U6407" s="368"/>
      <c r="V6407" s="1"/>
      <c r="W6407" s="1"/>
      <c r="X6407" s="1"/>
      <c r="Y6407" s="1"/>
      <c r="Z6407" s="1"/>
      <c r="AA6407" s="1"/>
      <c r="AB6407" s="1"/>
      <c r="AC6407" s="1"/>
    </row>
    <row r="6408" spans="1:29" ht="15" customHeight="1" x14ac:dyDescent="0.25">
      <c r="A6408" s="342"/>
      <c r="B6408" s="417"/>
      <c r="C6408" s="418"/>
      <c r="S6408" s="367"/>
      <c r="T6408" s="367"/>
      <c r="U6408" s="368"/>
      <c r="V6408" s="1"/>
      <c r="W6408" s="1"/>
      <c r="X6408" s="1"/>
      <c r="Y6408" s="1"/>
      <c r="Z6408" s="1"/>
      <c r="AA6408" s="1"/>
      <c r="AB6408" s="1"/>
      <c r="AC6408" s="1"/>
    </row>
    <row r="6409" spans="1:29" ht="15" customHeight="1" x14ac:dyDescent="0.25">
      <c r="A6409" s="342"/>
      <c r="B6409" s="417"/>
      <c r="C6409" s="418"/>
      <c r="S6409" s="367"/>
      <c r="T6409" s="367"/>
      <c r="U6409" s="368"/>
      <c r="V6409" s="1"/>
      <c r="W6409" s="1"/>
      <c r="X6409" s="1"/>
      <c r="Y6409" s="1"/>
      <c r="Z6409" s="1"/>
      <c r="AA6409" s="1"/>
      <c r="AB6409" s="1"/>
      <c r="AC6409" s="1"/>
    </row>
    <row r="6410" spans="1:29" ht="15" customHeight="1" x14ac:dyDescent="0.25">
      <c r="A6410" s="342"/>
      <c r="B6410" s="417"/>
      <c r="C6410" s="418"/>
      <c r="S6410" s="367"/>
      <c r="T6410" s="367"/>
      <c r="U6410" s="368"/>
      <c r="V6410" s="1"/>
      <c r="W6410" s="1"/>
      <c r="X6410" s="1"/>
      <c r="Y6410" s="1"/>
      <c r="Z6410" s="1"/>
      <c r="AA6410" s="1"/>
      <c r="AB6410" s="1"/>
      <c r="AC6410" s="1"/>
    </row>
    <row r="6411" spans="1:29" ht="15" customHeight="1" x14ac:dyDescent="0.25">
      <c r="A6411" s="342"/>
      <c r="B6411" s="417"/>
      <c r="C6411" s="418"/>
      <c r="S6411" s="367"/>
      <c r="T6411" s="367"/>
      <c r="U6411" s="368"/>
      <c r="V6411" s="1"/>
      <c r="W6411" s="1"/>
      <c r="X6411" s="1"/>
      <c r="Y6411" s="1"/>
      <c r="Z6411" s="1"/>
      <c r="AA6411" s="1"/>
      <c r="AB6411" s="1"/>
      <c r="AC6411" s="1"/>
    </row>
    <row r="6412" spans="1:29" ht="15" customHeight="1" x14ac:dyDescent="0.25">
      <c r="A6412" s="342"/>
      <c r="B6412" s="417"/>
      <c r="C6412" s="418"/>
      <c r="S6412" s="367"/>
      <c r="T6412" s="367"/>
      <c r="U6412" s="368"/>
      <c r="V6412" s="1"/>
      <c r="W6412" s="1"/>
      <c r="X6412" s="1"/>
      <c r="Y6412" s="1"/>
      <c r="Z6412" s="1"/>
      <c r="AA6412" s="1"/>
      <c r="AB6412" s="1"/>
      <c r="AC6412" s="1"/>
    </row>
    <row r="6413" spans="1:29" ht="15" customHeight="1" x14ac:dyDescent="0.25">
      <c r="A6413" s="342"/>
      <c r="B6413" s="417"/>
      <c r="C6413" s="418"/>
      <c r="S6413" s="367"/>
      <c r="T6413" s="367"/>
      <c r="U6413" s="368"/>
      <c r="V6413" s="1"/>
      <c r="W6413" s="1"/>
      <c r="X6413" s="1"/>
      <c r="Y6413" s="1"/>
      <c r="Z6413" s="1"/>
      <c r="AA6413" s="1"/>
      <c r="AB6413" s="1"/>
      <c r="AC6413" s="1"/>
    </row>
    <row r="6414" spans="1:29" ht="15" customHeight="1" x14ac:dyDescent="0.25">
      <c r="A6414" s="342"/>
      <c r="B6414" s="417"/>
      <c r="C6414" s="418"/>
      <c r="S6414" s="367"/>
      <c r="T6414" s="367"/>
      <c r="U6414" s="368"/>
      <c r="V6414" s="1"/>
      <c r="W6414" s="1"/>
      <c r="X6414" s="1"/>
      <c r="Y6414" s="1"/>
      <c r="Z6414" s="1"/>
      <c r="AA6414" s="1"/>
      <c r="AB6414" s="1"/>
      <c r="AC6414" s="1"/>
    </row>
    <row r="6415" spans="1:29" ht="15" customHeight="1" x14ac:dyDescent="0.25">
      <c r="A6415" s="342"/>
      <c r="B6415" s="417"/>
      <c r="C6415" s="418"/>
      <c r="S6415" s="367"/>
      <c r="T6415" s="367"/>
      <c r="U6415" s="368"/>
      <c r="V6415" s="1"/>
      <c r="W6415" s="1"/>
      <c r="X6415" s="1"/>
      <c r="Y6415" s="1"/>
      <c r="Z6415" s="1"/>
      <c r="AA6415" s="1"/>
      <c r="AB6415" s="1"/>
      <c r="AC6415" s="1"/>
    </row>
    <row r="6416" spans="1:29" ht="15" customHeight="1" x14ac:dyDescent="0.25">
      <c r="A6416" s="342"/>
      <c r="B6416" s="417"/>
      <c r="C6416" s="418"/>
      <c r="S6416" s="367"/>
      <c r="T6416" s="367"/>
      <c r="U6416" s="368"/>
      <c r="V6416" s="1"/>
      <c r="W6416" s="1"/>
      <c r="X6416" s="1"/>
      <c r="Y6416" s="1"/>
      <c r="Z6416" s="1"/>
      <c r="AA6416" s="1"/>
      <c r="AB6416" s="1"/>
      <c r="AC6416" s="1"/>
    </row>
    <row r="6417" spans="1:29" ht="15" customHeight="1" x14ac:dyDescent="0.25">
      <c r="A6417" s="342"/>
      <c r="B6417" s="417"/>
      <c r="C6417" s="418"/>
      <c r="S6417" s="367"/>
      <c r="T6417" s="367"/>
      <c r="U6417" s="368"/>
      <c r="V6417" s="1"/>
      <c r="W6417" s="1"/>
      <c r="X6417" s="1"/>
      <c r="Y6417" s="1"/>
      <c r="Z6417" s="1"/>
      <c r="AA6417" s="1"/>
      <c r="AB6417" s="1"/>
      <c r="AC6417" s="1"/>
    </row>
    <row r="6418" spans="1:29" ht="15" customHeight="1" x14ac:dyDescent="0.25">
      <c r="A6418" s="342"/>
      <c r="B6418" s="417"/>
      <c r="C6418" s="418"/>
      <c r="S6418" s="367"/>
      <c r="T6418" s="367"/>
      <c r="U6418" s="368"/>
      <c r="V6418" s="1"/>
      <c r="W6418" s="1"/>
      <c r="X6418" s="1"/>
      <c r="Y6418" s="1"/>
      <c r="Z6418" s="1"/>
      <c r="AA6418" s="1"/>
      <c r="AB6418" s="1"/>
      <c r="AC6418" s="1"/>
    </row>
    <row r="6419" spans="1:29" ht="15" customHeight="1" x14ac:dyDescent="0.25">
      <c r="A6419" s="342"/>
      <c r="B6419" s="417"/>
      <c r="C6419" s="418"/>
      <c r="S6419" s="367"/>
      <c r="T6419" s="367"/>
      <c r="U6419" s="368"/>
      <c r="V6419" s="1"/>
      <c r="W6419" s="1"/>
      <c r="X6419" s="1"/>
      <c r="Y6419" s="1"/>
      <c r="Z6419" s="1"/>
      <c r="AA6419" s="1"/>
      <c r="AB6419" s="1"/>
      <c r="AC6419" s="1"/>
    </row>
    <row r="6420" spans="1:29" ht="15" customHeight="1" x14ac:dyDescent="0.25">
      <c r="A6420" s="342"/>
      <c r="B6420" s="417"/>
      <c r="C6420" s="418"/>
      <c r="S6420" s="367"/>
      <c r="T6420" s="367"/>
      <c r="U6420" s="368"/>
      <c r="V6420" s="1"/>
      <c r="W6420" s="1"/>
      <c r="X6420" s="1"/>
      <c r="Y6420" s="1"/>
      <c r="Z6420" s="1"/>
      <c r="AA6420" s="1"/>
      <c r="AB6420" s="1"/>
      <c r="AC6420" s="1"/>
    </row>
    <row r="6421" spans="1:29" ht="15" customHeight="1" x14ac:dyDescent="0.25">
      <c r="A6421" s="342"/>
      <c r="B6421" s="417"/>
      <c r="C6421" s="418"/>
      <c r="S6421" s="367"/>
      <c r="T6421" s="367"/>
      <c r="U6421" s="368"/>
      <c r="V6421" s="1"/>
      <c r="W6421" s="1"/>
      <c r="X6421" s="1"/>
      <c r="Y6421" s="1"/>
      <c r="Z6421" s="1"/>
      <c r="AA6421" s="1"/>
      <c r="AB6421" s="1"/>
      <c r="AC6421" s="1"/>
    </row>
    <row r="6422" spans="1:29" ht="15" customHeight="1" x14ac:dyDescent="0.25">
      <c r="A6422" s="342"/>
      <c r="B6422" s="417"/>
      <c r="C6422" s="418"/>
      <c r="S6422" s="367"/>
      <c r="T6422" s="367"/>
      <c r="U6422" s="368"/>
      <c r="V6422" s="1"/>
      <c r="W6422" s="1"/>
      <c r="X6422" s="1"/>
      <c r="Y6422" s="1"/>
      <c r="Z6422" s="1"/>
      <c r="AA6422" s="1"/>
      <c r="AB6422" s="1"/>
      <c r="AC6422" s="1"/>
    </row>
    <row r="6423" spans="1:29" ht="15" customHeight="1" x14ac:dyDescent="0.25">
      <c r="A6423" s="342"/>
      <c r="B6423" s="417"/>
      <c r="C6423" s="418"/>
      <c r="S6423" s="367"/>
      <c r="T6423" s="367"/>
      <c r="U6423" s="368"/>
      <c r="V6423" s="1"/>
      <c r="W6423" s="1"/>
      <c r="X6423" s="1"/>
      <c r="Y6423" s="1"/>
      <c r="Z6423" s="1"/>
      <c r="AA6423" s="1"/>
      <c r="AB6423" s="1"/>
      <c r="AC6423" s="1"/>
    </row>
    <row r="6424" spans="1:29" ht="15" customHeight="1" x14ac:dyDescent="0.25">
      <c r="A6424" s="342"/>
      <c r="B6424" s="417"/>
      <c r="C6424" s="418"/>
      <c r="S6424" s="367"/>
      <c r="T6424" s="367"/>
      <c r="U6424" s="368"/>
      <c r="V6424" s="1"/>
      <c r="W6424" s="1"/>
      <c r="X6424" s="1"/>
      <c r="Y6424" s="1"/>
      <c r="Z6424" s="1"/>
      <c r="AA6424" s="1"/>
      <c r="AB6424" s="1"/>
      <c r="AC6424" s="1"/>
    </row>
    <row r="6425" spans="1:29" ht="15" customHeight="1" x14ac:dyDescent="0.25">
      <c r="A6425" s="342"/>
      <c r="B6425" s="417"/>
      <c r="C6425" s="418"/>
      <c r="S6425" s="367"/>
      <c r="T6425" s="367"/>
      <c r="U6425" s="368"/>
      <c r="V6425" s="1"/>
      <c r="W6425" s="1"/>
      <c r="X6425" s="1"/>
      <c r="Y6425" s="1"/>
      <c r="Z6425" s="1"/>
      <c r="AA6425" s="1"/>
      <c r="AB6425" s="1"/>
      <c r="AC6425" s="1"/>
    </row>
    <row r="6426" spans="1:29" ht="15" customHeight="1" x14ac:dyDescent="0.25">
      <c r="A6426" s="342"/>
      <c r="B6426" s="417"/>
      <c r="C6426" s="418"/>
      <c r="S6426" s="367"/>
      <c r="T6426" s="367"/>
      <c r="U6426" s="368"/>
      <c r="V6426" s="1"/>
      <c r="W6426" s="1"/>
      <c r="X6426" s="1"/>
      <c r="Y6426" s="1"/>
      <c r="Z6426" s="1"/>
      <c r="AA6426" s="1"/>
      <c r="AB6426" s="1"/>
      <c r="AC6426" s="1"/>
    </row>
    <row r="6427" spans="1:29" ht="15" customHeight="1" x14ac:dyDescent="0.25">
      <c r="A6427" s="342"/>
      <c r="B6427" s="417"/>
      <c r="C6427" s="418"/>
      <c r="S6427" s="367"/>
      <c r="T6427" s="367"/>
      <c r="U6427" s="368"/>
      <c r="V6427" s="1"/>
      <c r="W6427" s="1"/>
      <c r="X6427" s="1"/>
      <c r="Y6427" s="1"/>
      <c r="Z6427" s="1"/>
      <c r="AA6427" s="1"/>
      <c r="AB6427" s="1"/>
      <c r="AC6427" s="1"/>
    </row>
    <row r="6428" spans="1:29" ht="15" customHeight="1" x14ac:dyDescent="0.25">
      <c r="A6428" s="342"/>
      <c r="B6428" s="417"/>
      <c r="C6428" s="418"/>
      <c r="S6428" s="367"/>
      <c r="T6428" s="367"/>
      <c r="U6428" s="368"/>
      <c r="V6428" s="1"/>
      <c r="W6428" s="1"/>
      <c r="X6428" s="1"/>
      <c r="Y6428" s="1"/>
      <c r="Z6428" s="1"/>
      <c r="AA6428" s="1"/>
      <c r="AB6428" s="1"/>
      <c r="AC6428" s="1"/>
    </row>
    <row r="6429" spans="1:29" ht="15" customHeight="1" x14ac:dyDescent="0.25">
      <c r="A6429" s="342"/>
      <c r="B6429" s="417"/>
      <c r="C6429" s="418"/>
      <c r="S6429" s="367"/>
      <c r="T6429" s="367"/>
      <c r="U6429" s="368"/>
      <c r="V6429" s="1"/>
      <c r="W6429" s="1"/>
      <c r="X6429" s="1"/>
      <c r="Y6429" s="1"/>
      <c r="Z6429" s="1"/>
      <c r="AA6429" s="1"/>
      <c r="AB6429" s="1"/>
      <c r="AC6429" s="1"/>
    </row>
    <row r="6430" spans="1:29" ht="15" customHeight="1" x14ac:dyDescent="0.25">
      <c r="A6430" s="342"/>
      <c r="B6430" s="417"/>
      <c r="C6430" s="418"/>
      <c r="S6430" s="367"/>
      <c r="T6430" s="367"/>
      <c r="U6430" s="368"/>
      <c r="V6430" s="1"/>
      <c r="W6430" s="1"/>
      <c r="X6430" s="1"/>
      <c r="Y6430" s="1"/>
      <c r="Z6430" s="1"/>
      <c r="AA6430" s="1"/>
      <c r="AB6430" s="1"/>
      <c r="AC6430" s="1"/>
    </row>
    <row r="6431" spans="1:29" ht="15" customHeight="1" x14ac:dyDescent="0.25">
      <c r="A6431" s="342"/>
      <c r="B6431" s="417"/>
      <c r="C6431" s="418"/>
      <c r="S6431" s="367"/>
      <c r="T6431" s="367"/>
      <c r="U6431" s="368"/>
      <c r="V6431" s="1"/>
      <c r="W6431" s="1"/>
      <c r="X6431" s="1"/>
      <c r="Y6431" s="1"/>
      <c r="Z6431" s="1"/>
      <c r="AA6431" s="1"/>
      <c r="AB6431" s="1"/>
      <c r="AC6431" s="1"/>
    </row>
    <row r="6432" spans="1:29" ht="15" customHeight="1" x14ac:dyDescent="0.25">
      <c r="A6432" s="342"/>
      <c r="B6432" s="417"/>
      <c r="C6432" s="418"/>
      <c r="S6432" s="367"/>
      <c r="T6432" s="367"/>
      <c r="U6432" s="368"/>
      <c r="V6432" s="1"/>
      <c r="W6432" s="1"/>
      <c r="X6432" s="1"/>
      <c r="Y6432" s="1"/>
      <c r="Z6432" s="1"/>
      <c r="AA6432" s="1"/>
      <c r="AB6432" s="1"/>
      <c r="AC6432" s="1"/>
    </row>
    <row r="6433" spans="1:29" ht="15" customHeight="1" x14ac:dyDescent="0.25">
      <c r="A6433" s="342"/>
      <c r="B6433" s="417"/>
      <c r="C6433" s="418"/>
      <c r="S6433" s="367"/>
      <c r="T6433" s="367"/>
      <c r="U6433" s="368"/>
      <c r="V6433" s="1"/>
      <c r="W6433" s="1"/>
      <c r="X6433" s="1"/>
      <c r="Y6433" s="1"/>
      <c r="Z6433" s="1"/>
      <c r="AA6433" s="1"/>
      <c r="AB6433" s="1"/>
      <c r="AC6433" s="1"/>
    </row>
    <row r="6434" spans="1:29" ht="15" customHeight="1" x14ac:dyDescent="0.25">
      <c r="A6434" s="342"/>
      <c r="B6434" s="417"/>
      <c r="C6434" s="418"/>
      <c r="S6434" s="367"/>
      <c r="T6434" s="367"/>
      <c r="U6434" s="368"/>
      <c r="V6434" s="1"/>
      <c r="W6434" s="1"/>
      <c r="X6434" s="1"/>
      <c r="Y6434" s="1"/>
      <c r="Z6434" s="1"/>
      <c r="AA6434" s="1"/>
      <c r="AB6434" s="1"/>
      <c r="AC6434" s="1"/>
    </row>
    <row r="6435" spans="1:29" ht="15" customHeight="1" x14ac:dyDescent="0.25">
      <c r="A6435" s="342"/>
      <c r="B6435" s="417"/>
      <c r="C6435" s="418"/>
      <c r="S6435" s="367"/>
      <c r="T6435" s="367"/>
      <c r="U6435" s="368"/>
      <c r="V6435" s="1"/>
      <c r="W6435" s="1"/>
      <c r="X6435" s="1"/>
      <c r="Y6435" s="1"/>
      <c r="Z6435" s="1"/>
      <c r="AA6435" s="1"/>
      <c r="AB6435" s="1"/>
      <c r="AC6435" s="1"/>
    </row>
    <row r="6436" spans="1:29" ht="15" customHeight="1" x14ac:dyDescent="0.25">
      <c r="A6436" s="342"/>
      <c r="B6436" s="417"/>
      <c r="C6436" s="418"/>
      <c r="S6436" s="367"/>
      <c r="T6436" s="367"/>
      <c r="U6436" s="368"/>
      <c r="V6436" s="1"/>
      <c r="W6436" s="1"/>
      <c r="X6436" s="1"/>
      <c r="Y6436" s="1"/>
      <c r="Z6436" s="1"/>
      <c r="AA6436" s="1"/>
      <c r="AB6436" s="1"/>
      <c r="AC6436" s="1"/>
    </row>
    <row r="6437" spans="1:29" ht="15" customHeight="1" x14ac:dyDescent="0.25">
      <c r="A6437" s="342"/>
      <c r="B6437" s="417"/>
      <c r="C6437" s="418"/>
      <c r="S6437" s="367"/>
      <c r="T6437" s="367"/>
      <c r="U6437" s="368"/>
      <c r="V6437" s="1"/>
      <c r="W6437" s="1"/>
      <c r="X6437" s="1"/>
      <c r="Y6437" s="1"/>
      <c r="Z6437" s="1"/>
      <c r="AA6437" s="1"/>
      <c r="AB6437" s="1"/>
      <c r="AC6437" s="1"/>
    </row>
    <row r="6438" spans="1:29" ht="15" customHeight="1" x14ac:dyDescent="0.25">
      <c r="A6438" s="342"/>
      <c r="B6438" s="417"/>
      <c r="C6438" s="418"/>
      <c r="S6438" s="367"/>
      <c r="T6438" s="367"/>
      <c r="U6438" s="368"/>
      <c r="V6438" s="1"/>
      <c r="W6438" s="1"/>
      <c r="X6438" s="1"/>
      <c r="Y6438" s="1"/>
      <c r="Z6438" s="1"/>
      <c r="AA6438" s="1"/>
      <c r="AB6438" s="1"/>
      <c r="AC6438" s="1"/>
    </row>
    <row r="6439" spans="1:29" ht="15" customHeight="1" x14ac:dyDescent="0.25">
      <c r="A6439" s="342"/>
      <c r="B6439" s="417"/>
      <c r="C6439" s="418"/>
      <c r="S6439" s="367"/>
      <c r="T6439" s="367"/>
      <c r="U6439" s="368"/>
      <c r="V6439" s="1"/>
      <c r="W6439" s="1"/>
      <c r="X6439" s="1"/>
      <c r="Y6439" s="1"/>
      <c r="Z6439" s="1"/>
      <c r="AA6439" s="1"/>
      <c r="AB6439" s="1"/>
      <c r="AC6439" s="1"/>
    </row>
    <row r="6440" spans="1:29" ht="15" customHeight="1" x14ac:dyDescent="0.25">
      <c r="A6440" s="342"/>
      <c r="B6440" s="417"/>
      <c r="C6440" s="418"/>
      <c r="S6440" s="367"/>
      <c r="T6440" s="367"/>
      <c r="U6440" s="368"/>
      <c r="V6440" s="1"/>
      <c r="W6440" s="1"/>
      <c r="X6440" s="1"/>
      <c r="Y6440" s="1"/>
      <c r="Z6440" s="1"/>
      <c r="AA6440" s="1"/>
      <c r="AB6440" s="1"/>
      <c r="AC6440" s="1"/>
    </row>
    <row r="6441" spans="1:29" ht="15" customHeight="1" x14ac:dyDescent="0.25">
      <c r="A6441" s="342"/>
      <c r="B6441" s="417"/>
      <c r="C6441" s="418"/>
      <c r="S6441" s="367"/>
      <c r="T6441" s="367"/>
      <c r="U6441" s="368"/>
      <c r="V6441" s="1"/>
      <c r="W6441" s="1"/>
      <c r="X6441" s="1"/>
      <c r="Y6441" s="1"/>
      <c r="Z6441" s="1"/>
      <c r="AA6441" s="1"/>
      <c r="AB6441" s="1"/>
      <c r="AC6441" s="1"/>
    </row>
    <row r="6442" spans="1:29" ht="15" customHeight="1" x14ac:dyDescent="0.25">
      <c r="A6442" s="342"/>
      <c r="B6442" s="417"/>
      <c r="C6442" s="418"/>
      <c r="S6442" s="367"/>
      <c r="T6442" s="367"/>
      <c r="U6442" s="368"/>
      <c r="V6442" s="1"/>
      <c r="W6442" s="1"/>
      <c r="X6442" s="1"/>
      <c r="Y6442" s="1"/>
      <c r="Z6442" s="1"/>
      <c r="AA6442" s="1"/>
      <c r="AB6442" s="1"/>
      <c r="AC6442" s="1"/>
    </row>
    <row r="6443" spans="1:29" ht="15" customHeight="1" x14ac:dyDescent="0.25">
      <c r="A6443" s="342"/>
      <c r="B6443" s="417"/>
      <c r="C6443" s="418"/>
      <c r="S6443" s="367"/>
      <c r="T6443" s="367"/>
      <c r="U6443" s="368"/>
      <c r="V6443" s="1"/>
      <c r="W6443" s="1"/>
      <c r="X6443" s="1"/>
      <c r="Y6443" s="1"/>
      <c r="Z6443" s="1"/>
      <c r="AA6443" s="1"/>
      <c r="AB6443" s="1"/>
      <c r="AC6443" s="1"/>
    </row>
    <row r="6444" spans="1:29" ht="15" customHeight="1" x14ac:dyDescent="0.25">
      <c r="A6444" s="342"/>
      <c r="B6444" s="417"/>
      <c r="C6444" s="418"/>
      <c r="S6444" s="367"/>
      <c r="T6444" s="367"/>
      <c r="U6444" s="368"/>
      <c r="V6444" s="1"/>
      <c r="W6444" s="1"/>
      <c r="X6444" s="1"/>
      <c r="Y6444" s="1"/>
      <c r="Z6444" s="1"/>
      <c r="AA6444" s="1"/>
      <c r="AB6444" s="1"/>
      <c r="AC6444" s="1"/>
    </row>
    <row r="6445" spans="1:29" ht="15" customHeight="1" x14ac:dyDescent="0.25">
      <c r="A6445" s="342"/>
      <c r="B6445" s="417"/>
      <c r="C6445" s="418"/>
      <c r="S6445" s="367"/>
      <c r="T6445" s="367"/>
      <c r="U6445" s="368"/>
      <c r="V6445" s="1"/>
      <c r="W6445" s="1"/>
      <c r="X6445" s="1"/>
      <c r="Y6445" s="1"/>
      <c r="Z6445" s="1"/>
      <c r="AA6445" s="1"/>
      <c r="AB6445" s="1"/>
      <c r="AC6445" s="1"/>
    </row>
    <row r="6446" spans="1:29" ht="15" customHeight="1" x14ac:dyDescent="0.25">
      <c r="A6446" s="342"/>
      <c r="B6446" s="417"/>
      <c r="C6446" s="418"/>
      <c r="S6446" s="367"/>
      <c r="T6446" s="367"/>
      <c r="U6446" s="368"/>
      <c r="V6446" s="1"/>
      <c r="W6446" s="1"/>
      <c r="X6446" s="1"/>
      <c r="Y6446" s="1"/>
      <c r="Z6446" s="1"/>
      <c r="AA6446" s="1"/>
      <c r="AB6446" s="1"/>
      <c r="AC6446" s="1"/>
    </row>
    <row r="6447" spans="1:29" ht="15" customHeight="1" x14ac:dyDescent="0.25">
      <c r="A6447" s="342"/>
      <c r="B6447" s="417"/>
      <c r="C6447" s="418"/>
      <c r="S6447" s="367"/>
      <c r="T6447" s="367"/>
      <c r="U6447" s="368"/>
      <c r="V6447" s="1"/>
      <c r="W6447" s="1"/>
      <c r="X6447" s="1"/>
      <c r="Y6447" s="1"/>
      <c r="Z6447" s="1"/>
      <c r="AA6447" s="1"/>
      <c r="AB6447" s="1"/>
      <c r="AC6447" s="1"/>
    </row>
    <row r="6448" spans="1:29" ht="15" customHeight="1" x14ac:dyDescent="0.25">
      <c r="A6448" s="342"/>
      <c r="B6448" s="417"/>
      <c r="C6448" s="418"/>
      <c r="S6448" s="367"/>
      <c r="T6448" s="367"/>
      <c r="U6448" s="368"/>
      <c r="V6448" s="1"/>
      <c r="W6448" s="1"/>
      <c r="X6448" s="1"/>
      <c r="Y6448" s="1"/>
      <c r="Z6448" s="1"/>
      <c r="AA6448" s="1"/>
      <c r="AB6448" s="1"/>
      <c r="AC6448" s="1"/>
    </row>
    <row r="6449" spans="1:29" ht="15" customHeight="1" x14ac:dyDescent="0.25">
      <c r="A6449" s="342"/>
      <c r="B6449" s="417"/>
      <c r="C6449" s="418"/>
      <c r="S6449" s="367"/>
      <c r="T6449" s="367"/>
      <c r="U6449" s="368"/>
      <c r="V6449" s="1"/>
      <c r="W6449" s="1"/>
      <c r="X6449" s="1"/>
      <c r="Y6449" s="1"/>
      <c r="Z6449" s="1"/>
      <c r="AA6449" s="1"/>
      <c r="AB6449" s="1"/>
      <c r="AC6449" s="1"/>
    </row>
    <row r="6450" spans="1:29" ht="15" customHeight="1" x14ac:dyDescent="0.25">
      <c r="A6450" s="342"/>
      <c r="B6450" s="417"/>
      <c r="C6450" s="418"/>
      <c r="S6450" s="367"/>
      <c r="T6450" s="367"/>
      <c r="U6450" s="368"/>
      <c r="V6450" s="1"/>
      <c r="W6450" s="1"/>
      <c r="X6450" s="1"/>
      <c r="Y6450" s="1"/>
      <c r="Z6450" s="1"/>
      <c r="AA6450" s="1"/>
      <c r="AB6450" s="1"/>
      <c r="AC6450" s="1"/>
    </row>
    <row r="6451" spans="1:29" ht="15" customHeight="1" x14ac:dyDescent="0.25">
      <c r="A6451" s="342"/>
      <c r="B6451" s="417"/>
      <c r="C6451" s="418"/>
      <c r="S6451" s="367"/>
      <c r="T6451" s="367"/>
      <c r="U6451" s="368"/>
      <c r="V6451" s="1"/>
      <c r="W6451" s="1"/>
      <c r="X6451" s="1"/>
      <c r="Y6451" s="1"/>
      <c r="Z6451" s="1"/>
      <c r="AA6451" s="1"/>
      <c r="AB6451" s="1"/>
      <c r="AC6451" s="1"/>
    </row>
    <row r="6452" spans="1:29" ht="15" customHeight="1" x14ac:dyDescent="0.25">
      <c r="A6452" s="342"/>
      <c r="B6452" s="417"/>
      <c r="C6452" s="418"/>
      <c r="S6452" s="367"/>
      <c r="T6452" s="367"/>
      <c r="U6452" s="368"/>
      <c r="V6452" s="1"/>
      <c r="W6452" s="1"/>
      <c r="X6452" s="1"/>
      <c r="Y6452" s="1"/>
      <c r="Z6452" s="1"/>
      <c r="AA6452" s="1"/>
      <c r="AB6452" s="1"/>
      <c r="AC6452" s="1"/>
    </row>
    <row r="6453" spans="1:29" ht="15" customHeight="1" x14ac:dyDescent="0.25">
      <c r="A6453" s="342"/>
      <c r="B6453" s="417"/>
      <c r="C6453" s="418"/>
      <c r="S6453" s="367"/>
      <c r="T6453" s="367"/>
      <c r="U6453" s="368"/>
      <c r="V6453" s="1"/>
      <c r="W6453" s="1"/>
      <c r="X6453" s="1"/>
      <c r="Y6453" s="1"/>
      <c r="Z6453" s="1"/>
      <c r="AA6453" s="1"/>
      <c r="AB6453" s="1"/>
      <c r="AC6453" s="1"/>
    </row>
    <row r="6454" spans="1:29" ht="15" customHeight="1" x14ac:dyDescent="0.25">
      <c r="A6454" s="342"/>
      <c r="B6454" s="417"/>
      <c r="C6454" s="418"/>
      <c r="S6454" s="367"/>
      <c r="T6454" s="367"/>
      <c r="U6454" s="368"/>
      <c r="V6454" s="1"/>
      <c r="W6454" s="1"/>
      <c r="X6454" s="1"/>
      <c r="Y6454" s="1"/>
      <c r="Z6454" s="1"/>
      <c r="AA6454" s="1"/>
      <c r="AB6454" s="1"/>
      <c r="AC6454" s="1"/>
    </row>
    <row r="6455" spans="1:29" ht="15" customHeight="1" x14ac:dyDescent="0.25">
      <c r="A6455" s="342"/>
      <c r="B6455" s="417"/>
      <c r="C6455" s="418"/>
      <c r="S6455" s="367"/>
      <c r="T6455" s="367"/>
      <c r="U6455" s="368"/>
      <c r="V6455" s="1"/>
      <c r="W6455" s="1"/>
      <c r="X6455" s="1"/>
      <c r="Y6455" s="1"/>
      <c r="Z6455" s="1"/>
      <c r="AA6455" s="1"/>
      <c r="AB6455" s="1"/>
      <c r="AC6455" s="1"/>
    </row>
    <row r="6456" spans="1:29" ht="15" customHeight="1" x14ac:dyDescent="0.25">
      <c r="A6456" s="342"/>
      <c r="B6456" s="417"/>
      <c r="C6456" s="418"/>
      <c r="S6456" s="367"/>
      <c r="T6456" s="367"/>
      <c r="U6456" s="368"/>
      <c r="V6456" s="1"/>
      <c r="W6456" s="1"/>
      <c r="X6456" s="1"/>
      <c r="Y6456" s="1"/>
      <c r="Z6456" s="1"/>
      <c r="AA6456" s="1"/>
      <c r="AB6456" s="1"/>
      <c r="AC6456" s="1"/>
    </row>
    <row r="6457" spans="1:29" ht="15" customHeight="1" x14ac:dyDescent="0.25">
      <c r="A6457" s="342"/>
      <c r="B6457" s="417"/>
      <c r="C6457" s="418"/>
      <c r="S6457" s="367"/>
      <c r="T6457" s="367"/>
      <c r="U6457" s="368"/>
      <c r="V6457" s="1"/>
      <c r="W6457" s="1"/>
      <c r="X6457" s="1"/>
      <c r="Y6457" s="1"/>
      <c r="Z6457" s="1"/>
      <c r="AA6457" s="1"/>
      <c r="AB6457" s="1"/>
      <c r="AC6457" s="1"/>
    </row>
    <row r="6458" spans="1:29" ht="15" customHeight="1" x14ac:dyDescent="0.25">
      <c r="A6458" s="342"/>
      <c r="B6458" s="417"/>
      <c r="C6458" s="418"/>
      <c r="S6458" s="367"/>
      <c r="T6458" s="367"/>
      <c r="U6458" s="368"/>
      <c r="V6458" s="1"/>
      <c r="W6458" s="1"/>
      <c r="X6458" s="1"/>
      <c r="Y6458" s="1"/>
      <c r="Z6458" s="1"/>
      <c r="AA6458" s="1"/>
      <c r="AB6458" s="1"/>
      <c r="AC6458" s="1"/>
    </row>
    <row r="6459" spans="1:29" ht="15" customHeight="1" x14ac:dyDescent="0.25">
      <c r="A6459" s="342"/>
      <c r="B6459" s="417"/>
      <c r="C6459" s="418"/>
      <c r="S6459" s="367"/>
      <c r="T6459" s="367"/>
      <c r="U6459" s="368"/>
      <c r="V6459" s="1"/>
      <c r="W6459" s="1"/>
      <c r="X6459" s="1"/>
      <c r="Y6459" s="1"/>
      <c r="Z6459" s="1"/>
      <c r="AA6459" s="1"/>
      <c r="AB6459" s="1"/>
      <c r="AC6459" s="1"/>
    </row>
    <row r="6460" spans="1:29" ht="15" customHeight="1" x14ac:dyDescent="0.25">
      <c r="A6460" s="342"/>
      <c r="B6460" s="417"/>
      <c r="C6460" s="418"/>
      <c r="S6460" s="367"/>
      <c r="T6460" s="367"/>
      <c r="U6460" s="368"/>
      <c r="V6460" s="1"/>
      <c r="W6460" s="1"/>
      <c r="X6460" s="1"/>
      <c r="Y6460" s="1"/>
      <c r="Z6460" s="1"/>
      <c r="AA6460" s="1"/>
      <c r="AB6460" s="1"/>
      <c r="AC6460" s="1"/>
    </row>
    <row r="6461" spans="1:29" ht="15" customHeight="1" x14ac:dyDescent="0.25">
      <c r="A6461" s="342"/>
      <c r="B6461" s="417"/>
      <c r="C6461" s="418"/>
      <c r="S6461" s="367"/>
      <c r="T6461" s="367"/>
      <c r="U6461" s="368"/>
      <c r="V6461" s="1"/>
      <c r="W6461" s="1"/>
      <c r="X6461" s="1"/>
      <c r="Y6461" s="1"/>
      <c r="Z6461" s="1"/>
      <c r="AA6461" s="1"/>
      <c r="AB6461" s="1"/>
      <c r="AC6461" s="1"/>
    </row>
    <row r="6462" spans="1:29" ht="15" customHeight="1" x14ac:dyDescent="0.25">
      <c r="A6462" s="342"/>
      <c r="B6462" s="417"/>
      <c r="C6462" s="418"/>
      <c r="S6462" s="367"/>
      <c r="T6462" s="367"/>
      <c r="U6462" s="368"/>
      <c r="V6462" s="1"/>
      <c r="W6462" s="1"/>
      <c r="X6462" s="1"/>
      <c r="Y6462" s="1"/>
      <c r="Z6462" s="1"/>
      <c r="AA6462" s="1"/>
      <c r="AB6462" s="1"/>
      <c r="AC6462" s="1"/>
    </row>
    <row r="6463" spans="1:29" ht="15" customHeight="1" x14ac:dyDescent="0.25">
      <c r="A6463" s="342"/>
      <c r="B6463" s="417"/>
      <c r="C6463" s="418"/>
      <c r="S6463" s="367"/>
      <c r="T6463" s="367"/>
      <c r="U6463" s="368"/>
      <c r="V6463" s="1"/>
      <c r="W6463" s="1"/>
      <c r="X6463" s="1"/>
      <c r="Y6463" s="1"/>
      <c r="Z6463" s="1"/>
      <c r="AA6463" s="1"/>
      <c r="AB6463" s="1"/>
      <c r="AC6463" s="1"/>
    </row>
    <row r="6464" spans="1:29" ht="15" customHeight="1" x14ac:dyDescent="0.25">
      <c r="A6464" s="342"/>
      <c r="B6464" s="417"/>
      <c r="C6464" s="418"/>
      <c r="S6464" s="367"/>
      <c r="T6464" s="367"/>
      <c r="U6464" s="368"/>
      <c r="V6464" s="1"/>
      <c r="W6464" s="1"/>
      <c r="X6464" s="1"/>
      <c r="Y6464" s="1"/>
      <c r="Z6464" s="1"/>
      <c r="AA6464" s="1"/>
      <c r="AB6464" s="1"/>
      <c r="AC6464" s="1"/>
    </row>
    <row r="6465" spans="1:29" ht="15" customHeight="1" x14ac:dyDescent="0.25">
      <c r="A6465" s="342"/>
      <c r="B6465" s="417"/>
      <c r="C6465" s="418"/>
      <c r="S6465" s="367"/>
      <c r="T6465" s="367"/>
      <c r="U6465" s="368"/>
      <c r="V6465" s="1"/>
      <c r="W6465" s="1"/>
      <c r="X6465" s="1"/>
      <c r="Y6465" s="1"/>
      <c r="Z6465" s="1"/>
      <c r="AA6465" s="1"/>
      <c r="AB6465" s="1"/>
      <c r="AC6465" s="1"/>
    </row>
    <row r="6466" spans="1:29" ht="15" customHeight="1" x14ac:dyDescent="0.25">
      <c r="A6466" s="342"/>
      <c r="B6466" s="417"/>
      <c r="C6466" s="418"/>
      <c r="S6466" s="367"/>
      <c r="T6466" s="367"/>
      <c r="U6466" s="368"/>
      <c r="V6466" s="1"/>
      <c r="W6466" s="1"/>
      <c r="X6466" s="1"/>
      <c r="Y6466" s="1"/>
      <c r="Z6466" s="1"/>
      <c r="AA6466" s="1"/>
      <c r="AB6466" s="1"/>
      <c r="AC6466" s="1"/>
    </row>
    <row r="6467" spans="1:29" ht="15" customHeight="1" x14ac:dyDescent="0.25">
      <c r="A6467" s="342"/>
      <c r="B6467" s="417"/>
      <c r="C6467" s="418"/>
      <c r="S6467" s="367"/>
      <c r="T6467" s="367"/>
      <c r="U6467" s="368"/>
      <c r="V6467" s="1"/>
      <c r="W6467" s="1"/>
      <c r="X6467" s="1"/>
      <c r="Y6467" s="1"/>
      <c r="Z6467" s="1"/>
      <c r="AA6467" s="1"/>
      <c r="AB6467" s="1"/>
      <c r="AC6467" s="1"/>
    </row>
    <row r="6468" spans="1:29" ht="15" customHeight="1" x14ac:dyDescent="0.25">
      <c r="A6468" s="342"/>
      <c r="B6468" s="417"/>
      <c r="C6468" s="418"/>
      <c r="S6468" s="367"/>
      <c r="T6468" s="367"/>
      <c r="U6468" s="368"/>
      <c r="V6468" s="1"/>
      <c r="W6468" s="1"/>
      <c r="X6468" s="1"/>
      <c r="Y6468" s="1"/>
      <c r="Z6468" s="1"/>
      <c r="AA6468" s="1"/>
      <c r="AB6468" s="1"/>
      <c r="AC6468" s="1"/>
    </row>
    <row r="6469" spans="1:29" ht="15" customHeight="1" x14ac:dyDescent="0.25">
      <c r="A6469" s="342"/>
      <c r="B6469" s="417"/>
      <c r="C6469" s="418"/>
      <c r="S6469" s="367"/>
      <c r="T6469" s="367"/>
      <c r="U6469" s="368"/>
      <c r="V6469" s="1"/>
      <c r="W6469" s="1"/>
      <c r="X6469" s="1"/>
      <c r="Y6469" s="1"/>
      <c r="Z6469" s="1"/>
      <c r="AA6469" s="1"/>
      <c r="AB6469" s="1"/>
      <c r="AC6469" s="1"/>
    </row>
    <row r="6470" spans="1:29" ht="15" customHeight="1" x14ac:dyDescent="0.25">
      <c r="A6470" s="342"/>
      <c r="B6470" s="417"/>
      <c r="C6470" s="418"/>
      <c r="S6470" s="367"/>
      <c r="T6470" s="367"/>
      <c r="U6470" s="368"/>
      <c r="V6470" s="1"/>
      <c r="W6470" s="1"/>
      <c r="X6470" s="1"/>
      <c r="Y6470" s="1"/>
      <c r="Z6470" s="1"/>
      <c r="AA6470" s="1"/>
      <c r="AB6470" s="1"/>
      <c r="AC6470" s="1"/>
    </row>
    <row r="6471" spans="1:29" ht="15" customHeight="1" x14ac:dyDescent="0.25">
      <c r="A6471" s="342"/>
      <c r="B6471" s="417"/>
      <c r="C6471" s="418"/>
      <c r="S6471" s="367"/>
      <c r="T6471" s="367"/>
      <c r="U6471" s="368"/>
      <c r="V6471" s="1"/>
      <c r="W6471" s="1"/>
      <c r="X6471" s="1"/>
      <c r="Y6471" s="1"/>
      <c r="Z6471" s="1"/>
      <c r="AA6471" s="1"/>
      <c r="AB6471" s="1"/>
      <c r="AC6471" s="1"/>
    </row>
    <row r="6472" spans="1:29" ht="15" customHeight="1" x14ac:dyDescent="0.25">
      <c r="A6472" s="342"/>
      <c r="B6472" s="417"/>
      <c r="C6472" s="418"/>
      <c r="S6472" s="367"/>
      <c r="T6472" s="367"/>
      <c r="U6472" s="368"/>
      <c r="V6472" s="1"/>
      <c r="W6472" s="1"/>
      <c r="X6472" s="1"/>
      <c r="Y6472" s="1"/>
      <c r="Z6472" s="1"/>
      <c r="AA6472" s="1"/>
      <c r="AB6472" s="1"/>
      <c r="AC6472" s="1"/>
    </row>
    <row r="6473" spans="1:29" ht="15" customHeight="1" x14ac:dyDescent="0.25">
      <c r="A6473" s="342"/>
      <c r="B6473" s="417"/>
      <c r="C6473" s="418"/>
      <c r="S6473" s="367"/>
      <c r="T6473" s="367"/>
      <c r="U6473" s="368"/>
      <c r="V6473" s="1"/>
      <c r="W6473" s="1"/>
      <c r="X6473" s="1"/>
      <c r="Y6473" s="1"/>
      <c r="Z6473" s="1"/>
      <c r="AA6473" s="1"/>
      <c r="AB6473" s="1"/>
      <c r="AC6473" s="1"/>
    </row>
    <row r="6474" spans="1:29" ht="15" customHeight="1" x14ac:dyDescent="0.25">
      <c r="A6474" s="342"/>
      <c r="B6474" s="417"/>
      <c r="C6474" s="418"/>
      <c r="S6474" s="367"/>
      <c r="T6474" s="367"/>
      <c r="U6474" s="368"/>
      <c r="V6474" s="1"/>
      <c r="W6474" s="1"/>
      <c r="X6474" s="1"/>
      <c r="Y6474" s="1"/>
      <c r="Z6474" s="1"/>
      <c r="AA6474" s="1"/>
      <c r="AB6474" s="1"/>
      <c r="AC6474" s="1"/>
    </row>
    <row r="6475" spans="1:29" ht="15" customHeight="1" x14ac:dyDescent="0.25">
      <c r="A6475" s="342"/>
      <c r="B6475" s="417"/>
      <c r="C6475" s="418"/>
      <c r="S6475" s="367"/>
      <c r="T6475" s="367"/>
      <c r="U6475" s="368"/>
      <c r="V6475" s="1"/>
      <c r="W6475" s="1"/>
      <c r="X6475" s="1"/>
      <c r="Y6475" s="1"/>
      <c r="Z6475" s="1"/>
      <c r="AA6475" s="1"/>
      <c r="AB6475" s="1"/>
      <c r="AC6475" s="1"/>
    </row>
    <row r="6476" spans="1:29" ht="15" customHeight="1" x14ac:dyDescent="0.25">
      <c r="A6476" s="342"/>
      <c r="B6476" s="417"/>
      <c r="C6476" s="418"/>
      <c r="S6476" s="367"/>
      <c r="T6476" s="367"/>
      <c r="U6476" s="368"/>
      <c r="V6476" s="1"/>
      <c r="W6476" s="1"/>
      <c r="X6476" s="1"/>
      <c r="Y6476" s="1"/>
      <c r="Z6476" s="1"/>
      <c r="AA6476" s="1"/>
      <c r="AB6476" s="1"/>
      <c r="AC6476" s="1"/>
    </row>
    <row r="6477" spans="1:29" ht="15" customHeight="1" x14ac:dyDescent="0.25">
      <c r="A6477" s="342"/>
      <c r="B6477" s="417"/>
      <c r="C6477" s="418"/>
      <c r="S6477" s="367"/>
      <c r="T6477" s="367"/>
      <c r="U6477" s="368"/>
      <c r="V6477" s="1"/>
      <c r="W6477" s="1"/>
      <c r="X6477" s="1"/>
      <c r="Y6477" s="1"/>
      <c r="Z6477" s="1"/>
      <c r="AA6477" s="1"/>
      <c r="AB6477" s="1"/>
      <c r="AC6477" s="1"/>
    </row>
    <row r="6478" spans="1:29" ht="15" customHeight="1" x14ac:dyDescent="0.25">
      <c r="A6478" s="342"/>
      <c r="B6478" s="417"/>
      <c r="C6478" s="418"/>
      <c r="S6478" s="367"/>
      <c r="T6478" s="367"/>
      <c r="U6478" s="368"/>
      <c r="V6478" s="1"/>
      <c r="W6478" s="1"/>
      <c r="X6478" s="1"/>
      <c r="Y6478" s="1"/>
      <c r="Z6478" s="1"/>
      <c r="AA6478" s="1"/>
      <c r="AB6478" s="1"/>
      <c r="AC6478" s="1"/>
    </row>
    <row r="6479" spans="1:29" ht="15" customHeight="1" x14ac:dyDescent="0.25">
      <c r="A6479" s="342"/>
      <c r="B6479" s="417"/>
      <c r="C6479" s="418"/>
      <c r="S6479" s="367"/>
      <c r="T6479" s="367"/>
      <c r="U6479" s="368"/>
      <c r="V6479" s="1"/>
      <c r="W6479" s="1"/>
      <c r="X6479" s="1"/>
      <c r="Y6479" s="1"/>
      <c r="Z6479" s="1"/>
      <c r="AA6479" s="1"/>
      <c r="AB6479" s="1"/>
      <c r="AC6479" s="1"/>
    </row>
    <row r="6480" spans="1:29" ht="15" customHeight="1" x14ac:dyDescent="0.25">
      <c r="A6480" s="342"/>
      <c r="B6480" s="417"/>
      <c r="C6480" s="418"/>
      <c r="S6480" s="367"/>
      <c r="T6480" s="367"/>
      <c r="U6480" s="368"/>
      <c r="V6480" s="1"/>
      <c r="W6480" s="1"/>
      <c r="X6480" s="1"/>
      <c r="Y6480" s="1"/>
      <c r="Z6480" s="1"/>
      <c r="AA6480" s="1"/>
      <c r="AB6480" s="1"/>
      <c r="AC6480" s="1"/>
    </row>
    <row r="6481" spans="1:29" ht="15" customHeight="1" x14ac:dyDescent="0.25">
      <c r="A6481" s="342"/>
      <c r="B6481" s="417"/>
      <c r="C6481" s="418"/>
      <c r="S6481" s="367"/>
      <c r="T6481" s="367"/>
      <c r="U6481" s="368"/>
      <c r="V6481" s="1"/>
      <c r="W6481" s="1"/>
      <c r="X6481" s="1"/>
      <c r="Y6481" s="1"/>
      <c r="Z6481" s="1"/>
      <c r="AA6481" s="1"/>
      <c r="AB6481" s="1"/>
      <c r="AC6481" s="1"/>
    </row>
    <row r="6482" spans="1:29" ht="15" customHeight="1" x14ac:dyDescent="0.25">
      <c r="A6482" s="342"/>
      <c r="B6482" s="417"/>
      <c r="C6482" s="418"/>
      <c r="S6482" s="367"/>
      <c r="T6482" s="367"/>
      <c r="U6482" s="368"/>
      <c r="V6482" s="1"/>
      <c r="W6482" s="1"/>
      <c r="X6482" s="1"/>
      <c r="Y6482" s="1"/>
      <c r="Z6482" s="1"/>
      <c r="AA6482" s="1"/>
      <c r="AB6482" s="1"/>
      <c r="AC6482" s="1"/>
    </row>
    <row r="6483" spans="1:29" ht="15" customHeight="1" x14ac:dyDescent="0.25">
      <c r="A6483" s="342"/>
      <c r="B6483" s="417"/>
      <c r="C6483" s="418"/>
      <c r="S6483" s="367"/>
      <c r="T6483" s="367"/>
      <c r="U6483" s="368"/>
      <c r="V6483" s="1"/>
      <c r="W6483" s="1"/>
      <c r="X6483" s="1"/>
      <c r="Y6483" s="1"/>
      <c r="Z6483" s="1"/>
      <c r="AA6483" s="1"/>
      <c r="AB6483" s="1"/>
      <c r="AC6483" s="1"/>
    </row>
    <row r="6484" spans="1:29" ht="15" customHeight="1" x14ac:dyDescent="0.25">
      <c r="A6484" s="342"/>
      <c r="B6484" s="417"/>
      <c r="C6484" s="418"/>
      <c r="S6484" s="367"/>
      <c r="T6484" s="367"/>
      <c r="U6484" s="368"/>
      <c r="V6484" s="1"/>
      <c r="W6484" s="1"/>
      <c r="X6484" s="1"/>
      <c r="Y6484" s="1"/>
      <c r="Z6484" s="1"/>
      <c r="AA6484" s="1"/>
      <c r="AB6484" s="1"/>
      <c r="AC6484" s="1"/>
    </row>
    <row r="6485" spans="1:29" ht="15" customHeight="1" x14ac:dyDescent="0.25">
      <c r="A6485" s="342"/>
      <c r="B6485" s="417"/>
      <c r="C6485" s="418"/>
      <c r="S6485" s="367"/>
      <c r="T6485" s="367"/>
      <c r="U6485" s="368"/>
      <c r="V6485" s="1"/>
      <c r="W6485" s="1"/>
      <c r="X6485" s="1"/>
      <c r="Y6485" s="1"/>
      <c r="Z6485" s="1"/>
      <c r="AA6485" s="1"/>
      <c r="AB6485" s="1"/>
      <c r="AC6485" s="1"/>
    </row>
    <row r="6486" spans="1:29" ht="15" customHeight="1" x14ac:dyDescent="0.25">
      <c r="A6486" s="342"/>
      <c r="B6486" s="417"/>
      <c r="C6486" s="418"/>
      <c r="S6486" s="367"/>
      <c r="T6486" s="367"/>
      <c r="U6486" s="368"/>
      <c r="V6486" s="1"/>
      <c r="W6486" s="1"/>
      <c r="X6486" s="1"/>
      <c r="Y6486" s="1"/>
      <c r="Z6486" s="1"/>
      <c r="AA6486" s="1"/>
      <c r="AB6486" s="1"/>
      <c r="AC6486" s="1"/>
    </row>
    <row r="6487" spans="1:29" ht="15" customHeight="1" x14ac:dyDescent="0.25">
      <c r="A6487" s="342"/>
      <c r="B6487" s="417"/>
      <c r="C6487" s="418"/>
      <c r="S6487" s="367"/>
      <c r="T6487" s="367"/>
      <c r="U6487" s="368"/>
      <c r="V6487" s="1"/>
      <c r="W6487" s="1"/>
      <c r="X6487" s="1"/>
      <c r="Y6487" s="1"/>
      <c r="Z6487" s="1"/>
      <c r="AA6487" s="1"/>
      <c r="AB6487" s="1"/>
      <c r="AC6487" s="1"/>
    </row>
    <row r="6488" spans="1:29" ht="15" customHeight="1" x14ac:dyDescent="0.25">
      <c r="A6488" s="342"/>
      <c r="B6488" s="417"/>
      <c r="C6488" s="418"/>
      <c r="S6488" s="367"/>
      <c r="T6488" s="367"/>
      <c r="U6488" s="368"/>
      <c r="V6488" s="1"/>
      <c r="W6488" s="1"/>
      <c r="X6488" s="1"/>
      <c r="Y6488" s="1"/>
      <c r="Z6488" s="1"/>
      <c r="AA6488" s="1"/>
      <c r="AB6488" s="1"/>
      <c r="AC6488" s="1"/>
    </row>
    <row r="6489" spans="1:29" ht="15" customHeight="1" x14ac:dyDescent="0.25">
      <c r="A6489" s="342"/>
      <c r="B6489" s="417"/>
      <c r="C6489" s="418"/>
      <c r="S6489" s="367"/>
      <c r="T6489" s="367"/>
      <c r="U6489" s="368"/>
      <c r="V6489" s="1"/>
      <c r="W6489" s="1"/>
      <c r="X6489" s="1"/>
      <c r="Y6489" s="1"/>
      <c r="Z6489" s="1"/>
      <c r="AA6489" s="1"/>
      <c r="AB6489" s="1"/>
      <c r="AC6489" s="1"/>
    </row>
    <row r="6490" spans="1:29" ht="15" customHeight="1" x14ac:dyDescent="0.25">
      <c r="A6490" s="342"/>
      <c r="B6490" s="417"/>
      <c r="C6490" s="418"/>
      <c r="S6490" s="367"/>
      <c r="T6490" s="367"/>
      <c r="U6490" s="368"/>
      <c r="V6490" s="1"/>
      <c r="W6490" s="1"/>
      <c r="X6490" s="1"/>
      <c r="Y6490" s="1"/>
      <c r="Z6490" s="1"/>
      <c r="AA6490" s="1"/>
      <c r="AB6490" s="1"/>
      <c r="AC6490" s="1"/>
    </row>
    <row r="6491" spans="1:29" ht="15" customHeight="1" x14ac:dyDescent="0.25">
      <c r="A6491" s="342"/>
      <c r="B6491" s="417"/>
      <c r="C6491" s="418"/>
      <c r="S6491" s="367"/>
      <c r="T6491" s="367"/>
      <c r="U6491" s="368"/>
      <c r="V6491" s="1"/>
      <c r="W6491" s="1"/>
      <c r="X6491" s="1"/>
      <c r="Y6491" s="1"/>
      <c r="Z6491" s="1"/>
      <c r="AA6491" s="1"/>
      <c r="AB6491" s="1"/>
      <c r="AC6491" s="1"/>
    </row>
    <row r="6492" spans="1:29" ht="15" customHeight="1" x14ac:dyDescent="0.25">
      <c r="A6492" s="342"/>
      <c r="B6492" s="417"/>
      <c r="C6492" s="418"/>
      <c r="S6492" s="367"/>
      <c r="T6492" s="367"/>
      <c r="U6492" s="368"/>
      <c r="V6492" s="1"/>
      <c r="W6492" s="1"/>
      <c r="X6492" s="1"/>
      <c r="Y6492" s="1"/>
      <c r="Z6492" s="1"/>
      <c r="AA6492" s="1"/>
      <c r="AB6492" s="1"/>
      <c r="AC6492" s="1"/>
    </row>
    <row r="6493" spans="1:29" ht="15" customHeight="1" x14ac:dyDescent="0.25">
      <c r="A6493" s="342"/>
      <c r="B6493" s="417"/>
      <c r="C6493" s="418"/>
      <c r="S6493" s="367"/>
      <c r="T6493" s="367"/>
      <c r="U6493" s="368"/>
      <c r="V6493" s="1"/>
      <c r="W6493" s="1"/>
      <c r="X6493" s="1"/>
      <c r="Y6493" s="1"/>
      <c r="Z6493" s="1"/>
      <c r="AA6493" s="1"/>
      <c r="AB6493" s="1"/>
      <c r="AC6493" s="1"/>
    </row>
    <row r="6494" spans="1:29" ht="15" customHeight="1" x14ac:dyDescent="0.25">
      <c r="A6494" s="342"/>
      <c r="B6494" s="417"/>
      <c r="C6494" s="418"/>
      <c r="S6494" s="367"/>
      <c r="T6494" s="367"/>
      <c r="U6494" s="368"/>
      <c r="V6494" s="1"/>
      <c r="W6494" s="1"/>
      <c r="X6494" s="1"/>
      <c r="Y6494" s="1"/>
      <c r="Z6494" s="1"/>
      <c r="AA6494" s="1"/>
      <c r="AB6494" s="1"/>
      <c r="AC6494" s="1"/>
    </row>
    <row r="6495" spans="1:29" ht="15" customHeight="1" x14ac:dyDescent="0.25">
      <c r="A6495" s="342"/>
      <c r="B6495" s="417"/>
      <c r="C6495" s="418"/>
      <c r="S6495" s="367"/>
      <c r="T6495" s="367"/>
      <c r="U6495" s="368"/>
      <c r="V6495" s="1"/>
      <c r="W6495" s="1"/>
      <c r="X6495" s="1"/>
      <c r="Y6495" s="1"/>
      <c r="Z6495" s="1"/>
      <c r="AA6495" s="1"/>
      <c r="AB6495" s="1"/>
      <c r="AC6495" s="1"/>
    </row>
    <row r="6496" spans="1:29" ht="15" customHeight="1" x14ac:dyDescent="0.25">
      <c r="A6496" s="342"/>
      <c r="B6496" s="417"/>
      <c r="C6496" s="418"/>
      <c r="S6496" s="367"/>
      <c r="T6496" s="367"/>
      <c r="U6496" s="368"/>
      <c r="V6496" s="1"/>
      <c r="W6496" s="1"/>
      <c r="X6496" s="1"/>
      <c r="Y6496" s="1"/>
      <c r="Z6496" s="1"/>
      <c r="AA6496" s="1"/>
      <c r="AB6496" s="1"/>
      <c r="AC6496" s="1"/>
    </row>
    <row r="6497" spans="1:29" ht="15" customHeight="1" x14ac:dyDescent="0.25">
      <c r="A6497" s="342"/>
      <c r="B6497" s="417"/>
      <c r="C6497" s="418"/>
      <c r="S6497" s="367"/>
      <c r="T6497" s="367"/>
      <c r="U6497" s="368"/>
      <c r="V6497" s="1"/>
      <c r="W6497" s="1"/>
      <c r="X6497" s="1"/>
      <c r="Y6497" s="1"/>
      <c r="Z6497" s="1"/>
      <c r="AA6497" s="1"/>
      <c r="AB6497" s="1"/>
      <c r="AC6497" s="1"/>
    </row>
    <row r="6498" spans="1:29" ht="15" customHeight="1" x14ac:dyDescent="0.25">
      <c r="A6498" s="342"/>
      <c r="B6498" s="417"/>
      <c r="C6498" s="418"/>
      <c r="S6498" s="367"/>
      <c r="T6498" s="367"/>
      <c r="U6498" s="368"/>
      <c r="V6498" s="1"/>
      <c r="W6498" s="1"/>
      <c r="X6498" s="1"/>
      <c r="Y6498" s="1"/>
      <c r="Z6498" s="1"/>
      <c r="AA6498" s="1"/>
      <c r="AB6498" s="1"/>
      <c r="AC6498" s="1"/>
    </row>
    <row r="6499" spans="1:29" ht="15" customHeight="1" x14ac:dyDescent="0.25">
      <c r="A6499" s="342"/>
      <c r="B6499" s="417"/>
      <c r="C6499" s="418"/>
      <c r="S6499" s="367"/>
      <c r="T6499" s="367"/>
      <c r="U6499" s="368"/>
      <c r="V6499" s="1"/>
      <c r="W6499" s="1"/>
      <c r="X6499" s="1"/>
      <c r="Y6499" s="1"/>
      <c r="Z6499" s="1"/>
      <c r="AA6499" s="1"/>
      <c r="AB6499" s="1"/>
      <c r="AC6499" s="1"/>
    </row>
    <row r="6500" spans="1:29" ht="15" customHeight="1" x14ac:dyDescent="0.25">
      <c r="A6500" s="342"/>
      <c r="B6500" s="417"/>
      <c r="C6500" s="418"/>
      <c r="S6500" s="367"/>
      <c r="T6500" s="367"/>
      <c r="U6500" s="368"/>
      <c r="V6500" s="1"/>
      <c r="W6500" s="1"/>
      <c r="X6500" s="1"/>
      <c r="Y6500" s="1"/>
      <c r="Z6500" s="1"/>
      <c r="AA6500" s="1"/>
      <c r="AB6500" s="1"/>
      <c r="AC6500" s="1"/>
    </row>
    <row r="6501" spans="1:29" ht="15" customHeight="1" x14ac:dyDescent="0.25">
      <c r="A6501" s="342"/>
      <c r="B6501" s="417"/>
      <c r="C6501" s="418"/>
      <c r="S6501" s="367"/>
      <c r="T6501" s="367"/>
      <c r="U6501" s="368"/>
      <c r="V6501" s="1"/>
      <c r="W6501" s="1"/>
      <c r="X6501" s="1"/>
      <c r="Y6501" s="1"/>
      <c r="Z6501" s="1"/>
      <c r="AA6501" s="1"/>
      <c r="AB6501" s="1"/>
      <c r="AC6501" s="1"/>
    </row>
    <row r="6502" spans="1:29" ht="15" customHeight="1" x14ac:dyDescent="0.25">
      <c r="A6502" s="342"/>
      <c r="B6502" s="417"/>
      <c r="C6502" s="418"/>
      <c r="S6502" s="367"/>
      <c r="T6502" s="367"/>
      <c r="U6502" s="368"/>
      <c r="V6502" s="1"/>
      <c r="W6502" s="1"/>
      <c r="X6502" s="1"/>
      <c r="Y6502" s="1"/>
      <c r="Z6502" s="1"/>
      <c r="AA6502" s="1"/>
      <c r="AB6502" s="1"/>
      <c r="AC6502" s="1"/>
    </row>
    <row r="6503" spans="1:29" ht="15" customHeight="1" x14ac:dyDescent="0.25">
      <c r="A6503" s="342"/>
      <c r="B6503" s="417"/>
      <c r="C6503" s="418"/>
      <c r="S6503" s="367"/>
      <c r="T6503" s="367"/>
      <c r="U6503" s="368"/>
      <c r="V6503" s="1"/>
      <c r="W6503" s="1"/>
      <c r="X6503" s="1"/>
      <c r="Y6503" s="1"/>
      <c r="Z6503" s="1"/>
      <c r="AA6503" s="1"/>
      <c r="AB6503" s="1"/>
      <c r="AC6503" s="1"/>
    </row>
    <row r="6504" spans="1:29" ht="15" customHeight="1" x14ac:dyDescent="0.25">
      <c r="A6504" s="342"/>
      <c r="B6504" s="417"/>
      <c r="C6504" s="418"/>
      <c r="S6504" s="367"/>
      <c r="T6504" s="367"/>
      <c r="U6504" s="368"/>
      <c r="V6504" s="1"/>
      <c r="W6504" s="1"/>
      <c r="X6504" s="1"/>
      <c r="Y6504" s="1"/>
      <c r="Z6504" s="1"/>
      <c r="AA6504" s="1"/>
      <c r="AB6504" s="1"/>
      <c r="AC6504" s="1"/>
    </row>
    <row r="6505" spans="1:29" ht="15" customHeight="1" x14ac:dyDescent="0.25">
      <c r="A6505" s="342"/>
      <c r="B6505" s="417"/>
      <c r="C6505" s="418"/>
      <c r="S6505" s="367"/>
      <c r="T6505" s="367"/>
      <c r="U6505" s="368"/>
      <c r="V6505" s="1"/>
      <c r="W6505" s="1"/>
      <c r="X6505" s="1"/>
      <c r="Y6505" s="1"/>
      <c r="Z6505" s="1"/>
      <c r="AA6505" s="1"/>
      <c r="AB6505" s="1"/>
      <c r="AC6505" s="1"/>
    </row>
    <row r="6506" spans="1:29" ht="15" customHeight="1" x14ac:dyDescent="0.25">
      <c r="A6506" s="342"/>
      <c r="B6506" s="417"/>
      <c r="C6506" s="418"/>
      <c r="S6506" s="367"/>
      <c r="T6506" s="367"/>
      <c r="U6506" s="368"/>
      <c r="V6506" s="1"/>
      <c r="W6506" s="1"/>
      <c r="X6506" s="1"/>
      <c r="Y6506" s="1"/>
      <c r="Z6506" s="1"/>
      <c r="AA6506" s="1"/>
      <c r="AB6506" s="1"/>
      <c r="AC6506" s="1"/>
    </row>
    <row r="6507" spans="1:29" ht="15" customHeight="1" x14ac:dyDescent="0.25">
      <c r="A6507" s="342"/>
      <c r="B6507" s="417"/>
      <c r="C6507" s="418"/>
      <c r="S6507" s="367"/>
      <c r="T6507" s="367"/>
      <c r="U6507" s="368"/>
      <c r="V6507" s="1"/>
      <c r="W6507" s="1"/>
      <c r="X6507" s="1"/>
      <c r="Y6507" s="1"/>
      <c r="Z6507" s="1"/>
      <c r="AA6507" s="1"/>
      <c r="AB6507" s="1"/>
      <c r="AC6507" s="1"/>
    </row>
    <row r="6508" spans="1:29" ht="15" customHeight="1" x14ac:dyDescent="0.25">
      <c r="A6508" s="342"/>
      <c r="B6508" s="417"/>
      <c r="C6508" s="418"/>
      <c r="S6508" s="367"/>
      <c r="T6508" s="367"/>
      <c r="U6508" s="368"/>
      <c r="V6508" s="1"/>
      <c r="W6508" s="1"/>
      <c r="X6508" s="1"/>
      <c r="Y6508" s="1"/>
      <c r="Z6508" s="1"/>
      <c r="AA6508" s="1"/>
      <c r="AB6508" s="1"/>
      <c r="AC6508" s="1"/>
    </row>
    <row r="6509" spans="1:29" ht="15" customHeight="1" x14ac:dyDescent="0.25">
      <c r="A6509" s="342"/>
      <c r="B6509" s="417"/>
      <c r="C6509" s="418"/>
      <c r="S6509" s="367"/>
      <c r="T6509" s="367"/>
      <c r="U6509" s="368"/>
      <c r="V6509" s="1"/>
      <c r="W6509" s="1"/>
      <c r="X6509" s="1"/>
      <c r="Y6509" s="1"/>
      <c r="Z6509" s="1"/>
      <c r="AA6509" s="1"/>
      <c r="AB6509" s="1"/>
      <c r="AC6509" s="1"/>
    </row>
    <row r="6510" spans="1:29" ht="15" customHeight="1" x14ac:dyDescent="0.25">
      <c r="A6510" s="342"/>
      <c r="B6510" s="417"/>
      <c r="C6510" s="418"/>
      <c r="S6510" s="367"/>
      <c r="T6510" s="367"/>
      <c r="U6510" s="368"/>
      <c r="V6510" s="1"/>
      <c r="W6510" s="1"/>
      <c r="X6510" s="1"/>
      <c r="Y6510" s="1"/>
      <c r="Z6510" s="1"/>
      <c r="AA6510" s="1"/>
      <c r="AB6510" s="1"/>
      <c r="AC6510" s="1"/>
    </row>
    <row r="6511" spans="1:29" ht="15" customHeight="1" x14ac:dyDescent="0.25">
      <c r="A6511" s="342"/>
      <c r="B6511" s="417"/>
      <c r="C6511" s="418"/>
      <c r="S6511" s="367"/>
      <c r="T6511" s="367"/>
      <c r="U6511" s="368"/>
      <c r="V6511" s="1"/>
      <c r="W6511" s="1"/>
      <c r="X6511" s="1"/>
      <c r="Y6511" s="1"/>
      <c r="Z6511" s="1"/>
      <c r="AA6511" s="1"/>
      <c r="AB6511" s="1"/>
      <c r="AC6511" s="1"/>
    </row>
    <row r="6512" spans="1:29" ht="15" customHeight="1" x14ac:dyDescent="0.25">
      <c r="A6512" s="342"/>
      <c r="B6512" s="417"/>
      <c r="C6512" s="418"/>
      <c r="S6512" s="367"/>
      <c r="T6512" s="367"/>
      <c r="U6512" s="368"/>
      <c r="V6512" s="1"/>
      <c r="W6512" s="1"/>
      <c r="X6512" s="1"/>
      <c r="Y6512" s="1"/>
      <c r="Z6512" s="1"/>
      <c r="AA6512" s="1"/>
      <c r="AB6512" s="1"/>
      <c r="AC6512" s="1"/>
    </row>
    <row r="6513" spans="1:29" ht="15" customHeight="1" x14ac:dyDescent="0.25">
      <c r="A6513" s="342"/>
      <c r="B6513" s="417"/>
      <c r="C6513" s="418"/>
      <c r="S6513" s="367"/>
      <c r="T6513" s="367"/>
      <c r="U6513" s="368"/>
      <c r="V6513" s="1"/>
      <c r="W6513" s="1"/>
      <c r="X6513" s="1"/>
      <c r="Y6513" s="1"/>
      <c r="Z6513" s="1"/>
      <c r="AA6513" s="1"/>
      <c r="AB6513" s="1"/>
      <c r="AC6513" s="1"/>
    </row>
    <row r="6514" spans="1:29" ht="15" customHeight="1" x14ac:dyDescent="0.25">
      <c r="A6514" s="342"/>
      <c r="B6514" s="417"/>
      <c r="C6514" s="418"/>
      <c r="S6514" s="367"/>
      <c r="T6514" s="367"/>
      <c r="U6514" s="368"/>
      <c r="V6514" s="1"/>
      <c r="W6514" s="1"/>
      <c r="X6514" s="1"/>
      <c r="Y6514" s="1"/>
      <c r="Z6514" s="1"/>
      <c r="AA6514" s="1"/>
      <c r="AB6514" s="1"/>
      <c r="AC6514" s="1"/>
    </row>
    <row r="6515" spans="1:29" ht="15" customHeight="1" x14ac:dyDescent="0.25">
      <c r="A6515" s="342"/>
      <c r="B6515" s="417"/>
      <c r="C6515" s="418"/>
      <c r="S6515" s="367"/>
      <c r="T6515" s="367"/>
      <c r="U6515" s="368"/>
      <c r="V6515" s="1"/>
      <c r="W6515" s="1"/>
      <c r="X6515" s="1"/>
      <c r="Y6515" s="1"/>
      <c r="Z6515" s="1"/>
      <c r="AA6515" s="1"/>
      <c r="AB6515" s="1"/>
      <c r="AC6515" s="1"/>
    </row>
    <row r="6516" spans="1:29" ht="15" customHeight="1" x14ac:dyDescent="0.25">
      <c r="A6516" s="342"/>
      <c r="B6516" s="417"/>
      <c r="C6516" s="418"/>
      <c r="S6516" s="367"/>
      <c r="T6516" s="367"/>
      <c r="U6516" s="368"/>
      <c r="V6516" s="1"/>
      <c r="W6516" s="1"/>
      <c r="X6516" s="1"/>
      <c r="Y6516" s="1"/>
      <c r="Z6516" s="1"/>
      <c r="AA6516" s="1"/>
      <c r="AB6516" s="1"/>
      <c r="AC6516" s="1"/>
    </row>
    <row r="6517" spans="1:29" ht="15" customHeight="1" x14ac:dyDescent="0.25">
      <c r="A6517" s="342"/>
      <c r="B6517" s="417"/>
      <c r="C6517" s="418"/>
      <c r="S6517" s="367"/>
      <c r="T6517" s="367"/>
      <c r="U6517" s="368"/>
      <c r="V6517" s="1"/>
      <c r="W6517" s="1"/>
      <c r="X6517" s="1"/>
      <c r="Y6517" s="1"/>
      <c r="Z6517" s="1"/>
      <c r="AA6517" s="1"/>
      <c r="AB6517" s="1"/>
      <c r="AC6517" s="1"/>
    </row>
    <row r="6518" spans="1:29" ht="15" customHeight="1" x14ac:dyDescent="0.25">
      <c r="A6518" s="342"/>
      <c r="B6518" s="417"/>
      <c r="C6518" s="418"/>
      <c r="S6518" s="367"/>
      <c r="T6518" s="367"/>
      <c r="U6518" s="368"/>
      <c r="V6518" s="1"/>
      <c r="W6518" s="1"/>
      <c r="X6518" s="1"/>
      <c r="Y6518" s="1"/>
      <c r="Z6518" s="1"/>
      <c r="AA6518" s="1"/>
      <c r="AB6518" s="1"/>
      <c r="AC6518" s="1"/>
    </row>
    <row r="6519" spans="1:29" ht="15" customHeight="1" x14ac:dyDescent="0.25">
      <c r="A6519" s="342"/>
      <c r="B6519" s="417"/>
      <c r="C6519" s="418"/>
      <c r="S6519" s="367"/>
      <c r="T6519" s="367"/>
      <c r="U6519" s="368"/>
      <c r="V6519" s="1"/>
      <c r="W6519" s="1"/>
      <c r="X6519" s="1"/>
      <c r="Y6519" s="1"/>
      <c r="Z6519" s="1"/>
      <c r="AA6519" s="1"/>
      <c r="AB6519" s="1"/>
      <c r="AC6519" s="1"/>
    </row>
    <row r="6520" spans="1:29" ht="15" customHeight="1" x14ac:dyDescent="0.25">
      <c r="A6520" s="342"/>
      <c r="B6520" s="417"/>
      <c r="C6520" s="418"/>
      <c r="S6520" s="367"/>
      <c r="T6520" s="367"/>
      <c r="U6520" s="368"/>
      <c r="V6520" s="1"/>
      <c r="W6520" s="1"/>
      <c r="X6520" s="1"/>
      <c r="Y6520" s="1"/>
      <c r="Z6520" s="1"/>
      <c r="AA6520" s="1"/>
      <c r="AB6520" s="1"/>
      <c r="AC6520" s="1"/>
    </row>
    <row r="6521" spans="1:29" ht="15" customHeight="1" x14ac:dyDescent="0.25">
      <c r="A6521" s="342"/>
      <c r="B6521" s="417"/>
      <c r="C6521" s="418"/>
      <c r="S6521" s="367"/>
      <c r="T6521" s="367"/>
      <c r="U6521" s="368"/>
      <c r="V6521" s="1"/>
      <c r="W6521" s="1"/>
      <c r="X6521" s="1"/>
      <c r="Y6521" s="1"/>
      <c r="Z6521" s="1"/>
      <c r="AA6521" s="1"/>
      <c r="AB6521" s="1"/>
      <c r="AC6521" s="1"/>
    </row>
    <row r="6522" spans="1:29" ht="15" customHeight="1" x14ac:dyDescent="0.25">
      <c r="A6522" s="342"/>
      <c r="B6522" s="417"/>
      <c r="C6522" s="418"/>
      <c r="S6522" s="367"/>
      <c r="T6522" s="367"/>
      <c r="U6522" s="368"/>
      <c r="V6522" s="1"/>
      <c r="W6522" s="1"/>
      <c r="X6522" s="1"/>
      <c r="Y6522" s="1"/>
      <c r="Z6522" s="1"/>
      <c r="AA6522" s="1"/>
      <c r="AB6522" s="1"/>
      <c r="AC6522" s="1"/>
    </row>
    <row r="6523" spans="1:29" ht="15" customHeight="1" x14ac:dyDescent="0.25">
      <c r="A6523" s="342"/>
      <c r="B6523" s="417"/>
      <c r="C6523" s="418"/>
      <c r="S6523" s="367"/>
      <c r="T6523" s="367"/>
      <c r="U6523" s="368"/>
      <c r="V6523" s="1"/>
      <c r="W6523" s="1"/>
      <c r="X6523" s="1"/>
      <c r="Y6523" s="1"/>
      <c r="Z6523" s="1"/>
      <c r="AA6523" s="1"/>
      <c r="AB6523" s="1"/>
      <c r="AC6523" s="1"/>
    </row>
    <row r="6524" spans="1:29" ht="15" customHeight="1" x14ac:dyDescent="0.25">
      <c r="A6524" s="342"/>
      <c r="B6524" s="417"/>
      <c r="C6524" s="418"/>
      <c r="S6524" s="367"/>
      <c r="T6524" s="367"/>
      <c r="U6524" s="368"/>
      <c r="V6524" s="1"/>
      <c r="W6524" s="1"/>
      <c r="X6524" s="1"/>
      <c r="Y6524" s="1"/>
      <c r="Z6524" s="1"/>
      <c r="AA6524" s="1"/>
      <c r="AB6524" s="1"/>
      <c r="AC6524" s="1"/>
    </row>
    <row r="6525" spans="1:29" ht="15" customHeight="1" x14ac:dyDescent="0.25">
      <c r="A6525" s="342"/>
      <c r="B6525" s="417"/>
      <c r="C6525" s="418"/>
      <c r="S6525" s="367"/>
      <c r="T6525" s="367"/>
      <c r="U6525" s="368"/>
      <c r="V6525" s="1"/>
      <c r="W6525" s="1"/>
      <c r="X6525" s="1"/>
      <c r="Y6525" s="1"/>
      <c r="Z6525" s="1"/>
      <c r="AA6525" s="1"/>
      <c r="AB6525" s="1"/>
      <c r="AC6525" s="1"/>
    </row>
    <row r="6526" spans="1:29" ht="15" customHeight="1" x14ac:dyDescent="0.25">
      <c r="A6526" s="342"/>
      <c r="B6526" s="417"/>
      <c r="C6526" s="418"/>
      <c r="S6526" s="367"/>
      <c r="T6526" s="367"/>
      <c r="U6526" s="368"/>
      <c r="V6526" s="1"/>
      <c r="W6526" s="1"/>
      <c r="X6526" s="1"/>
      <c r="Y6526" s="1"/>
      <c r="Z6526" s="1"/>
      <c r="AA6526" s="1"/>
      <c r="AB6526" s="1"/>
      <c r="AC6526" s="1"/>
    </row>
    <row r="6527" spans="1:29" ht="15" customHeight="1" x14ac:dyDescent="0.25">
      <c r="A6527" s="342"/>
      <c r="B6527" s="417"/>
      <c r="C6527" s="418"/>
      <c r="S6527" s="367"/>
      <c r="T6527" s="367"/>
      <c r="U6527" s="368"/>
      <c r="V6527" s="1"/>
      <c r="W6527" s="1"/>
      <c r="X6527" s="1"/>
      <c r="Y6527" s="1"/>
      <c r="Z6527" s="1"/>
      <c r="AA6527" s="1"/>
      <c r="AB6527" s="1"/>
      <c r="AC6527" s="1"/>
    </row>
    <row r="6528" spans="1:29" ht="15" customHeight="1" x14ac:dyDescent="0.25">
      <c r="A6528" s="342"/>
      <c r="B6528" s="417"/>
      <c r="C6528" s="418"/>
      <c r="S6528" s="367"/>
      <c r="T6528" s="367"/>
      <c r="U6528" s="368"/>
      <c r="V6528" s="1"/>
      <c r="W6528" s="1"/>
      <c r="X6528" s="1"/>
      <c r="Y6528" s="1"/>
      <c r="Z6528" s="1"/>
      <c r="AA6528" s="1"/>
      <c r="AB6528" s="1"/>
      <c r="AC6528" s="1"/>
    </row>
    <row r="6529" spans="1:29" ht="15" customHeight="1" x14ac:dyDescent="0.25">
      <c r="A6529" s="342"/>
      <c r="B6529" s="417"/>
      <c r="C6529" s="418"/>
      <c r="S6529" s="367"/>
      <c r="T6529" s="367"/>
      <c r="U6529" s="368"/>
      <c r="V6529" s="1"/>
      <c r="W6529" s="1"/>
      <c r="X6529" s="1"/>
      <c r="Y6529" s="1"/>
      <c r="Z6529" s="1"/>
      <c r="AA6529" s="1"/>
      <c r="AB6529" s="1"/>
      <c r="AC6529" s="1"/>
    </row>
    <row r="6530" spans="1:29" ht="15" customHeight="1" x14ac:dyDescent="0.25">
      <c r="A6530" s="342"/>
      <c r="B6530" s="417"/>
      <c r="C6530" s="418"/>
      <c r="S6530" s="367"/>
      <c r="T6530" s="367"/>
      <c r="U6530" s="368"/>
      <c r="V6530" s="1"/>
      <c r="W6530" s="1"/>
      <c r="X6530" s="1"/>
      <c r="Y6530" s="1"/>
      <c r="Z6530" s="1"/>
      <c r="AA6530" s="1"/>
      <c r="AB6530" s="1"/>
      <c r="AC6530" s="1"/>
    </row>
    <row r="6531" spans="1:29" ht="15" customHeight="1" x14ac:dyDescent="0.25">
      <c r="A6531" s="342"/>
      <c r="B6531" s="417"/>
      <c r="C6531" s="418"/>
      <c r="S6531" s="367"/>
      <c r="T6531" s="367"/>
      <c r="U6531" s="368"/>
      <c r="V6531" s="1"/>
      <c r="W6531" s="1"/>
      <c r="X6531" s="1"/>
      <c r="Y6531" s="1"/>
      <c r="Z6531" s="1"/>
      <c r="AA6531" s="1"/>
      <c r="AB6531" s="1"/>
      <c r="AC6531" s="1"/>
    </row>
    <row r="6532" spans="1:29" ht="15" customHeight="1" x14ac:dyDescent="0.25">
      <c r="A6532" s="342"/>
      <c r="B6532" s="417"/>
      <c r="C6532" s="418"/>
      <c r="S6532" s="367"/>
      <c r="T6532" s="367"/>
      <c r="U6532" s="368"/>
      <c r="V6532" s="1"/>
      <c r="W6532" s="1"/>
      <c r="X6532" s="1"/>
      <c r="Y6532" s="1"/>
      <c r="Z6532" s="1"/>
      <c r="AA6532" s="1"/>
      <c r="AB6532" s="1"/>
      <c r="AC6532" s="1"/>
    </row>
    <row r="6533" spans="1:29" ht="15" customHeight="1" x14ac:dyDescent="0.25">
      <c r="A6533" s="342"/>
      <c r="B6533" s="417"/>
      <c r="C6533" s="418"/>
      <c r="S6533" s="367"/>
      <c r="T6533" s="367"/>
      <c r="U6533" s="368"/>
      <c r="V6533" s="1"/>
      <c r="W6533" s="1"/>
      <c r="X6533" s="1"/>
      <c r="Y6533" s="1"/>
      <c r="Z6533" s="1"/>
      <c r="AA6533" s="1"/>
      <c r="AB6533" s="1"/>
      <c r="AC6533" s="1"/>
    </row>
    <row r="6534" spans="1:29" ht="15" customHeight="1" x14ac:dyDescent="0.25">
      <c r="A6534" s="342"/>
      <c r="B6534" s="417"/>
      <c r="C6534" s="418"/>
      <c r="S6534" s="367"/>
      <c r="T6534" s="367"/>
      <c r="U6534" s="368"/>
      <c r="V6534" s="1"/>
      <c r="W6534" s="1"/>
      <c r="X6534" s="1"/>
      <c r="Y6534" s="1"/>
      <c r="Z6534" s="1"/>
      <c r="AA6534" s="1"/>
      <c r="AB6534" s="1"/>
      <c r="AC6534" s="1"/>
    </row>
    <row r="6535" spans="1:29" ht="15" customHeight="1" x14ac:dyDescent="0.25">
      <c r="A6535" s="342"/>
      <c r="B6535" s="417"/>
      <c r="C6535" s="418"/>
      <c r="S6535" s="367"/>
      <c r="T6535" s="367"/>
      <c r="U6535" s="368"/>
      <c r="V6535" s="1"/>
      <c r="W6535" s="1"/>
      <c r="X6535" s="1"/>
      <c r="Y6535" s="1"/>
      <c r="Z6535" s="1"/>
      <c r="AA6535" s="1"/>
      <c r="AB6535" s="1"/>
      <c r="AC6535" s="1"/>
    </row>
    <row r="6536" spans="1:29" ht="15" customHeight="1" x14ac:dyDescent="0.25">
      <c r="A6536" s="342"/>
      <c r="B6536" s="417"/>
      <c r="C6536" s="418"/>
      <c r="S6536" s="367"/>
      <c r="T6536" s="367"/>
      <c r="U6536" s="368"/>
      <c r="V6536" s="1"/>
      <c r="W6536" s="1"/>
      <c r="X6536" s="1"/>
      <c r="Y6536" s="1"/>
      <c r="Z6536" s="1"/>
      <c r="AA6536" s="1"/>
      <c r="AB6536" s="1"/>
      <c r="AC6536" s="1"/>
    </row>
    <row r="6537" spans="1:29" ht="15" customHeight="1" x14ac:dyDescent="0.25">
      <c r="A6537" s="342"/>
      <c r="B6537" s="417"/>
      <c r="C6537" s="418"/>
      <c r="S6537" s="367"/>
      <c r="T6537" s="367"/>
      <c r="U6537" s="368"/>
      <c r="V6537" s="1"/>
      <c r="W6537" s="1"/>
      <c r="X6537" s="1"/>
      <c r="Y6537" s="1"/>
      <c r="Z6537" s="1"/>
      <c r="AA6537" s="1"/>
      <c r="AB6537" s="1"/>
      <c r="AC6537" s="1"/>
    </row>
    <row r="6538" spans="1:29" ht="15" customHeight="1" x14ac:dyDescent="0.25">
      <c r="A6538" s="342"/>
      <c r="B6538" s="417"/>
      <c r="C6538" s="418"/>
      <c r="S6538" s="367"/>
      <c r="T6538" s="367"/>
      <c r="U6538" s="368"/>
      <c r="V6538" s="1"/>
      <c r="W6538" s="1"/>
      <c r="X6538" s="1"/>
      <c r="Y6538" s="1"/>
      <c r="Z6538" s="1"/>
      <c r="AA6538" s="1"/>
      <c r="AB6538" s="1"/>
      <c r="AC6538" s="1"/>
    </row>
    <row r="6539" spans="1:29" ht="15" customHeight="1" x14ac:dyDescent="0.25">
      <c r="A6539" s="342"/>
      <c r="B6539" s="417"/>
      <c r="C6539" s="418"/>
      <c r="S6539" s="367"/>
      <c r="T6539" s="367"/>
      <c r="U6539" s="368"/>
      <c r="V6539" s="1"/>
      <c r="W6539" s="1"/>
      <c r="X6539" s="1"/>
      <c r="Y6539" s="1"/>
      <c r="Z6539" s="1"/>
      <c r="AA6539" s="1"/>
      <c r="AB6539" s="1"/>
      <c r="AC6539" s="1"/>
    </row>
    <row r="6540" spans="1:29" ht="15" customHeight="1" x14ac:dyDescent="0.25">
      <c r="A6540" s="342"/>
      <c r="B6540" s="417"/>
      <c r="C6540" s="418"/>
      <c r="S6540" s="367"/>
      <c r="T6540" s="367"/>
      <c r="U6540" s="368"/>
      <c r="V6540" s="1"/>
      <c r="W6540" s="1"/>
      <c r="X6540" s="1"/>
      <c r="Y6540" s="1"/>
      <c r="Z6540" s="1"/>
      <c r="AA6540" s="1"/>
      <c r="AB6540" s="1"/>
      <c r="AC6540" s="1"/>
    </row>
    <row r="6541" spans="1:29" ht="15" customHeight="1" x14ac:dyDescent="0.25">
      <c r="A6541" s="342"/>
      <c r="B6541" s="417"/>
      <c r="C6541" s="418"/>
      <c r="S6541" s="367"/>
      <c r="T6541" s="367"/>
      <c r="U6541" s="368"/>
      <c r="V6541" s="1"/>
      <c r="W6541" s="1"/>
      <c r="X6541" s="1"/>
      <c r="Y6541" s="1"/>
      <c r="Z6541" s="1"/>
      <c r="AA6541" s="1"/>
      <c r="AB6541" s="1"/>
      <c r="AC6541" s="1"/>
    </row>
    <row r="6542" spans="1:29" ht="15" customHeight="1" x14ac:dyDescent="0.25">
      <c r="A6542" s="342"/>
      <c r="B6542" s="417"/>
      <c r="C6542" s="418"/>
      <c r="S6542" s="367"/>
      <c r="T6542" s="367"/>
      <c r="U6542" s="368"/>
      <c r="V6542" s="1"/>
      <c r="W6542" s="1"/>
      <c r="X6542" s="1"/>
      <c r="Y6542" s="1"/>
      <c r="Z6542" s="1"/>
      <c r="AA6542" s="1"/>
      <c r="AB6542" s="1"/>
      <c r="AC6542" s="1"/>
    </row>
    <row r="6543" spans="1:29" ht="15" customHeight="1" x14ac:dyDescent="0.25">
      <c r="A6543" s="342"/>
      <c r="B6543" s="417"/>
      <c r="C6543" s="418"/>
      <c r="S6543" s="367"/>
      <c r="T6543" s="367"/>
      <c r="U6543" s="368"/>
      <c r="V6543" s="1"/>
      <c r="W6543" s="1"/>
      <c r="X6543" s="1"/>
      <c r="Y6543" s="1"/>
      <c r="Z6543" s="1"/>
      <c r="AA6543" s="1"/>
      <c r="AB6543" s="1"/>
      <c r="AC6543" s="1"/>
    </row>
    <row r="6544" spans="1:29" ht="15" customHeight="1" x14ac:dyDescent="0.25">
      <c r="A6544" s="342"/>
      <c r="B6544" s="417"/>
      <c r="C6544" s="418"/>
      <c r="S6544" s="367"/>
      <c r="T6544" s="367"/>
      <c r="U6544" s="368"/>
      <c r="V6544" s="1"/>
      <c r="W6544" s="1"/>
      <c r="X6544" s="1"/>
      <c r="Y6544" s="1"/>
      <c r="Z6544" s="1"/>
      <c r="AA6544" s="1"/>
      <c r="AB6544" s="1"/>
      <c r="AC6544" s="1"/>
    </row>
    <row r="6545" spans="1:29" ht="15" customHeight="1" x14ac:dyDescent="0.25">
      <c r="A6545" s="342"/>
      <c r="B6545" s="417"/>
      <c r="C6545" s="418"/>
      <c r="S6545" s="367"/>
      <c r="T6545" s="367"/>
      <c r="U6545" s="368"/>
      <c r="V6545" s="1"/>
      <c r="W6545" s="1"/>
      <c r="X6545" s="1"/>
      <c r="Y6545" s="1"/>
      <c r="Z6545" s="1"/>
      <c r="AA6545" s="1"/>
      <c r="AB6545" s="1"/>
      <c r="AC6545" s="1"/>
    </row>
    <row r="6546" spans="1:29" ht="15" customHeight="1" x14ac:dyDescent="0.25">
      <c r="A6546" s="342"/>
      <c r="B6546" s="417"/>
      <c r="C6546" s="418"/>
      <c r="S6546" s="367"/>
      <c r="T6546" s="367"/>
      <c r="U6546" s="368"/>
      <c r="V6546" s="1"/>
      <c r="W6546" s="1"/>
      <c r="X6546" s="1"/>
      <c r="Y6546" s="1"/>
      <c r="Z6546" s="1"/>
      <c r="AA6546" s="1"/>
      <c r="AB6546" s="1"/>
      <c r="AC6546" s="1"/>
    </row>
    <row r="6547" spans="1:29" ht="15" customHeight="1" x14ac:dyDescent="0.25">
      <c r="A6547" s="342"/>
      <c r="B6547" s="417"/>
      <c r="C6547" s="418"/>
      <c r="S6547" s="367"/>
      <c r="T6547" s="367"/>
      <c r="U6547" s="368"/>
      <c r="V6547" s="1"/>
      <c r="W6547" s="1"/>
      <c r="X6547" s="1"/>
      <c r="Y6547" s="1"/>
      <c r="Z6547" s="1"/>
      <c r="AA6547" s="1"/>
      <c r="AB6547" s="1"/>
      <c r="AC6547" s="1"/>
    </row>
    <row r="6548" spans="1:29" ht="15" customHeight="1" x14ac:dyDescent="0.25">
      <c r="A6548" s="342"/>
      <c r="B6548" s="417"/>
      <c r="C6548" s="418"/>
      <c r="S6548" s="367"/>
      <c r="T6548" s="367"/>
      <c r="U6548" s="368"/>
      <c r="V6548" s="1"/>
      <c r="W6548" s="1"/>
      <c r="X6548" s="1"/>
      <c r="Y6548" s="1"/>
      <c r="Z6548" s="1"/>
      <c r="AA6548" s="1"/>
      <c r="AB6548" s="1"/>
      <c r="AC6548" s="1"/>
    </row>
    <row r="6549" spans="1:29" ht="15" customHeight="1" x14ac:dyDescent="0.25">
      <c r="A6549" s="342"/>
      <c r="B6549" s="417"/>
      <c r="C6549" s="418"/>
      <c r="S6549" s="367"/>
      <c r="T6549" s="367"/>
      <c r="U6549" s="368"/>
      <c r="V6549" s="1"/>
      <c r="W6549" s="1"/>
      <c r="X6549" s="1"/>
      <c r="Y6549" s="1"/>
      <c r="Z6549" s="1"/>
      <c r="AA6549" s="1"/>
      <c r="AB6549" s="1"/>
      <c r="AC6549" s="1"/>
    </row>
    <row r="6550" spans="1:29" ht="15" customHeight="1" x14ac:dyDescent="0.25">
      <c r="A6550" s="342"/>
      <c r="B6550" s="417"/>
      <c r="C6550" s="418"/>
      <c r="S6550" s="367"/>
      <c r="T6550" s="367"/>
      <c r="U6550" s="368"/>
      <c r="V6550" s="1"/>
      <c r="W6550" s="1"/>
      <c r="X6550" s="1"/>
      <c r="Y6550" s="1"/>
      <c r="Z6550" s="1"/>
      <c r="AA6550" s="1"/>
      <c r="AB6550" s="1"/>
      <c r="AC6550" s="1"/>
    </row>
    <row r="6551" spans="1:29" ht="15" customHeight="1" x14ac:dyDescent="0.25">
      <c r="A6551" s="342"/>
      <c r="B6551" s="417"/>
      <c r="C6551" s="418"/>
      <c r="S6551" s="367"/>
      <c r="T6551" s="367"/>
      <c r="U6551" s="368"/>
      <c r="V6551" s="1"/>
      <c r="W6551" s="1"/>
      <c r="X6551" s="1"/>
      <c r="Y6551" s="1"/>
      <c r="Z6551" s="1"/>
      <c r="AA6551" s="1"/>
      <c r="AB6551" s="1"/>
      <c r="AC6551" s="1"/>
    </row>
    <row r="6552" spans="1:29" ht="15" customHeight="1" x14ac:dyDescent="0.25">
      <c r="A6552" s="342"/>
      <c r="B6552" s="417"/>
      <c r="C6552" s="418"/>
      <c r="S6552" s="367"/>
      <c r="T6552" s="367"/>
      <c r="U6552" s="368"/>
      <c r="V6552" s="1"/>
      <c r="W6552" s="1"/>
      <c r="X6552" s="1"/>
      <c r="Y6552" s="1"/>
      <c r="Z6552" s="1"/>
      <c r="AA6552" s="1"/>
      <c r="AB6552" s="1"/>
      <c r="AC6552" s="1"/>
    </row>
    <row r="6553" spans="1:29" ht="15" customHeight="1" x14ac:dyDescent="0.25">
      <c r="A6553" s="342"/>
      <c r="B6553" s="417"/>
      <c r="C6553" s="418"/>
      <c r="S6553" s="367"/>
      <c r="T6553" s="367"/>
      <c r="U6553" s="368"/>
      <c r="V6553" s="1"/>
      <c r="W6553" s="1"/>
      <c r="X6553" s="1"/>
      <c r="Y6553" s="1"/>
      <c r="Z6553" s="1"/>
      <c r="AA6553" s="1"/>
      <c r="AB6553" s="1"/>
      <c r="AC6553" s="1"/>
    </row>
    <row r="6554" spans="1:29" ht="15" customHeight="1" x14ac:dyDescent="0.25">
      <c r="A6554" s="342"/>
      <c r="B6554" s="417"/>
      <c r="C6554" s="418"/>
      <c r="S6554" s="367"/>
      <c r="T6554" s="367"/>
      <c r="U6554" s="368"/>
      <c r="V6554" s="1"/>
      <c r="W6554" s="1"/>
      <c r="X6554" s="1"/>
      <c r="Y6554" s="1"/>
      <c r="Z6554" s="1"/>
      <c r="AA6554" s="1"/>
      <c r="AB6554" s="1"/>
      <c r="AC6554" s="1"/>
    </row>
    <row r="6555" spans="1:29" ht="15" customHeight="1" x14ac:dyDescent="0.25">
      <c r="A6555" s="342"/>
      <c r="B6555" s="417"/>
      <c r="C6555" s="418"/>
      <c r="S6555" s="367"/>
      <c r="T6555" s="367"/>
      <c r="U6555" s="368"/>
      <c r="V6555" s="1"/>
      <c r="W6555" s="1"/>
      <c r="X6555" s="1"/>
      <c r="Y6555" s="1"/>
      <c r="Z6555" s="1"/>
      <c r="AA6555" s="1"/>
      <c r="AB6555" s="1"/>
      <c r="AC6555" s="1"/>
    </row>
    <row r="6556" spans="1:29" ht="15" customHeight="1" x14ac:dyDescent="0.25">
      <c r="A6556" s="342"/>
      <c r="B6556" s="417"/>
      <c r="C6556" s="418"/>
      <c r="S6556" s="367"/>
      <c r="T6556" s="367"/>
      <c r="U6556" s="368"/>
      <c r="V6556" s="1"/>
      <c r="W6556" s="1"/>
      <c r="X6556" s="1"/>
      <c r="Y6556" s="1"/>
      <c r="Z6556" s="1"/>
      <c r="AA6556" s="1"/>
      <c r="AB6556" s="1"/>
      <c r="AC6556" s="1"/>
    </row>
    <row r="6557" spans="1:29" ht="15" customHeight="1" x14ac:dyDescent="0.25">
      <c r="A6557" s="342"/>
      <c r="B6557" s="417"/>
      <c r="C6557" s="418"/>
      <c r="S6557" s="367"/>
      <c r="T6557" s="367"/>
      <c r="U6557" s="368"/>
      <c r="V6557" s="1"/>
      <c r="W6557" s="1"/>
      <c r="X6557" s="1"/>
      <c r="Y6557" s="1"/>
      <c r="Z6557" s="1"/>
      <c r="AA6557" s="1"/>
      <c r="AB6557" s="1"/>
      <c r="AC6557" s="1"/>
    </row>
    <row r="6558" spans="1:29" ht="15" customHeight="1" x14ac:dyDescent="0.25">
      <c r="A6558" s="342"/>
      <c r="B6558" s="417"/>
      <c r="C6558" s="418"/>
      <c r="S6558" s="367"/>
      <c r="T6558" s="367"/>
      <c r="U6558" s="368"/>
      <c r="V6558" s="1"/>
      <c r="W6558" s="1"/>
      <c r="X6558" s="1"/>
      <c r="Y6558" s="1"/>
      <c r="Z6558" s="1"/>
      <c r="AA6558" s="1"/>
      <c r="AB6558" s="1"/>
      <c r="AC6558" s="1"/>
    </row>
    <row r="6559" spans="1:29" ht="15" customHeight="1" x14ac:dyDescent="0.25">
      <c r="A6559" s="342"/>
      <c r="B6559" s="417"/>
      <c r="C6559" s="418"/>
      <c r="S6559" s="367"/>
      <c r="T6559" s="367"/>
      <c r="U6559" s="368"/>
      <c r="V6559" s="1"/>
      <c r="W6559" s="1"/>
      <c r="X6559" s="1"/>
      <c r="Y6559" s="1"/>
      <c r="Z6559" s="1"/>
      <c r="AA6559" s="1"/>
      <c r="AB6559" s="1"/>
      <c r="AC6559" s="1"/>
    </row>
    <row r="6560" spans="1:29" ht="15" customHeight="1" x14ac:dyDescent="0.25">
      <c r="A6560" s="342"/>
      <c r="B6560" s="417"/>
      <c r="C6560" s="418"/>
      <c r="S6560" s="367"/>
      <c r="T6560" s="367"/>
      <c r="U6560" s="368"/>
      <c r="V6560" s="1"/>
      <c r="W6560" s="1"/>
      <c r="X6560" s="1"/>
      <c r="Y6560" s="1"/>
      <c r="Z6560" s="1"/>
      <c r="AA6560" s="1"/>
      <c r="AB6560" s="1"/>
      <c r="AC6560" s="1"/>
    </row>
    <row r="6561" spans="1:29" ht="15" customHeight="1" x14ac:dyDescent="0.25">
      <c r="A6561" s="342"/>
      <c r="B6561" s="417"/>
      <c r="C6561" s="418"/>
      <c r="S6561" s="367"/>
      <c r="T6561" s="367"/>
      <c r="U6561" s="368"/>
      <c r="V6561" s="1"/>
      <c r="W6561" s="1"/>
      <c r="X6561" s="1"/>
      <c r="Y6561" s="1"/>
      <c r="Z6561" s="1"/>
      <c r="AA6561" s="1"/>
      <c r="AB6561" s="1"/>
      <c r="AC6561" s="1"/>
    </row>
    <row r="6562" spans="1:29" ht="15" customHeight="1" x14ac:dyDescent="0.25">
      <c r="A6562" s="342"/>
      <c r="B6562" s="417"/>
      <c r="C6562" s="418"/>
      <c r="S6562" s="367"/>
      <c r="T6562" s="367"/>
      <c r="U6562" s="368"/>
      <c r="V6562" s="1"/>
      <c r="W6562" s="1"/>
      <c r="X6562" s="1"/>
      <c r="Y6562" s="1"/>
      <c r="Z6562" s="1"/>
      <c r="AA6562" s="1"/>
      <c r="AB6562" s="1"/>
      <c r="AC6562" s="1"/>
    </row>
    <row r="6563" spans="1:29" ht="15" customHeight="1" x14ac:dyDescent="0.25">
      <c r="A6563" s="342"/>
      <c r="B6563" s="417"/>
      <c r="C6563" s="418"/>
      <c r="S6563" s="367"/>
      <c r="T6563" s="367"/>
      <c r="U6563" s="368"/>
      <c r="V6563" s="1"/>
      <c r="W6563" s="1"/>
      <c r="X6563" s="1"/>
      <c r="Y6563" s="1"/>
      <c r="Z6563" s="1"/>
      <c r="AA6563" s="1"/>
      <c r="AB6563" s="1"/>
      <c r="AC6563" s="1"/>
    </row>
    <row r="6564" spans="1:29" ht="15" customHeight="1" x14ac:dyDescent="0.25">
      <c r="A6564" s="342"/>
      <c r="B6564" s="417"/>
      <c r="C6564" s="418"/>
      <c r="S6564" s="367"/>
      <c r="T6564" s="367"/>
      <c r="U6564" s="368"/>
      <c r="V6564" s="1"/>
      <c r="W6564" s="1"/>
      <c r="X6564" s="1"/>
      <c r="Y6564" s="1"/>
      <c r="Z6564" s="1"/>
      <c r="AA6564" s="1"/>
      <c r="AB6564" s="1"/>
      <c r="AC6564" s="1"/>
    </row>
    <row r="6565" spans="1:29" ht="15" customHeight="1" x14ac:dyDescent="0.25">
      <c r="A6565" s="342"/>
      <c r="B6565" s="417"/>
      <c r="C6565" s="418"/>
      <c r="S6565" s="367"/>
      <c r="T6565" s="367"/>
      <c r="U6565" s="368"/>
      <c r="V6565" s="1"/>
      <c r="W6565" s="1"/>
      <c r="X6565" s="1"/>
      <c r="Y6565" s="1"/>
      <c r="Z6565" s="1"/>
      <c r="AA6565" s="1"/>
      <c r="AB6565" s="1"/>
      <c r="AC6565" s="1"/>
    </row>
    <row r="6566" spans="1:29" ht="15" customHeight="1" x14ac:dyDescent="0.25">
      <c r="A6566" s="342"/>
      <c r="B6566" s="417"/>
      <c r="C6566" s="418"/>
      <c r="S6566" s="367"/>
      <c r="T6566" s="367"/>
      <c r="U6566" s="368"/>
      <c r="V6566" s="1"/>
      <c r="W6566" s="1"/>
      <c r="X6566" s="1"/>
      <c r="Y6566" s="1"/>
      <c r="Z6566" s="1"/>
      <c r="AA6566" s="1"/>
      <c r="AB6566" s="1"/>
      <c r="AC6566" s="1"/>
    </row>
    <row r="6567" spans="1:29" ht="15" customHeight="1" x14ac:dyDescent="0.25">
      <c r="A6567" s="342"/>
      <c r="B6567" s="417"/>
      <c r="C6567" s="418"/>
      <c r="S6567" s="367"/>
      <c r="T6567" s="367"/>
      <c r="U6567" s="368"/>
      <c r="V6567" s="1"/>
      <c r="W6567" s="1"/>
      <c r="X6567" s="1"/>
      <c r="Y6567" s="1"/>
      <c r="Z6567" s="1"/>
      <c r="AA6567" s="1"/>
      <c r="AB6567" s="1"/>
      <c r="AC6567" s="1"/>
    </row>
    <row r="6568" spans="1:29" ht="15" customHeight="1" x14ac:dyDescent="0.25">
      <c r="A6568" s="342"/>
      <c r="B6568" s="417"/>
      <c r="C6568" s="418"/>
      <c r="S6568" s="367"/>
      <c r="T6568" s="367"/>
      <c r="U6568" s="368"/>
      <c r="V6568" s="1"/>
      <c r="W6568" s="1"/>
      <c r="X6568" s="1"/>
      <c r="Y6568" s="1"/>
      <c r="Z6568" s="1"/>
      <c r="AA6568" s="1"/>
      <c r="AB6568" s="1"/>
      <c r="AC6568" s="1"/>
    </row>
    <row r="6569" spans="1:29" ht="15" customHeight="1" x14ac:dyDescent="0.25">
      <c r="A6569" s="342"/>
      <c r="B6569" s="417"/>
      <c r="C6569" s="418"/>
      <c r="S6569" s="367"/>
      <c r="T6569" s="367"/>
      <c r="U6569" s="368"/>
      <c r="V6569" s="1"/>
      <c r="W6569" s="1"/>
      <c r="X6569" s="1"/>
      <c r="Y6569" s="1"/>
      <c r="Z6569" s="1"/>
      <c r="AA6569" s="1"/>
      <c r="AB6569" s="1"/>
      <c r="AC6569" s="1"/>
    </row>
    <row r="6570" spans="1:29" ht="15" customHeight="1" x14ac:dyDescent="0.25">
      <c r="A6570" s="342"/>
      <c r="B6570" s="417"/>
      <c r="C6570" s="418"/>
      <c r="S6570" s="367"/>
      <c r="T6570" s="367"/>
      <c r="U6570" s="368"/>
      <c r="V6570" s="1"/>
      <c r="W6570" s="1"/>
      <c r="X6570" s="1"/>
      <c r="Y6570" s="1"/>
      <c r="Z6570" s="1"/>
      <c r="AA6570" s="1"/>
      <c r="AB6570" s="1"/>
      <c r="AC6570" s="1"/>
    </row>
    <row r="6571" spans="1:29" ht="15" customHeight="1" x14ac:dyDescent="0.25">
      <c r="A6571" s="342"/>
      <c r="B6571" s="417"/>
      <c r="C6571" s="418"/>
      <c r="S6571" s="367"/>
      <c r="T6571" s="367"/>
      <c r="U6571" s="368"/>
      <c r="V6571" s="1"/>
      <c r="W6571" s="1"/>
      <c r="X6571" s="1"/>
      <c r="Y6571" s="1"/>
      <c r="Z6571" s="1"/>
      <c r="AA6571" s="1"/>
      <c r="AB6571" s="1"/>
      <c r="AC6571" s="1"/>
    </row>
    <row r="6572" spans="1:29" ht="15" customHeight="1" x14ac:dyDescent="0.25">
      <c r="A6572" s="342"/>
      <c r="B6572" s="417"/>
      <c r="C6572" s="418"/>
      <c r="S6572" s="367"/>
      <c r="T6572" s="367"/>
      <c r="U6572" s="368"/>
      <c r="V6572" s="1"/>
      <c r="W6572" s="1"/>
      <c r="X6572" s="1"/>
      <c r="Y6572" s="1"/>
      <c r="Z6572" s="1"/>
      <c r="AA6572" s="1"/>
      <c r="AB6572" s="1"/>
      <c r="AC6572" s="1"/>
    </row>
    <row r="6573" spans="1:29" ht="15" customHeight="1" x14ac:dyDescent="0.25">
      <c r="A6573" s="342"/>
      <c r="B6573" s="417"/>
      <c r="C6573" s="418"/>
      <c r="S6573" s="367"/>
      <c r="T6573" s="367"/>
      <c r="U6573" s="368"/>
      <c r="V6573" s="1"/>
      <c r="W6573" s="1"/>
      <c r="X6573" s="1"/>
      <c r="Y6573" s="1"/>
      <c r="Z6573" s="1"/>
      <c r="AA6573" s="1"/>
      <c r="AB6573" s="1"/>
      <c r="AC6573" s="1"/>
    </row>
    <row r="6574" spans="1:29" ht="15" customHeight="1" x14ac:dyDescent="0.25">
      <c r="A6574" s="342"/>
      <c r="B6574" s="417"/>
      <c r="C6574" s="418"/>
      <c r="S6574" s="367"/>
      <c r="T6574" s="367"/>
      <c r="U6574" s="368"/>
      <c r="V6574" s="1"/>
      <c r="W6574" s="1"/>
      <c r="X6574" s="1"/>
      <c r="Y6574" s="1"/>
      <c r="Z6574" s="1"/>
      <c r="AA6574" s="1"/>
      <c r="AB6574" s="1"/>
      <c r="AC6574" s="1"/>
    </row>
    <row r="6575" spans="1:29" ht="15" customHeight="1" x14ac:dyDescent="0.25">
      <c r="A6575" s="342"/>
      <c r="B6575" s="417"/>
      <c r="C6575" s="418"/>
      <c r="S6575" s="367"/>
      <c r="T6575" s="367"/>
      <c r="U6575" s="368"/>
      <c r="V6575" s="1"/>
      <c r="W6575" s="1"/>
      <c r="X6575" s="1"/>
      <c r="Y6575" s="1"/>
      <c r="Z6575" s="1"/>
      <c r="AA6575" s="1"/>
      <c r="AB6575" s="1"/>
      <c r="AC6575" s="1"/>
    </row>
    <row r="6576" spans="1:29" ht="15" customHeight="1" x14ac:dyDescent="0.25">
      <c r="A6576" s="342"/>
      <c r="B6576" s="417"/>
      <c r="C6576" s="418"/>
      <c r="S6576" s="367"/>
      <c r="T6576" s="367"/>
      <c r="U6576" s="368"/>
      <c r="V6576" s="1"/>
      <c r="W6576" s="1"/>
      <c r="X6576" s="1"/>
      <c r="Y6576" s="1"/>
      <c r="Z6576" s="1"/>
      <c r="AA6576" s="1"/>
      <c r="AB6576" s="1"/>
      <c r="AC6576" s="1"/>
    </row>
    <row r="6577" spans="1:29" ht="15" customHeight="1" x14ac:dyDescent="0.25">
      <c r="A6577" s="342"/>
      <c r="B6577" s="417"/>
      <c r="C6577" s="418"/>
      <c r="S6577" s="367"/>
      <c r="T6577" s="367"/>
      <c r="U6577" s="368"/>
      <c r="V6577" s="1"/>
      <c r="W6577" s="1"/>
      <c r="X6577" s="1"/>
      <c r="Y6577" s="1"/>
      <c r="Z6577" s="1"/>
      <c r="AA6577" s="1"/>
      <c r="AB6577" s="1"/>
      <c r="AC6577" s="1"/>
    </row>
    <row r="6578" spans="1:29" ht="15" customHeight="1" x14ac:dyDescent="0.25">
      <c r="A6578" s="342"/>
      <c r="B6578" s="417"/>
      <c r="C6578" s="418"/>
      <c r="S6578" s="367"/>
      <c r="T6578" s="367"/>
      <c r="U6578" s="368"/>
      <c r="V6578" s="1"/>
      <c r="W6578" s="1"/>
      <c r="X6578" s="1"/>
      <c r="Y6578" s="1"/>
      <c r="Z6578" s="1"/>
      <c r="AA6578" s="1"/>
      <c r="AB6578" s="1"/>
      <c r="AC6578" s="1"/>
    </row>
    <row r="6579" spans="1:29" ht="15" customHeight="1" x14ac:dyDescent="0.25">
      <c r="A6579" s="342"/>
      <c r="B6579" s="417"/>
      <c r="C6579" s="418"/>
      <c r="S6579" s="367"/>
      <c r="T6579" s="367"/>
      <c r="U6579" s="368"/>
      <c r="V6579" s="1"/>
      <c r="W6579" s="1"/>
      <c r="X6579" s="1"/>
      <c r="Y6579" s="1"/>
      <c r="Z6579" s="1"/>
      <c r="AA6579" s="1"/>
      <c r="AB6579" s="1"/>
      <c r="AC6579" s="1"/>
    </row>
    <row r="6580" spans="1:29" ht="15" customHeight="1" x14ac:dyDescent="0.25">
      <c r="A6580" s="342"/>
      <c r="B6580" s="417"/>
      <c r="C6580" s="418"/>
      <c r="S6580" s="367"/>
      <c r="T6580" s="367"/>
      <c r="U6580" s="368"/>
      <c r="V6580" s="1"/>
      <c r="W6580" s="1"/>
      <c r="X6580" s="1"/>
      <c r="Y6580" s="1"/>
      <c r="Z6580" s="1"/>
      <c r="AA6580" s="1"/>
      <c r="AB6580" s="1"/>
      <c r="AC6580" s="1"/>
    </row>
    <row r="6581" spans="1:29" ht="15" customHeight="1" x14ac:dyDescent="0.25">
      <c r="A6581" s="342"/>
      <c r="B6581" s="417"/>
      <c r="C6581" s="418"/>
      <c r="S6581" s="367"/>
      <c r="T6581" s="367"/>
      <c r="U6581" s="368"/>
      <c r="V6581" s="1"/>
      <c r="W6581" s="1"/>
      <c r="X6581" s="1"/>
      <c r="Y6581" s="1"/>
      <c r="Z6581" s="1"/>
      <c r="AA6581" s="1"/>
      <c r="AB6581" s="1"/>
      <c r="AC6581" s="1"/>
    </row>
    <row r="6582" spans="1:29" ht="15" customHeight="1" x14ac:dyDescent="0.25">
      <c r="A6582" s="342"/>
      <c r="B6582" s="417"/>
      <c r="C6582" s="418"/>
      <c r="S6582" s="367"/>
      <c r="T6582" s="367"/>
      <c r="U6582" s="368"/>
      <c r="V6582" s="1"/>
      <c r="W6582" s="1"/>
      <c r="X6582" s="1"/>
      <c r="Y6582" s="1"/>
      <c r="Z6582" s="1"/>
      <c r="AA6582" s="1"/>
      <c r="AB6582" s="1"/>
      <c r="AC6582" s="1"/>
    </row>
    <row r="6583" spans="1:29" ht="15" customHeight="1" x14ac:dyDescent="0.25">
      <c r="A6583" s="342"/>
      <c r="B6583" s="417"/>
      <c r="C6583" s="418"/>
      <c r="S6583" s="367"/>
      <c r="T6583" s="367"/>
      <c r="U6583" s="368"/>
      <c r="V6583" s="1"/>
      <c r="W6583" s="1"/>
      <c r="X6583" s="1"/>
      <c r="Y6583" s="1"/>
      <c r="Z6583" s="1"/>
      <c r="AA6583" s="1"/>
      <c r="AB6583" s="1"/>
      <c r="AC6583" s="1"/>
    </row>
    <row r="6584" spans="1:29" ht="15" customHeight="1" x14ac:dyDescent="0.25">
      <c r="A6584" s="342"/>
      <c r="B6584" s="417"/>
      <c r="C6584" s="418"/>
      <c r="S6584" s="367"/>
      <c r="T6584" s="367"/>
      <c r="U6584" s="368"/>
      <c r="V6584" s="1"/>
      <c r="W6584" s="1"/>
      <c r="X6584" s="1"/>
      <c r="Y6584" s="1"/>
      <c r="Z6584" s="1"/>
      <c r="AA6584" s="1"/>
      <c r="AB6584" s="1"/>
      <c r="AC6584" s="1"/>
    </row>
    <row r="6585" spans="1:29" ht="15" customHeight="1" x14ac:dyDescent="0.25">
      <c r="A6585" s="342"/>
      <c r="B6585" s="417"/>
      <c r="C6585" s="418"/>
      <c r="S6585" s="367"/>
      <c r="T6585" s="367"/>
      <c r="U6585" s="368"/>
      <c r="V6585" s="1"/>
      <c r="W6585" s="1"/>
      <c r="X6585" s="1"/>
      <c r="Y6585" s="1"/>
      <c r="Z6585" s="1"/>
      <c r="AA6585" s="1"/>
      <c r="AB6585" s="1"/>
      <c r="AC6585" s="1"/>
    </row>
    <row r="6586" spans="1:29" ht="15" customHeight="1" x14ac:dyDescent="0.25">
      <c r="A6586" s="342"/>
      <c r="B6586" s="417"/>
      <c r="C6586" s="418"/>
      <c r="S6586" s="367"/>
      <c r="T6586" s="367"/>
      <c r="U6586" s="368"/>
      <c r="V6586" s="1"/>
      <c r="W6586" s="1"/>
      <c r="X6586" s="1"/>
      <c r="Y6586" s="1"/>
      <c r="Z6586" s="1"/>
      <c r="AA6586" s="1"/>
      <c r="AB6586" s="1"/>
      <c r="AC6586" s="1"/>
    </row>
    <row r="6587" spans="1:29" ht="15" customHeight="1" x14ac:dyDescent="0.25">
      <c r="A6587" s="342"/>
      <c r="B6587" s="417"/>
      <c r="C6587" s="418"/>
      <c r="S6587" s="367"/>
      <c r="T6587" s="367"/>
      <c r="U6587" s="368"/>
      <c r="V6587" s="1"/>
      <c r="W6587" s="1"/>
      <c r="X6587" s="1"/>
      <c r="Y6587" s="1"/>
      <c r="Z6587" s="1"/>
      <c r="AA6587" s="1"/>
      <c r="AB6587" s="1"/>
      <c r="AC6587" s="1"/>
    </row>
    <row r="6588" spans="1:29" ht="15" customHeight="1" x14ac:dyDescent="0.25">
      <c r="A6588" s="342"/>
      <c r="B6588" s="417"/>
      <c r="C6588" s="418"/>
      <c r="S6588" s="367"/>
      <c r="T6588" s="367"/>
      <c r="U6588" s="368"/>
      <c r="V6588" s="1"/>
      <c r="W6588" s="1"/>
      <c r="X6588" s="1"/>
      <c r="Y6588" s="1"/>
      <c r="Z6588" s="1"/>
      <c r="AA6588" s="1"/>
      <c r="AB6588" s="1"/>
      <c r="AC6588" s="1"/>
    </row>
    <row r="6589" spans="1:29" ht="15" customHeight="1" x14ac:dyDescent="0.25">
      <c r="A6589" s="342"/>
      <c r="B6589" s="417"/>
      <c r="C6589" s="418"/>
      <c r="S6589" s="367"/>
      <c r="T6589" s="367"/>
      <c r="U6589" s="368"/>
      <c r="V6589" s="1"/>
      <c r="W6589" s="1"/>
      <c r="X6589" s="1"/>
      <c r="Y6589" s="1"/>
      <c r="Z6589" s="1"/>
      <c r="AA6589" s="1"/>
      <c r="AB6589" s="1"/>
      <c r="AC6589" s="1"/>
    </row>
    <row r="6590" spans="1:29" ht="15" customHeight="1" x14ac:dyDescent="0.25">
      <c r="A6590" s="342"/>
      <c r="B6590" s="417"/>
      <c r="C6590" s="418"/>
      <c r="S6590" s="367"/>
      <c r="T6590" s="367"/>
      <c r="U6590" s="368"/>
      <c r="V6590" s="1"/>
      <c r="W6590" s="1"/>
      <c r="X6590" s="1"/>
      <c r="Y6590" s="1"/>
      <c r="Z6590" s="1"/>
      <c r="AA6590" s="1"/>
      <c r="AB6590" s="1"/>
      <c r="AC6590" s="1"/>
    </row>
    <row r="6591" spans="1:29" ht="15" customHeight="1" x14ac:dyDescent="0.25">
      <c r="A6591" s="342"/>
      <c r="B6591" s="417"/>
      <c r="C6591" s="418"/>
      <c r="S6591" s="367"/>
      <c r="T6591" s="367"/>
      <c r="U6591" s="368"/>
      <c r="V6591" s="1"/>
      <c r="W6591" s="1"/>
      <c r="X6591" s="1"/>
      <c r="Y6591" s="1"/>
      <c r="Z6591" s="1"/>
      <c r="AA6591" s="1"/>
      <c r="AB6591" s="1"/>
      <c r="AC6591" s="1"/>
    </row>
    <row r="6592" spans="1:29" ht="15" customHeight="1" x14ac:dyDescent="0.25">
      <c r="A6592" s="342"/>
      <c r="B6592" s="417"/>
      <c r="C6592" s="418"/>
      <c r="S6592" s="367"/>
      <c r="T6592" s="367"/>
      <c r="U6592" s="368"/>
      <c r="V6592" s="1"/>
      <c r="W6592" s="1"/>
      <c r="X6592" s="1"/>
      <c r="Y6592" s="1"/>
      <c r="Z6592" s="1"/>
      <c r="AA6592" s="1"/>
      <c r="AB6592" s="1"/>
      <c r="AC6592" s="1"/>
    </row>
    <row r="6593" spans="1:29" ht="15" customHeight="1" x14ac:dyDescent="0.25">
      <c r="A6593" s="342"/>
      <c r="B6593" s="417"/>
      <c r="C6593" s="418"/>
      <c r="S6593" s="367"/>
      <c r="T6593" s="367"/>
      <c r="U6593" s="368"/>
      <c r="V6593" s="1"/>
      <c r="W6593" s="1"/>
      <c r="X6593" s="1"/>
      <c r="Y6593" s="1"/>
      <c r="Z6593" s="1"/>
      <c r="AA6593" s="1"/>
      <c r="AB6593" s="1"/>
      <c r="AC6593" s="1"/>
    </row>
    <row r="6594" spans="1:29" ht="15" customHeight="1" x14ac:dyDescent="0.25">
      <c r="A6594" s="342"/>
      <c r="B6594" s="417"/>
      <c r="C6594" s="418"/>
      <c r="S6594" s="367"/>
      <c r="T6594" s="367"/>
      <c r="U6594" s="368"/>
      <c r="V6594" s="1"/>
      <c r="W6594" s="1"/>
      <c r="X6594" s="1"/>
      <c r="Y6594" s="1"/>
      <c r="Z6594" s="1"/>
      <c r="AA6594" s="1"/>
      <c r="AB6594" s="1"/>
      <c r="AC6594" s="1"/>
    </row>
    <row r="6595" spans="1:29" ht="15" customHeight="1" x14ac:dyDescent="0.25">
      <c r="A6595" s="342"/>
      <c r="B6595" s="417"/>
      <c r="C6595" s="418"/>
      <c r="S6595" s="367"/>
      <c r="T6595" s="367"/>
      <c r="U6595" s="368"/>
      <c r="V6595" s="1"/>
      <c r="W6595" s="1"/>
      <c r="X6595" s="1"/>
      <c r="Y6595" s="1"/>
      <c r="Z6595" s="1"/>
      <c r="AA6595" s="1"/>
      <c r="AB6595" s="1"/>
      <c r="AC6595" s="1"/>
    </row>
    <row r="6596" spans="1:29" ht="15" customHeight="1" x14ac:dyDescent="0.25">
      <c r="A6596" s="342"/>
      <c r="B6596" s="417"/>
      <c r="C6596" s="418"/>
      <c r="S6596" s="367"/>
      <c r="T6596" s="367"/>
      <c r="U6596" s="368"/>
      <c r="V6596" s="1"/>
      <c r="W6596" s="1"/>
      <c r="X6596" s="1"/>
      <c r="Y6596" s="1"/>
      <c r="Z6596" s="1"/>
      <c r="AA6596" s="1"/>
      <c r="AB6596" s="1"/>
      <c r="AC6596" s="1"/>
    </row>
    <row r="6597" spans="1:29" ht="15" customHeight="1" x14ac:dyDescent="0.25">
      <c r="A6597" s="342"/>
      <c r="B6597" s="417"/>
      <c r="C6597" s="418"/>
      <c r="S6597" s="367"/>
      <c r="T6597" s="367"/>
      <c r="U6597" s="368"/>
      <c r="V6597" s="1"/>
      <c r="W6597" s="1"/>
      <c r="X6597" s="1"/>
      <c r="Y6597" s="1"/>
      <c r="Z6597" s="1"/>
      <c r="AA6597" s="1"/>
      <c r="AB6597" s="1"/>
      <c r="AC6597" s="1"/>
    </row>
    <row r="6598" spans="1:29" ht="15" customHeight="1" x14ac:dyDescent="0.25">
      <c r="A6598" s="342"/>
      <c r="B6598" s="417"/>
      <c r="C6598" s="418"/>
      <c r="S6598" s="367"/>
      <c r="T6598" s="367"/>
      <c r="U6598" s="368"/>
      <c r="V6598" s="1"/>
      <c r="W6598" s="1"/>
      <c r="X6598" s="1"/>
      <c r="Y6598" s="1"/>
      <c r="Z6598" s="1"/>
      <c r="AA6598" s="1"/>
      <c r="AB6598" s="1"/>
      <c r="AC6598" s="1"/>
    </row>
    <row r="6599" spans="1:29" ht="15" customHeight="1" x14ac:dyDescent="0.25">
      <c r="A6599" s="342"/>
      <c r="B6599" s="417"/>
      <c r="C6599" s="418"/>
      <c r="S6599" s="367"/>
      <c r="T6599" s="367"/>
      <c r="U6599" s="368"/>
      <c r="V6599" s="1"/>
      <c r="W6599" s="1"/>
      <c r="X6599" s="1"/>
      <c r="Y6599" s="1"/>
      <c r="Z6599" s="1"/>
      <c r="AA6599" s="1"/>
      <c r="AB6599" s="1"/>
      <c r="AC6599" s="1"/>
    </row>
    <row r="6600" spans="1:29" ht="15" customHeight="1" x14ac:dyDescent="0.25">
      <c r="A6600" s="342"/>
      <c r="B6600" s="417"/>
      <c r="C6600" s="418"/>
      <c r="S6600" s="367"/>
      <c r="T6600" s="367"/>
      <c r="U6600" s="368"/>
      <c r="V6600" s="1"/>
      <c r="W6600" s="1"/>
      <c r="X6600" s="1"/>
      <c r="Y6600" s="1"/>
      <c r="Z6600" s="1"/>
      <c r="AA6600" s="1"/>
      <c r="AB6600" s="1"/>
      <c r="AC6600" s="1"/>
    </row>
    <row r="6601" spans="1:29" ht="15" customHeight="1" x14ac:dyDescent="0.25">
      <c r="A6601" s="342"/>
      <c r="B6601" s="417"/>
      <c r="C6601" s="418"/>
      <c r="S6601" s="367"/>
      <c r="T6601" s="367"/>
      <c r="U6601" s="368"/>
      <c r="V6601" s="1"/>
      <c r="W6601" s="1"/>
      <c r="X6601" s="1"/>
      <c r="Y6601" s="1"/>
      <c r="Z6601" s="1"/>
      <c r="AA6601" s="1"/>
      <c r="AB6601" s="1"/>
      <c r="AC6601" s="1"/>
    </row>
    <row r="6602" spans="1:29" ht="15" customHeight="1" x14ac:dyDescent="0.25">
      <c r="A6602" s="342"/>
      <c r="B6602" s="417"/>
      <c r="C6602" s="418"/>
      <c r="S6602" s="367"/>
      <c r="T6602" s="367"/>
      <c r="U6602" s="368"/>
      <c r="V6602" s="1"/>
      <c r="W6602" s="1"/>
      <c r="X6602" s="1"/>
      <c r="Y6602" s="1"/>
      <c r="Z6602" s="1"/>
      <c r="AA6602" s="1"/>
      <c r="AB6602" s="1"/>
      <c r="AC6602" s="1"/>
    </row>
    <row r="6603" spans="1:29" ht="15" customHeight="1" x14ac:dyDescent="0.25">
      <c r="A6603" s="342"/>
      <c r="B6603" s="417"/>
      <c r="C6603" s="418"/>
      <c r="S6603" s="367"/>
      <c r="T6603" s="367"/>
      <c r="U6603" s="368"/>
      <c r="V6603" s="1"/>
      <c r="W6603" s="1"/>
      <c r="X6603" s="1"/>
      <c r="Y6603" s="1"/>
      <c r="Z6603" s="1"/>
      <c r="AA6603" s="1"/>
      <c r="AB6603" s="1"/>
      <c r="AC6603" s="1"/>
    </row>
    <row r="6604" spans="1:29" ht="15" customHeight="1" x14ac:dyDescent="0.25">
      <c r="A6604" s="342"/>
      <c r="B6604" s="417"/>
      <c r="C6604" s="418"/>
      <c r="S6604" s="367"/>
      <c r="T6604" s="367"/>
      <c r="U6604" s="368"/>
      <c r="V6604" s="1"/>
      <c r="W6604" s="1"/>
      <c r="X6604" s="1"/>
      <c r="Y6604" s="1"/>
      <c r="Z6604" s="1"/>
      <c r="AA6604" s="1"/>
      <c r="AB6604" s="1"/>
      <c r="AC6604" s="1"/>
    </row>
    <row r="6605" spans="1:29" ht="15" customHeight="1" x14ac:dyDescent="0.25">
      <c r="A6605" s="342"/>
      <c r="B6605" s="417"/>
      <c r="C6605" s="418"/>
      <c r="S6605" s="367"/>
      <c r="T6605" s="367"/>
      <c r="U6605" s="368"/>
      <c r="V6605" s="1"/>
      <c r="W6605" s="1"/>
      <c r="X6605" s="1"/>
      <c r="Y6605" s="1"/>
      <c r="Z6605" s="1"/>
      <c r="AA6605" s="1"/>
      <c r="AB6605" s="1"/>
      <c r="AC6605" s="1"/>
    </row>
    <row r="6606" spans="1:29" ht="15" customHeight="1" x14ac:dyDescent="0.25">
      <c r="A6606" s="342"/>
      <c r="B6606" s="417"/>
      <c r="C6606" s="418"/>
      <c r="S6606" s="367"/>
      <c r="T6606" s="367"/>
      <c r="U6606" s="368"/>
      <c r="V6606" s="1"/>
      <c r="W6606" s="1"/>
      <c r="X6606" s="1"/>
      <c r="Y6606" s="1"/>
      <c r="Z6606" s="1"/>
      <c r="AA6606" s="1"/>
      <c r="AB6606" s="1"/>
      <c r="AC6606" s="1"/>
    </row>
    <row r="6607" spans="1:29" ht="15" customHeight="1" x14ac:dyDescent="0.25">
      <c r="A6607" s="342"/>
      <c r="B6607" s="417"/>
      <c r="C6607" s="418"/>
      <c r="S6607" s="367"/>
      <c r="T6607" s="367"/>
      <c r="U6607" s="368"/>
      <c r="V6607" s="1"/>
      <c r="W6607" s="1"/>
      <c r="X6607" s="1"/>
      <c r="Y6607" s="1"/>
      <c r="Z6607" s="1"/>
      <c r="AA6607" s="1"/>
      <c r="AB6607" s="1"/>
      <c r="AC6607" s="1"/>
    </row>
    <row r="6608" spans="1:29" ht="15" customHeight="1" x14ac:dyDescent="0.25">
      <c r="A6608" s="342"/>
      <c r="B6608" s="417"/>
      <c r="C6608" s="418"/>
      <c r="S6608" s="367"/>
      <c r="T6608" s="367"/>
      <c r="U6608" s="368"/>
      <c r="V6608" s="1"/>
      <c r="W6608" s="1"/>
      <c r="X6608" s="1"/>
      <c r="Y6608" s="1"/>
      <c r="Z6608" s="1"/>
      <c r="AA6608" s="1"/>
      <c r="AB6608" s="1"/>
      <c r="AC6608" s="1"/>
    </row>
    <row r="6609" spans="1:29" ht="15" customHeight="1" x14ac:dyDescent="0.25">
      <c r="A6609" s="342"/>
      <c r="B6609" s="417"/>
      <c r="C6609" s="418"/>
      <c r="S6609" s="367"/>
      <c r="T6609" s="367"/>
      <c r="U6609" s="368"/>
      <c r="V6609" s="1"/>
      <c r="W6609" s="1"/>
      <c r="X6609" s="1"/>
      <c r="Y6609" s="1"/>
      <c r="Z6609" s="1"/>
      <c r="AA6609" s="1"/>
      <c r="AB6609" s="1"/>
      <c r="AC6609" s="1"/>
    </row>
    <row r="6610" spans="1:29" ht="15" customHeight="1" x14ac:dyDescent="0.25">
      <c r="A6610" s="342"/>
      <c r="B6610" s="417"/>
      <c r="C6610" s="418"/>
      <c r="S6610" s="367"/>
      <c r="T6610" s="367"/>
      <c r="U6610" s="368"/>
      <c r="V6610" s="1"/>
      <c r="W6610" s="1"/>
      <c r="X6610" s="1"/>
      <c r="Y6610" s="1"/>
      <c r="Z6610" s="1"/>
      <c r="AA6610" s="1"/>
      <c r="AB6610" s="1"/>
      <c r="AC6610" s="1"/>
    </row>
    <row r="6611" spans="1:29" ht="15" customHeight="1" x14ac:dyDescent="0.25">
      <c r="A6611" s="342"/>
      <c r="B6611" s="417"/>
      <c r="C6611" s="418"/>
      <c r="S6611" s="367"/>
      <c r="T6611" s="367"/>
      <c r="U6611" s="368"/>
      <c r="V6611" s="1"/>
      <c r="W6611" s="1"/>
      <c r="X6611" s="1"/>
      <c r="Y6611" s="1"/>
      <c r="Z6611" s="1"/>
      <c r="AA6611" s="1"/>
      <c r="AB6611" s="1"/>
      <c r="AC6611" s="1"/>
    </row>
    <row r="6612" spans="1:29" ht="15" customHeight="1" x14ac:dyDescent="0.25">
      <c r="A6612" s="342"/>
      <c r="B6612" s="417"/>
      <c r="C6612" s="418"/>
      <c r="S6612" s="367"/>
      <c r="T6612" s="367"/>
      <c r="U6612" s="368"/>
      <c r="V6612" s="1"/>
      <c r="W6612" s="1"/>
      <c r="X6612" s="1"/>
      <c r="Y6612" s="1"/>
      <c r="Z6612" s="1"/>
      <c r="AA6612" s="1"/>
      <c r="AB6612" s="1"/>
      <c r="AC6612" s="1"/>
    </row>
    <row r="6613" spans="1:29" ht="15" customHeight="1" x14ac:dyDescent="0.25">
      <c r="A6613" s="342"/>
      <c r="B6613" s="417"/>
      <c r="C6613" s="418"/>
      <c r="S6613" s="367"/>
      <c r="T6613" s="367"/>
      <c r="U6613" s="368"/>
      <c r="V6613" s="1"/>
      <c r="W6613" s="1"/>
      <c r="X6613" s="1"/>
      <c r="Y6613" s="1"/>
      <c r="Z6613" s="1"/>
      <c r="AA6613" s="1"/>
      <c r="AB6613" s="1"/>
      <c r="AC6613" s="1"/>
    </row>
    <row r="6614" spans="1:29" ht="15" customHeight="1" x14ac:dyDescent="0.25">
      <c r="A6614" s="342"/>
      <c r="B6614" s="417"/>
      <c r="C6614" s="418"/>
      <c r="S6614" s="367"/>
      <c r="T6614" s="367"/>
      <c r="U6614" s="368"/>
      <c r="V6614" s="1"/>
      <c r="W6614" s="1"/>
      <c r="X6614" s="1"/>
      <c r="Y6614" s="1"/>
      <c r="Z6614" s="1"/>
      <c r="AA6614" s="1"/>
      <c r="AB6614" s="1"/>
      <c r="AC6614" s="1"/>
    </row>
    <row r="6615" spans="1:29" ht="15" customHeight="1" x14ac:dyDescent="0.25">
      <c r="A6615" s="342"/>
      <c r="B6615" s="417"/>
      <c r="C6615" s="418"/>
      <c r="S6615" s="367"/>
      <c r="T6615" s="367"/>
      <c r="U6615" s="368"/>
      <c r="V6615" s="1"/>
      <c r="W6615" s="1"/>
      <c r="X6615" s="1"/>
      <c r="Y6615" s="1"/>
      <c r="Z6615" s="1"/>
      <c r="AA6615" s="1"/>
      <c r="AB6615" s="1"/>
      <c r="AC6615" s="1"/>
    </row>
    <row r="6616" spans="1:29" ht="15" customHeight="1" x14ac:dyDescent="0.25">
      <c r="A6616" s="342"/>
      <c r="B6616" s="417"/>
      <c r="C6616" s="418"/>
      <c r="S6616" s="367"/>
      <c r="T6616" s="367"/>
      <c r="U6616" s="368"/>
      <c r="V6616" s="1"/>
      <c r="W6616" s="1"/>
      <c r="X6616" s="1"/>
      <c r="Y6616" s="1"/>
      <c r="Z6616" s="1"/>
      <c r="AA6616" s="1"/>
      <c r="AB6616" s="1"/>
      <c r="AC6616" s="1"/>
    </row>
    <row r="6617" spans="1:29" ht="15" customHeight="1" x14ac:dyDescent="0.25">
      <c r="A6617" s="342"/>
      <c r="B6617" s="417"/>
      <c r="C6617" s="418"/>
      <c r="S6617" s="367"/>
      <c r="T6617" s="367"/>
      <c r="U6617" s="368"/>
      <c r="V6617" s="1"/>
      <c r="W6617" s="1"/>
      <c r="X6617" s="1"/>
      <c r="Y6617" s="1"/>
      <c r="Z6617" s="1"/>
      <c r="AA6617" s="1"/>
      <c r="AB6617" s="1"/>
      <c r="AC6617" s="1"/>
    </row>
    <row r="6618" spans="1:29" ht="15" customHeight="1" x14ac:dyDescent="0.25">
      <c r="A6618" s="342"/>
      <c r="B6618" s="417"/>
      <c r="C6618" s="418"/>
      <c r="S6618" s="367"/>
      <c r="T6618" s="367"/>
      <c r="U6618" s="368"/>
      <c r="V6618" s="1"/>
      <c r="W6618" s="1"/>
      <c r="X6618" s="1"/>
      <c r="Y6618" s="1"/>
      <c r="Z6618" s="1"/>
      <c r="AA6618" s="1"/>
      <c r="AB6618" s="1"/>
      <c r="AC6618" s="1"/>
    </row>
    <row r="6619" spans="1:29" ht="15" customHeight="1" x14ac:dyDescent="0.25">
      <c r="A6619" s="342"/>
      <c r="B6619" s="417"/>
      <c r="C6619" s="418"/>
      <c r="S6619" s="367"/>
      <c r="T6619" s="367"/>
      <c r="U6619" s="368"/>
      <c r="V6619" s="1"/>
      <c r="W6619" s="1"/>
      <c r="X6619" s="1"/>
      <c r="Y6619" s="1"/>
      <c r="Z6619" s="1"/>
      <c r="AA6619" s="1"/>
      <c r="AB6619" s="1"/>
      <c r="AC6619" s="1"/>
    </row>
    <row r="6620" spans="1:29" ht="15" customHeight="1" x14ac:dyDescent="0.25">
      <c r="A6620" s="342"/>
      <c r="B6620" s="417"/>
      <c r="C6620" s="418"/>
      <c r="S6620" s="367"/>
      <c r="T6620" s="367"/>
      <c r="U6620" s="368"/>
      <c r="V6620" s="1"/>
      <c r="W6620" s="1"/>
      <c r="X6620" s="1"/>
      <c r="Y6620" s="1"/>
      <c r="Z6620" s="1"/>
      <c r="AA6620" s="1"/>
      <c r="AB6620" s="1"/>
      <c r="AC6620" s="1"/>
    </row>
    <row r="6621" spans="1:29" ht="15" customHeight="1" x14ac:dyDescent="0.25">
      <c r="A6621" s="342"/>
      <c r="B6621" s="417"/>
      <c r="C6621" s="418"/>
      <c r="S6621" s="367"/>
      <c r="T6621" s="367"/>
      <c r="U6621" s="368"/>
      <c r="V6621" s="1"/>
      <c r="W6621" s="1"/>
      <c r="X6621" s="1"/>
      <c r="Y6621" s="1"/>
      <c r="Z6621" s="1"/>
      <c r="AA6621" s="1"/>
      <c r="AB6621" s="1"/>
      <c r="AC6621" s="1"/>
    </row>
    <row r="6622" spans="1:29" ht="15" customHeight="1" x14ac:dyDescent="0.25">
      <c r="A6622" s="342"/>
      <c r="B6622" s="417"/>
      <c r="C6622" s="418"/>
      <c r="S6622" s="367"/>
      <c r="T6622" s="367"/>
      <c r="U6622" s="368"/>
      <c r="V6622" s="1"/>
      <c r="W6622" s="1"/>
      <c r="X6622" s="1"/>
      <c r="Y6622" s="1"/>
      <c r="Z6622" s="1"/>
      <c r="AA6622" s="1"/>
      <c r="AB6622" s="1"/>
      <c r="AC6622" s="1"/>
    </row>
    <row r="6623" spans="1:29" ht="15" customHeight="1" x14ac:dyDescent="0.25">
      <c r="A6623" s="342"/>
      <c r="B6623" s="417"/>
      <c r="C6623" s="418"/>
      <c r="S6623" s="367"/>
      <c r="T6623" s="367"/>
      <c r="U6623" s="368"/>
      <c r="V6623" s="1"/>
      <c r="W6623" s="1"/>
      <c r="X6623" s="1"/>
      <c r="Y6623" s="1"/>
      <c r="Z6623" s="1"/>
      <c r="AA6623" s="1"/>
      <c r="AB6623" s="1"/>
      <c r="AC6623" s="1"/>
    </row>
    <row r="6624" spans="1:29" ht="15" customHeight="1" x14ac:dyDescent="0.25">
      <c r="A6624" s="342"/>
      <c r="B6624" s="417"/>
      <c r="C6624" s="418"/>
      <c r="S6624" s="367"/>
      <c r="T6624" s="367"/>
      <c r="U6624" s="368"/>
      <c r="V6624" s="1"/>
      <c r="W6624" s="1"/>
      <c r="X6624" s="1"/>
      <c r="Y6624" s="1"/>
      <c r="Z6624" s="1"/>
      <c r="AA6624" s="1"/>
      <c r="AB6624" s="1"/>
      <c r="AC6624" s="1"/>
    </row>
    <row r="6625" spans="1:29" ht="15" customHeight="1" x14ac:dyDescent="0.25">
      <c r="A6625" s="342"/>
      <c r="B6625" s="417"/>
      <c r="C6625" s="418"/>
      <c r="S6625" s="367"/>
      <c r="T6625" s="367"/>
      <c r="U6625" s="368"/>
      <c r="V6625" s="1"/>
      <c r="W6625" s="1"/>
      <c r="X6625" s="1"/>
      <c r="Y6625" s="1"/>
      <c r="Z6625" s="1"/>
      <c r="AA6625" s="1"/>
      <c r="AB6625" s="1"/>
      <c r="AC6625" s="1"/>
    </row>
    <row r="6626" spans="1:29" ht="15" customHeight="1" x14ac:dyDescent="0.25">
      <c r="A6626" s="342"/>
      <c r="B6626" s="417"/>
      <c r="C6626" s="418"/>
      <c r="S6626" s="367"/>
      <c r="T6626" s="367"/>
      <c r="U6626" s="368"/>
      <c r="V6626" s="1"/>
      <c r="W6626" s="1"/>
      <c r="X6626" s="1"/>
      <c r="Y6626" s="1"/>
      <c r="Z6626" s="1"/>
      <c r="AA6626" s="1"/>
      <c r="AB6626" s="1"/>
      <c r="AC6626" s="1"/>
    </row>
    <row r="6627" spans="1:29" ht="15" customHeight="1" x14ac:dyDescent="0.25">
      <c r="A6627" s="342"/>
      <c r="B6627" s="417"/>
      <c r="C6627" s="418"/>
      <c r="S6627" s="367"/>
      <c r="T6627" s="367"/>
      <c r="U6627" s="368"/>
      <c r="V6627" s="1"/>
      <c r="W6627" s="1"/>
      <c r="X6627" s="1"/>
      <c r="Y6627" s="1"/>
      <c r="Z6627" s="1"/>
      <c r="AA6627" s="1"/>
      <c r="AB6627" s="1"/>
      <c r="AC6627" s="1"/>
    </row>
    <row r="6628" spans="1:29" ht="15" customHeight="1" x14ac:dyDescent="0.25">
      <c r="A6628" s="342"/>
      <c r="B6628" s="417"/>
      <c r="C6628" s="418"/>
      <c r="S6628" s="367"/>
      <c r="T6628" s="367"/>
      <c r="U6628" s="368"/>
      <c r="V6628" s="1"/>
      <c r="W6628" s="1"/>
      <c r="X6628" s="1"/>
      <c r="Y6628" s="1"/>
      <c r="Z6628" s="1"/>
      <c r="AA6628" s="1"/>
      <c r="AB6628" s="1"/>
      <c r="AC6628" s="1"/>
    </row>
    <row r="6629" spans="1:29" ht="15" customHeight="1" x14ac:dyDescent="0.25">
      <c r="A6629" s="342"/>
      <c r="B6629" s="417"/>
      <c r="C6629" s="418"/>
      <c r="S6629" s="367"/>
      <c r="T6629" s="367"/>
      <c r="U6629" s="368"/>
      <c r="V6629" s="1"/>
      <c r="W6629" s="1"/>
      <c r="X6629" s="1"/>
      <c r="Y6629" s="1"/>
      <c r="Z6629" s="1"/>
      <c r="AA6629" s="1"/>
      <c r="AB6629" s="1"/>
      <c r="AC6629" s="1"/>
    </row>
    <row r="6630" spans="1:29" ht="15" customHeight="1" x14ac:dyDescent="0.25">
      <c r="A6630" s="342"/>
      <c r="B6630" s="417"/>
      <c r="C6630" s="418"/>
      <c r="S6630" s="367"/>
      <c r="T6630" s="367"/>
      <c r="U6630" s="368"/>
      <c r="V6630" s="1"/>
      <c r="W6630" s="1"/>
      <c r="X6630" s="1"/>
      <c r="Y6630" s="1"/>
      <c r="Z6630" s="1"/>
      <c r="AA6630" s="1"/>
      <c r="AB6630" s="1"/>
      <c r="AC6630" s="1"/>
    </row>
    <row r="6631" spans="1:29" ht="15" customHeight="1" x14ac:dyDescent="0.25">
      <c r="A6631" s="342"/>
      <c r="B6631" s="417"/>
      <c r="C6631" s="418"/>
      <c r="S6631" s="367"/>
      <c r="T6631" s="367"/>
      <c r="U6631" s="368"/>
      <c r="V6631" s="1"/>
      <c r="W6631" s="1"/>
      <c r="X6631" s="1"/>
      <c r="Y6631" s="1"/>
      <c r="Z6631" s="1"/>
      <c r="AA6631" s="1"/>
      <c r="AB6631" s="1"/>
      <c r="AC6631" s="1"/>
    </row>
    <row r="6632" spans="1:29" ht="15" customHeight="1" x14ac:dyDescent="0.25">
      <c r="A6632" s="342"/>
      <c r="B6632" s="417"/>
      <c r="C6632" s="418"/>
      <c r="S6632" s="367"/>
      <c r="T6632" s="367"/>
      <c r="U6632" s="368"/>
      <c r="V6632" s="1"/>
      <c r="W6632" s="1"/>
      <c r="X6632" s="1"/>
      <c r="Y6632" s="1"/>
      <c r="Z6632" s="1"/>
      <c r="AA6632" s="1"/>
      <c r="AB6632" s="1"/>
      <c r="AC6632" s="1"/>
    </row>
    <row r="6633" spans="1:29" ht="15" customHeight="1" x14ac:dyDescent="0.25">
      <c r="A6633" s="342"/>
      <c r="B6633" s="417"/>
      <c r="C6633" s="418"/>
      <c r="S6633" s="367"/>
      <c r="T6633" s="367"/>
      <c r="U6633" s="368"/>
      <c r="V6633" s="1"/>
      <c r="W6633" s="1"/>
      <c r="X6633" s="1"/>
      <c r="Y6633" s="1"/>
      <c r="Z6633" s="1"/>
      <c r="AA6633" s="1"/>
      <c r="AB6633" s="1"/>
      <c r="AC6633" s="1"/>
    </row>
    <row r="6634" spans="1:29" ht="15" customHeight="1" x14ac:dyDescent="0.25">
      <c r="A6634" s="342"/>
      <c r="B6634" s="417"/>
      <c r="C6634" s="418"/>
      <c r="S6634" s="367"/>
      <c r="T6634" s="367"/>
      <c r="U6634" s="368"/>
      <c r="V6634" s="1"/>
      <c r="W6634" s="1"/>
      <c r="X6634" s="1"/>
      <c r="Y6634" s="1"/>
      <c r="Z6634" s="1"/>
      <c r="AA6634" s="1"/>
      <c r="AB6634" s="1"/>
      <c r="AC6634" s="1"/>
    </row>
    <row r="6635" spans="1:29" ht="15" customHeight="1" x14ac:dyDescent="0.25">
      <c r="A6635" s="342"/>
      <c r="B6635" s="417"/>
      <c r="C6635" s="418"/>
      <c r="S6635" s="367"/>
      <c r="T6635" s="367"/>
      <c r="U6635" s="368"/>
      <c r="V6635" s="1"/>
      <c r="W6635" s="1"/>
      <c r="X6635" s="1"/>
      <c r="Y6635" s="1"/>
      <c r="Z6635" s="1"/>
      <c r="AA6635" s="1"/>
      <c r="AB6635" s="1"/>
      <c r="AC6635" s="1"/>
    </row>
    <row r="6636" spans="1:29" ht="15" customHeight="1" x14ac:dyDescent="0.25">
      <c r="A6636" s="342"/>
      <c r="B6636" s="417"/>
      <c r="C6636" s="418"/>
      <c r="S6636" s="367"/>
      <c r="T6636" s="367"/>
      <c r="U6636" s="368"/>
      <c r="V6636" s="1"/>
      <c r="W6636" s="1"/>
      <c r="X6636" s="1"/>
      <c r="Y6636" s="1"/>
      <c r="Z6636" s="1"/>
      <c r="AA6636" s="1"/>
      <c r="AB6636" s="1"/>
      <c r="AC6636" s="1"/>
    </row>
    <row r="6637" spans="1:29" ht="15" customHeight="1" x14ac:dyDescent="0.25">
      <c r="A6637" s="342"/>
      <c r="B6637" s="417"/>
      <c r="C6637" s="418"/>
      <c r="S6637" s="367"/>
      <c r="T6637" s="367"/>
      <c r="U6637" s="368"/>
      <c r="V6637" s="1"/>
      <c r="W6637" s="1"/>
      <c r="X6637" s="1"/>
      <c r="Y6637" s="1"/>
      <c r="Z6637" s="1"/>
      <c r="AA6637" s="1"/>
      <c r="AB6637" s="1"/>
      <c r="AC6637" s="1"/>
    </row>
    <row r="6638" spans="1:29" ht="15" customHeight="1" x14ac:dyDescent="0.25">
      <c r="A6638" s="342"/>
      <c r="B6638" s="417"/>
      <c r="C6638" s="418"/>
      <c r="S6638" s="367"/>
      <c r="T6638" s="367"/>
      <c r="U6638" s="368"/>
      <c r="V6638" s="1"/>
      <c r="W6638" s="1"/>
      <c r="X6638" s="1"/>
      <c r="Y6638" s="1"/>
      <c r="Z6638" s="1"/>
      <c r="AA6638" s="1"/>
      <c r="AB6638" s="1"/>
      <c r="AC6638" s="1"/>
    </row>
    <row r="6639" spans="1:29" ht="15" customHeight="1" x14ac:dyDescent="0.25">
      <c r="A6639" s="342"/>
      <c r="B6639" s="417"/>
      <c r="C6639" s="418"/>
      <c r="S6639" s="367"/>
      <c r="T6639" s="367"/>
      <c r="U6639" s="368"/>
      <c r="V6639" s="1"/>
      <c r="W6639" s="1"/>
      <c r="X6639" s="1"/>
      <c r="Y6639" s="1"/>
      <c r="Z6639" s="1"/>
      <c r="AA6639" s="1"/>
      <c r="AB6639" s="1"/>
      <c r="AC6639" s="1"/>
    </row>
    <row r="6640" spans="1:29" ht="15" customHeight="1" x14ac:dyDescent="0.25">
      <c r="A6640" s="342"/>
      <c r="B6640" s="417"/>
      <c r="C6640" s="418"/>
      <c r="S6640" s="367"/>
      <c r="T6640" s="367"/>
      <c r="U6640" s="368"/>
      <c r="V6640" s="1"/>
      <c r="W6640" s="1"/>
      <c r="X6640" s="1"/>
      <c r="Y6640" s="1"/>
      <c r="Z6640" s="1"/>
      <c r="AA6640" s="1"/>
      <c r="AB6640" s="1"/>
      <c r="AC6640" s="1"/>
    </row>
    <row r="6641" spans="1:29" ht="15" customHeight="1" x14ac:dyDescent="0.25">
      <c r="A6641" s="342"/>
      <c r="B6641" s="417"/>
      <c r="C6641" s="418"/>
      <c r="S6641" s="367"/>
      <c r="T6641" s="367"/>
      <c r="U6641" s="368"/>
      <c r="V6641" s="1"/>
      <c r="W6641" s="1"/>
      <c r="X6641" s="1"/>
      <c r="Y6641" s="1"/>
      <c r="Z6641" s="1"/>
      <c r="AA6641" s="1"/>
      <c r="AB6641" s="1"/>
      <c r="AC6641" s="1"/>
    </row>
    <row r="6642" spans="1:29" ht="15" customHeight="1" x14ac:dyDescent="0.25">
      <c r="A6642" s="342"/>
      <c r="B6642" s="417"/>
      <c r="C6642" s="418"/>
      <c r="S6642" s="367"/>
      <c r="T6642" s="367"/>
      <c r="U6642" s="368"/>
      <c r="V6642" s="1"/>
      <c r="W6642" s="1"/>
      <c r="X6642" s="1"/>
      <c r="Y6642" s="1"/>
      <c r="Z6642" s="1"/>
      <c r="AA6642" s="1"/>
      <c r="AB6642" s="1"/>
      <c r="AC6642" s="1"/>
    </row>
    <row r="6643" spans="1:29" ht="15" customHeight="1" x14ac:dyDescent="0.25">
      <c r="A6643" s="342"/>
      <c r="B6643" s="417"/>
      <c r="C6643" s="418"/>
      <c r="S6643" s="367"/>
      <c r="T6643" s="367"/>
      <c r="U6643" s="368"/>
      <c r="V6643" s="1"/>
      <c r="W6643" s="1"/>
      <c r="X6643" s="1"/>
      <c r="Y6643" s="1"/>
      <c r="Z6643" s="1"/>
      <c r="AA6643" s="1"/>
      <c r="AB6643" s="1"/>
      <c r="AC6643" s="1"/>
    </row>
    <row r="6644" spans="1:29" ht="15" customHeight="1" x14ac:dyDescent="0.25">
      <c r="A6644" s="342"/>
      <c r="B6644" s="417"/>
      <c r="C6644" s="418"/>
      <c r="S6644" s="367"/>
      <c r="T6644" s="367"/>
      <c r="U6644" s="368"/>
      <c r="V6644" s="1"/>
      <c r="W6644" s="1"/>
      <c r="X6644" s="1"/>
      <c r="Y6644" s="1"/>
      <c r="Z6644" s="1"/>
      <c r="AA6644" s="1"/>
      <c r="AB6644" s="1"/>
      <c r="AC6644" s="1"/>
    </row>
    <row r="6645" spans="1:29" ht="15" customHeight="1" x14ac:dyDescent="0.25">
      <c r="A6645" s="342"/>
      <c r="B6645" s="417"/>
      <c r="C6645" s="418"/>
      <c r="S6645" s="367"/>
      <c r="T6645" s="367"/>
      <c r="U6645" s="368"/>
      <c r="V6645" s="1"/>
      <c r="W6645" s="1"/>
      <c r="X6645" s="1"/>
      <c r="Y6645" s="1"/>
      <c r="Z6645" s="1"/>
      <c r="AA6645" s="1"/>
      <c r="AB6645" s="1"/>
      <c r="AC6645" s="1"/>
    </row>
    <row r="6646" spans="1:29" ht="15" customHeight="1" x14ac:dyDescent="0.25">
      <c r="A6646" s="342"/>
      <c r="B6646" s="417"/>
      <c r="C6646" s="418"/>
      <c r="S6646" s="367"/>
      <c r="T6646" s="367"/>
      <c r="U6646" s="368"/>
      <c r="V6646" s="1"/>
      <c r="W6646" s="1"/>
      <c r="X6646" s="1"/>
      <c r="Y6646" s="1"/>
      <c r="Z6646" s="1"/>
      <c r="AA6646" s="1"/>
      <c r="AB6646" s="1"/>
      <c r="AC6646" s="1"/>
    </row>
    <row r="6647" spans="1:29" ht="15" customHeight="1" x14ac:dyDescent="0.25">
      <c r="A6647" s="342"/>
      <c r="B6647" s="417"/>
      <c r="C6647" s="418"/>
      <c r="S6647" s="367"/>
      <c r="T6647" s="367"/>
      <c r="U6647" s="368"/>
      <c r="V6647" s="1"/>
      <c r="W6647" s="1"/>
      <c r="X6647" s="1"/>
      <c r="Y6647" s="1"/>
      <c r="Z6647" s="1"/>
      <c r="AA6647" s="1"/>
      <c r="AB6647" s="1"/>
      <c r="AC6647" s="1"/>
    </row>
    <row r="6648" spans="1:29" ht="15" customHeight="1" x14ac:dyDescent="0.25">
      <c r="A6648" s="342"/>
      <c r="B6648" s="417"/>
      <c r="C6648" s="418"/>
      <c r="S6648" s="367"/>
      <c r="T6648" s="367"/>
      <c r="U6648" s="368"/>
      <c r="V6648" s="1"/>
      <c r="W6648" s="1"/>
      <c r="X6648" s="1"/>
      <c r="Y6648" s="1"/>
      <c r="Z6648" s="1"/>
      <c r="AA6648" s="1"/>
      <c r="AB6648" s="1"/>
      <c r="AC6648" s="1"/>
    </row>
    <row r="6649" spans="1:29" ht="15" customHeight="1" x14ac:dyDescent="0.25">
      <c r="A6649" s="342"/>
      <c r="B6649" s="417"/>
      <c r="C6649" s="418"/>
      <c r="S6649" s="367"/>
      <c r="T6649" s="367"/>
      <c r="U6649" s="368"/>
      <c r="V6649" s="1"/>
      <c r="W6649" s="1"/>
      <c r="X6649" s="1"/>
      <c r="Y6649" s="1"/>
      <c r="Z6649" s="1"/>
      <c r="AA6649" s="1"/>
      <c r="AB6649" s="1"/>
      <c r="AC6649" s="1"/>
    </row>
    <row r="6650" spans="1:29" ht="15" customHeight="1" x14ac:dyDescent="0.25">
      <c r="A6650" s="342"/>
      <c r="B6650" s="417"/>
      <c r="C6650" s="418"/>
      <c r="S6650" s="367"/>
      <c r="T6650" s="367"/>
      <c r="U6650" s="368"/>
      <c r="V6650" s="1"/>
      <c r="W6650" s="1"/>
      <c r="X6650" s="1"/>
      <c r="Y6650" s="1"/>
      <c r="Z6650" s="1"/>
      <c r="AA6650" s="1"/>
      <c r="AB6650" s="1"/>
      <c r="AC6650" s="1"/>
    </row>
    <row r="6651" spans="1:29" ht="15" customHeight="1" x14ac:dyDescent="0.25">
      <c r="A6651" s="342"/>
      <c r="B6651" s="417"/>
      <c r="C6651" s="418"/>
      <c r="S6651" s="367"/>
      <c r="T6651" s="367"/>
      <c r="U6651" s="368"/>
      <c r="V6651" s="1"/>
      <c r="W6651" s="1"/>
      <c r="X6651" s="1"/>
      <c r="Y6651" s="1"/>
      <c r="Z6651" s="1"/>
      <c r="AA6651" s="1"/>
      <c r="AB6651" s="1"/>
      <c r="AC6651" s="1"/>
    </row>
    <row r="6652" spans="1:29" ht="15" customHeight="1" x14ac:dyDescent="0.25">
      <c r="A6652" s="342"/>
      <c r="B6652" s="417"/>
      <c r="C6652" s="418"/>
      <c r="S6652" s="367"/>
      <c r="T6652" s="367"/>
      <c r="U6652" s="368"/>
      <c r="V6652" s="1"/>
      <c r="W6652" s="1"/>
      <c r="X6652" s="1"/>
      <c r="Y6652" s="1"/>
      <c r="Z6652" s="1"/>
      <c r="AA6652" s="1"/>
      <c r="AB6652" s="1"/>
      <c r="AC6652" s="1"/>
    </row>
    <row r="6653" spans="1:29" ht="15" customHeight="1" x14ac:dyDescent="0.25">
      <c r="A6653" s="342"/>
      <c r="B6653" s="417"/>
      <c r="C6653" s="418"/>
      <c r="S6653" s="367"/>
      <c r="T6653" s="367"/>
      <c r="U6653" s="368"/>
      <c r="V6653" s="1"/>
      <c r="W6653" s="1"/>
      <c r="X6653" s="1"/>
      <c r="Y6653" s="1"/>
      <c r="Z6653" s="1"/>
      <c r="AA6653" s="1"/>
      <c r="AB6653" s="1"/>
      <c r="AC6653" s="1"/>
    </row>
    <row r="6654" spans="1:29" ht="15" customHeight="1" x14ac:dyDescent="0.25">
      <c r="A6654" s="342"/>
      <c r="B6654" s="417"/>
      <c r="C6654" s="418"/>
      <c r="S6654" s="367"/>
      <c r="T6654" s="367"/>
      <c r="U6654" s="368"/>
      <c r="V6654" s="1"/>
      <c r="W6654" s="1"/>
      <c r="X6654" s="1"/>
      <c r="Y6654" s="1"/>
      <c r="Z6654" s="1"/>
      <c r="AA6654" s="1"/>
      <c r="AB6654" s="1"/>
      <c r="AC6654" s="1"/>
    </row>
    <row r="6655" spans="1:29" ht="15" customHeight="1" x14ac:dyDescent="0.25">
      <c r="A6655" s="342"/>
      <c r="B6655" s="417"/>
      <c r="C6655" s="418"/>
      <c r="S6655" s="367"/>
      <c r="T6655" s="367"/>
      <c r="U6655" s="368"/>
      <c r="V6655" s="1"/>
      <c r="W6655" s="1"/>
      <c r="X6655" s="1"/>
      <c r="Y6655" s="1"/>
      <c r="Z6655" s="1"/>
      <c r="AA6655" s="1"/>
      <c r="AB6655" s="1"/>
      <c r="AC6655" s="1"/>
    </row>
    <row r="6656" spans="1:29" ht="15" customHeight="1" x14ac:dyDescent="0.25">
      <c r="A6656" s="342"/>
      <c r="B6656" s="417"/>
      <c r="C6656" s="418"/>
      <c r="S6656" s="367"/>
      <c r="T6656" s="367"/>
      <c r="U6656" s="368"/>
      <c r="V6656" s="1"/>
      <c r="W6656" s="1"/>
      <c r="X6656" s="1"/>
      <c r="Y6656" s="1"/>
      <c r="Z6656" s="1"/>
      <c r="AA6656" s="1"/>
      <c r="AB6656" s="1"/>
      <c r="AC6656" s="1"/>
    </row>
    <row r="6657" spans="1:29" ht="15" customHeight="1" x14ac:dyDescent="0.25">
      <c r="A6657" s="342"/>
      <c r="B6657" s="417"/>
      <c r="C6657" s="418"/>
      <c r="S6657" s="367"/>
      <c r="T6657" s="367"/>
      <c r="U6657" s="368"/>
      <c r="V6657" s="1"/>
      <c r="W6657" s="1"/>
      <c r="X6657" s="1"/>
      <c r="Y6657" s="1"/>
      <c r="Z6657" s="1"/>
      <c r="AA6657" s="1"/>
      <c r="AB6657" s="1"/>
      <c r="AC6657" s="1"/>
    </row>
    <row r="6658" spans="1:29" ht="15" customHeight="1" x14ac:dyDescent="0.25">
      <c r="A6658" s="342"/>
      <c r="B6658" s="417"/>
      <c r="C6658" s="418"/>
      <c r="S6658" s="367"/>
      <c r="T6658" s="367"/>
      <c r="U6658" s="368"/>
      <c r="V6658" s="1"/>
      <c r="W6658" s="1"/>
      <c r="X6658" s="1"/>
      <c r="Y6658" s="1"/>
      <c r="Z6658" s="1"/>
      <c r="AA6658" s="1"/>
      <c r="AB6658" s="1"/>
      <c r="AC6658" s="1"/>
    </row>
    <row r="6659" spans="1:29" ht="15" customHeight="1" x14ac:dyDescent="0.25">
      <c r="A6659" s="342"/>
      <c r="B6659" s="417"/>
      <c r="C6659" s="418"/>
      <c r="S6659" s="367"/>
      <c r="T6659" s="367"/>
      <c r="U6659" s="368"/>
      <c r="V6659" s="1"/>
      <c r="W6659" s="1"/>
      <c r="X6659" s="1"/>
      <c r="Y6659" s="1"/>
      <c r="Z6659" s="1"/>
      <c r="AA6659" s="1"/>
      <c r="AB6659" s="1"/>
      <c r="AC6659" s="1"/>
    </row>
    <row r="6660" spans="1:29" ht="15" customHeight="1" x14ac:dyDescent="0.25">
      <c r="A6660" s="342"/>
      <c r="B6660" s="417"/>
      <c r="C6660" s="418"/>
      <c r="S6660" s="367"/>
      <c r="T6660" s="367"/>
      <c r="U6660" s="368"/>
      <c r="V6660" s="1"/>
      <c r="W6660" s="1"/>
      <c r="X6660" s="1"/>
      <c r="Y6660" s="1"/>
      <c r="Z6660" s="1"/>
      <c r="AA6660" s="1"/>
      <c r="AB6660" s="1"/>
      <c r="AC6660" s="1"/>
    </row>
    <row r="6661" spans="1:29" ht="15" customHeight="1" x14ac:dyDescent="0.25">
      <c r="A6661" s="342"/>
      <c r="B6661" s="417"/>
      <c r="C6661" s="418"/>
      <c r="S6661" s="367"/>
      <c r="T6661" s="367"/>
      <c r="U6661" s="368"/>
      <c r="V6661" s="1"/>
      <c r="W6661" s="1"/>
      <c r="X6661" s="1"/>
      <c r="Y6661" s="1"/>
      <c r="Z6661" s="1"/>
      <c r="AA6661" s="1"/>
      <c r="AB6661" s="1"/>
      <c r="AC6661" s="1"/>
    </row>
    <row r="6662" spans="1:29" ht="15" customHeight="1" x14ac:dyDescent="0.25">
      <c r="A6662" s="342"/>
      <c r="B6662" s="417"/>
      <c r="C6662" s="418"/>
      <c r="S6662" s="367"/>
      <c r="T6662" s="367"/>
      <c r="U6662" s="368"/>
      <c r="V6662" s="1"/>
      <c r="W6662" s="1"/>
      <c r="X6662" s="1"/>
      <c r="Y6662" s="1"/>
      <c r="Z6662" s="1"/>
      <c r="AA6662" s="1"/>
      <c r="AB6662" s="1"/>
      <c r="AC6662" s="1"/>
    </row>
    <row r="6663" spans="1:29" ht="15" customHeight="1" x14ac:dyDescent="0.25">
      <c r="A6663" s="342"/>
      <c r="B6663" s="417"/>
      <c r="C6663" s="418"/>
      <c r="S6663" s="367"/>
      <c r="T6663" s="367"/>
      <c r="U6663" s="368"/>
      <c r="V6663" s="1"/>
      <c r="W6663" s="1"/>
      <c r="X6663" s="1"/>
      <c r="Y6663" s="1"/>
      <c r="Z6663" s="1"/>
      <c r="AA6663" s="1"/>
      <c r="AB6663" s="1"/>
      <c r="AC6663" s="1"/>
    </row>
    <row r="6664" spans="1:29" ht="15" customHeight="1" x14ac:dyDescent="0.25">
      <c r="A6664" s="342"/>
      <c r="B6664" s="417"/>
      <c r="C6664" s="418"/>
      <c r="S6664" s="367"/>
      <c r="T6664" s="367"/>
      <c r="U6664" s="368"/>
      <c r="V6664" s="1"/>
      <c r="W6664" s="1"/>
      <c r="X6664" s="1"/>
      <c r="Y6664" s="1"/>
      <c r="Z6664" s="1"/>
      <c r="AA6664" s="1"/>
      <c r="AB6664" s="1"/>
      <c r="AC6664" s="1"/>
    </row>
    <row r="6665" spans="1:29" ht="15" customHeight="1" x14ac:dyDescent="0.25">
      <c r="A6665" s="342"/>
      <c r="B6665" s="417"/>
      <c r="C6665" s="418"/>
      <c r="S6665" s="367"/>
      <c r="T6665" s="367"/>
      <c r="U6665" s="368"/>
      <c r="V6665" s="1"/>
      <c r="W6665" s="1"/>
      <c r="X6665" s="1"/>
      <c r="Y6665" s="1"/>
      <c r="Z6665" s="1"/>
      <c r="AA6665" s="1"/>
      <c r="AB6665" s="1"/>
      <c r="AC6665" s="1"/>
    </row>
    <row r="6666" spans="1:29" ht="15" customHeight="1" x14ac:dyDescent="0.25">
      <c r="A6666" s="342"/>
      <c r="B6666" s="417"/>
      <c r="C6666" s="418"/>
      <c r="S6666" s="367"/>
      <c r="T6666" s="367"/>
      <c r="U6666" s="368"/>
      <c r="V6666" s="1"/>
      <c r="W6666" s="1"/>
      <c r="X6666" s="1"/>
      <c r="Y6666" s="1"/>
      <c r="Z6666" s="1"/>
      <c r="AA6666" s="1"/>
      <c r="AB6666" s="1"/>
      <c r="AC6666" s="1"/>
    </row>
    <row r="6667" spans="1:29" ht="15" customHeight="1" x14ac:dyDescent="0.25">
      <c r="A6667" s="342"/>
      <c r="B6667" s="417"/>
      <c r="C6667" s="418"/>
      <c r="S6667" s="367"/>
      <c r="T6667" s="367"/>
      <c r="U6667" s="368"/>
      <c r="V6667" s="1"/>
      <c r="W6667" s="1"/>
      <c r="X6667" s="1"/>
      <c r="Y6667" s="1"/>
      <c r="Z6667" s="1"/>
      <c r="AA6667" s="1"/>
      <c r="AB6667" s="1"/>
      <c r="AC6667" s="1"/>
    </row>
    <row r="6668" spans="1:29" ht="15" customHeight="1" x14ac:dyDescent="0.25">
      <c r="A6668" s="342"/>
      <c r="B6668" s="417"/>
      <c r="C6668" s="418"/>
      <c r="S6668" s="367"/>
      <c r="T6668" s="367"/>
      <c r="U6668" s="368"/>
      <c r="V6668" s="1"/>
      <c r="W6668" s="1"/>
      <c r="X6668" s="1"/>
      <c r="Y6668" s="1"/>
      <c r="Z6668" s="1"/>
      <c r="AA6668" s="1"/>
      <c r="AB6668" s="1"/>
      <c r="AC6668" s="1"/>
    </row>
    <row r="6669" spans="1:29" ht="15" customHeight="1" x14ac:dyDescent="0.25">
      <c r="A6669" s="342"/>
      <c r="B6669" s="417"/>
      <c r="C6669" s="418"/>
      <c r="S6669" s="367"/>
      <c r="T6669" s="367"/>
      <c r="U6669" s="368"/>
      <c r="V6669" s="1"/>
      <c r="W6669" s="1"/>
      <c r="X6669" s="1"/>
      <c r="Y6669" s="1"/>
      <c r="Z6669" s="1"/>
      <c r="AA6669" s="1"/>
      <c r="AB6669" s="1"/>
      <c r="AC6669" s="1"/>
    </row>
    <row r="6670" spans="1:29" ht="15" customHeight="1" x14ac:dyDescent="0.25">
      <c r="A6670" s="342"/>
      <c r="B6670" s="417"/>
      <c r="C6670" s="418"/>
      <c r="S6670" s="367"/>
      <c r="T6670" s="367"/>
      <c r="U6670" s="368"/>
      <c r="V6670" s="1"/>
      <c r="W6670" s="1"/>
      <c r="X6670" s="1"/>
      <c r="Y6670" s="1"/>
      <c r="Z6670" s="1"/>
      <c r="AA6670" s="1"/>
      <c r="AB6670" s="1"/>
      <c r="AC6670" s="1"/>
    </row>
    <row r="6671" spans="1:29" ht="15" customHeight="1" x14ac:dyDescent="0.25">
      <c r="A6671" s="342"/>
      <c r="B6671" s="417"/>
      <c r="C6671" s="418"/>
      <c r="S6671" s="367"/>
      <c r="T6671" s="367"/>
      <c r="U6671" s="368"/>
      <c r="V6671" s="1"/>
      <c r="W6671" s="1"/>
      <c r="X6671" s="1"/>
      <c r="Y6671" s="1"/>
      <c r="Z6671" s="1"/>
      <c r="AA6671" s="1"/>
      <c r="AB6671" s="1"/>
      <c r="AC6671" s="1"/>
    </row>
    <row r="6672" spans="1:29" ht="15" customHeight="1" x14ac:dyDescent="0.25">
      <c r="A6672" s="342"/>
      <c r="B6672" s="417"/>
      <c r="C6672" s="418"/>
      <c r="S6672" s="367"/>
      <c r="T6672" s="367"/>
      <c r="U6672" s="368"/>
      <c r="V6672" s="1"/>
      <c r="W6672" s="1"/>
      <c r="X6672" s="1"/>
      <c r="Y6672" s="1"/>
      <c r="Z6672" s="1"/>
      <c r="AA6672" s="1"/>
      <c r="AB6672" s="1"/>
      <c r="AC6672" s="1"/>
    </row>
    <row r="6673" spans="1:29" ht="15" customHeight="1" x14ac:dyDescent="0.25">
      <c r="A6673" s="342"/>
      <c r="B6673" s="417"/>
      <c r="C6673" s="418"/>
      <c r="S6673" s="367"/>
      <c r="T6673" s="367"/>
      <c r="U6673" s="368"/>
      <c r="V6673" s="1"/>
      <c r="W6673" s="1"/>
      <c r="X6673" s="1"/>
      <c r="Y6673" s="1"/>
      <c r="Z6673" s="1"/>
      <c r="AA6673" s="1"/>
      <c r="AB6673" s="1"/>
      <c r="AC6673" s="1"/>
    </row>
    <row r="6674" spans="1:29" ht="15" customHeight="1" x14ac:dyDescent="0.25">
      <c r="A6674" s="342"/>
      <c r="B6674" s="417"/>
      <c r="C6674" s="418"/>
      <c r="S6674" s="367"/>
      <c r="T6674" s="367"/>
      <c r="U6674" s="368"/>
      <c r="V6674" s="1"/>
      <c r="W6674" s="1"/>
      <c r="X6674" s="1"/>
      <c r="Y6674" s="1"/>
      <c r="Z6674" s="1"/>
      <c r="AA6674" s="1"/>
      <c r="AB6674" s="1"/>
      <c r="AC6674" s="1"/>
    </row>
    <row r="6675" spans="1:29" ht="15" customHeight="1" x14ac:dyDescent="0.25">
      <c r="A6675" s="342"/>
      <c r="B6675" s="417"/>
      <c r="C6675" s="418"/>
      <c r="S6675" s="367"/>
      <c r="T6675" s="367"/>
      <c r="U6675" s="368"/>
      <c r="V6675" s="1"/>
      <c r="W6675" s="1"/>
      <c r="X6675" s="1"/>
      <c r="Y6675" s="1"/>
      <c r="Z6675" s="1"/>
      <c r="AA6675" s="1"/>
      <c r="AB6675" s="1"/>
      <c r="AC6675" s="1"/>
    </row>
    <row r="6676" spans="1:29" ht="15" customHeight="1" x14ac:dyDescent="0.25">
      <c r="A6676" s="342"/>
      <c r="B6676" s="417"/>
      <c r="C6676" s="418"/>
      <c r="S6676" s="367"/>
      <c r="T6676" s="367"/>
      <c r="U6676" s="368"/>
      <c r="V6676" s="1"/>
      <c r="W6676" s="1"/>
      <c r="X6676" s="1"/>
      <c r="Y6676" s="1"/>
      <c r="Z6676" s="1"/>
      <c r="AA6676" s="1"/>
      <c r="AB6676" s="1"/>
      <c r="AC6676" s="1"/>
    </row>
    <row r="6677" spans="1:29" ht="15" customHeight="1" x14ac:dyDescent="0.25">
      <c r="A6677" s="342"/>
      <c r="B6677" s="417"/>
      <c r="C6677" s="418"/>
      <c r="S6677" s="367"/>
      <c r="T6677" s="367"/>
      <c r="U6677" s="368"/>
      <c r="V6677" s="1"/>
      <c r="W6677" s="1"/>
      <c r="X6677" s="1"/>
      <c r="Y6677" s="1"/>
      <c r="Z6677" s="1"/>
      <c r="AA6677" s="1"/>
      <c r="AB6677" s="1"/>
      <c r="AC6677" s="1"/>
    </row>
    <row r="6678" spans="1:29" ht="15" customHeight="1" x14ac:dyDescent="0.25">
      <c r="A6678" s="342"/>
      <c r="B6678" s="417"/>
      <c r="C6678" s="418"/>
      <c r="S6678" s="367"/>
      <c r="T6678" s="367"/>
      <c r="U6678" s="368"/>
      <c r="V6678" s="1"/>
      <c r="W6678" s="1"/>
      <c r="X6678" s="1"/>
      <c r="Y6678" s="1"/>
      <c r="Z6678" s="1"/>
      <c r="AA6678" s="1"/>
      <c r="AB6678" s="1"/>
      <c r="AC6678" s="1"/>
    </row>
    <row r="6679" spans="1:29" ht="15" customHeight="1" x14ac:dyDescent="0.25">
      <c r="A6679" s="342"/>
      <c r="B6679" s="417"/>
      <c r="C6679" s="418"/>
      <c r="S6679" s="367"/>
      <c r="T6679" s="367"/>
      <c r="U6679" s="368"/>
      <c r="V6679" s="1"/>
      <c r="W6679" s="1"/>
      <c r="X6679" s="1"/>
      <c r="Y6679" s="1"/>
      <c r="Z6679" s="1"/>
      <c r="AA6679" s="1"/>
      <c r="AB6679" s="1"/>
      <c r="AC6679" s="1"/>
    </row>
    <row r="6680" spans="1:29" ht="15" customHeight="1" x14ac:dyDescent="0.25">
      <c r="A6680" s="342"/>
      <c r="B6680" s="417"/>
      <c r="C6680" s="418"/>
      <c r="S6680" s="367"/>
      <c r="T6680" s="367"/>
      <c r="U6680" s="368"/>
      <c r="V6680" s="1"/>
      <c r="W6680" s="1"/>
      <c r="X6680" s="1"/>
      <c r="Y6680" s="1"/>
      <c r="Z6680" s="1"/>
      <c r="AA6680" s="1"/>
      <c r="AB6680" s="1"/>
      <c r="AC6680" s="1"/>
    </row>
    <row r="6681" spans="1:29" ht="15" customHeight="1" x14ac:dyDescent="0.25">
      <c r="A6681" s="342"/>
      <c r="B6681" s="417"/>
      <c r="C6681" s="418"/>
      <c r="S6681" s="367"/>
      <c r="T6681" s="367"/>
      <c r="U6681" s="368"/>
      <c r="V6681" s="1"/>
      <c r="W6681" s="1"/>
      <c r="X6681" s="1"/>
      <c r="Y6681" s="1"/>
      <c r="Z6681" s="1"/>
      <c r="AA6681" s="1"/>
      <c r="AB6681" s="1"/>
      <c r="AC6681" s="1"/>
    </row>
    <row r="6682" spans="1:29" ht="15" customHeight="1" x14ac:dyDescent="0.25">
      <c r="A6682" s="342"/>
      <c r="B6682" s="417"/>
      <c r="C6682" s="418"/>
      <c r="S6682" s="367"/>
      <c r="T6682" s="367"/>
      <c r="U6682" s="368"/>
      <c r="V6682" s="1"/>
      <c r="W6682" s="1"/>
      <c r="X6682" s="1"/>
      <c r="Y6682" s="1"/>
      <c r="Z6682" s="1"/>
      <c r="AA6682" s="1"/>
      <c r="AB6682" s="1"/>
      <c r="AC6682" s="1"/>
    </row>
    <row r="6683" spans="1:29" ht="15" customHeight="1" x14ac:dyDescent="0.25">
      <c r="A6683" s="342"/>
      <c r="B6683" s="417"/>
      <c r="C6683" s="418"/>
      <c r="S6683" s="367"/>
      <c r="T6683" s="367"/>
      <c r="U6683" s="368"/>
      <c r="V6683" s="1"/>
      <c r="W6683" s="1"/>
      <c r="X6683" s="1"/>
      <c r="Y6683" s="1"/>
      <c r="Z6683" s="1"/>
      <c r="AA6683" s="1"/>
      <c r="AB6683" s="1"/>
      <c r="AC6683" s="1"/>
    </row>
    <row r="6684" spans="1:29" ht="15" customHeight="1" x14ac:dyDescent="0.25">
      <c r="A6684" s="342"/>
      <c r="B6684" s="417"/>
      <c r="C6684" s="418"/>
      <c r="S6684" s="367"/>
      <c r="T6684" s="367"/>
      <c r="U6684" s="368"/>
      <c r="V6684" s="1"/>
      <c r="W6684" s="1"/>
      <c r="X6684" s="1"/>
      <c r="Y6684" s="1"/>
      <c r="Z6684" s="1"/>
      <c r="AA6684" s="1"/>
      <c r="AB6684" s="1"/>
      <c r="AC6684" s="1"/>
    </row>
    <row r="6685" spans="1:29" ht="15" customHeight="1" x14ac:dyDescent="0.25">
      <c r="A6685" s="342"/>
      <c r="B6685" s="417"/>
      <c r="C6685" s="418"/>
      <c r="S6685" s="367"/>
      <c r="T6685" s="367"/>
      <c r="U6685" s="368"/>
      <c r="V6685" s="1"/>
      <c r="W6685" s="1"/>
      <c r="X6685" s="1"/>
      <c r="Y6685" s="1"/>
      <c r="Z6685" s="1"/>
      <c r="AA6685" s="1"/>
      <c r="AB6685" s="1"/>
      <c r="AC6685" s="1"/>
    </row>
    <row r="6686" spans="1:29" ht="15" customHeight="1" x14ac:dyDescent="0.25">
      <c r="A6686" s="342"/>
      <c r="B6686" s="417"/>
      <c r="C6686" s="418"/>
      <c r="S6686" s="367"/>
      <c r="T6686" s="367"/>
      <c r="U6686" s="368"/>
      <c r="V6686" s="1"/>
      <c r="W6686" s="1"/>
      <c r="X6686" s="1"/>
      <c r="Y6686" s="1"/>
      <c r="Z6686" s="1"/>
      <c r="AA6686" s="1"/>
      <c r="AB6686" s="1"/>
      <c r="AC6686" s="1"/>
    </row>
    <row r="6687" spans="1:29" ht="15" customHeight="1" x14ac:dyDescent="0.25">
      <c r="A6687" s="342"/>
      <c r="B6687" s="417"/>
      <c r="C6687" s="418"/>
      <c r="S6687" s="367"/>
      <c r="T6687" s="367"/>
      <c r="U6687" s="368"/>
      <c r="V6687" s="1"/>
      <c r="W6687" s="1"/>
      <c r="X6687" s="1"/>
      <c r="Y6687" s="1"/>
      <c r="Z6687" s="1"/>
      <c r="AA6687" s="1"/>
      <c r="AB6687" s="1"/>
      <c r="AC6687" s="1"/>
    </row>
    <row r="6688" spans="1:29" ht="15" customHeight="1" x14ac:dyDescent="0.25">
      <c r="A6688" s="342"/>
      <c r="B6688" s="417"/>
      <c r="C6688" s="418"/>
      <c r="S6688" s="367"/>
      <c r="T6688" s="367"/>
      <c r="U6688" s="368"/>
      <c r="V6688" s="1"/>
      <c r="W6688" s="1"/>
      <c r="X6688" s="1"/>
      <c r="Y6688" s="1"/>
      <c r="Z6688" s="1"/>
      <c r="AA6688" s="1"/>
      <c r="AB6688" s="1"/>
      <c r="AC6688" s="1"/>
    </row>
    <row r="6689" spans="1:29" ht="15" customHeight="1" x14ac:dyDescent="0.25">
      <c r="A6689" s="342"/>
      <c r="B6689" s="417"/>
      <c r="C6689" s="418"/>
      <c r="S6689" s="367"/>
      <c r="T6689" s="367"/>
      <c r="U6689" s="368"/>
      <c r="V6689" s="1"/>
      <c r="W6689" s="1"/>
      <c r="X6689" s="1"/>
      <c r="Y6689" s="1"/>
      <c r="Z6689" s="1"/>
      <c r="AA6689" s="1"/>
      <c r="AB6689" s="1"/>
      <c r="AC6689" s="1"/>
    </row>
    <row r="6690" spans="1:29" ht="15" customHeight="1" x14ac:dyDescent="0.25">
      <c r="A6690" s="342"/>
      <c r="B6690" s="417"/>
      <c r="C6690" s="418"/>
      <c r="S6690" s="367"/>
      <c r="T6690" s="367"/>
      <c r="U6690" s="368"/>
      <c r="V6690" s="1"/>
      <c r="W6690" s="1"/>
      <c r="X6690" s="1"/>
      <c r="Y6690" s="1"/>
      <c r="Z6690" s="1"/>
      <c r="AA6690" s="1"/>
      <c r="AB6690" s="1"/>
      <c r="AC6690" s="1"/>
    </row>
    <row r="6691" spans="1:29" ht="15" customHeight="1" x14ac:dyDescent="0.25">
      <c r="A6691" s="342"/>
      <c r="B6691" s="417"/>
      <c r="C6691" s="418"/>
      <c r="S6691" s="367"/>
      <c r="T6691" s="367"/>
      <c r="U6691" s="368"/>
      <c r="V6691" s="1"/>
      <c r="W6691" s="1"/>
      <c r="X6691" s="1"/>
      <c r="Y6691" s="1"/>
      <c r="Z6691" s="1"/>
      <c r="AA6691" s="1"/>
      <c r="AB6691" s="1"/>
      <c r="AC6691" s="1"/>
    </row>
    <row r="6692" spans="1:29" ht="15" customHeight="1" x14ac:dyDescent="0.25">
      <c r="A6692" s="342"/>
      <c r="B6692" s="417"/>
      <c r="C6692" s="418"/>
      <c r="S6692" s="367"/>
      <c r="T6692" s="367"/>
      <c r="U6692" s="368"/>
      <c r="V6692" s="1"/>
      <c r="W6692" s="1"/>
      <c r="X6692" s="1"/>
      <c r="Y6692" s="1"/>
      <c r="Z6692" s="1"/>
      <c r="AA6692" s="1"/>
      <c r="AB6692" s="1"/>
      <c r="AC6692" s="1"/>
    </row>
    <row r="6693" spans="1:29" ht="15" customHeight="1" x14ac:dyDescent="0.25">
      <c r="A6693" s="342"/>
      <c r="B6693" s="417"/>
      <c r="C6693" s="418"/>
      <c r="S6693" s="367"/>
      <c r="T6693" s="367"/>
      <c r="U6693" s="368"/>
      <c r="V6693" s="1"/>
      <c r="W6693" s="1"/>
      <c r="X6693" s="1"/>
      <c r="Y6693" s="1"/>
      <c r="Z6693" s="1"/>
      <c r="AA6693" s="1"/>
      <c r="AB6693" s="1"/>
      <c r="AC6693" s="1"/>
    </row>
    <row r="6694" spans="1:29" ht="15" customHeight="1" x14ac:dyDescent="0.25">
      <c r="A6694" s="342"/>
      <c r="B6694" s="417"/>
      <c r="C6694" s="418"/>
      <c r="S6694" s="367"/>
      <c r="T6694" s="367"/>
      <c r="U6694" s="368"/>
      <c r="V6694" s="1"/>
      <c r="W6694" s="1"/>
      <c r="X6694" s="1"/>
      <c r="Y6694" s="1"/>
      <c r="Z6694" s="1"/>
      <c r="AA6694" s="1"/>
      <c r="AB6694" s="1"/>
      <c r="AC6694" s="1"/>
    </row>
    <row r="6695" spans="1:29" ht="15" customHeight="1" x14ac:dyDescent="0.25">
      <c r="A6695" s="342"/>
      <c r="B6695" s="417"/>
      <c r="C6695" s="418"/>
      <c r="S6695" s="367"/>
      <c r="T6695" s="367"/>
      <c r="U6695" s="368"/>
      <c r="V6695" s="1"/>
      <c r="W6695" s="1"/>
      <c r="X6695" s="1"/>
      <c r="Y6695" s="1"/>
      <c r="Z6695" s="1"/>
      <c r="AA6695" s="1"/>
      <c r="AB6695" s="1"/>
      <c r="AC6695" s="1"/>
    </row>
    <row r="6696" spans="1:29" ht="15" customHeight="1" x14ac:dyDescent="0.25">
      <c r="A6696" s="342"/>
      <c r="B6696" s="417"/>
      <c r="C6696" s="418"/>
      <c r="S6696" s="367"/>
      <c r="T6696" s="367"/>
      <c r="U6696" s="368"/>
      <c r="V6696" s="1"/>
      <c r="W6696" s="1"/>
      <c r="X6696" s="1"/>
      <c r="Y6696" s="1"/>
      <c r="Z6696" s="1"/>
      <c r="AA6696" s="1"/>
      <c r="AB6696" s="1"/>
      <c r="AC6696" s="1"/>
    </row>
    <row r="6697" spans="1:29" ht="15" customHeight="1" x14ac:dyDescent="0.25">
      <c r="A6697" s="342"/>
      <c r="B6697" s="417"/>
      <c r="C6697" s="418"/>
      <c r="S6697" s="367"/>
      <c r="T6697" s="367"/>
      <c r="U6697" s="368"/>
      <c r="V6697" s="1"/>
      <c r="W6697" s="1"/>
      <c r="X6697" s="1"/>
      <c r="Y6697" s="1"/>
      <c r="Z6697" s="1"/>
      <c r="AA6697" s="1"/>
      <c r="AB6697" s="1"/>
      <c r="AC6697" s="1"/>
    </row>
    <row r="6698" spans="1:29" ht="15" customHeight="1" x14ac:dyDescent="0.25">
      <c r="A6698" s="342"/>
      <c r="B6698" s="417"/>
      <c r="C6698" s="418"/>
      <c r="S6698" s="367"/>
      <c r="T6698" s="367"/>
      <c r="U6698" s="368"/>
      <c r="V6698" s="1"/>
      <c r="W6698" s="1"/>
      <c r="X6698" s="1"/>
      <c r="Y6698" s="1"/>
      <c r="Z6698" s="1"/>
      <c r="AA6698" s="1"/>
      <c r="AB6698" s="1"/>
      <c r="AC6698" s="1"/>
    </row>
    <row r="6699" spans="1:29" ht="15" customHeight="1" x14ac:dyDescent="0.25">
      <c r="A6699" s="342"/>
      <c r="B6699" s="417"/>
      <c r="C6699" s="418"/>
      <c r="S6699" s="367"/>
      <c r="T6699" s="367"/>
      <c r="U6699" s="368"/>
      <c r="V6699" s="1"/>
      <c r="W6699" s="1"/>
      <c r="X6699" s="1"/>
      <c r="Y6699" s="1"/>
      <c r="Z6699" s="1"/>
      <c r="AA6699" s="1"/>
      <c r="AB6699" s="1"/>
      <c r="AC6699" s="1"/>
    </row>
    <row r="6700" spans="1:29" ht="15" customHeight="1" x14ac:dyDescent="0.25">
      <c r="A6700" s="342"/>
      <c r="B6700" s="417"/>
      <c r="C6700" s="418"/>
      <c r="S6700" s="367"/>
      <c r="T6700" s="367"/>
      <c r="U6700" s="368"/>
      <c r="V6700" s="1"/>
      <c r="W6700" s="1"/>
      <c r="X6700" s="1"/>
      <c r="Y6700" s="1"/>
      <c r="Z6700" s="1"/>
      <c r="AA6700" s="1"/>
      <c r="AB6700" s="1"/>
      <c r="AC6700" s="1"/>
    </row>
    <row r="6701" spans="1:29" ht="15" customHeight="1" x14ac:dyDescent="0.25">
      <c r="A6701" s="342"/>
      <c r="B6701" s="417"/>
      <c r="C6701" s="418"/>
      <c r="S6701" s="367"/>
      <c r="T6701" s="367"/>
      <c r="U6701" s="368"/>
      <c r="V6701" s="1"/>
      <c r="W6701" s="1"/>
      <c r="X6701" s="1"/>
      <c r="Y6701" s="1"/>
      <c r="Z6701" s="1"/>
      <c r="AA6701" s="1"/>
      <c r="AB6701" s="1"/>
      <c r="AC6701" s="1"/>
    </row>
    <row r="6702" spans="1:29" ht="15" customHeight="1" x14ac:dyDescent="0.25">
      <c r="A6702" s="342"/>
      <c r="B6702" s="417"/>
      <c r="C6702" s="418"/>
      <c r="S6702" s="367"/>
      <c r="T6702" s="367"/>
      <c r="U6702" s="368"/>
      <c r="V6702" s="1"/>
      <c r="W6702" s="1"/>
      <c r="X6702" s="1"/>
      <c r="Y6702" s="1"/>
      <c r="Z6702" s="1"/>
      <c r="AA6702" s="1"/>
      <c r="AB6702" s="1"/>
      <c r="AC6702" s="1"/>
    </row>
    <row r="6703" spans="1:29" ht="15" customHeight="1" x14ac:dyDescent="0.25">
      <c r="A6703" s="342"/>
      <c r="B6703" s="417"/>
      <c r="C6703" s="418"/>
      <c r="S6703" s="367"/>
      <c r="T6703" s="367"/>
      <c r="U6703" s="368"/>
      <c r="V6703" s="1"/>
      <c r="W6703" s="1"/>
      <c r="X6703" s="1"/>
      <c r="Y6703" s="1"/>
      <c r="Z6703" s="1"/>
      <c r="AA6703" s="1"/>
      <c r="AB6703" s="1"/>
      <c r="AC6703" s="1"/>
    </row>
    <row r="6704" spans="1:29" ht="15" customHeight="1" x14ac:dyDescent="0.25">
      <c r="A6704" s="342"/>
      <c r="B6704" s="417"/>
      <c r="C6704" s="418"/>
      <c r="S6704" s="367"/>
      <c r="T6704" s="367"/>
      <c r="U6704" s="368"/>
      <c r="V6704" s="1"/>
      <c r="W6704" s="1"/>
      <c r="X6704" s="1"/>
      <c r="Y6704" s="1"/>
      <c r="Z6704" s="1"/>
      <c r="AA6704" s="1"/>
      <c r="AB6704" s="1"/>
      <c r="AC6704" s="1"/>
    </row>
    <row r="6705" spans="1:29" ht="15" customHeight="1" x14ac:dyDescent="0.25">
      <c r="A6705" s="342"/>
      <c r="B6705" s="417"/>
      <c r="C6705" s="418"/>
      <c r="S6705" s="367"/>
      <c r="T6705" s="367"/>
      <c r="U6705" s="368"/>
      <c r="V6705" s="1"/>
      <c r="W6705" s="1"/>
      <c r="X6705" s="1"/>
      <c r="Y6705" s="1"/>
      <c r="Z6705" s="1"/>
      <c r="AA6705" s="1"/>
      <c r="AB6705" s="1"/>
      <c r="AC6705" s="1"/>
    </row>
    <row r="6706" spans="1:29" ht="15" customHeight="1" x14ac:dyDescent="0.25">
      <c r="A6706" s="342"/>
      <c r="B6706" s="417"/>
      <c r="C6706" s="418"/>
      <c r="S6706" s="367"/>
      <c r="T6706" s="367"/>
      <c r="U6706" s="368"/>
      <c r="V6706" s="1"/>
      <c r="W6706" s="1"/>
      <c r="X6706" s="1"/>
      <c r="Y6706" s="1"/>
      <c r="Z6706" s="1"/>
      <c r="AA6706" s="1"/>
      <c r="AB6706" s="1"/>
      <c r="AC6706" s="1"/>
    </row>
    <row r="6707" spans="1:29" ht="15" customHeight="1" x14ac:dyDescent="0.25">
      <c r="A6707" s="342"/>
      <c r="B6707" s="417"/>
      <c r="C6707" s="418"/>
      <c r="S6707" s="367"/>
      <c r="T6707" s="367"/>
      <c r="U6707" s="368"/>
      <c r="V6707" s="1"/>
      <c r="W6707" s="1"/>
      <c r="X6707" s="1"/>
      <c r="Y6707" s="1"/>
      <c r="Z6707" s="1"/>
      <c r="AA6707" s="1"/>
      <c r="AB6707" s="1"/>
      <c r="AC6707" s="1"/>
    </row>
    <row r="6708" spans="1:29" ht="15" customHeight="1" x14ac:dyDescent="0.25">
      <c r="A6708" s="342"/>
      <c r="B6708" s="417"/>
      <c r="C6708" s="418"/>
      <c r="S6708" s="367"/>
      <c r="T6708" s="367"/>
      <c r="U6708" s="368"/>
      <c r="V6708" s="1"/>
      <c r="W6708" s="1"/>
      <c r="X6708" s="1"/>
      <c r="Y6708" s="1"/>
      <c r="Z6708" s="1"/>
      <c r="AA6708" s="1"/>
      <c r="AB6708" s="1"/>
      <c r="AC6708" s="1"/>
    </row>
    <row r="6709" spans="1:29" ht="15" customHeight="1" x14ac:dyDescent="0.25">
      <c r="A6709" s="342"/>
      <c r="B6709" s="417"/>
      <c r="C6709" s="418"/>
      <c r="S6709" s="367"/>
      <c r="T6709" s="367"/>
      <c r="U6709" s="368"/>
      <c r="V6709" s="1"/>
      <c r="W6709" s="1"/>
      <c r="X6709" s="1"/>
      <c r="Y6709" s="1"/>
      <c r="Z6709" s="1"/>
      <c r="AA6709" s="1"/>
      <c r="AB6709" s="1"/>
      <c r="AC6709" s="1"/>
    </row>
    <row r="6710" spans="1:29" ht="15" customHeight="1" x14ac:dyDescent="0.25">
      <c r="A6710" s="342"/>
      <c r="B6710" s="417"/>
      <c r="C6710" s="418"/>
      <c r="S6710" s="367"/>
      <c r="T6710" s="367"/>
      <c r="U6710" s="368"/>
      <c r="V6710" s="1"/>
      <c r="W6710" s="1"/>
      <c r="X6710" s="1"/>
      <c r="Y6710" s="1"/>
      <c r="Z6710" s="1"/>
      <c r="AA6710" s="1"/>
      <c r="AB6710" s="1"/>
      <c r="AC6710" s="1"/>
    </row>
    <row r="6711" spans="1:29" ht="15" customHeight="1" x14ac:dyDescent="0.25">
      <c r="A6711" s="342"/>
      <c r="B6711" s="417"/>
      <c r="C6711" s="418"/>
      <c r="S6711" s="367"/>
      <c r="T6711" s="367"/>
      <c r="U6711" s="368"/>
      <c r="V6711" s="1"/>
      <c r="W6711" s="1"/>
      <c r="X6711" s="1"/>
      <c r="Y6711" s="1"/>
      <c r="Z6711" s="1"/>
      <c r="AA6711" s="1"/>
      <c r="AB6711" s="1"/>
      <c r="AC6711" s="1"/>
    </row>
    <row r="6712" spans="1:29" ht="15" customHeight="1" x14ac:dyDescent="0.25">
      <c r="A6712" s="342"/>
      <c r="B6712" s="417"/>
      <c r="C6712" s="418"/>
      <c r="S6712" s="367"/>
      <c r="T6712" s="367"/>
      <c r="U6712" s="368"/>
      <c r="V6712" s="1"/>
      <c r="W6712" s="1"/>
      <c r="X6712" s="1"/>
      <c r="Y6712" s="1"/>
      <c r="Z6712" s="1"/>
      <c r="AA6712" s="1"/>
      <c r="AB6712" s="1"/>
      <c r="AC6712" s="1"/>
    </row>
    <row r="6713" spans="1:29" ht="15" customHeight="1" x14ac:dyDescent="0.25">
      <c r="A6713" s="342"/>
      <c r="B6713" s="417"/>
      <c r="C6713" s="418"/>
      <c r="S6713" s="367"/>
      <c r="T6713" s="367"/>
      <c r="U6713" s="368"/>
      <c r="V6713" s="1"/>
      <c r="W6713" s="1"/>
      <c r="X6713" s="1"/>
      <c r="Y6713" s="1"/>
      <c r="Z6713" s="1"/>
      <c r="AA6713" s="1"/>
      <c r="AB6713" s="1"/>
      <c r="AC6713" s="1"/>
    </row>
    <row r="6714" spans="1:29" ht="15" customHeight="1" x14ac:dyDescent="0.25">
      <c r="A6714" s="342"/>
      <c r="B6714" s="417"/>
      <c r="C6714" s="418"/>
      <c r="S6714" s="367"/>
      <c r="T6714" s="367"/>
      <c r="U6714" s="368"/>
      <c r="V6714" s="1"/>
      <c r="W6714" s="1"/>
      <c r="X6714" s="1"/>
      <c r="Y6714" s="1"/>
      <c r="Z6714" s="1"/>
      <c r="AA6714" s="1"/>
      <c r="AB6714" s="1"/>
      <c r="AC6714" s="1"/>
    </row>
    <row r="6715" spans="1:29" ht="15" customHeight="1" x14ac:dyDescent="0.25">
      <c r="A6715" s="342"/>
      <c r="B6715" s="417"/>
      <c r="C6715" s="418"/>
      <c r="S6715" s="367"/>
      <c r="T6715" s="367"/>
      <c r="U6715" s="368"/>
      <c r="V6715" s="1"/>
      <c r="W6715" s="1"/>
      <c r="X6715" s="1"/>
      <c r="Y6715" s="1"/>
      <c r="Z6715" s="1"/>
      <c r="AA6715" s="1"/>
      <c r="AB6715" s="1"/>
      <c r="AC6715" s="1"/>
    </row>
    <row r="6716" spans="1:29" ht="15" customHeight="1" x14ac:dyDescent="0.25">
      <c r="A6716" s="342"/>
      <c r="B6716" s="417"/>
      <c r="C6716" s="418"/>
      <c r="S6716" s="367"/>
      <c r="T6716" s="367"/>
      <c r="U6716" s="368"/>
      <c r="V6716" s="1"/>
      <c r="W6716" s="1"/>
      <c r="X6716" s="1"/>
      <c r="Y6716" s="1"/>
      <c r="Z6716" s="1"/>
      <c r="AA6716" s="1"/>
      <c r="AB6716" s="1"/>
      <c r="AC6716" s="1"/>
    </row>
    <row r="6717" spans="1:29" ht="15" customHeight="1" x14ac:dyDescent="0.25">
      <c r="A6717" s="342"/>
      <c r="B6717" s="417"/>
      <c r="C6717" s="418"/>
      <c r="S6717" s="367"/>
      <c r="T6717" s="367"/>
      <c r="U6717" s="368"/>
      <c r="V6717" s="1"/>
      <c r="W6717" s="1"/>
      <c r="X6717" s="1"/>
      <c r="Y6717" s="1"/>
      <c r="Z6717" s="1"/>
      <c r="AA6717" s="1"/>
      <c r="AB6717" s="1"/>
      <c r="AC6717" s="1"/>
    </row>
    <row r="6718" spans="1:29" ht="15" customHeight="1" x14ac:dyDescent="0.25">
      <c r="A6718" s="342"/>
      <c r="B6718" s="417"/>
      <c r="C6718" s="418"/>
      <c r="S6718" s="367"/>
      <c r="T6718" s="367"/>
      <c r="U6718" s="368"/>
      <c r="V6718" s="1"/>
      <c r="W6718" s="1"/>
      <c r="X6718" s="1"/>
      <c r="Y6718" s="1"/>
      <c r="Z6718" s="1"/>
      <c r="AA6718" s="1"/>
      <c r="AB6718" s="1"/>
      <c r="AC6718" s="1"/>
    </row>
    <row r="6719" spans="1:29" ht="15" customHeight="1" x14ac:dyDescent="0.25">
      <c r="A6719" s="342"/>
      <c r="B6719" s="417"/>
      <c r="C6719" s="418"/>
      <c r="S6719" s="367"/>
      <c r="T6719" s="367"/>
      <c r="U6719" s="368"/>
      <c r="V6719" s="1"/>
      <c r="W6719" s="1"/>
      <c r="X6719" s="1"/>
      <c r="Y6719" s="1"/>
      <c r="Z6719" s="1"/>
      <c r="AA6719" s="1"/>
      <c r="AB6719" s="1"/>
      <c r="AC6719" s="1"/>
    </row>
    <row r="6720" spans="1:29" ht="15" customHeight="1" x14ac:dyDescent="0.25">
      <c r="A6720" s="342"/>
      <c r="B6720" s="417"/>
      <c r="C6720" s="418"/>
      <c r="S6720" s="367"/>
      <c r="T6720" s="367"/>
      <c r="U6720" s="368"/>
      <c r="V6720" s="1"/>
      <c r="W6720" s="1"/>
      <c r="X6720" s="1"/>
      <c r="Y6720" s="1"/>
      <c r="Z6720" s="1"/>
      <c r="AA6720" s="1"/>
      <c r="AB6720" s="1"/>
      <c r="AC6720" s="1"/>
    </row>
    <row r="6721" spans="1:29" ht="15" customHeight="1" x14ac:dyDescent="0.25">
      <c r="A6721" s="342"/>
      <c r="B6721" s="417"/>
      <c r="C6721" s="418"/>
      <c r="S6721" s="367"/>
      <c r="T6721" s="367"/>
      <c r="U6721" s="368"/>
      <c r="V6721" s="1"/>
      <c r="W6721" s="1"/>
      <c r="X6721" s="1"/>
      <c r="Y6721" s="1"/>
      <c r="Z6721" s="1"/>
      <c r="AA6721" s="1"/>
      <c r="AB6721" s="1"/>
      <c r="AC6721" s="1"/>
    </row>
    <row r="6722" spans="1:29" ht="15" customHeight="1" x14ac:dyDescent="0.25">
      <c r="A6722" s="342"/>
      <c r="B6722" s="417"/>
      <c r="C6722" s="418"/>
      <c r="S6722" s="367"/>
      <c r="T6722" s="367"/>
      <c r="U6722" s="368"/>
      <c r="V6722" s="1"/>
      <c r="W6722" s="1"/>
      <c r="X6722" s="1"/>
      <c r="Y6722" s="1"/>
      <c r="Z6722" s="1"/>
      <c r="AA6722" s="1"/>
      <c r="AB6722" s="1"/>
      <c r="AC6722" s="1"/>
    </row>
    <row r="6723" spans="1:29" ht="15" customHeight="1" x14ac:dyDescent="0.25">
      <c r="A6723" s="342"/>
      <c r="B6723" s="417"/>
      <c r="C6723" s="418"/>
      <c r="S6723" s="367"/>
      <c r="T6723" s="367"/>
      <c r="U6723" s="368"/>
      <c r="V6723" s="1"/>
      <c r="W6723" s="1"/>
      <c r="X6723" s="1"/>
      <c r="Y6723" s="1"/>
      <c r="Z6723" s="1"/>
      <c r="AA6723" s="1"/>
      <c r="AB6723" s="1"/>
      <c r="AC6723" s="1"/>
    </row>
    <row r="6724" spans="1:29" ht="15" customHeight="1" x14ac:dyDescent="0.25">
      <c r="A6724" s="342"/>
      <c r="B6724" s="417"/>
      <c r="C6724" s="418"/>
      <c r="S6724" s="367"/>
      <c r="T6724" s="367"/>
      <c r="U6724" s="368"/>
      <c r="V6724" s="1"/>
      <c r="W6724" s="1"/>
      <c r="X6724" s="1"/>
      <c r="Y6724" s="1"/>
      <c r="Z6724" s="1"/>
      <c r="AA6724" s="1"/>
      <c r="AB6724" s="1"/>
      <c r="AC6724" s="1"/>
    </row>
    <row r="6725" spans="1:29" ht="15" customHeight="1" x14ac:dyDescent="0.25">
      <c r="A6725" s="342"/>
      <c r="B6725" s="417"/>
      <c r="C6725" s="418"/>
      <c r="S6725" s="367"/>
      <c r="T6725" s="367"/>
      <c r="U6725" s="368"/>
      <c r="V6725" s="1"/>
      <c r="W6725" s="1"/>
      <c r="X6725" s="1"/>
      <c r="Y6725" s="1"/>
      <c r="Z6725" s="1"/>
      <c r="AA6725" s="1"/>
      <c r="AB6725" s="1"/>
      <c r="AC6725" s="1"/>
    </row>
    <row r="6726" spans="1:29" ht="15" customHeight="1" x14ac:dyDescent="0.25">
      <c r="A6726" s="342"/>
      <c r="B6726" s="417"/>
      <c r="C6726" s="418"/>
      <c r="S6726" s="367"/>
      <c r="T6726" s="367"/>
      <c r="U6726" s="368"/>
      <c r="V6726" s="1"/>
      <c r="W6726" s="1"/>
      <c r="X6726" s="1"/>
      <c r="Y6726" s="1"/>
      <c r="Z6726" s="1"/>
      <c r="AA6726" s="1"/>
      <c r="AB6726" s="1"/>
      <c r="AC6726" s="1"/>
    </row>
    <row r="6727" spans="1:29" ht="15" customHeight="1" x14ac:dyDescent="0.25">
      <c r="A6727" s="342"/>
      <c r="B6727" s="417"/>
      <c r="C6727" s="418"/>
      <c r="S6727" s="367"/>
      <c r="T6727" s="367"/>
      <c r="U6727" s="368"/>
      <c r="V6727" s="1"/>
      <c r="W6727" s="1"/>
      <c r="X6727" s="1"/>
      <c r="Y6727" s="1"/>
      <c r="Z6727" s="1"/>
      <c r="AA6727" s="1"/>
      <c r="AB6727" s="1"/>
      <c r="AC6727" s="1"/>
    </row>
    <row r="6728" spans="1:29" ht="15" customHeight="1" x14ac:dyDescent="0.25">
      <c r="A6728" s="342"/>
      <c r="B6728" s="417"/>
      <c r="C6728" s="418"/>
      <c r="S6728" s="367"/>
      <c r="T6728" s="367"/>
      <c r="U6728" s="368"/>
      <c r="V6728" s="1"/>
      <c r="W6728" s="1"/>
      <c r="X6728" s="1"/>
      <c r="Y6728" s="1"/>
      <c r="Z6728" s="1"/>
      <c r="AA6728" s="1"/>
      <c r="AB6728" s="1"/>
      <c r="AC6728" s="1"/>
    </row>
    <row r="6729" spans="1:29" ht="15" customHeight="1" x14ac:dyDescent="0.25">
      <c r="A6729" s="342"/>
      <c r="B6729" s="417"/>
      <c r="C6729" s="418"/>
      <c r="S6729" s="367"/>
      <c r="T6729" s="367"/>
      <c r="U6729" s="368"/>
      <c r="V6729" s="1"/>
      <c r="W6729" s="1"/>
      <c r="X6729" s="1"/>
      <c r="Y6729" s="1"/>
      <c r="Z6729" s="1"/>
      <c r="AA6729" s="1"/>
      <c r="AB6729" s="1"/>
      <c r="AC6729" s="1"/>
    </row>
    <row r="6730" spans="1:29" ht="15" customHeight="1" x14ac:dyDescent="0.25">
      <c r="A6730" s="342"/>
      <c r="B6730" s="417"/>
      <c r="C6730" s="418"/>
      <c r="S6730" s="367"/>
      <c r="T6730" s="367"/>
      <c r="U6730" s="368"/>
      <c r="V6730" s="1"/>
      <c r="W6730" s="1"/>
      <c r="X6730" s="1"/>
      <c r="Y6730" s="1"/>
      <c r="Z6730" s="1"/>
      <c r="AA6730" s="1"/>
      <c r="AB6730" s="1"/>
      <c r="AC6730" s="1"/>
    </row>
    <row r="6731" spans="1:29" ht="15" customHeight="1" x14ac:dyDescent="0.25">
      <c r="A6731" s="342"/>
      <c r="B6731" s="417"/>
      <c r="C6731" s="418"/>
      <c r="S6731" s="367"/>
      <c r="T6731" s="367"/>
      <c r="U6731" s="368"/>
      <c r="V6731" s="1"/>
      <c r="W6731" s="1"/>
      <c r="X6731" s="1"/>
      <c r="Y6731" s="1"/>
      <c r="Z6731" s="1"/>
      <c r="AA6731" s="1"/>
      <c r="AB6731" s="1"/>
      <c r="AC6731" s="1"/>
    </row>
    <row r="6732" spans="1:29" ht="15" customHeight="1" x14ac:dyDescent="0.25">
      <c r="A6732" s="342"/>
      <c r="B6732" s="417"/>
      <c r="C6732" s="418"/>
      <c r="S6732" s="367"/>
      <c r="T6732" s="367"/>
      <c r="U6732" s="368"/>
      <c r="V6732" s="1"/>
      <c r="W6732" s="1"/>
      <c r="X6732" s="1"/>
      <c r="Y6732" s="1"/>
      <c r="Z6732" s="1"/>
      <c r="AA6732" s="1"/>
      <c r="AB6732" s="1"/>
      <c r="AC6732" s="1"/>
    </row>
    <row r="6733" spans="1:29" ht="15" customHeight="1" x14ac:dyDescent="0.25">
      <c r="A6733" s="342"/>
      <c r="B6733" s="417"/>
      <c r="C6733" s="418"/>
      <c r="S6733" s="367"/>
      <c r="T6733" s="367"/>
      <c r="U6733" s="368"/>
      <c r="V6733" s="1"/>
      <c r="W6733" s="1"/>
      <c r="X6733" s="1"/>
      <c r="Y6733" s="1"/>
      <c r="Z6733" s="1"/>
      <c r="AA6733" s="1"/>
      <c r="AB6733" s="1"/>
      <c r="AC6733" s="1"/>
    </row>
    <row r="6734" spans="1:29" ht="15" customHeight="1" x14ac:dyDescent="0.25">
      <c r="A6734" s="342"/>
      <c r="B6734" s="417"/>
      <c r="C6734" s="418"/>
      <c r="S6734" s="367"/>
      <c r="T6734" s="367"/>
      <c r="U6734" s="368"/>
      <c r="V6734" s="1"/>
      <c r="W6734" s="1"/>
      <c r="X6734" s="1"/>
      <c r="Y6734" s="1"/>
      <c r="Z6734" s="1"/>
      <c r="AA6734" s="1"/>
      <c r="AB6734" s="1"/>
      <c r="AC6734" s="1"/>
    </row>
    <row r="6735" spans="1:29" ht="15" customHeight="1" x14ac:dyDescent="0.25">
      <c r="A6735" s="342"/>
      <c r="B6735" s="417"/>
      <c r="C6735" s="418"/>
      <c r="S6735" s="367"/>
      <c r="T6735" s="367"/>
      <c r="U6735" s="368"/>
      <c r="V6735" s="1"/>
      <c r="W6735" s="1"/>
      <c r="X6735" s="1"/>
      <c r="Y6735" s="1"/>
      <c r="Z6735" s="1"/>
      <c r="AA6735" s="1"/>
      <c r="AB6735" s="1"/>
      <c r="AC6735" s="1"/>
    </row>
    <row r="6736" spans="1:29" ht="15" customHeight="1" x14ac:dyDescent="0.25">
      <c r="A6736" s="342"/>
      <c r="B6736" s="417"/>
      <c r="C6736" s="418"/>
      <c r="S6736" s="367"/>
      <c r="T6736" s="367"/>
      <c r="U6736" s="368"/>
      <c r="V6736" s="1"/>
      <c r="W6736" s="1"/>
      <c r="X6736" s="1"/>
      <c r="Y6736" s="1"/>
      <c r="Z6736" s="1"/>
      <c r="AA6736" s="1"/>
      <c r="AB6736" s="1"/>
      <c r="AC6736" s="1"/>
    </row>
    <row r="6737" spans="1:29" ht="15" customHeight="1" x14ac:dyDescent="0.25">
      <c r="A6737" s="342"/>
      <c r="B6737" s="417"/>
      <c r="C6737" s="418"/>
      <c r="S6737" s="367"/>
      <c r="T6737" s="367"/>
      <c r="U6737" s="368"/>
      <c r="V6737" s="1"/>
      <c r="W6737" s="1"/>
      <c r="X6737" s="1"/>
      <c r="Y6737" s="1"/>
      <c r="Z6737" s="1"/>
      <c r="AA6737" s="1"/>
      <c r="AB6737" s="1"/>
      <c r="AC6737" s="1"/>
    </row>
    <row r="6738" spans="1:29" ht="15" customHeight="1" x14ac:dyDescent="0.25">
      <c r="A6738" s="342"/>
      <c r="B6738" s="417"/>
      <c r="C6738" s="418"/>
      <c r="S6738" s="367"/>
      <c r="T6738" s="367"/>
      <c r="U6738" s="368"/>
      <c r="V6738" s="1"/>
      <c r="W6738" s="1"/>
      <c r="X6738" s="1"/>
      <c r="Y6738" s="1"/>
      <c r="Z6738" s="1"/>
      <c r="AA6738" s="1"/>
      <c r="AB6738" s="1"/>
      <c r="AC6738" s="1"/>
    </row>
    <row r="6739" spans="1:29" ht="15" customHeight="1" x14ac:dyDescent="0.25">
      <c r="A6739" s="342"/>
      <c r="B6739" s="417"/>
      <c r="C6739" s="418"/>
      <c r="S6739" s="367"/>
      <c r="T6739" s="367"/>
      <c r="U6739" s="368"/>
      <c r="V6739" s="1"/>
      <c r="W6739" s="1"/>
      <c r="X6739" s="1"/>
      <c r="Y6739" s="1"/>
      <c r="Z6739" s="1"/>
      <c r="AA6739" s="1"/>
      <c r="AB6739" s="1"/>
      <c r="AC6739" s="1"/>
    </row>
    <row r="6740" spans="1:29" ht="15" customHeight="1" x14ac:dyDescent="0.25">
      <c r="A6740" s="342"/>
      <c r="B6740" s="417"/>
      <c r="C6740" s="418"/>
      <c r="S6740" s="367"/>
      <c r="T6740" s="367"/>
      <c r="U6740" s="368"/>
      <c r="V6740" s="1"/>
      <c r="W6740" s="1"/>
      <c r="X6740" s="1"/>
      <c r="Y6740" s="1"/>
      <c r="Z6740" s="1"/>
      <c r="AA6740" s="1"/>
      <c r="AB6740" s="1"/>
      <c r="AC6740" s="1"/>
    </row>
    <row r="6741" spans="1:29" ht="15" customHeight="1" x14ac:dyDescent="0.25">
      <c r="A6741" s="342"/>
      <c r="B6741" s="417"/>
      <c r="C6741" s="418"/>
      <c r="S6741" s="367"/>
      <c r="T6741" s="367"/>
      <c r="U6741" s="368"/>
      <c r="V6741" s="1"/>
      <c r="W6741" s="1"/>
      <c r="X6741" s="1"/>
      <c r="Y6741" s="1"/>
      <c r="Z6741" s="1"/>
      <c r="AA6741" s="1"/>
      <c r="AB6741" s="1"/>
      <c r="AC6741" s="1"/>
    </row>
    <row r="6742" spans="1:29" ht="15" customHeight="1" x14ac:dyDescent="0.25">
      <c r="A6742" s="342"/>
      <c r="B6742" s="417"/>
      <c r="C6742" s="418"/>
      <c r="S6742" s="367"/>
      <c r="T6742" s="367"/>
      <c r="U6742" s="368"/>
      <c r="V6742" s="1"/>
      <c r="W6742" s="1"/>
      <c r="X6742" s="1"/>
      <c r="Y6742" s="1"/>
      <c r="Z6742" s="1"/>
      <c r="AA6742" s="1"/>
      <c r="AB6742" s="1"/>
      <c r="AC6742" s="1"/>
    </row>
    <row r="6743" spans="1:29" ht="15" customHeight="1" x14ac:dyDescent="0.25">
      <c r="A6743" s="342"/>
      <c r="B6743" s="417"/>
      <c r="C6743" s="418"/>
      <c r="S6743" s="367"/>
      <c r="T6743" s="367"/>
      <c r="U6743" s="368"/>
      <c r="V6743" s="1"/>
      <c r="W6743" s="1"/>
      <c r="X6743" s="1"/>
      <c r="Y6743" s="1"/>
      <c r="Z6743" s="1"/>
      <c r="AA6743" s="1"/>
      <c r="AB6743" s="1"/>
      <c r="AC6743" s="1"/>
    </row>
    <row r="6744" spans="1:29" ht="15" customHeight="1" x14ac:dyDescent="0.25">
      <c r="A6744" s="342"/>
      <c r="B6744" s="417"/>
      <c r="C6744" s="418"/>
      <c r="S6744" s="367"/>
      <c r="T6744" s="367"/>
      <c r="U6744" s="368"/>
      <c r="V6744" s="1"/>
      <c r="W6744" s="1"/>
      <c r="X6744" s="1"/>
      <c r="Y6744" s="1"/>
      <c r="Z6744" s="1"/>
      <c r="AA6744" s="1"/>
      <c r="AB6744" s="1"/>
      <c r="AC6744" s="1"/>
    </row>
    <row r="6745" spans="1:29" ht="15" customHeight="1" x14ac:dyDescent="0.25">
      <c r="A6745" s="342"/>
      <c r="B6745" s="417"/>
      <c r="C6745" s="418"/>
      <c r="S6745" s="367"/>
      <c r="T6745" s="367"/>
      <c r="U6745" s="368"/>
      <c r="V6745" s="1"/>
      <c r="W6745" s="1"/>
      <c r="X6745" s="1"/>
      <c r="Y6745" s="1"/>
      <c r="Z6745" s="1"/>
      <c r="AA6745" s="1"/>
      <c r="AB6745" s="1"/>
      <c r="AC6745" s="1"/>
    </row>
    <row r="6746" spans="1:29" ht="15" customHeight="1" x14ac:dyDescent="0.25">
      <c r="A6746" s="342"/>
      <c r="B6746" s="417"/>
      <c r="C6746" s="418"/>
      <c r="S6746" s="367"/>
      <c r="T6746" s="367"/>
      <c r="U6746" s="368"/>
      <c r="V6746" s="1"/>
      <c r="W6746" s="1"/>
      <c r="X6746" s="1"/>
      <c r="Y6746" s="1"/>
      <c r="Z6746" s="1"/>
      <c r="AA6746" s="1"/>
      <c r="AB6746" s="1"/>
      <c r="AC6746" s="1"/>
    </row>
    <row r="6747" spans="1:29" ht="15" customHeight="1" x14ac:dyDescent="0.25">
      <c r="A6747" s="342"/>
      <c r="B6747" s="417"/>
      <c r="C6747" s="418"/>
      <c r="S6747" s="367"/>
      <c r="T6747" s="367"/>
      <c r="U6747" s="368"/>
      <c r="V6747" s="1"/>
      <c r="W6747" s="1"/>
      <c r="X6747" s="1"/>
      <c r="Y6747" s="1"/>
      <c r="Z6747" s="1"/>
      <c r="AA6747" s="1"/>
      <c r="AB6747" s="1"/>
      <c r="AC6747" s="1"/>
    </row>
    <row r="6748" spans="1:29" ht="15" customHeight="1" x14ac:dyDescent="0.25">
      <c r="A6748" s="342"/>
      <c r="B6748" s="417"/>
      <c r="C6748" s="418"/>
      <c r="S6748" s="367"/>
      <c r="T6748" s="367"/>
      <c r="U6748" s="368"/>
      <c r="V6748" s="1"/>
      <c r="W6748" s="1"/>
      <c r="X6748" s="1"/>
      <c r="Y6748" s="1"/>
      <c r="Z6748" s="1"/>
      <c r="AA6748" s="1"/>
      <c r="AB6748" s="1"/>
      <c r="AC6748" s="1"/>
    </row>
    <row r="6749" spans="1:29" ht="15" customHeight="1" x14ac:dyDescent="0.25">
      <c r="A6749" s="342"/>
      <c r="B6749" s="417"/>
      <c r="C6749" s="418"/>
      <c r="S6749" s="367"/>
      <c r="T6749" s="367"/>
      <c r="U6749" s="368"/>
      <c r="V6749" s="1"/>
      <c r="W6749" s="1"/>
      <c r="X6749" s="1"/>
      <c r="Y6749" s="1"/>
      <c r="Z6749" s="1"/>
      <c r="AA6749" s="1"/>
      <c r="AB6749" s="1"/>
      <c r="AC6749" s="1"/>
    </row>
    <row r="6750" spans="1:29" ht="15" customHeight="1" x14ac:dyDescent="0.25">
      <c r="A6750" s="342"/>
      <c r="B6750" s="417"/>
      <c r="C6750" s="418"/>
      <c r="S6750" s="367"/>
      <c r="T6750" s="367"/>
      <c r="U6750" s="368"/>
      <c r="V6750" s="1"/>
      <c r="W6750" s="1"/>
      <c r="X6750" s="1"/>
      <c r="Y6750" s="1"/>
      <c r="Z6750" s="1"/>
      <c r="AA6750" s="1"/>
      <c r="AB6750" s="1"/>
      <c r="AC6750" s="1"/>
    </row>
    <row r="6751" spans="1:29" ht="15" customHeight="1" x14ac:dyDescent="0.25">
      <c r="A6751" s="342"/>
      <c r="B6751" s="417"/>
      <c r="C6751" s="418"/>
      <c r="S6751" s="367"/>
      <c r="T6751" s="367"/>
      <c r="U6751" s="368"/>
      <c r="V6751" s="1"/>
      <c r="W6751" s="1"/>
      <c r="X6751" s="1"/>
      <c r="Y6751" s="1"/>
      <c r="Z6751" s="1"/>
      <c r="AA6751" s="1"/>
      <c r="AB6751" s="1"/>
      <c r="AC6751" s="1"/>
    </row>
    <row r="6752" spans="1:29" ht="15" customHeight="1" x14ac:dyDescent="0.25">
      <c r="A6752" s="342"/>
      <c r="B6752" s="417"/>
      <c r="C6752" s="418"/>
      <c r="S6752" s="367"/>
      <c r="T6752" s="367"/>
      <c r="U6752" s="368"/>
      <c r="V6752" s="1"/>
      <c r="W6752" s="1"/>
      <c r="X6752" s="1"/>
      <c r="Y6752" s="1"/>
      <c r="Z6752" s="1"/>
      <c r="AA6752" s="1"/>
      <c r="AB6752" s="1"/>
      <c r="AC6752" s="1"/>
    </row>
    <row r="6753" spans="1:29" ht="15" customHeight="1" x14ac:dyDescent="0.25">
      <c r="A6753" s="342"/>
      <c r="B6753" s="417"/>
      <c r="C6753" s="418"/>
      <c r="S6753" s="367"/>
      <c r="T6753" s="367"/>
      <c r="U6753" s="368"/>
      <c r="V6753" s="1"/>
      <c r="W6753" s="1"/>
      <c r="X6753" s="1"/>
      <c r="Y6753" s="1"/>
      <c r="Z6753" s="1"/>
      <c r="AA6753" s="1"/>
      <c r="AB6753" s="1"/>
      <c r="AC6753" s="1"/>
    </row>
    <row r="6754" spans="1:29" ht="15" customHeight="1" x14ac:dyDescent="0.25">
      <c r="A6754" s="342"/>
      <c r="B6754" s="417"/>
      <c r="C6754" s="418"/>
      <c r="S6754" s="367"/>
      <c r="T6754" s="367"/>
      <c r="U6754" s="368"/>
      <c r="V6754" s="1"/>
      <c r="W6754" s="1"/>
      <c r="X6754" s="1"/>
      <c r="Y6754" s="1"/>
      <c r="Z6754" s="1"/>
      <c r="AA6754" s="1"/>
      <c r="AB6754" s="1"/>
      <c r="AC6754" s="1"/>
    </row>
    <row r="6755" spans="1:29" ht="15" customHeight="1" x14ac:dyDescent="0.25">
      <c r="A6755" s="342"/>
      <c r="B6755" s="417"/>
      <c r="C6755" s="418"/>
      <c r="S6755" s="367"/>
      <c r="T6755" s="367"/>
      <c r="U6755" s="368"/>
      <c r="V6755" s="1"/>
      <c r="W6755" s="1"/>
      <c r="X6755" s="1"/>
      <c r="Y6755" s="1"/>
      <c r="Z6755" s="1"/>
      <c r="AA6755" s="1"/>
      <c r="AB6755" s="1"/>
      <c r="AC6755" s="1"/>
    </row>
    <row r="6756" spans="1:29" ht="15" customHeight="1" x14ac:dyDescent="0.25">
      <c r="A6756" s="342"/>
      <c r="B6756" s="417"/>
      <c r="C6756" s="418"/>
      <c r="S6756" s="367"/>
      <c r="T6756" s="367"/>
      <c r="U6756" s="368"/>
      <c r="V6756" s="1"/>
      <c r="W6756" s="1"/>
      <c r="X6756" s="1"/>
      <c r="Y6756" s="1"/>
      <c r="Z6756" s="1"/>
      <c r="AA6756" s="1"/>
      <c r="AB6756" s="1"/>
      <c r="AC6756" s="1"/>
    </row>
    <row r="6757" spans="1:29" ht="15" customHeight="1" x14ac:dyDescent="0.25">
      <c r="A6757" s="342"/>
      <c r="B6757" s="417"/>
      <c r="C6757" s="418"/>
      <c r="S6757" s="367"/>
      <c r="T6757" s="367"/>
      <c r="U6757" s="368"/>
      <c r="V6757" s="1"/>
      <c r="W6757" s="1"/>
      <c r="X6757" s="1"/>
      <c r="Y6757" s="1"/>
      <c r="Z6757" s="1"/>
      <c r="AA6757" s="1"/>
      <c r="AB6757" s="1"/>
      <c r="AC6757" s="1"/>
    </row>
    <row r="6758" spans="1:29" ht="15" customHeight="1" x14ac:dyDescent="0.25">
      <c r="A6758" s="342"/>
      <c r="B6758" s="417"/>
      <c r="C6758" s="418"/>
      <c r="S6758" s="367"/>
      <c r="T6758" s="367"/>
      <c r="U6758" s="368"/>
      <c r="V6758" s="1"/>
      <c r="W6758" s="1"/>
      <c r="X6758" s="1"/>
      <c r="Y6758" s="1"/>
      <c r="Z6758" s="1"/>
      <c r="AA6758" s="1"/>
      <c r="AB6758" s="1"/>
      <c r="AC6758" s="1"/>
    </row>
    <row r="6759" spans="1:29" ht="15" customHeight="1" x14ac:dyDescent="0.25">
      <c r="A6759" s="342"/>
      <c r="B6759" s="417"/>
      <c r="C6759" s="418"/>
      <c r="S6759" s="367"/>
      <c r="T6759" s="367"/>
      <c r="U6759" s="368"/>
      <c r="V6759" s="1"/>
      <c r="W6759" s="1"/>
      <c r="X6759" s="1"/>
      <c r="Y6759" s="1"/>
      <c r="Z6759" s="1"/>
      <c r="AA6759" s="1"/>
      <c r="AB6759" s="1"/>
      <c r="AC6759" s="1"/>
    </row>
    <row r="6760" spans="1:29" ht="15" customHeight="1" x14ac:dyDescent="0.25">
      <c r="A6760" s="342"/>
      <c r="B6760" s="417"/>
      <c r="C6760" s="418"/>
      <c r="S6760" s="367"/>
      <c r="T6760" s="367"/>
      <c r="U6760" s="368"/>
      <c r="V6760" s="1"/>
      <c r="W6760" s="1"/>
      <c r="X6760" s="1"/>
      <c r="Y6760" s="1"/>
      <c r="Z6760" s="1"/>
      <c r="AA6760" s="1"/>
      <c r="AB6760" s="1"/>
      <c r="AC6760" s="1"/>
    </row>
    <row r="6761" spans="1:29" ht="15" customHeight="1" x14ac:dyDescent="0.25">
      <c r="A6761" s="342"/>
      <c r="B6761" s="417"/>
      <c r="C6761" s="418"/>
      <c r="S6761" s="367"/>
      <c r="T6761" s="367"/>
      <c r="U6761" s="368"/>
      <c r="V6761" s="1"/>
      <c r="W6761" s="1"/>
      <c r="X6761" s="1"/>
      <c r="Y6761" s="1"/>
      <c r="Z6761" s="1"/>
      <c r="AA6761" s="1"/>
      <c r="AB6761" s="1"/>
      <c r="AC6761" s="1"/>
    </row>
    <row r="6762" spans="1:29" ht="15" customHeight="1" x14ac:dyDescent="0.25">
      <c r="A6762" s="342"/>
      <c r="B6762" s="417"/>
      <c r="C6762" s="418"/>
      <c r="S6762" s="367"/>
      <c r="T6762" s="367"/>
      <c r="U6762" s="368"/>
      <c r="V6762" s="1"/>
      <c r="W6762" s="1"/>
      <c r="X6762" s="1"/>
      <c r="Y6762" s="1"/>
      <c r="Z6762" s="1"/>
      <c r="AA6762" s="1"/>
      <c r="AB6762" s="1"/>
      <c r="AC6762" s="1"/>
    </row>
    <row r="6763" spans="1:29" ht="15" customHeight="1" x14ac:dyDescent="0.25">
      <c r="A6763" s="342"/>
      <c r="B6763" s="417"/>
      <c r="C6763" s="418"/>
      <c r="S6763" s="367"/>
      <c r="T6763" s="367"/>
      <c r="U6763" s="368"/>
      <c r="V6763" s="1"/>
      <c r="W6763" s="1"/>
      <c r="X6763" s="1"/>
      <c r="Y6763" s="1"/>
      <c r="Z6763" s="1"/>
      <c r="AA6763" s="1"/>
      <c r="AB6763" s="1"/>
      <c r="AC6763" s="1"/>
    </row>
    <row r="6764" spans="1:29" ht="15" customHeight="1" x14ac:dyDescent="0.25">
      <c r="A6764" s="342"/>
      <c r="B6764" s="417"/>
      <c r="C6764" s="418"/>
      <c r="S6764" s="367"/>
      <c r="T6764" s="367"/>
      <c r="U6764" s="368"/>
      <c r="V6764" s="1"/>
      <c r="W6764" s="1"/>
      <c r="X6764" s="1"/>
      <c r="Y6764" s="1"/>
      <c r="Z6764" s="1"/>
      <c r="AA6764" s="1"/>
      <c r="AB6764" s="1"/>
      <c r="AC6764" s="1"/>
    </row>
    <row r="6765" spans="1:29" ht="15" customHeight="1" x14ac:dyDescent="0.25">
      <c r="A6765" s="342"/>
      <c r="B6765" s="417"/>
      <c r="C6765" s="418"/>
      <c r="S6765" s="367"/>
      <c r="T6765" s="367"/>
      <c r="U6765" s="368"/>
      <c r="V6765" s="1"/>
      <c r="W6765" s="1"/>
      <c r="X6765" s="1"/>
      <c r="Y6765" s="1"/>
      <c r="Z6765" s="1"/>
      <c r="AA6765" s="1"/>
      <c r="AB6765" s="1"/>
      <c r="AC6765" s="1"/>
    </row>
    <row r="6766" spans="1:29" ht="15" customHeight="1" x14ac:dyDescent="0.25">
      <c r="A6766" s="342"/>
      <c r="B6766" s="417"/>
      <c r="C6766" s="418"/>
      <c r="S6766" s="367"/>
      <c r="T6766" s="367"/>
      <c r="U6766" s="368"/>
      <c r="V6766" s="1"/>
      <c r="W6766" s="1"/>
      <c r="X6766" s="1"/>
      <c r="Y6766" s="1"/>
      <c r="Z6766" s="1"/>
      <c r="AA6766" s="1"/>
      <c r="AB6766" s="1"/>
      <c r="AC6766" s="1"/>
    </row>
    <row r="6767" spans="1:29" ht="15" customHeight="1" x14ac:dyDescent="0.25">
      <c r="A6767" s="342"/>
      <c r="B6767" s="417"/>
      <c r="C6767" s="418"/>
      <c r="S6767" s="367"/>
      <c r="T6767" s="367"/>
      <c r="U6767" s="368"/>
      <c r="V6767" s="1"/>
      <c r="W6767" s="1"/>
      <c r="X6767" s="1"/>
      <c r="Y6767" s="1"/>
      <c r="Z6767" s="1"/>
      <c r="AA6767" s="1"/>
      <c r="AB6767" s="1"/>
      <c r="AC6767" s="1"/>
    </row>
    <row r="6768" spans="1:29" ht="15" customHeight="1" x14ac:dyDescent="0.25">
      <c r="A6768" s="342"/>
      <c r="B6768" s="417"/>
      <c r="C6768" s="418"/>
      <c r="S6768" s="367"/>
      <c r="T6768" s="367"/>
      <c r="U6768" s="368"/>
      <c r="V6768" s="1"/>
      <c r="W6768" s="1"/>
      <c r="X6768" s="1"/>
      <c r="Y6768" s="1"/>
      <c r="Z6768" s="1"/>
      <c r="AA6768" s="1"/>
      <c r="AB6768" s="1"/>
      <c r="AC6768" s="1"/>
    </row>
    <row r="6769" spans="1:29" ht="15" customHeight="1" x14ac:dyDescent="0.25">
      <c r="A6769" s="342"/>
      <c r="B6769" s="417"/>
      <c r="C6769" s="418"/>
      <c r="S6769" s="367"/>
      <c r="T6769" s="367"/>
      <c r="U6769" s="368"/>
      <c r="V6769" s="1"/>
      <c r="W6769" s="1"/>
      <c r="X6769" s="1"/>
      <c r="Y6769" s="1"/>
      <c r="Z6769" s="1"/>
      <c r="AA6769" s="1"/>
      <c r="AB6769" s="1"/>
      <c r="AC6769" s="1"/>
    </row>
    <row r="6770" spans="1:29" ht="15" customHeight="1" x14ac:dyDescent="0.25">
      <c r="A6770" s="342"/>
      <c r="B6770" s="417"/>
      <c r="C6770" s="418"/>
      <c r="S6770" s="367"/>
      <c r="T6770" s="367"/>
      <c r="U6770" s="368"/>
      <c r="V6770" s="1"/>
      <c r="W6770" s="1"/>
      <c r="X6770" s="1"/>
      <c r="Y6770" s="1"/>
      <c r="Z6770" s="1"/>
      <c r="AA6770" s="1"/>
      <c r="AB6770" s="1"/>
      <c r="AC6770" s="1"/>
    </row>
    <row r="6771" spans="1:29" ht="15" customHeight="1" x14ac:dyDescent="0.25">
      <c r="A6771" s="342"/>
      <c r="B6771" s="417"/>
      <c r="C6771" s="418"/>
      <c r="S6771" s="367"/>
      <c r="T6771" s="367"/>
      <c r="U6771" s="368"/>
      <c r="V6771" s="1"/>
      <c r="W6771" s="1"/>
      <c r="X6771" s="1"/>
      <c r="Y6771" s="1"/>
      <c r="Z6771" s="1"/>
      <c r="AA6771" s="1"/>
      <c r="AB6771" s="1"/>
      <c r="AC6771" s="1"/>
    </row>
    <row r="6772" spans="1:29" ht="15" customHeight="1" x14ac:dyDescent="0.25">
      <c r="A6772" s="342"/>
      <c r="B6772" s="417"/>
      <c r="C6772" s="418"/>
      <c r="S6772" s="367"/>
      <c r="T6772" s="367"/>
      <c r="U6772" s="368"/>
      <c r="V6772" s="1"/>
      <c r="W6772" s="1"/>
      <c r="X6772" s="1"/>
      <c r="Y6772" s="1"/>
      <c r="Z6772" s="1"/>
      <c r="AA6772" s="1"/>
      <c r="AB6772" s="1"/>
      <c r="AC6772" s="1"/>
    </row>
    <row r="6773" spans="1:29" ht="15" customHeight="1" x14ac:dyDescent="0.25">
      <c r="A6773" s="342"/>
      <c r="B6773" s="417"/>
      <c r="C6773" s="418"/>
      <c r="S6773" s="367"/>
      <c r="T6773" s="367"/>
      <c r="U6773" s="368"/>
      <c r="V6773" s="1"/>
      <c r="W6773" s="1"/>
      <c r="X6773" s="1"/>
      <c r="Y6773" s="1"/>
      <c r="Z6773" s="1"/>
      <c r="AA6773" s="1"/>
      <c r="AB6773" s="1"/>
      <c r="AC6773" s="1"/>
    </row>
    <row r="6774" spans="1:29" ht="15" customHeight="1" x14ac:dyDescent="0.25">
      <c r="A6774" s="342"/>
      <c r="B6774" s="417"/>
      <c r="C6774" s="418"/>
      <c r="S6774" s="367"/>
      <c r="T6774" s="367"/>
      <c r="U6774" s="368"/>
      <c r="V6774" s="1"/>
      <c r="W6774" s="1"/>
      <c r="X6774" s="1"/>
      <c r="Y6774" s="1"/>
      <c r="Z6774" s="1"/>
      <c r="AA6774" s="1"/>
      <c r="AB6774" s="1"/>
      <c r="AC6774" s="1"/>
    </row>
    <row r="6775" spans="1:29" ht="15" customHeight="1" x14ac:dyDescent="0.25">
      <c r="A6775" s="342"/>
      <c r="B6775" s="417"/>
      <c r="C6775" s="418"/>
      <c r="S6775" s="367"/>
      <c r="T6775" s="367"/>
      <c r="U6775" s="368"/>
      <c r="V6775" s="1"/>
      <c r="W6775" s="1"/>
      <c r="X6775" s="1"/>
      <c r="Y6775" s="1"/>
      <c r="Z6775" s="1"/>
      <c r="AA6775" s="1"/>
      <c r="AB6775" s="1"/>
      <c r="AC6775" s="1"/>
    </row>
    <row r="6776" spans="1:29" ht="15" customHeight="1" x14ac:dyDescent="0.25">
      <c r="A6776" s="342"/>
      <c r="B6776" s="417"/>
      <c r="C6776" s="418"/>
      <c r="S6776" s="367"/>
      <c r="T6776" s="367"/>
      <c r="U6776" s="368"/>
      <c r="V6776" s="1"/>
      <c r="W6776" s="1"/>
      <c r="X6776" s="1"/>
      <c r="Y6776" s="1"/>
      <c r="Z6776" s="1"/>
      <c r="AA6776" s="1"/>
      <c r="AB6776" s="1"/>
      <c r="AC6776" s="1"/>
    </row>
    <row r="6777" spans="1:29" ht="15" customHeight="1" x14ac:dyDescent="0.25">
      <c r="A6777" s="342"/>
      <c r="B6777" s="417"/>
      <c r="C6777" s="418"/>
      <c r="S6777" s="367"/>
      <c r="T6777" s="367"/>
      <c r="U6777" s="368"/>
      <c r="V6777" s="1"/>
      <c r="W6777" s="1"/>
      <c r="X6777" s="1"/>
      <c r="Y6777" s="1"/>
      <c r="Z6777" s="1"/>
      <c r="AA6777" s="1"/>
      <c r="AB6777" s="1"/>
      <c r="AC6777" s="1"/>
    </row>
    <row r="6778" spans="1:29" ht="15" customHeight="1" x14ac:dyDescent="0.25">
      <c r="A6778" s="342"/>
      <c r="B6778" s="417"/>
      <c r="C6778" s="418"/>
      <c r="S6778" s="367"/>
      <c r="T6778" s="367"/>
      <c r="U6778" s="368"/>
      <c r="V6778" s="1"/>
      <c r="W6778" s="1"/>
      <c r="X6778" s="1"/>
      <c r="Y6778" s="1"/>
      <c r="Z6778" s="1"/>
      <c r="AA6778" s="1"/>
      <c r="AB6778" s="1"/>
      <c r="AC6778" s="1"/>
    </row>
    <row r="6779" spans="1:29" ht="15" customHeight="1" x14ac:dyDescent="0.25">
      <c r="A6779" s="342"/>
      <c r="B6779" s="417"/>
      <c r="C6779" s="418"/>
      <c r="S6779" s="367"/>
      <c r="T6779" s="367"/>
      <c r="U6779" s="368"/>
      <c r="V6779" s="1"/>
      <c r="W6779" s="1"/>
      <c r="X6779" s="1"/>
      <c r="Y6779" s="1"/>
      <c r="Z6779" s="1"/>
      <c r="AA6779" s="1"/>
      <c r="AB6779" s="1"/>
      <c r="AC6779" s="1"/>
    </row>
    <row r="6780" spans="1:29" ht="15" customHeight="1" x14ac:dyDescent="0.25">
      <c r="A6780" s="342"/>
      <c r="B6780" s="417"/>
      <c r="C6780" s="418"/>
      <c r="S6780" s="367"/>
      <c r="T6780" s="367"/>
      <c r="U6780" s="368"/>
      <c r="V6780" s="1"/>
      <c r="W6780" s="1"/>
      <c r="X6780" s="1"/>
      <c r="Y6780" s="1"/>
      <c r="Z6780" s="1"/>
      <c r="AA6780" s="1"/>
      <c r="AB6780" s="1"/>
      <c r="AC6780" s="1"/>
    </row>
    <row r="6781" spans="1:29" ht="15" customHeight="1" x14ac:dyDescent="0.25">
      <c r="A6781" s="342"/>
      <c r="B6781" s="417"/>
      <c r="C6781" s="418"/>
      <c r="S6781" s="367"/>
      <c r="T6781" s="367"/>
      <c r="U6781" s="368"/>
      <c r="V6781" s="1"/>
      <c r="W6781" s="1"/>
      <c r="X6781" s="1"/>
      <c r="Y6781" s="1"/>
      <c r="Z6781" s="1"/>
      <c r="AA6781" s="1"/>
      <c r="AB6781" s="1"/>
      <c r="AC6781" s="1"/>
    </row>
    <row r="6782" spans="1:29" ht="15" customHeight="1" x14ac:dyDescent="0.25">
      <c r="A6782" s="342"/>
      <c r="B6782" s="417"/>
      <c r="C6782" s="418"/>
      <c r="S6782" s="367"/>
      <c r="T6782" s="367"/>
      <c r="U6782" s="368"/>
      <c r="V6782" s="1"/>
      <c r="W6782" s="1"/>
      <c r="X6782" s="1"/>
      <c r="Y6782" s="1"/>
      <c r="Z6782" s="1"/>
      <c r="AA6782" s="1"/>
      <c r="AB6782" s="1"/>
      <c r="AC6782" s="1"/>
    </row>
    <row r="6783" spans="1:29" ht="15" customHeight="1" x14ac:dyDescent="0.25">
      <c r="A6783" s="342"/>
      <c r="B6783" s="417"/>
      <c r="C6783" s="418"/>
      <c r="S6783" s="367"/>
      <c r="T6783" s="367"/>
      <c r="U6783" s="368"/>
      <c r="V6783" s="1"/>
      <c r="W6783" s="1"/>
      <c r="X6783" s="1"/>
      <c r="Y6783" s="1"/>
      <c r="Z6783" s="1"/>
      <c r="AA6783" s="1"/>
      <c r="AB6783" s="1"/>
      <c r="AC6783" s="1"/>
    </row>
    <row r="6784" spans="1:29" ht="15" customHeight="1" x14ac:dyDescent="0.25">
      <c r="A6784" s="342"/>
      <c r="B6784" s="417"/>
      <c r="C6784" s="418"/>
      <c r="S6784" s="367"/>
      <c r="T6784" s="367"/>
      <c r="U6784" s="368"/>
      <c r="V6784" s="1"/>
      <c r="W6784" s="1"/>
      <c r="X6784" s="1"/>
      <c r="Y6784" s="1"/>
      <c r="Z6784" s="1"/>
      <c r="AA6784" s="1"/>
      <c r="AB6784" s="1"/>
      <c r="AC6784" s="1"/>
    </row>
    <row r="6785" spans="1:29" ht="15" customHeight="1" x14ac:dyDescent="0.25">
      <c r="A6785" s="342"/>
      <c r="B6785" s="417"/>
      <c r="C6785" s="418"/>
      <c r="S6785" s="367"/>
      <c r="T6785" s="367"/>
      <c r="U6785" s="368"/>
      <c r="V6785" s="1"/>
      <c r="W6785" s="1"/>
      <c r="X6785" s="1"/>
      <c r="Y6785" s="1"/>
      <c r="Z6785" s="1"/>
      <c r="AA6785" s="1"/>
      <c r="AB6785" s="1"/>
      <c r="AC6785" s="1"/>
    </row>
    <row r="6786" spans="1:29" ht="15" customHeight="1" x14ac:dyDescent="0.25">
      <c r="A6786" s="342"/>
      <c r="B6786" s="417"/>
      <c r="C6786" s="418"/>
      <c r="S6786" s="367"/>
      <c r="T6786" s="367"/>
      <c r="U6786" s="368"/>
      <c r="V6786" s="1"/>
      <c r="W6786" s="1"/>
      <c r="X6786" s="1"/>
      <c r="Y6786" s="1"/>
      <c r="Z6786" s="1"/>
      <c r="AA6786" s="1"/>
      <c r="AB6786" s="1"/>
      <c r="AC6786" s="1"/>
    </row>
    <row r="6787" spans="1:29" ht="15" customHeight="1" x14ac:dyDescent="0.25">
      <c r="A6787" s="342"/>
      <c r="B6787" s="417"/>
      <c r="C6787" s="418"/>
      <c r="S6787" s="367"/>
      <c r="T6787" s="367"/>
      <c r="U6787" s="368"/>
      <c r="V6787" s="1"/>
      <c r="W6787" s="1"/>
      <c r="X6787" s="1"/>
      <c r="Y6787" s="1"/>
      <c r="Z6787" s="1"/>
      <c r="AA6787" s="1"/>
      <c r="AB6787" s="1"/>
      <c r="AC6787" s="1"/>
    </row>
    <row r="6788" spans="1:29" ht="15" customHeight="1" x14ac:dyDescent="0.25">
      <c r="A6788" s="342"/>
      <c r="B6788" s="417"/>
      <c r="C6788" s="418"/>
      <c r="S6788" s="367"/>
      <c r="T6788" s="367"/>
      <c r="U6788" s="368"/>
      <c r="V6788" s="1"/>
      <c r="W6788" s="1"/>
      <c r="X6788" s="1"/>
      <c r="Y6788" s="1"/>
      <c r="Z6788" s="1"/>
      <c r="AA6788" s="1"/>
      <c r="AB6788" s="1"/>
      <c r="AC6788" s="1"/>
    </row>
    <row r="6789" spans="1:29" ht="15" customHeight="1" x14ac:dyDescent="0.25">
      <c r="A6789" s="342"/>
      <c r="B6789" s="417"/>
      <c r="C6789" s="418"/>
      <c r="S6789" s="367"/>
      <c r="T6789" s="367"/>
      <c r="U6789" s="368"/>
      <c r="V6789" s="1"/>
      <c r="W6789" s="1"/>
      <c r="X6789" s="1"/>
      <c r="Y6789" s="1"/>
      <c r="Z6789" s="1"/>
      <c r="AA6789" s="1"/>
      <c r="AB6789" s="1"/>
      <c r="AC6789" s="1"/>
    </row>
    <row r="6790" spans="1:29" ht="15" customHeight="1" x14ac:dyDescent="0.25">
      <c r="A6790" s="342"/>
      <c r="B6790" s="417"/>
      <c r="C6790" s="418"/>
      <c r="S6790" s="367"/>
      <c r="T6790" s="367"/>
      <c r="U6790" s="368"/>
      <c r="V6790" s="1"/>
      <c r="W6790" s="1"/>
      <c r="X6790" s="1"/>
      <c r="Y6790" s="1"/>
      <c r="Z6790" s="1"/>
      <c r="AA6790" s="1"/>
      <c r="AB6790" s="1"/>
      <c r="AC6790" s="1"/>
    </row>
    <row r="6791" spans="1:29" ht="15" customHeight="1" x14ac:dyDescent="0.25">
      <c r="A6791" s="342"/>
      <c r="B6791" s="417"/>
      <c r="C6791" s="418"/>
      <c r="S6791" s="367"/>
      <c r="T6791" s="367"/>
      <c r="U6791" s="368"/>
      <c r="V6791" s="1"/>
      <c r="W6791" s="1"/>
      <c r="X6791" s="1"/>
      <c r="Y6791" s="1"/>
      <c r="Z6791" s="1"/>
      <c r="AA6791" s="1"/>
      <c r="AB6791" s="1"/>
      <c r="AC6791" s="1"/>
    </row>
    <row r="6792" spans="1:29" ht="15" customHeight="1" x14ac:dyDescent="0.25">
      <c r="A6792" s="342"/>
      <c r="B6792" s="417"/>
      <c r="C6792" s="418"/>
      <c r="S6792" s="367"/>
      <c r="T6792" s="367"/>
      <c r="U6792" s="368"/>
      <c r="V6792" s="1"/>
      <c r="W6792" s="1"/>
      <c r="X6792" s="1"/>
      <c r="Y6792" s="1"/>
      <c r="Z6792" s="1"/>
      <c r="AA6792" s="1"/>
      <c r="AB6792" s="1"/>
      <c r="AC6792" s="1"/>
    </row>
    <row r="6793" spans="1:29" ht="15" customHeight="1" x14ac:dyDescent="0.25">
      <c r="A6793" s="342"/>
      <c r="B6793" s="417"/>
      <c r="C6793" s="418"/>
      <c r="S6793" s="367"/>
      <c r="T6793" s="367"/>
      <c r="U6793" s="368"/>
      <c r="V6793" s="1"/>
      <c r="W6793" s="1"/>
      <c r="X6793" s="1"/>
      <c r="Y6793" s="1"/>
      <c r="Z6793" s="1"/>
      <c r="AA6793" s="1"/>
      <c r="AB6793" s="1"/>
      <c r="AC6793" s="1"/>
    </row>
    <row r="6794" spans="1:29" ht="15" customHeight="1" x14ac:dyDescent="0.25">
      <c r="A6794" s="342"/>
      <c r="B6794" s="417"/>
      <c r="C6794" s="418"/>
      <c r="S6794" s="367"/>
      <c r="T6794" s="367"/>
      <c r="U6794" s="368"/>
      <c r="V6794" s="1"/>
      <c r="W6794" s="1"/>
      <c r="X6794" s="1"/>
      <c r="Y6794" s="1"/>
      <c r="Z6794" s="1"/>
      <c r="AA6794" s="1"/>
      <c r="AB6794" s="1"/>
      <c r="AC6794" s="1"/>
    </row>
    <row r="6795" spans="1:29" ht="15" customHeight="1" x14ac:dyDescent="0.25">
      <c r="A6795" s="342"/>
      <c r="B6795" s="417"/>
      <c r="C6795" s="418"/>
      <c r="S6795" s="367"/>
      <c r="T6795" s="367"/>
      <c r="U6795" s="368"/>
      <c r="V6795" s="1"/>
      <c r="W6795" s="1"/>
      <c r="X6795" s="1"/>
      <c r="Y6795" s="1"/>
      <c r="Z6795" s="1"/>
      <c r="AA6795" s="1"/>
      <c r="AB6795" s="1"/>
      <c r="AC6795" s="1"/>
    </row>
    <row r="6796" spans="1:29" ht="15" customHeight="1" x14ac:dyDescent="0.25">
      <c r="A6796" s="342"/>
      <c r="B6796" s="417"/>
      <c r="C6796" s="418"/>
      <c r="S6796" s="367"/>
      <c r="T6796" s="367"/>
      <c r="U6796" s="368"/>
      <c r="V6796" s="1"/>
      <c r="W6796" s="1"/>
      <c r="X6796" s="1"/>
      <c r="Y6796" s="1"/>
      <c r="Z6796" s="1"/>
      <c r="AA6796" s="1"/>
      <c r="AB6796" s="1"/>
      <c r="AC6796" s="1"/>
    </row>
    <row r="6797" spans="1:29" ht="15" customHeight="1" x14ac:dyDescent="0.25">
      <c r="A6797" s="342"/>
      <c r="B6797" s="417"/>
      <c r="C6797" s="418"/>
      <c r="S6797" s="367"/>
      <c r="T6797" s="367"/>
      <c r="U6797" s="368"/>
      <c r="V6797" s="1"/>
      <c r="W6797" s="1"/>
      <c r="X6797" s="1"/>
      <c r="Y6797" s="1"/>
      <c r="Z6797" s="1"/>
      <c r="AA6797" s="1"/>
      <c r="AB6797" s="1"/>
      <c r="AC6797" s="1"/>
    </row>
    <row r="6798" spans="1:29" ht="15" customHeight="1" x14ac:dyDescent="0.25">
      <c r="A6798" s="342"/>
      <c r="B6798" s="417"/>
      <c r="C6798" s="418"/>
      <c r="S6798" s="367"/>
      <c r="T6798" s="367"/>
      <c r="U6798" s="368"/>
      <c r="V6798" s="1"/>
      <c r="W6798" s="1"/>
      <c r="X6798" s="1"/>
      <c r="Y6798" s="1"/>
      <c r="Z6798" s="1"/>
      <c r="AA6798" s="1"/>
      <c r="AB6798" s="1"/>
      <c r="AC6798" s="1"/>
    </row>
    <row r="6799" spans="1:29" ht="15" customHeight="1" x14ac:dyDescent="0.25">
      <c r="A6799" s="342"/>
      <c r="B6799" s="417"/>
      <c r="C6799" s="418"/>
      <c r="S6799" s="367"/>
      <c r="T6799" s="367"/>
      <c r="U6799" s="368"/>
      <c r="V6799" s="1"/>
      <c r="W6799" s="1"/>
      <c r="X6799" s="1"/>
      <c r="Y6799" s="1"/>
      <c r="Z6799" s="1"/>
      <c r="AA6799" s="1"/>
      <c r="AB6799" s="1"/>
      <c r="AC6799" s="1"/>
    </row>
    <row r="6800" spans="1:29" ht="15" customHeight="1" x14ac:dyDescent="0.25">
      <c r="A6800" s="342"/>
      <c r="B6800" s="417"/>
      <c r="C6800" s="418"/>
      <c r="S6800" s="367"/>
      <c r="T6800" s="367"/>
      <c r="U6800" s="368"/>
      <c r="V6800" s="1"/>
      <c r="W6800" s="1"/>
      <c r="X6800" s="1"/>
      <c r="Y6800" s="1"/>
      <c r="Z6800" s="1"/>
      <c r="AA6800" s="1"/>
      <c r="AB6800" s="1"/>
      <c r="AC6800" s="1"/>
    </row>
    <row r="6801" spans="1:29" ht="15" customHeight="1" x14ac:dyDescent="0.25">
      <c r="A6801" s="342"/>
      <c r="B6801" s="417"/>
      <c r="C6801" s="418"/>
      <c r="S6801" s="367"/>
      <c r="T6801" s="367"/>
      <c r="U6801" s="368"/>
      <c r="V6801" s="1"/>
      <c r="W6801" s="1"/>
      <c r="X6801" s="1"/>
      <c r="Y6801" s="1"/>
      <c r="Z6801" s="1"/>
      <c r="AA6801" s="1"/>
      <c r="AB6801" s="1"/>
      <c r="AC6801" s="1"/>
    </row>
    <row r="6802" spans="1:29" ht="15" customHeight="1" x14ac:dyDescent="0.25">
      <c r="A6802" s="342"/>
      <c r="B6802" s="417"/>
      <c r="C6802" s="418"/>
      <c r="S6802" s="367"/>
      <c r="T6802" s="367"/>
      <c r="U6802" s="368"/>
      <c r="V6802" s="1"/>
      <c r="W6802" s="1"/>
      <c r="X6802" s="1"/>
      <c r="Y6802" s="1"/>
      <c r="Z6802" s="1"/>
      <c r="AA6802" s="1"/>
      <c r="AB6802" s="1"/>
      <c r="AC6802" s="1"/>
    </row>
    <row r="6803" spans="1:29" ht="15" customHeight="1" x14ac:dyDescent="0.25">
      <c r="A6803" s="342"/>
      <c r="B6803" s="417"/>
      <c r="C6803" s="418"/>
      <c r="S6803" s="367"/>
      <c r="T6803" s="367"/>
      <c r="U6803" s="368"/>
      <c r="V6803" s="1"/>
      <c r="W6803" s="1"/>
      <c r="X6803" s="1"/>
      <c r="Y6803" s="1"/>
      <c r="Z6803" s="1"/>
      <c r="AA6803" s="1"/>
      <c r="AB6803" s="1"/>
      <c r="AC6803" s="1"/>
    </row>
    <row r="6804" spans="1:29" ht="15" customHeight="1" x14ac:dyDescent="0.25">
      <c r="A6804" s="342"/>
      <c r="B6804" s="417"/>
      <c r="C6804" s="418"/>
      <c r="S6804" s="367"/>
      <c r="T6804" s="367"/>
      <c r="U6804" s="368"/>
      <c r="V6804" s="1"/>
      <c r="W6804" s="1"/>
      <c r="X6804" s="1"/>
      <c r="Y6804" s="1"/>
      <c r="Z6804" s="1"/>
      <c r="AA6804" s="1"/>
      <c r="AB6804" s="1"/>
      <c r="AC6804" s="1"/>
    </row>
    <row r="6805" spans="1:29" ht="15" customHeight="1" x14ac:dyDescent="0.25">
      <c r="A6805" s="342"/>
      <c r="B6805" s="417"/>
      <c r="C6805" s="418"/>
      <c r="S6805" s="367"/>
      <c r="T6805" s="367"/>
      <c r="U6805" s="368"/>
      <c r="V6805" s="1"/>
      <c r="W6805" s="1"/>
      <c r="X6805" s="1"/>
      <c r="Y6805" s="1"/>
      <c r="Z6805" s="1"/>
      <c r="AA6805" s="1"/>
      <c r="AB6805" s="1"/>
      <c r="AC6805" s="1"/>
    </row>
    <row r="6806" spans="1:29" ht="15" customHeight="1" x14ac:dyDescent="0.25">
      <c r="A6806" s="342"/>
      <c r="B6806" s="417"/>
      <c r="C6806" s="418"/>
      <c r="S6806" s="367"/>
      <c r="T6806" s="367"/>
      <c r="U6806" s="368"/>
      <c r="V6806" s="1"/>
      <c r="W6806" s="1"/>
      <c r="X6806" s="1"/>
      <c r="Y6806" s="1"/>
      <c r="Z6806" s="1"/>
      <c r="AA6806" s="1"/>
      <c r="AB6806" s="1"/>
      <c r="AC6806" s="1"/>
    </row>
    <row r="6807" spans="1:29" ht="15" customHeight="1" x14ac:dyDescent="0.25">
      <c r="A6807" s="342"/>
      <c r="B6807" s="417"/>
      <c r="C6807" s="418"/>
      <c r="S6807" s="367"/>
      <c r="T6807" s="367"/>
      <c r="U6807" s="368"/>
      <c r="V6807" s="1"/>
      <c r="W6807" s="1"/>
      <c r="X6807" s="1"/>
      <c r="Y6807" s="1"/>
      <c r="Z6807" s="1"/>
      <c r="AA6807" s="1"/>
      <c r="AB6807" s="1"/>
      <c r="AC6807" s="1"/>
    </row>
    <row r="6808" spans="1:29" ht="15" customHeight="1" x14ac:dyDescent="0.25">
      <c r="A6808" s="342"/>
      <c r="B6808" s="417"/>
      <c r="C6808" s="418"/>
      <c r="S6808" s="367"/>
      <c r="T6808" s="367"/>
      <c r="U6808" s="368"/>
      <c r="V6808" s="1"/>
      <c r="W6808" s="1"/>
      <c r="X6808" s="1"/>
      <c r="Y6808" s="1"/>
      <c r="Z6808" s="1"/>
      <c r="AA6808" s="1"/>
      <c r="AB6808" s="1"/>
      <c r="AC6808" s="1"/>
    </row>
    <row r="6809" spans="1:29" ht="15" customHeight="1" x14ac:dyDescent="0.25">
      <c r="A6809" s="342"/>
      <c r="B6809" s="417"/>
      <c r="C6809" s="418"/>
      <c r="S6809" s="367"/>
      <c r="T6809" s="367"/>
      <c r="U6809" s="368"/>
      <c r="V6809" s="1"/>
      <c r="W6809" s="1"/>
      <c r="X6809" s="1"/>
      <c r="Y6809" s="1"/>
      <c r="Z6809" s="1"/>
      <c r="AA6809" s="1"/>
      <c r="AB6809" s="1"/>
      <c r="AC6809" s="1"/>
    </row>
    <row r="6810" spans="1:29" ht="15" customHeight="1" x14ac:dyDescent="0.25">
      <c r="A6810" s="342"/>
      <c r="B6810" s="417"/>
      <c r="C6810" s="418"/>
      <c r="S6810" s="367"/>
      <c r="T6810" s="367"/>
      <c r="U6810" s="368"/>
      <c r="V6810" s="1"/>
      <c r="W6810" s="1"/>
      <c r="X6810" s="1"/>
      <c r="Y6810" s="1"/>
      <c r="Z6810" s="1"/>
      <c r="AA6810" s="1"/>
      <c r="AB6810" s="1"/>
      <c r="AC6810" s="1"/>
    </row>
    <row r="6811" spans="1:29" ht="15" customHeight="1" x14ac:dyDescent="0.25">
      <c r="A6811" s="342"/>
      <c r="B6811" s="417"/>
      <c r="C6811" s="418"/>
      <c r="S6811" s="367"/>
      <c r="T6811" s="367"/>
      <c r="U6811" s="368"/>
      <c r="V6811" s="1"/>
      <c r="W6811" s="1"/>
      <c r="X6811" s="1"/>
      <c r="Y6811" s="1"/>
      <c r="Z6811" s="1"/>
      <c r="AA6811" s="1"/>
      <c r="AB6811" s="1"/>
      <c r="AC6811" s="1"/>
    </row>
    <row r="6812" spans="1:29" ht="15" customHeight="1" x14ac:dyDescent="0.25">
      <c r="A6812" s="342"/>
      <c r="B6812" s="417"/>
      <c r="C6812" s="418"/>
      <c r="S6812" s="367"/>
      <c r="T6812" s="367"/>
      <c r="U6812" s="368"/>
      <c r="V6812" s="1"/>
      <c r="W6812" s="1"/>
      <c r="X6812" s="1"/>
      <c r="Y6812" s="1"/>
      <c r="Z6812" s="1"/>
      <c r="AA6812" s="1"/>
      <c r="AB6812" s="1"/>
      <c r="AC6812" s="1"/>
    </row>
    <row r="6813" spans="1:29" ht="15" customHeight="1" x14ac:dyDescent="0.25">
      <c r="A6813" s="342"/>
      <c r="B6813" s="417"/>
      <c r="C6813" s="418"/>
      <c r="S6813" s="367"/>
      <c r="T6813" s="367"/>
      <c r="U6813" s="368"/>
      <c r="V6813" s="1"/>
      <c r="W6813" s="1"/>
      <c r="X6813" s="1"/>
      <c r="Y6813" s="1"/>
      <c r="Z6813" s="1"/>
      <c r="AA6813" s="1"/>
      <c r="AB6813" s="1"/>
      <c r="AC6813" s="1"/>
    </row>
    <row r="6814" spans="1:29" ht="15" customHeight="1" x14ac:dyDescent="0.25">
      <c r="A6814" s="342"/>
      <c r="B6814" s="417"/>
      <c r="C6814" s="418"/>
      <c r="S6814" s="367"/>
      <c r="T6814" s="367"/>
      <c r="U6814" s="368"/>
      <c r="V6814" s="1"/>
      <c r="W6814" s="1"/>
      <c r="X6814" s="1"/>
      <c r="Y6814" s="1"/>
      <c r="Z6814" s="1"/>
      <c r="AA6814" s="1"/>
      <c r="AB6814" s="1"/>
      <c r="AC6814" s="1"/>
    </row>
    <row r="6815" spans="1:29" ht="15" customHeight="1" x14ac:dyDescent="0.25">
      <c r="A6815" s="342"/>
      <c r="B6815" s="417"/>
      <c r="C6815" s="418"/>
      <c r="S6815" s="367"/>
      <c r="T6815" s="367"/>
      <c r="U6815" s="368"/>
      <c r="V6815" s="1"/>
      <c r="W6815" s="1"/>
      <c r="X6815" s="1"/>
      <c r="Y6815" s="1"/>
      <c r="Z6815" s="1"/>
      <c r="AA6815" s="1"/>
      <c r="AB6815" s="1"/>
      <c r="AC6815" s="1"/>
    </row>
    <row r="6816" spans="1:29" ht="15" customHeight="1" x14ac:dyDescent="0.25">
      <c r="A6816" s="342"/>
      <c r="B6816" s="417"/>
      <c r="C6816" s="418"/>
      <c r="S6816" s="367"/>
      <c r="T6816" s="367"/>
      <c r="U6816" s="368"/>
      <c r="V6816" s="1"/>
      <c r="W6816" s="1"/>
      <c r="X6816" s="1"/>
      <c r="Y6816" s="1"/>
      <c r="Z6816" s="1"/>
      <c r="AA6816" s="1"/>
      <c r="AB6816" s="1"/>
      <c r="AC6816" s="1"/>
    </row>
    <row r="6817" spans="1:29" ht="15" customHeight="1" x14ac:dyDescent="0.25">
      <c r="A6817" s="342"/>
      <c r="B6817" s="417"/>
      <c r="C6817" s="418"/>
      <c r="S6817" s="367"/>
      <c r="T6817" s="367"/>
      <c r="U6817" s="368"/>
      <c r="V6817" s="1"/>
      <c r="W6817" s="1"/>
      <c r="X6817" s="1"/>
      <c r="Y6817" s="1"/>
      <c r="Z6817" s="1"/>
      <c r="AA6817" s="1"/>
      <c r="AB6817" s="1"/>
      <c r="AC6817" s="1"/>
    </row>
    <row r="6818" spans="1:29" ht="15" customHeight="1" x14ac:dyDescent="0.25">
      <c r="A6818" s="342"/>
      <c r="B6818" s="417"/>
      <c r="C6818" s="418"/>
      <c r="S6818" s="367"/>
      <c r="T6818" s="367"/>
      <c r="U6818" s="368"/>
      <c r="V6818" s="1"/>
      <c r="W6818" s="1"/>
      <c r="X6818" s="1"/>
      <c r="Y6818" s="1"/>
      <c r="Z6818" s="1"/>
      <c r="AA6818" s="1"/>
      <c r="AB6818" s="1"/>
      <c r="AC6818" s="1"/>
    </row>
    <row r="6819" spans="1:29" ht="15" customHeight="1" x14ac:dyDescent="0.25">
      <c r="A6819" s="342"/>
      <c r="B6819" s="417"/>
      <c r="C6819" s="418"/>
      <c r="S6819" s="367"/>
      <c r="T6819" s="367"/>
      <c r="U6819" s="368"/>
      <c r="V6819" s="1"/>
      <c r="W6819" s="1"/>
      <c r="X6819" s="1"/>
      <c r="Y6819" s="1"/>
      <c r="Z6819" s="1"/>
      <c r="AA6819" s="1"/>
      <c r="AB6819" s="1"/>
      <c r="AC6819" s="1"/>
    </row>
    <row r="6820" spans="1:29" ht="15" customHeight="1" x14ac:dyDescent="0.25">
      <c r="A6820" s="342"/>
      <c r="B6820" s="417"/>
      <c r="C6820" s="418"/>
      <c r="S6820" s="367"/>
      <c r="T6820" s="367"/>
      <c r="U6820" s="368"/>
      <c r="V6820" s="1"/>
      <c r="W6820" s="1"/>
      <c r="X6820" s="1"/>
      <c r="Y6820" s="1"/>
      <c r="Z6820" s="1"/>
      <c r="AA6820" s="1"/>
      <c r="AB6820" s="1"/>
      <c r="AC6820" s="1"/>
    </row>
    <row r="6821" spans="1:29" ht="15" customHeight="1" x14ac:dyDescent="0.25">
      <c r="A6821" s="342"/>
      <c r="B6821" s="417"/>
      <c r="C6821" s="418"/>
      <c r="S6821" s="367"/>
      <c r="T6821" s="367"/>
      <c r="U6821" s="368"/>
      <c r="V6821" s="1"/>
      <c r="W6821" s="1"/>
      <c r="X6821" s="1"/>
      <c r="Y6821" s="1"/>
      <c r="Z6821" s="1"/>
      <c r="AA6821" s="1"/>
      <c r="AB6821" s="1"/>
      <c r="AC6821" s="1"/>
    </row>
    <row r="6822" spans="1:29" ht="15" customHeight="1" x14ac:dyDescent="0.25">
      <c r="A6822" s="342"/>
      <c r="B6822" s="417"/>
      <c r="C6822" s="418"/>
      <c r="S6822" s="367"/>
      <c r="T6822" s="367"/>
      <c r="U6822" s="368"/>
      <c r="V6822" s="1"/>
      <c r="W6822" s="1"/>
      <c r="X6822" s="1"/>
      <c r="Y6822" s="1"/>
      <c r="Z6822" s="1"/>
      <c r="AA6822" s="1"/>
      <c r="AB6822" s="1"/>
      <c r="AC6822" s="1"/>
    </row>
    <row r="6823" spans="1:29" ht="15" customHeight="1" x14ac:dyDescent="0.25">
      <c r="A6823" s="342"/>
      <c r="B6823" s="417"/>
      <c r="C6823" s="418"/>
      <c r="S6823" s="367"/>
      <c r="T6823" s="367"/>
      <c r="U6823" s="368"/>
      <c r="V6823" s="1"/>
      <c r="W6823" s="1"/>
      <c r="X6823" s="1"/>
      <c r="Y6823" s="1"/>
      <c r="Z6823" s="1"/>
      <c r="AA6823" s="1"/>
      <c r="AB6823" s="1"/>
      <c r="AC6823" s="1"/>
    </row>
    <row r="6824" spans="1:29" ht="15" customHeight="1" x14ac:dyDescent="0.25">
      <c r="A6824" s="342"/>
      <c r="B6824" s="417"/>
      <c r="C6824" s="418"/>
      <c r="S6824" s="367"/>
      <c r="T6824" s="367"/>
      <c r="U6824" s="368"/>
      <c r="V6824" s="1"/>
      <c r="W6824" s="1"/>
      <c r="X6824" s="1"/>
      <c r="Y6824" s="1"/>
      <c r="Z6824" s="1"/>
      <c r="AA6824" s="1"/>
      <c r="AB6824" s="1"/>
      <c r="AC6824" s="1"/>
    </row>
    <row r="6825" spans="1:29" ht="15" customHeight="1" x14ac:dyDescent="0.25">
      <c r="A6825" s="342"/>
      <c r="B6825" s="417"/>
      <c r="C6825" s="418"/>
      <c r="S6825" s="367"/>
      <c r="T6825" s="367"/>
      <c r="U6825" s="368"/>
      <c r="V6825" s="1"/>
      <c r="W6825" s="1"/>
      <c r="X6825" s="1"/>
      <c r="Y6825" s="1"/>
      <c r="Z6825" s="1"/>
      <c r="AA6825" s="1"/>
      <c r="AB6825" s="1"/>
      <c r="AC6825" s="1"/>
    </row>
    <row r="6826" spans="1:29" ht="15" customHeight="1" x14ac:dyDescent="0.25">
      <c r="A6826" s="342"/>
      <c r="B6826" s="417"/>
      <c r="C6826" s="418"/>
      <c r="S6826" s="367"/>
      <c r="T6826" s="367"/>
      <c r="U6826" s="368"/>
      <c r="V6826" s="1"/>
      <c r="W6826" s="1"/>
      <c r="X6826" s="1"/>
      <c r="Y6826" s="1"/>
      <c r="Z6826" s="1"/>
      <c r="AA6826" s="1"/>
      <c r="AB6826" s="1"/>
      <c r="AC6826" s="1"/>
    </row>
    <row r="6827" spans="1:29" ht="15" customHeight="1" x14ac:dyDescent="0.25">
      <c r="A6827" s="342"/>
      <c r="B6827" s="417"/>
      <c r="C6827" s="418"/>
      <c r="S6827" s="367"/>
      <c r="T6827" s="367"/>
      <c r="U6827" s="368"/>
      <c r="V6827" s="1"/>
      <c r="W6827" s="1"/>
      <c r="X6827" s="1"/>
      <c r="Y6827" s="1"/>
      <c r="Z6827" s="1"/>
      <c r="AA6827" s="1"/>
      <c r="AB6827" s="1"/>
      <c r="AC6827" s="1"/>
    </row>
    <row r="6828" spans="1:29" ht="15" customHeight="1" x14ac:dyDescent="0.25">
      <c r="A6828" s="342"/>
      <c r="B6828" s="417"/>
      <c r="C6828" s="418"/>
      <c r="S6828" s="367"/>
      <c r="T6828" s="367"/>
      <c r="U6828" s="368"/>
      <c r="V6828" s="1"/>
      <c r="W6828" s="1"/>
      <c r="X6828" s="1"/>
      <c r="Y6828" s="1"/>
      <c r="Z6828" s="1"/>
      <c r="AA6828" s="1"/>
      <c r="AB6828" s="1"/>
      <c r="AC6828" s="1"/>
    </row>
    <row r="6829" spans="1:29" ht="15" customHeight="1" x14ac:dyDescent="0.25">
      <c r="A6829" s="342"/>
      <c r="B6829" s="417"/>
      <c r="C6829" s="418"/>
      <c r="S6829" s="367"/>
      <c r="T6829" s="367"/>
      <c r="U6829" s="368"/>
      <c r="V6829" s="1"/>
      <c r="W6829" s="1"/>
      <c r="X6829" s="1"/>
      <c r="Y6829" s="1"/>
      <c r="Z6829" s="1"/>
      <c r="AA6829" s="1"/>
      <c r="AB6829" s="1"/>
      <c r="AC6829" s="1"/>
    </row>
    <row r="6830" spans="1:29" ht="15" customHeight="1" x14ac:dyDescent="0.25">
      <c r="A6830" s="342"/>
      <c r="B6830" s="417"/>
      <c r="C6830" s="418"/>
      <c r="S6830" s="367"/>
      <c r="T6830" s="367"/>
      <c r="U6830" s="368"/>
      <c r="V6830" s="1"/>
      <c r="W6830" s="1"/>
      <c r="X6830" s="1"/>
      <c r="Y6830" s="1"/>
      <c r="Z6830" s="1"/>
      <c r="AA6830" s="1"/>
      <c r="AB6830" s="1"/>
      <c r="AC6830" s="1"/>
    </row>
    <row r="6831" spans="1:29" ht="15" customHeight="1" x14ac:dyDescent="0.25">
      <c r="A6831" s="342"/>
      <c r="B6831" s="417"/>
      <c r="C6831" s="418"/>
      <c r="S6831" s="367"/>
      <c r="T6831" s="367"/>
      <c r="U6831" s="368"/>
      <c r="V6831" s="1"/>
      <c r="W6831" s="1"/>
      <c r="X6831" s="1"/>
      <c r="Y6831" s="1"/>
      <c r="Z6831" s="1"/>
      <c r="AA6831" s="1"/>
      <c r="AB6831" s="1"/>
      <c r="AC6831" s="1"/>
    </row>
    <row r="6832" spans="1:29" ht="15" customHeight="1" x14ac:dyDescent="0.25">
      <c r="A6832" s="342"/>
      <c r="B6832" s="417"/>
      <c r="C6832" s="418"/>
      <c r="S6832" s="367"/>
      <c r="T6832" s="367"/>
      <c r="U6832" s="368"/>
      <c r="V6832" s="1"/>
      <c r="W6832" s="1"/>
      <c r="X6832" s="1"/>
      <c r="Y6832" s="1"/>
      <c r="Z6832" s="1"/>
      <c r="AA6832" s="1"/>
      <c r="AB6832" s="1"/>
      <c r="AC6832" s="1"/>
    </row>
    <row r="6833" spans="1:29" ht="15" customHeight="1" x14ac:dyDescent="0.25">
      <c r="A6833" s="342"/>
      <c r="B6833" s="417"/>
      <c r="C6833" s="418"/>
      <c r="S6833" s="367"/>
      <c r="T6833" s="367"/>
      <c r="U6833" s="368"/>
      <c r="V6833" s="1"/>
      <c r="W6833" s="1"/>
      <c r="X6833" s="1"/>
      <c r="Y6833" s="1"/>
      <c r="Z6833" s="1"/>
      <c r="AA6833" s="1"/>
      <c r="AB6833" s="1"/>
      <c r="AC6833" s="1"/>
    </row>
    <row r="6834" spans="1:29" ht="15" customHeight="1" x14ac:dyDescent="0.25">
      <c r="A6834" s="342"/>
      <c r="B6834" s="417"/>
      <c r="C6834" s="418"/>
      <c r="S6834" s="367"/>
      <c r="T6834" s="367"/>
      <c r="U6834" s="368"/>
      <c r="V6834" s="1"/>
      <c r="W6834" s="1"/>
      <c r="X6834" s="1"/>
      <c r="Y6834" s="1"/>
      <c r="Z6834" s="1"/>
      <c r="AA6834" s="1"/>
      <c r="AB6834" s="1"/>
      <c r="AC6834" s="1"/>
    </row>
    <row r="6835" spans="1:29" ht="15" customHeight="1" x14ac:dyDescent="0.25">
      <c r="A6835" s="342"/>
      <c r="B6835" s="417"/>
      <c r="C6835" s="418"/>
      <c r="S6835" s="367"/>
      <c r="T6835" s="367"/>
      <c r="U6835" s="368"/>
      <c r="V6835" s="1"/>
      <c r="W6835" s="1"/>
      <c r="X6835" s="1"/>
      <c r="Y6835" s="1"/>
      <c r="Z6835" s="1"/>
      <c r="AA6835" s="1"/>
      <c r="AB6835" s="1"/>
      <c r="AC6835" s="1"/>
    </row>
    <row r="6836" spans="1:29" ht="15" customHeight="1" x14ac:dyDescent="0.25">
      <c r="A6836" s="342"/>
      <c r="B6836" s="417"/>
      <c r="C6836" s="418"/>
      <c r="S6836" s="367"/>
      <c r="T6836" s="367"/>
      <c r="U6836" s="368"/>
      <c r="V6836" s="1"/>
      <c r="W6836" s="1"/>
      <c r="X6836" s="1"/>
      <c r="Y6836" s="1"/>
      <c r="Z6836" s="1"/>
      <c r="AA6836" s="1"/>
      <c r="AB6836" s="1"/>
      <c r="AC6836" s="1"/>
    </row>
    <row r="6837" spans="1:29" ht="15" customHeight="1" x14ac:dyDescent="0.25">
      <c r="A6837" s="342"/>
      <c r="B6837" s="417"/>
      <c r="C6837" s="418"/>
      <c r="S6837" s="367"/>
      <c r="T6837" s="367"/>
      <c r="U6837" s="368"/>
      <c r="V6837" s="1"/>
      <c r="W6837" s="1"/>
      <c r="X6837" s="1"/>
      <c r="Y6837" s="1"/>
      <c r="Z6837" s="1"/>
      <c r="AA6837" s="1"/>
      <c r="AB6837" s="1"/>
      <c r="AC6837" s="1"/>
    </row>
    <row r="6838" spans="1:29" ht="15" customHeight="1" x14ac:dyDescent="0.25">
      <c r="A6838" s="342"/>
      <c r="B6838" s="417"/>
      <c r="C6838" s="418"/>
      <c r="S6838" s="367"/>
      <c r="T6838" s="367"/>
      <c r="U6838" s="368"/>
      <c r="V6838" s="1"/>
      <c r="W6838" s="1"/>
      <c r="X6838" s="1"/>
      <c r="Y6838" s="1"/>
      <c r="Z6838" s="1"/>
      <c r="AA6838" s="1"/>
      <c r="AB6838" s="1"/>
      <c r="AC6838" s="1"/>
    </row>
    <row r="6839" spans="1:29" ht="15" customHeight="1" x14ac:dyDescent="0.25">
      <c r="A6839" s="342"/>
      <c r="B6839" s="417"/>
      <c r="C6839" s="418"/>
      <c r="S6839" s="367"/>
      <c r="T6839" s="367"/>
      <c r="U6839" s="368"/>
      <c r="V6839" s="1"/>
      <c r="W6839" s="1"/>
      <c r="X6839" s="1"/>
      <c r="Y6839" s="1"/>
      <c r="Z6839" s="1"/>
      <c r="AA6839" s="1"/>
      <c r="AB6839" s="1"/>
      <c r="AC6839" s="1"/>
    </row>
    <row r="6840" spans="1:29" ht="15" customHeight="1" x14ac:dyDescent="0.25">
      <c r="A6840" s="342"/>
      <c r="B6840" s="417"/>
      <c r="C6840" s="418"/>
      <c r="S6840" s="367"/>
      <c r="T6840" s="367"/>
      <c r="U6840" s="368"/>
      <c r="V6840" s="1"/>
      <c r="W6840" s="1"/>
      <c r="X6840" s="1"/>
      <c r="Y6840" s="1"/>
      <c r="Z6840" s="1"/>
      <c r="AA6840" s="1"/>
      <c r="AB6840" s="1"/>
      <c r="AC6840" s="1"/>
    </row>
    <row r="6841" spans="1:29" ht="15" customHeight="1" x14ac:dyDescent="0.25">
      <c r="A6841" s="342"/>
      <c r="B6841" s="417"/>
      <c r="C6841" s="418"/>
      <c r="S6841" s="367"/>
      <c r="T6841" s="367"/>
      <c r="U6841" s="368"/>
      <c r="V6841" s="1"/>
      <c r="W6841" s="1"/>
      <c r="X6841" s="1"/>
      <c r="Y6841" s="1"/>
      <c r="Z6841" s="1"/>
      <c r="AA6841" s="1"/>
      <c r="AB6841" s="1"/>
      <c r="AC6841" s="1"/>
    </row>
    <row r="6842" spans="1:29" ht="15" customHeight="1" x14ac:dyDescent="0.25">
      <c r="A6842" s="342"/>
      <c r="B6842" s="417"/>
      <c r="C6842" s="418"/>
      <c r="S6842" s="367"/>
      <c r="T6842" s="367"/>
      <c r="U6842" s="368"/>
      <c r="V6842" s="1"/>
      <c r="W6842" s="1"/>
      <c r="X6842" s="1"/>
      <c r="Y6842" s="1"/>
      <c r="Z6842" s="1"/>
      <c r="AA6842" s="1"/>
      <c r="AB6842" s="1"/>
      <c r="AC6842" s="1"/>
    </row>
    <row r="6843" spans="1:29" ht="15" customHeight="1" x14ac:dyDescent="0.25">
      <c r="A6843" s="342"/>
      <c r="B6843" s="417"/>
      <c r="C6843" s="418"/>
      <c r="S6843" s="367"/>
      <c r="T6843" s="367"/>
      <c r="U6843" s="368"/>
      <c r="V6843" s="1"/>
      <c r="W6843" s="1"/>
      <c r="X6843" s="1"/>
      <c r="Y6843" s="1"/>
      <c r="Z6843" s="1"/>
      <c r="AA6843" s="1"/>
      <c r="AB6843" s="1"/>
      <c r="AC6843" s="1"/>
    </row>
    <row r="6844" spans="1:29" ht="15" customHeight="1" x14ac:dyDescent="0.25">
      <c r="A6844" s="342"/>
      <c r="B6844" s="417"/>
      <c r="C6844" s="418"/>
      <c r="S6844" s="367"/>
      <c r="T6844" s="367"/>
      <c r="U6844" s="368"/>
      <c r="V6844" s="1"/>
      <c r="W6844" s="1"/>
      <c r="X6844" s="1"/>
      <c r="Y6844" s="1"/>
      <c r="Z6844" s="1"/>
      <c r="AA6844" s="1"/>
      <c r="AB6844" s="1"/>
      <c r="AC6844" s="1"/>
    </row>
    <row r="6845" spans="1:29" ht="15" customHeight="1" x14ac:dyDescent="0.25">
      <c r="A6845" s="342"/>
      <c r="B6845" s="417"/>
      <c r="C6845" s="418"/>
      <c r="S6845" s="367"/>
      <c r="T6845" s="367"/>
      <c r="U6845" s="368"/>
      <c r="V6845" s="1"/>
      <c r="W6845" s="1"/>
      <c r="X6845" s="1"/>
      <c r="Y6845" s="1"/>
      <c r="Z6845" s="1"/>
      <c r="AA6845" s="1"/>
      <c r="AB6845" s="1"/>
      <c r="AC6845" s="1"/>
    </row>
    <row r="6846" spans="1:29" ht="15" customHeight="1" x14ac:dyDescent="0.25">
      <c r="A6846" s="342"/>
      <c r="B6846" s="417"/>
      <c r="C6846" s="418"/>
      <c r="S6846" s="367"/>
      <c r="T6846" s="367"/>
      <c r="U6846" s="368"/>
      <c r="V6846" s="1"/>
      <c r="W6846" s="1"/>
      <c r="X6846" s="1"/>
      <c r="Y6846" s="1"/>
      <c r="Z6846" s="1"/>
      <c r="AA6846" s="1"/>
      <c r="AB6846" s="1"/>
      <c r="AC6846" s="1"/>
    </row>
    <row r="6847" spans="1:29" ht="15" customHeight="1" x14ac:dyDescent="0.25">
      <c r="A6847" s="342"/>
      <c r="B6847" s="417"/>
      <c r="C6847" s="418"/>
      <c r="S6847" s="367"/>
      <c r="T6847" s="367"/>
      <c r="U6847" s="368"/>
      <c r="V6847" s="1"/>
      <c r="W6847" s="1"/>
      <c r="X6847" s="1"/>
      <c r="Y6847" s="1"/>
      <c r="Z6847" s="1"/>
      <c r="AA6847" s="1"/>
      <c r="AB6847" s="1"/>
      <c r="AC6847" s="1"/>
    </row>
    <row r="6848" spans="1:29" ht="15" customHeight="1" x14ac:dyDescent="0.25">
      <c r="A6848" s="342"/>
      <c r="B6848" s="417"/>
      <c r="C6848" s="418"/>
      <c r="S6848" s="367"/>
      <c r="T6848" s="367"/>
      <c r="U6848" s="368"/>
      <c r="V6848" s="1"/>
      <c r="W6848" s="1"/>
      <c r="X6848" s="1"/>
      <c r="Y6848" s="1"/>
      <c r="Z6848" s="1"/>
      <c r="AA6848" s="1"/>
      <c r="AB6848" s="1"/>
      <c r="AC6848" s="1"/>
    </row>
    <row r="6849" spans="1:29" ht="15" customHeight="1" x14ac:dyDescent="0.25">
      <c r="A6849" s="342"/>
      <c r="B6849" s="417"/>
      <c r="C6849" s="418"/>
      <c r="S6849" s="367"/>
      <c r="T6849" s="367"/>
      <c r="U6849" s="368"/>
      <c r="V6849" s="1"/>
      <c r="W6849" s="1"/>
      <c r="X6849" s="1"/>
      <c r="Y6849" s="1"/>
      <c r="Z6849" s="1"/>
      <c r="AA6849" s="1"/>
      <c r="AB6849" s="1"/>
      <c r="AC6849" s="1"/>
    </row>
    <row r="6850" spans="1:29" ht="15" customHeight="1" x14ac:dyDescent="0.25">
      <c r="A6850" s="342"/>
      <c r="B6850" s="417"/>
      <c r="C6850" s="418"/>
      <c r="S6850" s="367"/>
      <c r="T6850" s="367"/>
      <c r="U6850" s="368"/>
      <c r="V6850" s="1"/>
      <c r="W6850" s="1"/>
      <c r="X6850" s="1"/>
      <c r="Y6850" s="1"/>
      <c r="Z6850" s="1"/>
      <c r="AA6850" s="1"/>
      <c r="AB6850" s="1"/>
      <c r="AC6850" s="1"/>
    </row>
    <row r="6851" spans="1:29" ht="15" customHeight="1" x14ac:dyDescent="0.25">
      <c r="A6851" s="342"/>
      <c r="B6851" s="417"/>
      <c r="C6851" s="418"/>
      <c r="S6851" s="367"/>
      <c r="T6851" s="367"/>
      <c r="U6851" s="368"/>
      <c r="V6851" s="1"/>
      <c r="W6851" s="1"/>
      <c r="X6851" s="1"/>
      <c r="Y6851" s="1"/>
      <c r="Z6851" s="1"/>
      <c r="AA6851" s="1"/>
      <c r="AB6851" s="1"/>
      <c r="AC6851" s="1"/>
    </row>
    <row r="6852" spans="1:29" ht="15" customHeight="1" x14ac:dyDescent="0.25">
      <c r="A6852" s="342"/>
      <c r="B6852" s="417"/>
      <c r="C6852" s="418"/>
      <c r="S6852" s="367"/>
      <c r="T6852" s="367"/>
      <c r="U6852" s="368"/>
      <c r="V6852" s="1"/>
      <c r="W6852" s="1"/>
      <c r="X6852" s="1"/>
      <c r="Y6852" s="1"/>
      <c r="Z6852" s="1"/>
      <c r="AA6852" s="1"/>
      <c r="AB6852" s="1"/>
      <c r="AC6852" s="1"/>
    </row>
    <row r="6853" spans="1:29" ht="15" customHeight="1" x14ac:dyDescent="0.25">
      <c r="A6853" s="342"/>
      <c r="B6853" s="417"/>
      <c r="C6853" s="418"/>
      <c r="S6853" s="367"/>
      <c r="T6853" s="367"/>
      <c r="U6853" s="368"/>
      <c r="V6853" s="1"/>
      <c r="W6853" s="1"/>
      <c r="X6853" s="1"/>
      <c r="Y6853" s="1"/>
      <c r="Z6853" s="1"/>
      <c r="AA6853" s="1"/>
      <c r="AB6853" s="1"/>
      <c r="AC6853" s="1"/>
    </row>
    <row r="6854" spans="1:29" ht="15" customHeight="1" x14ac:dyDescent="0.25">
      <c r="A6854" s="342"/>
      <c r="B6854" s="417"/>
      <c r="C6854" s="418"/>
      <c r="S6854" s="367"/>
      <c r="T6854" s="367"/>
      <c r="U6854" s="368"/>
      <c r="V6854" s="1"/>
      <c r="W6854" s="1"/>
      <c r="X6854" s="1"/>
      <c r="Y6854" s="1"/>
      <c r="Z6854" s="1"/>
      <c r="AA6854" s="1"/>
      <c r="AB6854" s="1"/>
      <c r="AC6854" s="1"/>
    </row>
    <row r="6855" spans="1:29" ht="15" customHeight="1" x14ac:dyDescent="0.25">
      <c r="A6855" s="342"/>
      <c r="B6855" s="417"/>
      <c r="C6855" s="418"/>
      <c r="S6855" s="367"/>
      <c r="T6855" s="367"/>
      <c r="U6855" s="368"/>
      <c r="V6855" s="1"/>
      <c r="W6855" s="1"/>
      <c r="X6855" s="1"/>
      <c r="Y6855" s="1"/>
      <c r="Z6855" s="1"/>
      <c r="AA6855" s="1"/>
      <c r="AB6855" s="1"/>
      <c r="AC6855" s="1"/>
    </row>
    <row r="6856" spans="1:29" ht="15" customHeight="1" x14ac:dyDescent="0.25">
      <c r="A6856" s="342"/>
      <c r="B6856" s="417"/>
      <c r="C6856" s="418"/>
      <c r="S6856" s="367"/>
      <c r="T6856" s="367"/>
      <c r="U6856" s="368"/>
      <c r="V6856" s="1"/>
      <c r="W6856" s="1"/>
      <c r="X6856" s="1"/>
      <c r="Y6856" s="1"/>
      <c r="Z6856" s="1"/>
      <c r="AA6856" s="1"/>
      <c r="AB6856" s="1"/>
      <c r="AC6856" s="1"/>
    </row>
    <row r="6857" spans="1:29" ht="15" customHeight="1" x14ac:dyDescent="0.25">
      <c r="A6857" s="342"/>
      <c r="B6857" s="417"/>
      <c r="C6857" s="418"/>
      <c r="S6857" s="367"/>
      <c r="T6857" s="367"/>
      <c r="U6857" s="368"/>
      <c r="V6857" s="1"/>
      <c r="W6857" s="1"/>
      <c r="X6857" s="1"/>
      <c r="Y6857" s="1"/>
      <c r="Z6857" s="1"/>
      <c r="AA6857" s="1"/>
      <c r="AB6857" s="1"/>
      <c r="AC6857" s="1"/>
    </row>
    <row r="6858" spans="1:29" ht="15" customHeight="1" x14ac:dyDescent="0.25">
      <c r="A6858" s="342"/>
      <c r="B6858" s="417"/>
      <c r="C6858" s="418"/>
      <c r="S6858" s="367"/>
      <c r="T6858" s="367"/>
      <c r="U6858" s="368"/>
      <c r="V6858" s="1"/>
      <c r="W6858" s="1"/>
      <c r="X6858" s="1"/>
      <c r="Y6858" s="1"/>
      <c r="Z6858" s="1"/>
      <c r="AA6858" s="1"/>
      <c r="AB6858" s="1"/>
      <c r="AC6858" s="1"/>
    </row>
    <row r="6859" spans="1:29" ht="15" customHeight="1" x14ac:dyDescent="0.25">
      <c r="A6859" s="342"/>
      <c r="B6859" s="417"/>
      <c r="C6859" s="418"/>
      <c r="S6859" s="367"/>
      <c r="T6859" s="367"/>
      <c r="U6859" s="368"/>
      <c r="V6859" s="1"/>
      <c r="W6859" s="1"/>
      <c r="X6859" s="1"/>
      <c r="Y6859" s="1"/>
      <c r="Z6859" s="1"/>
      <c r="AA6859" s="1"/>
      <c r="AB6859" s="1"/>
      <c r="AC6859" s="1"/>
    </row>
    <row r="6860" spans="1:29" ht="15" customHeight="1" x14ac:dyDescent="0.25">
      <c r="A6860" s="342"/>
      <c r="B6860" s="417"/>
      <c r="C6860" s="418"/>
      <c r="S6860" s="367"/>
      <c r="T6860" s="367"/>
      <c r="U6860" s="368"/>
      <c r="V6860" s="1"/>
      <c r="W6860" s="1"/>
      <c r="X6860" s="1"/>
      <c r="Y6860" s="1"/>
      <c r="Z6860" s="1"/>
      <c r="AA6860" s="1"/>
      <c r="AB6860" s="1"/>
      <c r="AC6860" s="1"/>
    </row>
    <row r="6861" spans="1:29" ht="15" customHeight="1" x14ac:dyDescent="0.25">
      <c r="A6861" s="342"/>
      <c r="B6861" s="417"/>
      <c r="C6861" s="418"/>
      <c r="S6861" s="367"/>
      <c r="T6861" s="367"/>
      <c r="U6861" s="368"/>
      <c r="V6861" s="1"/>
      <c r="W6861" s="1"/>
      <c r="X6861" s="1"/>
      <c r="Y6861" s="1"/>
      <c r="Z6861" s="1"/>
      <c r="AA6861" s="1"/>
      <c r="AB6861" s="1"/>
      <c r="AC6861" s="1"/>
    </row>
    <row r="6862" spans="1:29" ht="15" customHeight="1" x14ac:dyDescent="0.25">
      <c r="A6862" s="342"/>
      <c r="B6862" s="417"/>
      <c r="C6862" s="418"/>
      <c r="S6862" s="367"/>
      <c r="T6862" s="367"/>
      <c r="U6862" s="368"/>
      <c r="V6862" s="1"/>
      <c r="W6862" s="1"/>
      <c r="X6862" s="1"/>
      <c r="Y6862" s="1"/>
      <c r="Z6862" s="1"/>
      <c r="AA6862" s="1"/>
      <c r="AB6862" s="1"/>
      <c r="AC6862" s="1"/>
    </row>
    <row r="6863" spans="1:29" ht="15" customHeight="1" x14ac:dyDescent="0.25">
      <c r="A6863" s="342"/>
      <c r="B6863" s="417"/>
      <c r="C6863" s="418"/>
      <c r="S6863" s="367"/>
      <c r="T6863" s="367"/>
      <c r="U6863" s="368"/>
      <c r="V6863" s="1"/>
      <c r="W6863" s="1"/>
      <c r="X6863" s="1"/>
      <c r="Y6863" s="1"/>
      <c r="Z6863" s="1"/>
      <c r="AA6863" s="1"/>
      <c r="AB6863" s="1"/>
      <c r="AC6863" s="1"/>
    </row>
    <row r="6864" spans="1:29" ht="15" customHeight="1" x14ac:dyDescent="0.25">
      <c r="A6864" s="342"/>
      <c r="B6864" s="417"/>
      <c r="C6864" s="418"/>
      <c r="S6864" s="367"/>
      <c r="T6864" s="367"/>
      <c r="U6864" s="368"/>
      <c r="V6864" s="1"/>
      <c r="W6864" s="1"/>
      <c r="X6864" s="1"/>
      <c r="Y6864" s="1"/>
      <c r="Z6864" s="1"/>
      <c r="AA6864" s="1"/>
      <c r="AB6864" s="1"/>
      <c r="AC6864" s="1"/>
    </row>
    <row r="6865" spans="1:29" ht="15" customHeight="1" x14ac:dyDescent="0.25">
      <c r="A6865" s="342"/>
      <c r="B6865" s="417"/>
      <c r="C6865" s="418"/>
      <c r="S6865" s="367"/>
      <c r="T6865" s="367"/>
      <c r="U6865" s="368"/>
      <c r="V6865" s="1"/>
      <c r="W6865" s="1"/>
      <c r="X6865" s="1"/>
      <c r="Y6865" s="1"/>
      <c r="Z6865" s="1"/>
      <c r="AA6865" s="1"/>
      <c r="AB6865" s="1"/>
      <c r="AC6865" s="1"/>
    </row>
    <row r="6866" spans="1:29" ht="15" customHeight="1" x14ac:dyDescent="0.25">
      <c r="A6866" s="342"/>
      <c r="B6866" s="417"/>
      <c r="C6866" s="418"/>
      <c r="S6866" s="367"/>
      <c r="T6866" s="367"/>
      <c r="U6866" s="368"/>
      <c r="V6866" s="1"/>
      <c r="W6866" s="1"/>
      <c r="X6866" s="1"/>
      <c r="Y6866" s="1"/>
      <c r="Z6866" s="1"/>
      <c r="AA6866" s="1"/>
      <c r="AB6866" s="1"/>
      <c r="AC6866" s="1"/>
    </row>
    <row r="6867" spans="1:29" ht="15" customHeight="1" x14ac:dyDescent="0.25">
      <c r="A6867" s="342"/>
      <c r="B6867" s="417"/>
      <c r="C6867" s="418"/>
      <c r="S6867" s="367"/>
      <c r="T6867" s="367"/>
      <c r="U6867" s="368"/>
      <c r="V6867" s="1"/>
      <c r="W6867" s="1"/>
      <c r="X6867" s="1"/>
      <c r="Y6867" s="1"/>
      <c r="Z6867" s="1"/>
      <c r="AA6867" s="1"/>
      <c r="AB6867" s="1"/>
      <c r="AC6867" s="1"/>
    </row>
    <row r="6868" spans="1:29" ht="15" customHeight="1" x14ac:dyDescent="0.25">
      <c r="A6868" s="342"/>
      <c r="B6868" s="417"/>
      <c r="C6868" s="418"/>
      <c r="S6868" s="367"/>
      <c r="T6868" s="367"/>
      <c r="U6868" s="368"/>
      <c r="V6868" s="1"/>
      <c r="W6868" s="1"/>
      <c r="X6868" s="1"/>
      <c r="Y6868" s="1"/>
      <c r="Z6868" s="1"/>
      <c r="AA6868" s="1"/>
      <c r="AB6868" s="1"/>
      <c r="AC6868" s="1"/>
    </row>
    <row r="6869" spans="1:29" ht="15" customHeight="1" x14ac:dyDescent="0.25">
      <c r="A6869" s="342"/>
      <c r="B6869" s="417"/>
      <c r="C6869" s="418"/>
      <c r="S6869" s="367"/>
      <c r="T6869" s="367"/>
      <c r="U6869" s="368"/>
      <c r="V6869" s="1"/>
      <c r="W6869" s="1"/>
      <c r="X6869" s="1"/>
      <c r="Y6869" s="1"/>
      <c r="Z6869" s="1"/>
      <c r="AA6869" s="1"/>
      <c r="AB6869" s="1"/>
      <c r="AC6869" s="1"/>
    </row>
    <row r="6870" spans="1:29" ht="15" customHeight="1" x14ac:dyDescent="0.25">
      <c r="A6870" s="342"/>
      <c r="B6870" s="417"/>
      <c r="C6870" s="418"/>
      <c r="S6870" s="367"/>
      <c r="T6870" s="367"/>
      <c r="U6870" s="368"/>
      <c r="V6870" s="1"/>
      <c r="W6870" s="1"/>
      <c r="X6870" s="1"/>
      <c r="Y6870" s="1"/>
      <c r="Z6870" s="1"/>
      <c r="AA6870" s="1"/>
      <c r="AB6870" s="1"/>
      <c r="AC6870" s="1"/>
    </row>
    <row r="6871" spans="1:29" ht="15" customHeight="1" x14ac:dyDescent="0.25">
      <c r="A6871" s="342"/>
      <c r="B6871" s="417"/>
      <c r="C6871" s="418"/>
      <c r="S6871" s="367"/>
      <c r="T6871" s="367"/>
      <c r="U6871" s="368"/>
      <c r="V6871" s="1"/>
      <c r="W6871" s="1"/>
      <c r="X6871" s="1"/>
      <c r="Y6871" s="1"/>
      <c r="Z6871" s="1"/>
      <c r="AA6871" s="1"/>
      <c r="AB6871" s="1"/>
      <c r="AC6871" s="1"/>
    </row>
    <row r="6872" spans="1:29" ht="15" customHeight="1" x14ac:dyDescent="0.25">
      <c r="A6872" s="342"/>
      <c r="B6872" s="417"/>
      <c r="C6872" s="418"/>
      <c r="S6872" s="367"/>
      <c r="T6872" s="367"/>
      <c r="U6872" s="368"/>
      <c r="V6872" s="1"/>
      <c r="W6872" s="1"/>
      <c r="X6872" s="1"/>
      <c r="Y6872" s="1"/>
      <c r="Z6872" s="1"/>
      <c r="AA6872" s="1"/>
      <c r="AB6872" s="1"/>
      <c r="AC6872" s="1"/>
    </row>
    <row r="6873" spans="1:29" ht="15" customHeight="1" x14ac:dyDescent="0.25">
      <c r="A6873" s="342"/>
      <c r="B6873" s="417"/>
      <c r="C6873" s="418"/>
      <c r="S6873" s="367"/>
      <c r="T6873" s="367"/>
      <c r="U6873" s="368"/>
      <c r="V6873" s="1"/>
      <c r="W6873" s="1"/>
      <c r="X6873" s="1"/>
      <c r="Y6873" s="1"/>
      <c r="Z6873" s="1"/>
      <c r="AA6873" s="1"/>
      <c r="AB6873" s="1"/>
      <c r="AC6873" s="1"/>
    </row>
    <row r="6874" spans="1:29" ht="15" customHeight="1" x14ac:dyDescent="0.25">
      <c r="A6874" s="342"/>
      <c r="B6874" s="417"/>
      <c r="C6874" s="418"/>
      <c r="S6874" s="367"/>
      <c r="T6874" s="367"/>
      <c r="U6874" s="368"/>
      <c r="V6874" s="1"/>
      <c r="W6874" s="1"/>
      <c r="X6874" s="1"/>
      <c r="Y6874" s="1"/>
      <c r="Z6874" s="1"/>
      <c r="AA6874" s="1"/>
      <c r="AB6874" s="1"/>
      <c r="AC6874" s="1"/>
    </row>
    <row r="6875" spans="1:29" ht="15" customHeight="1" x14ac:dyDescent="0.25">
      <c r="A6875" s="342"/>
      <c r="B6875" s="417"/>
      <c r="C6875" s="418"/>
      <c r="S6875" s="367"/>
      <c r="T6875" s="367"/>
      <c r="U6875" s="368"/>
      <c r="V6875" s="1"/>
      <c r="W6875" s="1"/>
      <c r="X6875" s="1"/>
      <c r="Y6875" s="1"/>
      <c r="Z6875" s="1"/>
      <c r="AA6875" s="1"/>
      <c r="AB6875" s="1"/>
      <c r="AC6875" s="1"/>
    </row>
    <row r="6876" spans="1:29" ht="15" customHeight="1" x14ac:dyDescent="0.25">
      <c r="A6876" s="342"/>
      <c r="B6876" s="417"/>
      <c r="C6876" s="418"/>
      <c r="S6876" s="367"/>
      <c r="T6876" s="367"/>
      <c r="U6876" s="368"/>
      <c r="V6876" s="1"/>
      <c r="W6876" s="1"/>
      <c r="X6876" s="1"/>
      <c r="Y6876" s="1"/>
      <c r="Z6876" s="1"/>
      <c r="AA6876" s="1"/>
      <c r="AB6876" s="1"/>
      <c r="AC6876" s="1"/>
    </row>
    <row r="6877" spans="1:29" ht="15" customHeight="1" x14ac:dyDescent="0.25">
      <c r="A6877" s="342"/>
      <c r="B6877" s="417"/>
      <c r="C6877" s="418"/>
      <c r="S6877" s="367"/>
      <c r="T6877" s="367"/>
      <c r="U6877" s="368"/>
      <c r="V6877" s="1"/>
      <c r="W6877" s="1"/>
      <c r="X6877" s="1"/>
      <c r="Y6877" s="1"/>
      <c r="Z6877" s="1"/>
      <c r="AA6877" s="1"/>
      <c r="AB6877" s="1"/>
      <c r="AC6877" s="1"/>
    </row>
    <row r="6878" spans="1:29" ht="15" customHeight="1" x14ac:dyDescent="0.25">
      <c r="A6878" s="342"/>
      <c r="B6878" s="417"/>
      <c r="C6878" s="418"/>
      <c r="S6878" s="367"/>
      <c r="T6878" s="367"/>
      <c r="U6878" s="368"/>
      <c r="V6878" s="1"/>
      <c r="W6878" s="1"/>
      <c r="X6878" s="1"/>
      <c r="Y6878" s="1"/>
      <c r="Z6878" s="1"/>
      <c r="AA6878" s="1"/>
      <c r="AB6878" s="1"/>
      <c r="AC6878" s="1"/>
    </row>
    <row r="6879" spans="1:29" ht="15" customHeight="1" x14ac:dyDescent="0.25">
      <c r="A6879" s="342"/>
      <c r="B6879" s="417"/>
      <c r="C6879" s="418"/>
      <c r="S6879" s="367"/>
      <c r="T6879" s="367"/>
      <c r="U6879" s="368"/>
      <c r="V6879" s="1"/>
      <c r="W6879" s="1"/>
      <c r="X6879" s="1"/>
      <c r="Y6879" s="1"/>
      <c r="Z6879" s="1"/>
      <c r="AA6879" s="1"/>
      <c r="AB6879" s="1"/>
      <c r="AC6879" s="1"/>
    </row>
    <row r="6880" spans="1:29" ht="15" customHeight="1" x14ac:dyDescent="0.25">
      <c r="A6880" s="342"/>
      <c r="B6880" s="417"/>
      <c r="C6880" s="418"/>
      <c r="S6880" s="367"/>
      <c r="T6880" s="367"/>
      <c r="U6880" s="368"/>
      <c r="V6880" s="1"/>
      <c r="W6880" s="1"/>
      <c r="X6880" s="1"/>
      <c r="Y6880" s="1"/>
      <c r="Z6880" s="1"/>
      <c r="AA6880" s="1"/>
      <c r="AB6880" s="1"/>
      <c r="AC6880" s="1"/>
    </row>
    <row r="6881" spans="1:29" ht="15" customHeight="1" x14ac:dyDescent="0.25">
      <c r="A6881" s="342"/>
      <c r="B6881" s="417"/>
      <c r="C6881" s="418"/>
      <c r="S6881" s="367"/>
      <c r="T6881" s="367"/>
      <c r="U6881" s="368"/>
      <c r="V6881" s="1"/>
      <c r="W6881" s="1"/>
      <c r="X6881" s="1"/>
      <c r="Y6881" s="1"/>
      <c r="Z6881" s="1"/>
      <c r="AA6881" s="1"/>
      <c r="AB6881" s="1"/>
      <c r="AC6881" s="1"/>
    </row>
    <row r="6882" spans="1:29" ht="15" customHeight="1" x14ac:dyDescent="0.25">
      <c r="A6882" s="342"/>
      <c r="B6882" s="417"/>
      <c r="C6882" s="418"/>
      <c r="S6882" s="367"/>
      <c r="T6882" s="367"/>
      <c r="U6882" s="368"/>
      <c r="V6882" s="1"/>
      <c r="W6882" s="1"/>
      <c r="X6882" s="1"/>
      <c r="Y6882" s="1"/>
      <c r="Z6882" s="1"/>
      <c r="AA6882" s="1"/>
      <c r="AB6882" s="1"/>
      <c r="AC6882" s="1"/>
    </row>
    <row r="6883" spans="1:29" ht="15" customHeight="1" x14ac:dyDescent="0.25">
      <c r="A6883" s="342"/>
      <c r="B6883" s="417"/>
      <c r="C6883" s="418"/>
      <c r="S6883" s="367"/>
      <c r="T6883" s="367"/>
      <c r="U6883" s="368"/>
      <c r="V6883" s="1"/>
      <c r="W6883" s="1"/>
      <c r="X6883" s="1"/>
      <c r="Y6883" s="1"/>
      <c r="Z6883" s="1"/>
      <c r="AA6883" s="1"/>
      <c r="AB6883" s="1"/>
      <c r="AC6883" s="1"/>
    </row>
    <row r="6884" spans="1:29" ht="15" customHeight="1" x14ac:dyDescent="0.25">
      <c r="A6884" s="342"/>
      <c r="B6884" s="417"/>
      <c r="C6884" s="418"/>
      <c r="S6884" s="367"/>
      <c r="T6884" s="367"/>
      <c r="U6884" s="368"/>
      <c r="V6884" s="1"/>
      <c r="W6884" s="1"/>
      <c r="X6884" s="1"/>
      <c r="Y6884" s="1"/>
      <c r="Z6884" s="1"/>
      <c r="AA6884" s="1"/>
      <c r="AB6884" s="1"/>
      <c r="AC6884" s="1"/>
    </row>
    <row r="6885" spans="1:29" ht="15" customHeight="1" x14ac:dyDescent="0.25">
      <c r="A6885" s="342"/>
      <c r="B6885" s="417"/>
      <c r="C6885" s="418"/>
      <c r="S6885" s="367"/>
      <c r="T6885" s="367"/>
      <c r="U6885" s="368"/>
      <c r="V6885" s="1"/>
      <c r="W6885" s="1"/>
      <c r="X6885" s="1"/>
      <c r="Y6885" s="1"/>
      <c r="Z6885" s="1"/>
      <c r="AA6885" s="1"/>
      <c r="AB6885" s="1"/>
      <c r="AC6885" s="1"/>
    </row>
    <row r="6886" spans="1:29" ht="15" customHeight="1" x14ac:dyDescent="0.25">
      <c r="A6886" s="342"/>
      <c r="B6886" s="417"/>
      <c r="C6886" s="418"/>
      <c r="S6886" s="367"/>
      <c r="T6886" s="367"/>
      <c r="U6886" s="368"/>
      <c r="V6886" s="1"/>
      <c r="W6886" s="1"/>
      <c r="X6886" s="1"/>
      <c r="Y6886" s="1"/>
      <c r="Z6886" s="1"/>
      <c r="AA6886" s="1"/>
      <c r="AB6886" s="1"/>
      <c r="AC6886" s="1"/>
    </row>
    <row r="6887" spans="1:29" ht="15" customHeight="1" x14ac:dyDescent="0.25">
      <c r="A6887" s="342"/>
      <c r="B6887" s="417"/>
      <c r="C6887" s="418"/>
      <c r="S6887" s="367"/>
      <c r="T6887" s="367"/>
      <c r="U6887" s="368"/>
      <c r="V6887" s="1"/>
      <c r="W6887" s="1"/>
      <c r="X6887" s="1"/>
      <c r="Y6887" s="1"/>
      <c r="Z6887" s="1"/>
      <c r="AA6887" s="1"/>
      <c r="AB6887" s="1"/>
      <c r="AC6887" s="1"/>
    </row>
    <row r="6888" spans="1:29" ht="15" customHeight="1" x14ac:dyDescent="0.25">
      <c r="A6888" s="342"/>
      <c r="B6888" s="417"/>
      <c r="C6888" s="418"/>
      <c r="S6888" s="367"/>
      <c r="T6888" s="367"/>
      <c r="U6888" s="368"/>
      <c r="V6888" s="1"/>
      <c r="W6888" s="1"/>
      <c r="X6888" s="1"/>
      <c r="Y6888" s="1"/>
      <c r="Z6888" s="1"/>
      <c r="AA6888" s="1"/>
      <c r="AB6888" s="1"/>
      <c r="AC6888" s="1"/>
    </row>
    <row r="6889" spans="1:29" ht="15" customHeight="1" x14ac:dyDescent="0.25">
      <c r="A6889" s="342"/>
      <c r="B6889" s="417"/>
      <c r="C6889" s="418"/>
      <c r="S6889" s="367"/>
      <c r="T6889" s="367"/>
      <c r="U6889" s="368"/>
      <c r="V6889" s="1"/>
      <c r="W6889" s="1"/>
      <c r="X6889" s="1"/>
      <c r="Y6889" s="1"/>
      <c r="Z6889" s="1"/>
      <c r="AA6889" s="1"/>
      <c r="AB6889" s="1"/>
      <c r="AC6889" s="1"/>
    </row>
    <row r="6890" spans="1:29" ht="15" customHeight="1" x14ac:dyDescent="0.25">
      <c r="A6890" s="342"/>
      <c r="B6890" s="417"/>
      <c r="C6890" s="418"/>
      <c r="S6890" s="367"/>
      <c r="T6890" s="367"/>
      <c r="U6890" s="368"/>
      <c r="V6890" s="1"/>
      <c r="W6890" s="1"/>
      <c r="X6890" s="1"/>
      <c r="Y6890" s="1"/>
      <c r="Z6890" s="1"/>
      <c r="AA6890" s="1"/>
      <c r="AB6890" s="1"/>
      <c r="AC6890" s="1"/>
    </row>
    <row r="6891" spans="1:29" ht="15" customHeight="1" x14ac:dyDescent="0.25">
      <c r="A6891" s="342"/>
      <c r="B6891" s="417"/>
      <c r="C6891" s="418"/>
      <c r="S6891" s="367"/>
      <c r="T6891" s="367"/>
      <c r="U6891" s="368"/>
      <c r="V6891" s="1"/>
      <c r="W6891" s="1"/>
      <c r="X6891" s="1"/>
      <c r="Y6891" s="1"/>
      <c r="Z6891" s="1"/>
      <c r="AA6891" s="1"/>
      <c r="AB6891" s="1"/>
      <c r="AC6891" s="1"/>
    </row>
    <row r="6892" spans="1:29" ht="15" customHeight="1" x14ac:dyDescent="0.25">
      <c r="A6892" s="342"/>
      <c r="B6892" s="417"/>
      <c r="C6892" s="418"/>
      <c r="S6892" s="367"/>
      <c r="T6892" s="367"/>
      <c r="U6892" s="368"/>
      <c r="V6892" s="1"/>
      <c r="W6892" s="1"/>
      <c r="X6892" s="1"/>
      <c r="Y6892" s="1"/>
      <c r="Z6892" s="1"/>
      <c r="AA6892" s="1"/>
      <c r="AB6892" s="1"/>
      <c r="AC6892" s="1"/>
    </row>
    <row r="6893" spans="1:29" ht="15" customHeight="1" x14ac:dyDescent="0.25">
      <c r="A6893" s="342"/>
      <c r="B6893" s="417"/>
      <c r="C6893" s="418"/>
      <c r="S6893" s="367"/>
      <c r="T6893" s="367"/>
      <c r="U6893" s="368"/>
      <c r="V6893" s="1"/>
      <c r="W6893" s="1"/>
      <c r="X6893" s="1"/>
      <c r="Y6893" s="1"/>
      <c r="Z6893" s="1"/>
      <c r="AA6893" s="1"/>
      <c r="AB6893" s="1"/>
      <c r="AC6893" s="1"/>
    </row>
    <row r="6894" spans="1:29" ht="15" customHeight="1" x14ac:dyDescent="0.25">
      <c r="A6894" s="342"/>
      <c r="B6894" s="417"/>
      <c r="C6894" s="418"/>
      <c r="S6894" s="367"/>
      <c r="T6894" s="367"/>
      <c r="U6894" s="368"/>
      <c r="V6894" s="1"/>
      <c r="W6894" s="1"/>
      <c r="X6894" s="1"/>
      <c r="Y6894" s="1"/>
      <c r="Z6894" s="1"/>
      <c r="AA6894" s="1"/>
      <c r="AB6894" s="1"/>
      <c r="AC6894" s="1"/>
    </row>
    <row r="6895" spans="1:29" ht="15" customHeight="1" x14ac:dyDescent="0.25">
      <c r="A6895" s="342"/>
      <c r="B6895" s="417"/>
      <c r="C6895" s="418"/>
      <c r="S6895" s="367"/>
      <c r="T6895" s="367"/>
      <c r="U6895" s="368"/>
      <c r="V6895" s="1"/>
      <c r="W6895" s="1"/>
      <c r="X6895" s="1"/>
      <c r="Y6895" s="1"/>
      <c r="Z6895" s="1"/>
      <c r="AA6895" s="1"/>
      <c r="AB6895" s="1"/>
      <c r="AC6895" s="1"/>
    </row>
    <row r="6896" spans="1:29" ht="15" customHeight="1" x14ac:dyDescent="0.25">
      <c r="A6896" s="342"/>
      <c r="B6896" s="417"/>
      <c r="C6896" s="418"/>
      <c r="S6896" s="367"/>
      <c r="T6896" s="367"/>
      <c r="U6896" s="368"/>
      <c r="V6896" s="1"/>
      <c r="W6896" s="1"/>
      <c r="X6896" s="1"/>
      <c r="Y6896" s="1"/>
      <c r="Z6896" s="1"/>
      <c r="AA6896" s="1"/>
      <c r="AB6896" s="1"/>
      <c r="AC6896" s="1"/>
    </row>
    <row r="6897" spans="1:29" ht="15" customHeight="1" x14ac:dyDescent="0.25">
      <c r="A6897" s="342"/>
      <c r="B6897" s="417"/>
      <c r="C6897" s="418"/>
      <c r="S6897" s="367"/>
      <c r="T6897" s="367"/>
      <c r="U6897" s="368"/>
      <c r="V6897" s="1"/>
      <c r="W6897" s="1"/>
      <c r="X6897" s="1"/>
      <c r="Y6897" s="1"/>
      <c r="Z6897" s="1"/>
      <c r="AA6897" s="1"/>
      <c r="AB6897" s="1"/>
      <c r="AC6897" s="1"/>
    </row>
    <row r="6898" spans="1:29" ht="15" customHeight="1" x14ac:dyDescent="0.25">
      <c r="A6898" s="342"/>
      <c r="B6898" s="417"/>
      <c r="C6898" s="418"/>
      <c r="S6898" s="367"/>
      <c r="T6898" s="367"/>
      <c r="U6898" s="368"/>
      <c r="V6898" s="1"/>
      <c r="W6898" s="1"/>
      <c r="X6898" s="1"/>
      <c r="Y6898" s="1"/>
      <c r="Z6898" s="1"/>
      <c r="AA6898" s="1"/>
      <c r="AB6898" s="1"/>
      <c r="AC6898" s="1"/>
    </row>
    <row r="6899" spans="1:29" ht="15" customHeight="1" x14ac:dyDescent="0.25">
      <c r="A6899" s="342"/>
      <c r="B6899" s="417"/>
      <c r="C6899" s="418"/>
      <c r="S6899" s="367"/>
      <c r="T6899" s="367"/>
      <c r="U6899" s="368"/>
      <c r="V6899" s="1"/>
      <c r="W6899" s="1"/>
      <c r="X6899" s="1"/>
      <c r="Y6899" s="1"/>
      <c r="Z6899" s="1"/>
      <c r="AA6899" s="1"/>
      <c r="AB6899" s="1"/>
      <c r="AC6899" s="1"/>
    </row>
    <row r="6900" spans="1:29" ht="15" customHeight="1" x14ac:dyDescent="0.25">
      <c r="A6900" s="342"/>
      <c r="B6900" s="417"/>
      <c r="C6900" s="418"/>
      <c r="S6900" s="367"/>
      <c r="T6900" s="367"/>
      <c r="U6900" s="368"/>
      <c r="V6900" s="1"/>
      <c r="W6900" s="1"/>
      <c r="X6900" s="1"/>
      <c r="Y6900" s="1"/>
      <c r="Z6900" s="1"/>
      <c r="AA6900" s="1"/>
      <c r="AB6900" s="1"/>
      <c r="AC6900" s="1"/>
    </row>
    <row r="6901" spans="1:29" ht="15" customHeight="1" x14ac:dyDescent="0.25">
      <c r="A6901" s="342"/>
      <c r="B6901" s="417"/>
      <c r="C6901" s="418"/>
      <c r="S6901" s="367"/>
      <c r="T6901" s="367"/>
      <c r="U6901" s="368"/>
      <c r="V6901" s="1"/>
      <c r="W6901" s="1"/>
      <c r="X6901" s="1"/>
      <c r="Y6901" s="1"/>
      <c r="Z6901" s="1"/>
      <c r="AA6901" s="1"/>
      <c r="AB6901" s="1"/>
      <c r="AC6901" s="1"/>
    </row>
    <row r="6902" spans="1:29" ht="15" customHeight="1" x14ac:dyDescent="0.25">
      <c r="A6902" s="342"/>
      <c r="B6902" s="417"/>
      <c r="C6902" s="418"/>
      <c r="S6902" s="367"/>
      <c r="T6902" s="367"/>
      <c r="U6902" s="368"/>
      <c r="V6902" s="1"/>
      <c r="W6902" s="1"/>
      <c r="X6902" s="1"/>
      <c r="Y6902" s="1"/>
      <c r="Z6902" s="1"/>
      <c r="AA6902" s="1"/>
      <c r="AB6902" s="1"/>
      <c r="AC6902" s="1"/>
    </row>
    <row r="6903" spans="1:29" ht="15" customHeight="1" x14ac:dyDescent="0.25">
      <c r="A6903" s="342"/>
      <c r="B6903" s="417"/>
      <c r="C6903" s="418"/>
      <c r="S6903" s="367"/>
      <c r="T6903" s="367"/>
      <c r="U6903" s="368"/>
      <c r="V6903" s="1"/>
      <c r="W6903" s="1"/>
      <c r="X6903" s="1"/>
      <c r="Y6903" s="1"/>
      <c r="Z6903" s="1"/>
      <c r="AA6903" s="1"/>
      <c r="AB6903" s="1"/>
      <c r="AC6903" s="1"/>
    </row>
    <row r="6904" spans="1:29" ht="15" customHeight="1" x14ac:dyDescent="0.25">
      <c r="A6904" s="342"/>
      <c r="B6904" s="417"/>
      <c r="C6904" s="418"/>
      <c r="S6904" s="367"/>
      <c r="T6904" s="367"/>
      <c r="U6904" s="368"/>
      <c r="V6904" s="1"/>
      <c r="W6904" s="1"/>
      <c r="X6904" s="1"/>
      <c r="Y6904" s="1"/>
      <c r="Z6904" s="1"/>
      <c r="AA6904" s="1"/>
      <c r="AB6904" s="1"/>
      <c r="AC6904" s="1"/>
    </row>
    <row r="6905" spans="1:29" ht="15" customHeight="1" x14ac:dyDescent="0.25">
      <c r="A6905" s="342"/>
      <c r="B6905" s="417"/>
      <c r="C6905" s="418"/>
      <c r="S6905" s="367"/>
      <c r="T6905" s="367"/>
      <c r="U6905" s="368"/>
      <c r="V6905" s="1"/>
      <c r="W6905" s="1"/>
      <c r="X6905" s="1"/>
      <c r="Y6905" s="1"/>
      <c r="Z6905" s="1"/>
      <c r="AA6905" s="1"/>
      <c r="AB6905" s="1"/>
      <c r="AC6905" s="1"/>
    </row>
    <row r="6906" spans="1:29" ht="15" customHeight="1" x14ac:dyDescent="0.25">
      <c r="A6906" s="342"/>
      <c r="B6906" s="417"/>
      <c r="C6906" s="418"/>
      <c r="S6906" s="367"/>
      <c r="T6906" s="367"/>
      <c r="U6906" s="368"/>
      <c r="V6906" s="1"/>
      <c r="W6906" s="1"/>
      <c r="X6906" s="1"/>
      <c r="Y6906" s="1"/>
      <c r="Z6906" s="1"/>
      <c r="AA6906" s="1"/>
      <c r="AB6906" s="1"/>
      <c r="AC6906" s="1"/>
    </row>
    <row r="6907" spans="1:29" ht="15" customHeight="1" x14ac:dyDescent="0.25">
      <c r="A6907" s="342"/>
      <c r="B6907" s="417"/>
      <c r="C6907" s="418"/>
      <c r="S6907" s="367"/>
      <c r="T6907" s="367"/>
      <c r="U6907" s="368"/>
      <c r="V6907" s="1"/>
      <c r="W6907" s="1"/>
      <c r="X6907" s="1"/>
      <c r="Y6907" s="1"/>
      <c r="Z6907" s="1"/>
      <c r="AA6907" s="1"/>
      <c r="AB6907" s="1"/>
      <c r="AC6907" s="1"/>
    </row>
    <row r="6908" spans="1:29" ht="15" customHeight="1" x14ac:dyDescent="0.25">
      <c r="A6908" s="342"/>
      <c r="B6908" s="417"/>
      <c r="C6908" s="418"/>
      <c r="S6908" s="367"/>
      <c r="T6908" s="367"/>
      <c r="U6908" s="368"/>
      <c r="V6908" s="1"/>
      <c r="W6908" s="1"/>
      <c r="X6908" s="1"/>
      <c r="Y6908" s="1"/>
      <c r="Z6908" s="1"/>
      <c r="AA6908" s="1"/>
      <c r="AB6908" s="1"/>
      <c r="AC6908" s="1"/>
    </row>
    <row r="6909" spans="1:29" ht="15" customHeight="1" x14ac:dyDescent="0.25">
      <c r="A6909" s="342"/>
      <c r="B6909" s="417"/>
      <c r="C6909" s="418"/>
      <c r="S6909" s="367"/>
      <c r="T6909" s="367"/>
      <c r="U6909" s="368"/>
      <c r="V6909" s="1"/>
      <c r="W6909" s="1"/>
      <c r="X6909" s="1"/>
      <c r="Y6909" s="1"/>
      <c r="Z6909" s="1"/>
      <c r="AA6909" s="1"/>
      <c r="AB6909" s="1"/>
      <c r="AC6909" s="1"/>
    </row>
    <row r="6910" spans="1:29" ht="15" customHeight="1" x14ac:dyDescent="0.25">
      <c r="A6910" s="342"/>
      <c r="B6910" s="417"/>
      <c r="C6910" s="418"/>
      <c r="S6910" s="367"/>
      <c r="T6910" s="367"/>
      <c r="U6910" s="368"/>
      <c r="V6910" s="1"/>
      <c r="W6910" s="1"/>
      <c r="X6910" s="1"/>
      <c r="Y6910" s="1"/>
      <c r="Z6910" s="1"/>
      <c r="AA6910" s="1"/>
      <c r="AB6910" s="1"/>
      <c r="AC6910" s="1"/>
    </row>
    <row r="6911" spans="1:29" ht="15" customHeight="1" x14ac:dyDescent="0.25">
      <c r="A6911" s="342"/>
      <c r="B6911" s="417"/>
      <c r="C6911" s="418"/>
      <c r="S6911" s="367"/>
      <c r="T6911" s="367"/>
      <c r="U6911" s="368"/>
      <c r="V6911" s="1"/>
      <c r="W6911" s="1"/>
      <c r="X6911" s="1"/>
      <c r="Y6911" s="1"/>
      <c r="Z6911" s="1"/>
      <c r="AA6911" s="1"/>
      <c r="AB6911" s="1"/>
      <c r="AC6911" s="1"/>
    </row>
    <row r="6912" spans="1:29" ht="15" customHeight="1" x14ac:dyDescent="0.25">
      <c r="A6912" s="342"/>
      <c r="B6912" s="417"/>
      <c r="C6912" s="418"/>
      <c r="S6912" s="367"/>
      <c r="T6912" s="367"/>
      <c r="U6912" s="368"/>
      <c r="V6912" s="1"/>
      <c r="W6912" s="1"/>
      <c r="X6912" s="1"/>
      <c r="Y6912" s="1"/>
      <c r="Z6912" s="1"/>
      <c r="AA6912" s="1"/>
      <c r="AB6912" s="1"/>
      <c r="AC6912" s="1"/>
    </row>
    <row r="6913" spans="1:29" ht="15" customHeight="1" x14ac:dyDescent="0.25">
      <c r="A6913" s="342"/>
      <c r="B6913" s="417"/>
      <c r="C6913" s="418"/>
      <c r="S6913" s="367"/>
      <c r="T6913" s="367"/>
      <c r="U6913" s="368"/>
      <c r="V6913" s="1"/>
      <c r="W6913" s="1"/>
      <c r="X6913" s="1"/>
      <c r="Y6913" s="1"/>
      <c r="Z6913" s="1"/>
      <c r="AA6913" s="1"/>
      <c r="AB6913" s="1"/>
      <c r="AC6913" s="1"/>
    </row>
    <row r="6914" spans="1:29" ht="15" customHeight="1" x14ac:dyDescent="0.25">
      <c r="A6914" s="342"/>
      <c r="B6914" s="417"/>
      <c r="C6914" s="418"/>
      <c r="S6914" s="367"/>
      <c r="T6914" s="367"/>
      <c r="U6914" s="368"/>
      <c r="V6914" s="1"/>
      <c r="W6914" s="1"/>
      <c r="X6914" s="1"/>
      <c r="Y6914" s="1"/>
      <c r="Z6914" s="1"/>
      <c r="AA6914" s="1"/>
      <c r="AB6914" s="1"/>
      <c r="AC6914" s="1"/>
    </row>
    <row r="6915" spans="1:29" ht="15" customHeight="1" x14ac:dyDescent="0.25">
      <c r="A6915" s="342"/>
      <c r="B6915" s="417"/>
      <c r="C6915" s="418"/>
      <c r="S6915" s="367"/>
      <c r="T6915" s="367"/>
      <c r="U6915" s="368"/>
      <c r="V6915" s="1"/>
      <c r="W6915" s="1"/>
      <c r="X6915" s="1"/>
      <c r="Y6915" s="1"/>
      <c r="Z6915" s="1"/>
      <c r="AA6915" s="1"/>
      <c r="AB6915" s="1"/>
      <c r="AC6915" s="1"/>
    </row>
    <row r="6916" spans="1:29" ht="15" customHeight="1" x14ac:dyDescent="0.25">
      <c r="A6916" s="342"/>
      <c r="B6916" s="417"/>
      <c r="C6916" s="418"/>
      <c r="S6916" s="367"/>
      <c r="T6916" s="367"/>
      <c r="U6916" s="368"/>
      <c r="V6916" s="1"/>
      <c r="W6916" s="1"/>
      <c r="X6916" s="1"/>
      <c r="Y6916" s="1"/>
      <c r="Z6916" s="1"/>
      <c r="AA6916" s="1"/>
      <c r="AB6916" s="1"/>
      <c r="AC6916" s="1"/>
    </row>
    <row r="6917" spans="1:29" ht="15" customHeight="1" x14ac:dyDescent="0.25">
      <c r="A6917" s="342"/>
      <c r="B6917" s="417"/>
      <c r="C6917" s="418"/>
      <c r="S6917" s="367"/>
      <c r="T6917" s="367"/>
      <c r="U6917" s="368"/>
      <c r="V6917" s="1"/>
      <c r="W6917" s="1"/>
      <c r="X6917" s="1"/>
      <c r="Y6917" s="1"/>
      <c r="Z6917" s="1"/>
      <c r="AA6917" s="1"/>
      <c r="AB6917" s="1"/>
      <c r="AC6917" s="1"/>
    </row>
    <row r="6918" spans="1:29" ht="15" customHeight="1" x14ac:dyDescent="0.25">
      <c r="A6918" s="342"/>
      <c r="B6918" s="417"/>
      <c r="C6918" s="418"/>
      <c r="S6918" s="367"/>
      <c r="T6918" s="367"/>
      <c r="U6918" s="368"/>
      <c r="V6918" s="1"/>
      <c r="W6918" s="1"/>
      <c r="X6918" s="1"/>
      <c r="Y6918" s="1"/>
      <c r="Z6918" s="1"/>
      <c r="AA6918" s="1"/>
      <c r="AB6918" s="1"/>
      <c r="AC6918" s="1"/>
    </row>
    <row r="6919" spans="1:29" ht="15" customHeight="1" x14ac:dyDescent="0.25">
      <c r="A6919" s="342"/>
      <c r="B6919" s="417"/>
      <c r="C6919" s="418"/>
      <c r="S6919" s="367"/>
      <c r="T6919" s="367"/>
      <c r="U6919" s="368"/>
      <c r="V6919" s="1"/>
      <c r="W6919" s="1"/>
      <c r="X6919" s="1"/>
      <c r="Y6919" s="1"/>
      <c r="Z6919" s="1"/>
      <c r="AA6919" s="1"/>
      <c r="AB6919" s="1"/>
      <c r="AC6919" s="1"/>
    </row>
    <row r="6920" spans="1:29" ht="15" customHeight="1" x14ac:dyDescent="0.25">
      <c r="A6920" s="342"/>
      <c r="B6920" s="417"/>
      <c r="C6920" s="418"/>
      <c r="S6920" s="367"/>
      <c r="T6920" s="367"/>
      <c r="U6920" s="368"/>
      <c r="V6920" s="1"/>
      <c r="W6920" s="1"/>
      <c r="X6920" s="1"/>
      <c r="Y6920" s="1"/>
      <c r="Z6920" s="1"/>
      <c r="AA6920" s="1"/>
      <c r="AB6920" s="1"/>
      <c r="AC6920" s="1"/>
    </row>
    <row r="6921" spans="1:29" ht="15" customHeight="1" x14ac:dyDescent="0.25">
      <c r="A6921" s="342"/>
      <c r="B6921" s="417"/>
      <c r="C6921" s="418"/>
      <c r="S6921" s="367"/>
      <c r="T6921" s="367"/>
      <c r="U6921" s="368"/>
      <c r="V6921" s="1"/>
      <c r="W6921" s="1"/>
      <c r="X6921" s="1"/>
      <c r="Y6921" s="1"/>
      <c r="Z6921" s="1"/>
      <c r="AA6921" s="1"/>
      <c r="AB6921" s="1"/>
      <c r="AC6921" s="1"/>
    </row>
    <row r="6922" spans="1:29" ht="15" customHeight="1" x14ac:dyDescent="0.25">
      <c r="A6922" s="342"/>
      <c r="B6922" s="417"/>
      <c r="C6922" s="418"/>
      <c r="S6922" s="367"/>
      <c r="T6922" s="367"/>
      <c r="U6922" s="368"/>
      <c r="V6922" s="1"/>
      <c r="W6922" s="1"/>
      <c r="X6922" s="1"/>
      <c r="Y6922" s="1"/>
      <c r="Z6922" s="1"/>
      <c r="AA6922" s="1"/>
      <c r="AB6922" s="1"/>
      <c r="AC6922" s="1"/>
    </row>
    <row r="6923" spans="1:29" ht="15" customHeight="1" x14ac:dyDescent="0.25">
      <c r="A6923" s="342"/>
      <c r="B6923" s="417"/>
      <c r="C6923" s="418"/>
      <c r="S6923" s="367"/>
      <c r="T6923" s="367"/>
      <c r="U6923" s="368"/>
      <c r="V6923" s="1"/>
      <c r="W6923" s="1"/>
      <c r="X6923" s="1"/>
      <c r="Y6923" s="1"/>
      <c r="Z6923" s="1"/>
      <c r="AA6923" s="1"/>
      <c r="AB6923" s="1"/>
      <c r="AC6923" s="1"/>
    </row>
    <row r="6924" spans="1:29" ht="15" customHeight="1" x14ac:dyDescent="0.25">
      <c r="A6924" s="342"/>
      <c r="B6924" s="417"/>
      <c r="C6924" s="418"/>
      <c r="S6924" s="367"/>
      <c r="T6924" s="367"/>
      <c r="U6924" s="368"/>
      <c r="V6924" s="1"/>
      <c r="W6924" s="1"/>
      <c r="X6924" s="1"/>
      <c r="Y6924" s="1"/>
      <c r="Z6924" s="1"/>
      <c r="AA6924" s="1"/>
      <c r="AB6924" s="1"/>
      <c r="AC6924" s="1"/>
    </row>
    <row r="6925" spans="1:29" ht="15" customHeight="1" x14ac:dyDescent="0.25">
      <c r="A6925" s="342"/>
      <c r="B6925" s="417"/>
      <c r="C6925" s="418"/>
      <c r="S6925" s="367"/>
      <c r="T6925" s="367"/>
      <c r="U6925" s="368"/>
      <c r="V6925" s="1"/>
      <c r="W6925" s="1"/>
      <c r="X6925" s="1"/>
      <c r="Y6925" s="1"/>
      <c r="Z6925" s="1"/>
      <c r="AA6925" s="1"/>
      <c r="AB6925" s="1"/>
      <c r="AC6925" s="1"/>
    </row>
    <row r="6926" spans="1:29" ht="15" customHeight="1" x14ac:dyDescent="0.25">
      <c r="A6926" s="342"/>
      <c r="B6926" s="417"/>
      <c r="C6926" s="418"/>
      <c r="S6926" s="367"/>
      <c r="T6926" s="367"/>
      <c r="U6926" s="368"/>
      <c r="V6926" s="1"/>
      <c r="W6926" s="1"/>
      <c r="X6926" s="1"/>
      <c r="Y6926" s="1"/>
      <c r="Z6926" s="1"/>
      <c r="AA6926" s="1"/>
      <c r="AB6926" s="1"/>
      <c r="AC6926" s="1"/>
    </row>
    <row r="6927" spans="1:29" ht="15" customHeight="1" x14ac:dyDescent="0.25">
      <c r="A6927" s="342"/>
      <c r="B6927" s="417"/>
      <c r="C6927" s="418"/>
      <c r="S6927" s="367"/>
      <c r="T6927" s="367"/>
      <c r="U6927" s="368"/>
      <c r="V6927" s="1"/>
      <c r="W6927" s="1"/>
      <c r="X6927" s="1"/>
      <c r="Y6927" s="1"/>
      <c r="Z6927" s="1"/>
      <c r="AA6927" s="1"/>
      <c r="AB6927" s="1"/>
      <c r="AC6927" s="1"/>
    </row>
    <row r="6928" spans="1:29" ht="15" customHeight="1" x14ac:dyDescent="0.25">
      <c r="A6928" s="342"/>
      <c r="B6928" s="417"/>
      <c r="C6928" s="418"/>
      <c r="S6928" s="367"/>
      <c r="T6928" s="367"/>
      <c r="U6928" s="368"/>
      <c r="V6928" s="1"/>
      <c r="W6928" s="1"/>
      <c r="X6928" s="1"/>
      <c r="Y6928" s="1"/>
      <c r="Z6928" s="1"/>
      <c r="AA6928" s="1"/>
      <c r="AB6928" s="1"/>
      <c r="AC6928" s="1"/>
    </row>
    <row r="6929" spans="1:29" ht="15" customHeight="1" x14ac:dyDescent="0.25">
      <c r="A6929" s="342"/>
      <c r="B6929" s="417"/>
      <c r="C6929" s="418"/>
      <c r="S6929" s="367"/>
      <c r="T6929" s="367"/>
      <c r="U6929" s="368"/>
      <c r="V6929" s="1"/>
      <c r="W6929" s="1"/>
      <c r="X6929" s="1"/>
      <c r="Y6929" s="1"/>
      <c r="Z6929" s="1"/>
      <c r="AA6929" s="1"/>
      <c r="AB6929" s="1"/>
      <c r="AC6929" s="1"/>
    </row>
    <row r="6930" spans="1:29" ht="15" customHeight="1" x14ac:dyDescent="0.25">
      <c r="A6930" s="342"/>
      <c r="B6930" s="417"/>
      <c r="C6930" s="418"/>
      <c r="S6930" s="367"/>
      <c r="T6930" s="367"/>
      <c r="U6930" s="368"/>
      <c r="V6930" s="1"/>
      <c r="W6930" s="1"/>
      <c r="X6930" s="1"/>
      <c r="Y6930" s="1"/>
      <c r="Z6930" s="1"/>
      <c r="AA6930" s="1"/>
      <c r="AB6930" s="1"/>
      <c r="AC6930" s="1"/>
    </row>
    <row r="6931" spans="1:29" ht="15" customHeight="1" x14ac:dyDescent="0.25">
      <c r="A6931" s="342"/>
      <c r="B6931" s="417"/>
      <c r="C6931" s="418"/>
      <c r="S6931" s="367"/>
      <c r="T6931" s="367"/>
      <c r="U6931" s="368"/>
      <c r="V6931" s="1"/>
      <c r="W6931" s="1"/>
      <c r="X6931" s="1"/>
      <c r="Y6931" s="1"/>
      <c r="Z6931" s="1"/>
      <c r="AA6931" s="1"/>
      <c r="AB6931" s="1"/>
      <c r="AC6931" s="1"/>
    </row>
    <row r="6932" spans="1:29" ht="15" customHeight="1" x14ac:dyDescent="0.25">
      <c r="A6932" s="342"/>
      <c r="B6932" s="417"/>
      <c r="C6932" s="418"/>
      <c r="S6932" s="367"/>
      <c r="T6932" s="367"/>
      <c r="U6932" s="368"/>
      <c r="V6932" s="1"/>
      <c r="W6932" s="1"/>
      <c r="X6932" s="1"/>
      <c r="Y6932" s="1"/>
      <c r="Z6932" s="1"/>
      <c r="AA6932" s="1"/>
      <c r="AB6932" s="1"/>
      <c r="AC6932" s="1"/>
    </row>
    <row r="6933" spans="1:29" ht="15" customHeight="1" x14ac:dyDescent="0.25">
      <c r="A6933" s="342"/>
      <c r="B6933" s="417"/>
      <c r="C6933" s="418"/>
      <c r="S6933" s="367"/>
      <c r="T6933" s="367"/>
      <c r="U6933" s="368"/>
      <c r="V6933" s="1"/>
      <c r="W6933" s="1"/>
      <c r="X6933" s="1"/>
      <c r="Y6933" s="1"/>
      <c r="Z6933" s="1"/>
      <c r="AA6933" s="1"/>
      <c r="AB6933" s="1"/>
      <c r="AC6933" s="1"/>
    </row>
    <row r="6934" spans="1:29" ht="15" customHeight="1" x14ac:dyDescent="0.25">
      <c r="A6934" s="342"/>
      <c r="B6934" s="417"/>
      <c r="C6934" s="418"/>
      <c r="S6934" s="367"/>
      <c r="T6934" s="367"/>
      <c r="U6934" s="368"/>
      <c r="V6934" s="1"/>
      <c r="W6934" s="1"/>
      <c r="X6934" s="1"/>
      <c r="Y6934" s="1"/>
      <c r="Z6934" s="1"/>
      <c r="AA6934" s="1"/>
      <c r="AB6934" s="1"/>
      <c r="AC6934" s="1"/>
    </row>
    <row r="6935" spans="1:29" ht="15" customHeight="1" x14ac:dyDescent="0.25">
      <c r="A6935" s="342"/>
      <c r="B6935" s="417"/>
      <c r="C6935" s="418"/>
      <c r="S6935" s="367"/>
      <c r="T6935" s="367"/>
      <c r="U6935" s="368"/>
      <c r="V6935" s="1"/>
      <c r="W6935" s="1"/>
      <c r="X6935" s="1"/>
      <c r="Y6935" s="1"/>
      <c r="Z6935" s="1"/>
      <c r="AA6935" s="1"/>
      <c r="AB6935" s="1"/>
      <c r="AC6935" s="1"/>
    </row>
    <row r="6936" spans="1:29" ht="15" customHeight="1" x14ac:dyDescent="0.25">
      <c r="A6936" s="342"/>
      <c r="B6936" s="417"/>
      <c r="C6936" s="418"/>
      <c r="S6936" s="367"/>
      <c r="T6936" s="367"/>
      <c r="U6936" s="368"/>
      <c r="V6936" s="1"/>
      <c r="W6936" s="1"/>
      <c r="X6936" s="1"/>
      <c r="Y6936" s="1"/>
      <c r="Z6936" s="1"/>
      <c r="AA6936" s="1"/>
      <c r="AB6936" s="1"/>
      <c r="AC6936" s="1"/>
    </row>
    <row r="6937" spans="1:29" ht="15" customHeight="1" x14ac:dyDescent="0.25">
      <c r="A6937" s="342"/>
      <c r="B6937" s="417"/>
      <c r="C6937" s="418"/>
      <c r="S6937" s="367"/>
      <c r="T6937" s="367"/>
      <c r="U6937" s="368"/>
      <c r="V6937" s="1"/>
      <c r="W6937" s="1"/>
      <c r="X6937" s="1"/>
      <c r="Y6937" s="1"/>
      <c r="Z6937" s="1"/>
      <c r="AA6937" s="1"/>
      <c r="AB6937" s="1"/>
      <c r="AC6937" s="1"/>
    </row>
    <row r="6938" spans="1:29" ht="15" customHeight="1" x14ac:dyDescent="0.25">
      <c r="A6938" s="342"/>
      <c r="B6938" s="417"/>
      <c r="C6938" s="418"/>
      <c r="S6938" s="367"/>
      <c r="T6938" s="367"/>
      <c r="U6938" s="368"/>
      <c r="V6938" s="1"/>
      <c r="W6938" s="1"/>
      <c r="X6938" s="1"/>
      <c r="Y6938" s="1"/>
      <c r="Z6938" s="1"/>
      <c r="AA6938" s="1"/>
      <c r="AB6938" s="1"/>
      <c r="AC6938" s="1"/>
    </row>
    <row r="6939" spans="1:29" ht="15" customHeight="1" x14ac:dyDescent="0.25">
      <c r="A6939" s="342"/>
      <c r="B6939" s="417"/>
      <c r="C6939" s="418"/>
      <c r="S6939" s="367"/>
      <c r="T6939" s="367"/>
      <c r="U6939" s="368"/>
      <c r="V6939" s="1"/>
      <c r="W6939" s="1"/>
      <c r="X6939" s="1"/>
      <c r="Y6939" s="1"/>
      <c r="Z6939" s="1"/>
      <c r="AA6939" s="1"/>
      <c r="AB6939" s="1"/>
      <c r="AC6939" s="1"/>
    </row>
    <row r="6940" spans="1:29" ht="15" customHeight="1" x14ac:dyDescent="0.25">
      <c r="A6940" s="342"/>
      <c r="B6940" s="417"/>
      <c r="C6940" s="418"/>
      <c r="S6940" s="367"/>
      <c r="T6940" s="367"/>
      <c r="U6940" s="368"/>
      <c r="V6940" s="1"/>
      <c r="W6940" s="1"/>
      <c r="X6940" s="1"/>
      <c r="Y6940" s="1"/>
      <c r="Z6940" s="1"/>
      <c r="AA6940" s="1"/>
      <c r="AB6940" s="1"/>
      <c r="AC6940" s="1"/>
    </row>
    <row r="6941" spans="1:29" ht="15" customHeight="1" x14ac:dyDescent="0.25">
      <c r="A6941" s="342"/>
      <c r="B6941" s="417"/>
      <c r="C6941" s="418"/>
      <c r="S6941" s="367"/>
      <c r="T6941" s="367"/>
      <c r="U6941" s="368"/>
      <c r="V6941" s="1"/>
      <c r="W6941" s="1"/>
      <c r="X6941" s="1"/>
      <c r="Y6941" s="1"/>
      <c r="Z6941" s="1"/>
      <c r="AA6941" s="1"/>
      <c r="AB6941" s="1"/>
      <c r="AC6941" s="1"/>
    </row>
    <row r="6942" spans="1:29" ht="15" customHeight="1" x14ac:dyDescent="0.25">
      <c r="A6942" s="342"/>
      <c r="B6942" s="417"/>
      <c r="C6942" s="418"/>
      <c r="S6942" s="367"/>
      <c r="T6942" s="367"/>
      <c r="U6942" s="368"/>
      <c r="V6942" s="1"/>
      <c r="W6942" s="1"/>
      <c r="X6942" s="1"/>
      <c r="Y6942" s="1"/>
      <c r="Z6942" s="1"/>
      <c r="AA6942" s="1"/>
      <c r="AB6942" s="1"/>
      <c r="AC6942" s="1"/>
    </row>
    <row r="6943" spans="1:29" ht="15" customHeight="1" x14ac:dyDescent="0.25">
      <c r="A6943" s="342"/>
      <c r="B6943" s="417"/>
      <c r="C6943" s="418"/>
      <c r="S6943" s="367"/>
      <c r="T6943" s="367"/>
      <c r="U6943" s="368"/>
      <c r="V6943" s="1"/>
      <c r="W6943" s="1"/>
      <c r="X6943" s="1"/>
      <c r="Y6943" s="1"/>
      <c r="Z6943" s="1"/>
      <c r="AA6943" s="1"/>
      <c r="AB6943" s="1"/>
      <c r="AC6943" s="1"/>
    </row>
    <row r="6944" spans="1:29" ht="15" customHeight="1" x14ac:dyDescent="0.25">
      <c r="A6944" s="342"/>
      <c r="B6944" s="417"/>
      <c r="C6944" s="418"/>
      <c r="S6944" s="367"/>
      <c r="T6944" s="367"/>
      <c r="U6944" s="368"/>
      <c r="V6944" s="1"/>
      <c r="W6944" s="1"/>
      <c r="X6944" s="1"/>
      <c r="Y6944" s="1"/>
      <c r="Z6944" s="1"/>
      <c r="AA6944" s="1"/>
      <c r="AB6944" s="1"/>
      <c r="AC6944" s="1"/>
    </row>
    <row r="6945" spans="1:29" ht="15" customHeight="1" x14ac:dyDescent="0.25">
      <c r="A6945" s="342"/>
      <c r="B6945" s="417"/>
      <c r="C6945" s="418"/>
      <c r="S6945" s="367"/>
      <c r="T6945" s="367"/>
      <c r="U6945" s="368"/>
      <c r="V6945" s="1"/>
      <c r="W6945" s="1"/>
      <c r="X6945" s="1"/>
      <c r="Y6945" s="1"/>
      <c r="Z6945" s="1"/>
      <c r="AA6945" s="1"/>
      <c r="AB6945" s="1"/>
      <c r="AC6945" s="1"/>
    </row>
    <row r="6946" spans="1:29" ht="15" customHeight="1" x14ac:dyDescent="0.25">
      <c r="A6946" s="342"/>
      <c r="B6946" s="417"/>
      <c r="C6946" s="418"/>
      <c r="S6946" s="367"/>
      <c r="T6946" s="367"/>
      <c r="U6946" s="368"/>
      <c r="V6946" s="1"/>
      <c r="W6946" s="1"/>
      <c r="X6946" s="1"/>
      <c r="Y6946" s="1"/>
      <c r="Z6946" s="1"/>
      <c r="AA6946" s="1"/>
      <c r="AB6946" s="1"/>
      <c r="AC6946" s="1"/>
    </row>
    <row r="6947" spans="1:29" ht="15" customHeight="1" x14ac:dyDescent="0.25">
      <c r="A6947" s="342"/>
      <c r="B6947" s="417"/>
      <c r="C6947" s="418"/>
      <c r="S6947" s="367"/>
      <c r="T6947" s="367"/>
      <c r="U6947" s="368"/>
      <c r="V6947" s="1"/>
      <c r="W6947" s="1"/>
      <c r="X6947" s="1"/>
      <c r="Y6947" s="1"/>
      <c r="Z6947" s="1"/>
      <c r="AA6947" s="1"/>
      <c r="AB6947" s="1"/>
      <c r="AC6947" s="1"/>
    </row>
    <row r="6948" spans="1:29" ht="15" customHeight="1" x14ac:dyDescent="0.25">
      <c r="A6948" s="342"/>
      <c r="B6948" s="417"/>
      <c r="C6948" s="418"/>
      <c r="S6948" s="367"/>
      <c r="T6948" s="367"/>
      <c r="U6948" s="368"/>
      <c r="V6948" s="1"/>
      <c r="W6948" s="1"/>
      <c r="X6948" s="1"/>
      <c r="Y6948" s="1"/>
      <c r="Z6948" s="1"/>
      <c r="AA6948" s="1"/>
      <c r="AB6948" s="1"/>
      <c r="AC6948" s="1"/>
    </row>
    <row r="6949" spans="1:29" ht="15" customHeight="1" x14ac:dyDescent="0.25">
      <c r="A6949" s="342"/>
      <c r="B6949" s="417"/>
      <c r="C6949" s="418"/>
      <c r="S6949" s="367"/>
      <c r="T6949" s="367"/>
      <c r="U6949" s="368"/>
      <c r="V6949" s="1"/>
      <c r="W6949" s="1"/>
      <c r="X6949" s="1"/>
      <c r="Y6949" s="1"/>
      <c r="Z6949" s="1"/>
      <c r="AA6949" s="1"/>
      <c r="AB6949" s="1"/>
      <c r="AC6949" s="1"/>
    </row>
    <row r="6950" spans="1:29" ht="15" customHeight="1" x14ac:dyDescent="0.25">
      <c r="A6950" s="342"/>
      <c r="B6950" s="417"/>
      <c r="C6950" s="418"/>
      <c r="S6950" s="367"/>
      <c r="T6950" s="367"/>
      <c r="U6950" s="368"/>
      <c r="V6950" s="1"/>
      <c r="W6950" s="1"/>
      <c r="X6950" s="1"/>
      <c r="Y6950" s="1"/>
      <c r="Z6950" s="1"/>
      <c r="AA6950" s="1"/>
      <c r="AB6950" s="1"/>
      <c r="AC6950" s="1"/>
    </row>
    <row r="6951" spans="1:29" ht="15" customHeight="1" x14ac:dyDescent="0.25">
      <c r="A6951" s="342"/>
      <c r="B6951" s="417"/>
      <c r="C6951" s="418"/>
      <c r="S6951" s="367"/>
      <c r="T6951" s="367"/>
      <c r="U6951" s="368"/>
      <c r="V6951" s="1"/>
      <c r="W6951" s="1"/>
      <c r="X6951" s="1"/>
      <c r="Y6951" s="1"/>
      <c r="Z6951" s="1"/>
      <c r="AA6951" s="1"/>
      <c r="AB6951" s="1"/>
      <c r="AC6951" s="1"/>
    </row>
    <row r="6952" spans="1:29" ht="15" customHeight="1" x14ac:dyDescent="0.25">
      <c r="A6952" s="342"/>
      <c r="B6952" s="417"/>
      <c r="C6952" s="418"/>
      <c r="S6952" s="367"/>
      <c r="T6952" s="367"/>
      <c r="U6952" s="368"/>
      <c r="V6952" s="1"/>
      <c r="W6952" s="1"/>
      <c r="X6952" s="1"/>
      <c r="Y6952" s="1"/>
      <c r="Z6952" s="1"/>
      <c r="AA6952" s="1"/>
      <c r="AB6952" s="1"/>
      <c r="AC6952" s="1"/>
    </row>
    <row r="6953" spans="1:29" ht="15" customHeight="1" x14ac:dyDescent="0.25">
      <c r="A6953" s="342"/>
      <c r="B6953" s="417"/>
      <c r="C6953" s="418"/>
      <c r="S6953" s="367"/>
      <c r="T6953" s="367"/>
      <c r="U6953" s="368"/>
      <c r="V6953" s="1"/>
      <c r="W6953" s="1"/>
      <c r="X6953" s="1"/>
      <c r="Y6953" s="1"/>
      <c r="Z6953" s="1"/>
      <c r="AA6953" s="1"/>
      <c r="AB6953" s="1"/>
      <c r="AC6953" s="1"/>
    </row>
    <row r="6954" spans="1:29" ht="15" customHeight="1" x14ac:dyDescent="0.25">
      <c r="A6954" s="342"/>
      <c r="B6954" s="417"/>
      <c r="C6954" s="418"/>
      <c r="S6954" s="367"/>
      <c r="T6954" s="367"/>
      <c r="U6954" s="368"/>
      <c r="V6954" s="1"/>
      <c r="W6954" s="1"/>
      <c r="X6954" s="1"/>
      <c r="Y6954" s="1"/>
      <c r="Z6954" s="1"/>
      <c r="AA6954" s="1"/>
      <c r="AB6954" s="1"/>
      <c r="AC6954" s="1"/>
    </row>
    <row r="6955" spans="1:29" ht="15" customHeight="1" x14ac:dyDescent="0.25">
      <c r="A6955" s="342"/>
      <c r="B6955" s="417"/>
      <c r="C6955" s="418"/>
      <c r="S6955" s="367"/>
      <c r="T6955" s="367"/>
      <c r="U6955" s="368"/>
      <c r="V6955" s="1"/>
      <c r="W6955" s="1"/>
      <c r="X6955" s="1"/>
      <c r="Y6955" s="1"/>
      <c r="Z6955" s="1"/>
      <c r="AA6955" s="1"/>
      <c r="AB6955" s="1"/>
      <c r="AC6955" s="1"/>
    </row>
    <row r="6956" spans="1:29" ht="15" customHeight="1" x14ac:dyDescent="0.25">
      <c r="A6956" s="342"/>
      <c r="B6956" s="417"/>
      <c r="C6956" s="418"/>
      <c r="S6956" s="367"/>
      <c r="T6956" s="367"/>
      <c r="U6956" s="368"/>
      <c r="V6956" s="1"/>
      <c r="W6956" s="1"/>
      <c r="X6956" s="1"/>
      <c r="Y6956" s="1"/>
      <c r="Z6956" s="1"/>
      <c r="AA6956" s="1"/>
      <c r="AB6956" s="1"/>
      <c r="AC6956" s="1"/>
    </row>
    <row r="6957" spans="1:29" ht="15" customHeight="1" x14ac:dyDescent="0.25">
      <c r="A6957" s="342"/>
      <c r="B6957" s="417"/>
      <c r="C6957" s="418"/>
      <c r="S6957" s="367"/>
      <c r="T6957" s="367"/>
      <c r="U6957" s="368"/>
      <c r="V6957" s="1"/>
      <c r="W6957" s="1"/>
      <c r="X6957" s="1"/>
      <c r="Y6957" s="1"/>
      <c r="Z6957" s="1"/>
      <c r="AA6957" s="1"/>
      <c r="AB6957" s="1"/>
      <c r="AC6957" s="1"/>
    </row>
    <row r="6958" spans="1:29" ht="15" customHeight="1" x14ac:dyDescent="0.25">
      <c r="A6958" s="342"/>
      <c r="B6958" s="417"/>
      <c r="C6958" s="418"/>
      <c r="S6958" s="367"/>
      <c r="T6958" s="367"/>
      <c r="U6958" s="368"/>
      <c r="V6958" s="1"/>
      <c r="W6958" s="1"/>
      <c r="X6958" s="1"/>
      <c r="Y6958" s="1"/>
      <c r="Z6958" s="1"/>
      <c r="AA6958" s="1"/>
      <c r="AB6958" s="1"/>
      <c r="AC6958" s="1"/>
    </row>
    <row r="6959" spans="1:29" ht="15" customHeight="1" x14ac:dyDescent="0.25">
      <c r="A6959" s="342"/>
      <c r="B6959" s="417"/>
      <c r="C6959" s="418"/>
      <c r="S6959" s="367"/>
      <c r="T6959" s="367"/>
      <c r="U6959" s="368"/>
      <c r="V6959" s="1"/>
      <c r="W6959" s="1"/>
      <c r="X6959" s="1"/>
      <c r="Y6959" s="1"/>
      <c r="Z6959" s="1"/>
      <c r="AA6959" s="1"/>
      <c r="AB6959" s="1"/>
      <c r="AC6959" s="1"/>
    </row>
    <row r="6960" spans="1:29" ht="15" customHeight="1" x14ac:dyDescent="0.25">
      <c r="A6960" s="342"/>
      <c r="B6960" s="417"/>
      <c r="C6960" s="418"/>
      <c r="S6960" s="367"/>
      <c r="T6960" s="367"/>
      <c r="U6960" s="368"/>
      <c r="V6960" s="1"/>
      <c r="W6960" s="1"/>
      <c r="X6960" s="1"/>
      <c r="Y6960" s="1"/>
      <c r="Z6960" s="1"/>
      <c r="AA6960" s="1"/>
      <c r="AB6960" s="1"/>
      <c r="AC6960" s="1"/>
    </row>
    <row r="6961" spans="1:29" ht="15" customHeight="1" x14ac:dyDescent="0.25">
      <c r="A6961" s="342"/>
      <c r="B6961" s="417"/>
      <c r="C6961" s="418"/>
      <c r="S6961" s="367"/>
      <c r="T6961" s="367"/>
      <c r="U6961" s="368"/>
      <c r="V6961" s="1"/>
      <c r="W6961" s="1"/>
      <c r="X6961" s="1"/>
      <c r="Y6961" s="1"/>
      <c r="Z6961" s="1"/>
      <c r="AA6961" s="1"/>
      <c r="AB6961" s="1"/>
      <c r="AC6961" s="1"/>
    </row>
    <row r="6962" spans="1:29" ht="15" customHeight="1" x14ac:dyDescent="0.25">
      <c r="A6962" s="342"/>
      <c r="B6962" s="417"/>
      <c r="C6962" s="418"/>
      <c r="S6962" s="367"/>
      <c r="T6962" s="367"/>
      <c r="U6962" s="368"/>
      <c r="V6962" s="1"/>
      <c r="W6962" s="1"/>
      <c r="X6962" s="1"/>
      <c r="Y6962" s="1"/>
      <c r="Z6962" s="1"/>
      <c r="AA6962" s="1"/>
      <c r="AB6962" s="1"/>
      <c r="AC6962" s="1"/>
    </row>
    <row r="6963" spans="1:29" ht="15" customHeight="1" x14ac:dyDescent="0.25">
      <c r="A6963" s="342"/>
      <c r="B6963" s="417"/>
      <c r="C6963" s="418"/>
      <c r="S6963" s="367"/>
      <c r="T6963" s="367"/>
      <c r="U6963" s="368"/>
      <c r="V6963" s="1"/>
      <c r="W6963" s="1"/>
      <c r="X6963" s="1"/>
      <c r="Y6963" s="1"/>
      <c r="Z6963" s="1"/>
      <c r="AA6963" s="1"/>
      <c r="AB6963" s="1"/>
      <c r="AC6963" s="1"/>
    </row>
    <row r="6964" spans="1:29" ht="15" customHeight="1" x14ac:dyDescent="0.25">
      <c r="A6964" s="342"/>
      <c r="B6964" s="417"/>
      <c r="C6964" s="418"/>
      <c r="S6964" s="367"/>
      <c r="T6964" s="367"/>
      <c r="U6964" s="368"/>
      <c r="V6964" s="1"/>
      <c r="W6964" s="1"/>
      <c r="X6964" s="1"/>
      <c r="Y6964" s="1"/>
      <c r="Z6964" s="1"/>
      <c r="AA6964" s="1"/>
      <c r="AB6964" s="1"/>
      <c r="AC6964" s="1"/>
    </row>
    <row r="6965" spans="1:29" ht="15" customHeight="1" x14ac:dyDescent="0.25">
      <c r="A6965" s="342"/>
      <c r="B6965" s="417"/>
      <c r="C6965" s="418"/>
      <c r="S6965" s="367"/>
      <c r="T6965" s="367"/>
      <c r="U6965" s="368"/>
      <c r="V6965" s="1"/>
      <c r="W6965" s="1"/>
      <c r="X6965" s="1"/>
      <c r="Y6965" s="1"/>
      <c r="Z6965" s="1"/>
      <c r="AA6965" s="1"/>
      <c r="AB6965" s="1"/>
      <c r="AC6965" s="1"/>
    </row>
    <row r="6966" spans="1:29" ht="15" customHeight="1" x14ac:dyDescent="0.25">
      <c r="A6966" s="342"/>
      <c r="B6966" s="417"/>
      <c r="C6966" s="418"/>
      <c r="S6966" s="367"/>
      <c r="T6966" s="367"/>
      <c r="U6966" s="368"/>
      <c r="V6966" s="1"/>
      <c r="W6966" s="1"/>
      <c r="X6966" s="1"/>
      <c r="Y6966" s="1"/>
      <c r="Z6966" s="1"/>
      <c r="AA6966" s="1"/>
      <c r="AB6966" s="1"/>
      <c r="AC6966" s="1"/>
    </row>
    <row r="6967" spans="1:29" ht="15" customHeight="1" x14ac:dyDescent="0.25">
      <c r="A6967" s="342"/>
      <c r="B6967" s="417"/>
      <c r="C6967" s="418"/>
      <c r="S6967" s="367"/>
      <c r="T6967" s="367"/>
      <c r="U6967" s="368"/>
      <c r="V6967" s="1"/>
      <c r="W6967" s="1"/>
      <c r="X6967" s="1"/>
      <c r="Y6967" s="1"/>
      <c r="Z6967" s="1"/>
      <c r="AA6967" s="1"/>
      <c r="AB6967" s="1"/>
      <c r="AC6967" s="1"/>
    </row>
    <row r="6968" spans="1:29" ht="15" customHeight="1" x14ac:dyDescent="0.25">
      <c r="A6968" s="342"/>
      <c r="B6968" s="417"/>
      <c r="C6968" s="418"/>
      <c r="S6968" s="367"/>
      <c r="T6968" s="367"/>
      <c r="U6968" s="368"/>
      <c r="V6968" s="1"/>
      <c r="W6968" s="1"/>
      <c r="X6968" s="1"/>
      <c r="Y6968" s="1"/>
      <c r="Z6968" s="1"/>
      <c r="AA6968" s="1"/>
      <c r="AB6968" s="1"/>
      <c r="AC6968" s="1"/>
    </row>
    <row r="6969" spans="1:29" ht="15" customHeight="1" x14ac:dyDescent="0.25">
      <c r="A6969" s="342"/>
      <c r="B6969" s="417"/>
      <c r="C6969" s="418"/>
      <c r="S6969" s="367"/>
      <c r="T6969" s="367"/>
      <c r="U6969" s="368"/>
      <c r="V6969" s="1"/>
      <c r="W6969" s="1"/>
      <c r="X6969" s="1"/>
      <c r="Y6969" s="1"/>
      <c r="Z6969" s="1"/>
      <c r="AA6969" s="1"/>
      <c r="AB6969" s="1"/>
      <c r="AC6969" s="1"/>
    </row>
    <row r="6970" spans="1:29" ht="15" customHeight="1" x14ac:dyDescent="0.25">
      <c r="A6970" s="342"/>
      <c r="B6970" s="417"/>
      <c r="C6970" s="418"/>
      <c r="S6970" s="367"/>
      <c r="T6970" s="367"/>
      <c r="U6970" s="368"/>
      <c r="V6970" s="1"/>
      <c r="W6970" s="1"/>
      <c r="X6970" s="1"/>
      <c r="Y6970" s="1"/>
      <c r="Z6970" s="1"/>
      <c r="AA6970" s="1"/>
      <c r="AB6970" s="1"/>
      <c r="AC6970" s="1"/>
    </row>
    <row r="6971" spans="1:29" ht="15" customHeight="1" x14ac:dyDescent="0.25">
      <c r="A6971" s="342"/>
      <c r="B6971" s="417"/>
      <c r="C6971" s="418"/>
      <c r="S6971" s="367"/>
      <c r="T6971" s="367"/>
      <c r="U6971" s="368"/>
      <c r="V6971" s="1"/>
      <c r="W6971" s="1"/>
      <c r="X6971" s="1"/>
      <c r="Y6971" s="1"/>
      <c r="Z6971" s="1"/>
      <c r="AA6971" s="1"/>
      <c r="AB6971" s="1"/>
      <c r="AC6971" s="1"/>
    </row>
    <row r="6972" spans="1:29" ht="15" customHeight="1" x14ac:dyDescent="0.25">
      <c r="A6972" s="342"/>
      <c r="B6972" s="417"/>
      <c r="C6972" s="418"/>
      <c r="S6972" s="367"/>
      <c r="T6972" s="367"/>
      <c r="U6972" s="368"/>
      <c r="V6972" s="1"/>
      <c r="W6972" s="1"/>
      <c r="X6972" s="1"/>
      <c r="Y6972" s="1"/>
      <c r="Z6972" s="1"/>
      <c r="AA6972" s="1"/>
      <c r="AB6972" s="1"/>
      <c r="AC6972" s="1"/>
    </row>
    <row r="6973" spans="1:29" ht="15" customHeight="1" x14ac:dyDescent="0.25">
      <c r="A6973" s="342"/>
      <c r="B6973" s="417"/>
      <c r="C6973" s="418"/>
      <c r="S6973" s="367"/>
      <c r="T6973" s="367"/>
      <c r="U6973" s="368"/>
      <c r="V6973" s="1"/>
      <c r="W6973" s="1"/>
      <c r="X6973" s="1"/>
      <c r="Y6973" s="1"/>
      <c r="Z6973" s="1"/>
      <c r="AA6973" s="1"/>
      <c r="AB6973" s="1"/>
      <c r="AC6973" s="1"/>
    </row>
    <row r="6974" spans="1:29" ht="15" customHeight="1" x14ac:dyDescent="0.25">
      <c r="A6974" s="342"/>
      <c r="B6974" s="417"/>
      <c r="C6974" s="418"/>
      <c r="S6974" s="367"/>
      <c r="T6974" s="367"/>
      <c r="U6974" s="368"/>
      <c r="V6974" s="1"/>
      <c r="W6974" s="1"/>
      <c r="X6974" s="1"/>
      <c r="Y6974" s="1"/>
      <c r="Z6974" s="1"/>
      <c r="AA6974" s="1"/>
      <c r="AB6974" s="1"/>
      <c r="AC6974" s="1"/>
    </row>
    <row r="6975" spans="1:29" ht="15" customHeight="1" x14ac:dyDescent="0.25">
      <c r="A6975" s="342"/>
      <c r="B6975" s="417"/>
      <c r="C6975" s="418"/>
      <c r="S6975" s="367"/>
      <c r="T6975" s="367"/>
      <c r="U6975" s="368"/>
      <c r="V6975" s="1"/>
      <c r="W6975" s="1"/>
      <c r="X6975" s="1"/>
      <c r="Y6975" s="1"/>
      <c r="Z6975" s="1"/>
      <c r="AA6975" s="1"/>
      <c r="AB6975" s="1"/>
      <c r="AC6975" s="1"/>
    </row>
    <row r="6976" spans="1:29" ht="15" customHeight="1" x14ac:dyDescent="0.25">
      <c r="A6976" s="342"/>
      <c r="B6976" s="417"/>
      <c r="C6976" s="418"/>
      <c r="S6976" s="367"/>
      <c r="T6976" s="367"/>
      <c r="U6976" s="368"/>
      <c r="V6976" s="1"/>
      <c r="W6976" s="1"/>
      <c r="X6976" s="1"/>
      <c r="Y6976" s="1"/>
      <c r="Z6976" s="1"/>
      <c r="AA6976" s="1"/>
      <c r="AB6976" s="1"/>
      <c r="AC6976" s="1"/>
    </row>
    <row r="6977" spans="1:29" ht="15" customHeight="1" x14ac:dyDescent="0.25">
      <c r="A6977" s="342"/>
      <c r="B6977" s="417"/>
      <c r="C6977" s="418"/>
      <c r="S6977" s="367"/>
      <c r="T6977" s="367"/>
      <c r="U6977" s="368"/>
      <c r="V6977" s="1"/>
      <c r="W6977" s="1"/>
      <c r="X6977" s="1"/>
      <c r="Y6977" s="1"/>
      <c r="Z6977" s="1"/>
      <c r="AA6977" s="1"/>
      <c r="AB6977" s="1"/>
      <c r="AC6977" s="1"/>
    </row>
    <row r="6978" spans="1:29" ht="15" customHeight="1" x14ac:dyDescent="0.25">
      <c r="A6978" s="342"/>
      <c r="B6978" s="417"/>
      <c r="C6978" s="418"/>
      <c r="S6978" s="367"/>
      <c r="T6978" s="367"/>
      <c r="U6978" s="368"/>
      <c r="V6978" s="1"/>
      <c r="W6978" s="1"/>
      <c r="X6978" s="1"/>
      <c r="Y6978" s="1"/>
      <c r="Z6978" s="1"/>
      <c r="AA6978" s="1"/>
      <c r="AB6978" s="1"/>
      <c r="AC6978" s="1"/>
    </row>
    <row r="6979" spans="1:29" ht="15" customHeight="1" x14ac:dyDescent="0.25">
      <c r="A6979" s="342"/>
      <c r="B6979" s="417"/>
      <c r="C6979" s="418"/>
      <c r="S6979" s="367"/>
      <c r="T6979" s="367"/>
      <c r="U6979" s="368"/>
      <c r="V6979" s="1"/>
      <c r="W6979" s="1"/>
      <c r="X6979" s="1"/>
      <c r="Y6979" s="1"/>
      <c r="Z6979" s="1"/>
      <c r="AA6979" s="1"/>
      <c r="AB6979" s="1"/>
      <c r="AC6979" s="1"/>
    </row>
    <row r="6980" spans="1:29" ht="15" customHeight="1" x14ac:dyDescent="0.25">
      <c r="A6980" s="342"/>
      <c r="B6980" s="417"/>
      <c r="C6980" s="418"/>
      <c r="S6980" s="367"/>
      <c r="T6980" s="367"/>
      <c r="U6980" s="368"/>
      <c r="V6980" s="1"/>
      <c r="W6980" s="1"/>
      <c r="X6980" s="1"/>
      <c r="Y6980" s="1"/>
      <c r="Z6980" s="1"/>
      <c r="AA6980" s="1"/>
      <c r="AB6980" s="1"/>
      <c r="AC6980" s="1"/>
    </row>
    <row r="6981" spans="1:29" ht="15" customHeight="1" x14ac:dyDescent="0.25">
      <c r="A6981" s="342"/>
      <c r="B6981" s="417"/>
      <c r="C6981" s="418"/>
      <c r="S6981" s="367"/>
      <c r="T6981" s="367"/>
      <c r="U6981" s="368"/>
      <c r="V6981" s="1"/>
      <c r="W6981" s="1"/>
      <c r="X6981" s="1"/>
      <c r="Y6981" s="1"/>
      <c r="Z6981" s="1"/>
      <c r="AA6981" s="1"/>
      <c r="AB6981" s="1"/>
      <c r="AC6981" s="1"/>
    </row>
    <row r="6982" spans="1:29" ht="15" customHeight="1" x14ac:dyDescent="0.25">
      <c r="A6982" s="342"/>
      <c r="B6982" s="417"/>
      <c r="C6982" s="418"/>
      <c r="S6982" s="367"/>
      <c r="T6982" s="367"/>
      <c r="U6982" s="368"/>
      <c r="V6982" s="1"/>
      <c r="W6982" s="1"/>
      <c r="X6982" s="1"/>
      <c r="Y6982" s="1"/>
      <c r="Z6982" s="1"/>
      <c r="AA6982" s="1"/>
      <c r="AB6982" s="1"/>
      <c r="AC6982" s="1"/>
    </row>
    <row r="6983" spans="1:29" ht="15" customHeight="1" x14ac:dyDescent="0.25">
      <c r="A6983" s="342"/>
      <c r="B6983" s="417"/>
      <c r="C6983" s="418"/>
      <c r="S6983" s="367"/>
      <c r="T6983" s="367"/>
      <c r="U6983" s="368"/>
      <c r="V6983" s="1"/>
      <c r="W6983" s="1"/>
      <c r="X6983" s="1"/>
      <c r="Y6983" s="1"/>
      <c r="Z6983" s="1"/>
      <c r="AA6983" s="1"/>
      <c r="AB6983" s="1"/>
      <c r="AC6983" s="1"/>
    </row>
    <row r="6984" spans="1:29" ht="15" customHeight="1" x14ac:dyDescent="0.25">
      <c r="A6984" s="342"/>
      <c r="B6984" s="417"/>
      <c r="C6984" s="418"/>
      <c r="S6984" s="367"/>
      <c r="T6984" s="367"/>
      <c r="U6984" s="368"/>
      <c r="V6984" s="1"/>
      <c r="W6984" s="1"/>
      <c r="X6984" s="1"/>
      <c r="Y6984" s="1"/>
      <c r="Z6984" s="1"/>
      <c r="AA6984" s="1"/>
      <c r="AB6984" s="1"/>
      <c r="AC6984" s="1"/>
    </row>
    <row r="6985" spans="1:29" ht="15" customHeight="1" x14ac:dyDescent="0.25">
      <c r="A6985" s="342"/>
      <c r="B6985" s="417"/>
      <c r="C6985" s="418"/>
      <c r="S6985" s="367"/>
      <c r="T6985" s="367"/>
      <c r="U6985" s="368"/>
      <c r="V6985" s="1"/>
      <c r="W6985" s="1"/>
      <c r="X6985" s="1"/>
      <c r="Y6985" s="1"/>
      <c r="Z6985" s="1"/>
      <c r="AA6985" s="1"/>
      <c r="AB6985" s="1"/>
      <c r="AC6985" s="1"/>
    </row>
    <row r="6986" spans="1:29" ht="15" customHeight="1" x14ac:dyDescent="0.25">
      <c r="A6986" s="342"/>
      <c r="B6986" s="417"/>
      <c r="C6986" s="418"/>
      <c r="S6986" s="367"/>
      <c r="T6986" s="367"/>
      <c r="U6986" s="368"/>
      <c r="V6986" s="1"/>
      <c r="W6986" s="1"/>
      <c r="X6986" s="1"/>
      <c r="Y6986" s="1"/>
      <c r="Z6986" s="1"/>
      <c r="AA6986" s="1"/>
      <c r="AB6986" s="1"/>
      <c r="AC6986" s="1"/>
    </row>
    <row r="6987" spans="1:29" ht="15" customHeight="1" x14ac:dyDescent="0.25">
      <c r="A6987" s="342"/>
      <c r="B6987" s="417"/>
      <c r="C6987" s="418"/>
      <c r="S6987" s="367"/>
      <c r="T6987" s="367"/>
      <c r="U6987" s="368"/>
      <c r="V6987" s="1"/>
      <c r="W6987" s="1"/>
      <c r="X6987" s="1"/>
      <c r="Y6987" s="1"/>
      <c r="Z6987" s="1"/>
      <c r="AA6987" s="1"/>
      <c r="AB6987" s="1"/>
      <c r="AC6987" s="1"/>
    </row>
    <row r="6988" spans="1:29" ht="15" customHeight="1" x14ac:dyDescent="0.25">
      <c r="A6988" s="342"/>
      <c r="B6988" s="417"/>
      <c r="C6988" s="418"/>
      <c r="S6988" s="367"/>
      <c r="T6988" s="367"/>
      <c r="U6988" s="368"/>
      <c r="V6988" s="1"/>
      <c r="W6988" s="1"/>
      <c r="X6988" s="1"/>
      <c r="Y6988" s="1"/>
      <c r="Z6988" s="1"/>
      <c r="AA6988" s="1"/>
      <c r="AB6988" s="1"/>
      <c r="AC6988" s="1"/>
    </row>
    <row r="6989" spans="1:29" ht="15" customHeight="1" x14ac:dyDescent="0.25">
      <c r="A6989" s="342"/>
      <c r="B6989" s="417"/>
      <c r="C6989" s="418"/>
      <c r="S6989" s="367"/>
      <c r="T6989" s="367"/>
      <c r="U6989" s="368"/>
      <c r="V6989" s="1"/>
      <c r="W6989" s="1"/>
      <c r="X6989" s="1"/>
      <c r="Y6989" s="1"/>
      <c r="Z6989" s="1"/>
      <c r="AA6989" s="1"/>
      <c r="AB6989" s="1"/>
      <c r="AC6989" s="1"/>
    </row>
    <row r="6990" spans="1:29" ht="15" customHeight="1" x14ac:dyDescent="0.25">
      <c r="A6990" s="342"/>
      <c r="B6990" s="417"/>
      <c r="C6990" s="418"/>
      <c r="S6990" s="367"/>
      <c r="T6990" s="367"/>
      <c r="U6990" s="368"/>
      <c r="V6990" s="1"/>
      <c r="W6990" s="1"/>
      <c r="X6990" s="1"/>
      <c r="Y6990" s="1"/>
      <c r="Z6990" s="1"/>
      <c r="AA6990" s="1"/>
      <c r="AB6990" s="1"/>
      <c r="AC6990" s="1"/>
    </row>
    <row r="6991" spans="1:29" ht="15" customHeight="1" x14ac:dyDescent="0.25">
      <c r="A6991" s="342"/>
      <c r="B6991" s="417"/>
      <c r="C6991" s="418"/>
      <c r="S6991" s="367"/>
      <c r="T6991" s="367"/>
      <c r="U6991" s="368"/>
      <c r="V6991" s="1"/>
      <c r="W6991" s="1"/>
      <c r="X6991" s="1"/>
      <c r="Y6991" s="1"/>
      <c r="Z6991" s="1"/>
      <c r="AA6991" s="1"/>
      <c r="AB6991" s="1"/>
      <c r="AC6991" s="1"/>
    </row>
    <row r="6992" spans="1:29" ht="15" customHeight="1" x14ac:dyDescent="0.25">
      <c r="A6992" s="342"/>
      <c r="B6992" s="417"/>
      <c r="C6992" s="418"/>
      <c r="S6992" s="367"/>
      <c r="T6992" s="367"/>
      <c r="U6992" s="368"/>
      <c r="V6992" s="1"/>
      <c r="W6992" s="1"/>
      <c r="X6992" s="1"/>
      <c r="Y6992" s="1"/>
      <c r="Z6992" s="1"/>
      <c r="AA6992" s="1"/>
      <c r="AB6992" s="1"/>
      <c r="AC6992" s="1"/>
    </row>
    <row r="6993" spans="1:29" ht="15" customHeight="1" x14ac:dyDescent="0.25">
      <c r="A6993" s="342"/>
      <c r="B6993" s="417"/>
      <c r="C6993" s="418"/>
      <c r="S6993" s="367"/>
      <c r="T6993" s="367"/>
      <c r="U6993" s="368"/>
      <c r="V6993" s="1"/>
      <c r="W6993" s="1"/>
      <c r="X6993" s="1"/>
      <c r="Y6993" s="1"/>
      <c r="Z6993" s="1"/>
      <c r="AA6993" s="1"/>
      <c r="AB6993" s="1"/>
      <c r="AC6993" s="1"/>
    </row>
    <row r="6994" spans="1:29" ht="15" customHeight="1" x14ac:dyDescent="0.25">
      <c r="A6994" s="342"/>
      <c r="B6994" s="417"/>
      <c r="C6994" s="418"/>
      <c r="S6994" s="367"/>
      <c r="T6994" s="367"/>
      <c r="U6994" s="368"/>
      <c r="V6994" s="1"/>
      <c r="W6994" s="1"/>
      <c r="X6994" s="1"/>
      <c r="Y6994" s="1"/>
      <c r="Z6994" s="1"/>
      <c r="AA6994" s="1"/>
      <c r="AB6994" s="1"/>
      <c r="AC6994" s="1"/>
    </row>
    <row r="6995" spans="1:29" ht="15" customHeight="1" x14ac:dyDescent="0.25">
      <c r="A6995" s="342"/>
      <c r="B6995" s="417"/>
      <c r="C6995" s="418"/>
      <c r="S6995" s="367"/>
      <c r="T6995" s="367"/>
      <c r="U6995" s="368"/>
      <c r="V6995" s="1"/>
      <c r="W6995" s="1"/>
      <c r="X6995" s="1"/>
      <c r="Y6995" s="1"/>
      <c r="Z6995" s="1"/>
      <c r="AA6995" s="1"/>
      <c r="AB6995" s="1"/>
      <c r="AC6995" s="1"/>
    </row>
    <row r="6996" spans="1:29" ht="15" customHeight="1" x14ac:dyDescent="0.25">
      <c r="A6996" s="342"/>
      <c r="B6996" s="417"/>
      <c r="C6996" s="418"/>
      <c r="S6996" s="367"/>
      <c r="T6996" s="367"/>
      <c r="U6996" s="368"/>
      <c r="V6996" s="1"/>
      <c r="W6996" s="1"/>
      <c r="X6996" s="1"/>
      <c r="Y6996" s="1"/>
      <c r="Z6996" s="1"/>
      <c r="AA6996" s="1"/>
      <c r="AB6996" s="1"/>
      <c r="AC6996" s="1"/>
    </row>
    <row r="6997" spans="1:29" ht="15" customHeight="1" x14ac:dyDescent="0.25">
      <c r="A6997" s="342"/>
      <c r="B6997" s="417"/>
      <c r="C6997" s="418"/>
      <c r="S6997" s="367"/>
      <c r="T6997" s="367"/>
      <c r="U6997" s="368"/>
      <c r="V6997" s="1"/>
      <c r="W6997" s="1"/>
      <c r="X6997" s="1"/>
      <c r="Y6997" s="1"/>
      <c r="Z6997" s="1"/>
      <c r="AA6997" s="1"/>
      <c r="AB6997" s="1"/>
      <c r="AC6997" s="1"/>
    </row>
    <row r="6998" spans="1:29" ht="15" customHeight="1" x14ac:dyDescent="0.25">
      <c r="A6998" s="342"/>
      <c r="B6998" s="417"/>
      <c r="C6998" s="418"/>
      <c r="S6998" s="367"/>
      <c r="T6998" s="367"/>
      <c r="U6998" s="368"/>
      <c r="V6998" s="1"/>
      <c r="W6998" s="1"/>
      <c r="X6998" s="1"/>
      <c r="Y6998" s="1"/>
      <c r="Z6998" s="1"/>
      <c r="AA6998" s="1"/>
      <c r="AB6998" s="1"/>
      <c r="AC6998" s="1"/>
    </row>
    <row r="6999" spans="1:29" ht="15" customHeight="1" x14ac:dyDescent="0.25">
      <c r="A6999" s="342"/>
      <c r="B6999" s="417"/>
      <c r="C6999" s="418"/>
      <c r="S6999" s="367"/>
      <c r="T6999" s="367"/>
      <c r="U6999" s="368"/>
      <c r="V6999" s="1"/>
      <c r="W6999" s="1"/>
      <c r="X6999" s="1"/>
      <c r="Y6999" s="1"/>
      <c r="Z6999" s="1"/>
      <c r="AA6999" s="1"/>
      <c r="AB6999" s="1"/>
      <c r="AC6999" s="1"/>
    </row>
    <row r="7000" spans="1:29" ht="15" customHeight="1" x14ac:dyDescent="0.25">
      <c r="A7000" s="342"/>
      <c r="B7000" s="417"/>
      <c r="C7000" s="418"/>
      <c r="S7000" s="367"/>
      <c r="T7000" s="367"/>
      <c r="U7000" s="368"/>
      <c r="V7000" s="1"/>
      <c r="W7000" s="1"/>
      <c r="X7000" s="1"/>
      <c r="Y7000" s="1"/>
      <c r="Z7000" s="1"/>
      <c r="AA7000" s="1"/>
      <c r="AB7000" s="1"/>
      <c r="AC7000" s="1"/>
    </row>
    <row r="7001" spans="1:29" ht="15" customHeight="1" x14ac:dyDescent="0.25">
      <c r="A7001" s="342"/>
      <c r="B7001" s="417"/>
      <c r="C7001" s="418"/>
      <c r="S7001" s="367"/>
      <c r="T7001" s="367"/>
      <c r="U7001" s="368"/>
      <c r="V7001" s="1"/>
      <c r="W7001" s="1"/>
      <c r="X7001" s="1"/>
      <c r="Y7001" s="1"/>
      <c r="Z7001" s="1"/>
      <c r="AA7001" s="1"/>
      <c r="AB7001" s="1"/>
      <c r="AC7001" s="1"/>
    </row>
    <row r="7002" spans="1:29" ht="15" customHeight="1" x14ac:dyDescent="0.25">
      <c r="A7002" s="342"/>
      <c r="B7002" s="417"/>
      <c r="C7002" s="418"/>
      <c r="S7002" s="367"/>
      <c r="T7002" s="367"/>
      <c r="U7002" s="368"/>
      <c r="V7002" s="1"/>
      <c r="W7002" s="1"/>
      <c r="X7002" s="1"/>
      <c r="Y7002" s="1"/>
      <c r="Z7002" s="1"/>
      <c r="AA7002" s="1"/>
      <c r="AB7002" s="1"/>
      <c r="AC7002" s="1"/>
    </row>
    <row r="7003" spans="1:29" ht="15" customHeight="1" x14ac:dyDescent="0.25">
      <c r="A7003" s="342"/>
      <c r="B7003" s="417"/>
      <c r="C7003" s="418"/>
      <c r="S7003" s="367"/>
      <c r="T7003" s="367"/>
      <c r="U7003" s="368"/>
      <c r="V7003" s="1"/>
      <c r="W7003" s="1"/>
      <c r="X7003" s="1"/>
      <c r="Y7003" s="1"/>
      <c r="Z7003" s="1"/>
      <c r="AA7003" s="1"/>
      <c r="AB7003" s="1"/>
      <c r="AC7003" s="1"/>
    </row>
    <row r="7004" spans="1:29" ht="15" customHeight="1" x14ac:dyDescent="0.25">
      <c r="A7004" s="342"/>
      <c r="B7004" s="417"/>
      <c r="C7004" s="418"/>
      <c r="S7004" s="367"/>
      <c r="T7004" s="367"/>
      <c r="U7004" s="368"/>
      <c r="V7004" s="1"/>
      <c r="W7004" s="1"/>
      <c r="X7004" s="1"/>
      <c r="Y7004" s="1"/>
      <c r="Z7004" s="1"/>
      <c r="AA7004" s="1"/>
      <c r="AB7004" s="1"/>
      <c r="AC7004" s="1"/>
    </row>
    <row r="7005" spans="1:29" ht="15" customHeight="1" x14ac:dyDescent="0.25">
      <c r="A7005" s="342"/>
      <c r="B7005" s="417"/>
      <c r="C7005" s="418"/>
      <c r="S7005" s="367"/>
      <c r="T7005" s="367"/>
      <c r="U7005" s="368"/>
      <c r="V7005" s="1"/>
      <c r="W7005" s="1"/>
      <c r="X7005" s="1"/>
      <c r="Y7005" s="1"/>
      <c r="Z7005" s="1"/>
      <c r="AA7005" s="1"/>
      <c r="AB7005" s="1"/>
      <c r="AC7005" s="1"/>
    </row>
    <row r="7006" spans="1:29" ht="15" customHeight="1" x14ac:dyDescent="0.25">
      <c r="A7006" s="342"/>
      <c r="B7006" s="417"/>
      <c r="C7006" s="418"/>
      <c r="S7006" s="367"/>
      <c r="T7006" s="367"/>
      <c r="U7006" s="368"/>
      <c r="V7006" s="1"/>
      <c r="W7006" s="1"/>
      <c r="X7006" s="1"/>
      <c r="Y7006" s="1"/>
      <c r="Z7006" s="1"/>
      <c r="AA7006" s="1"/>
      <c r="AB7006" s="1"/>
      <c r="AC7006" s="1"/>
    </row>
    <row r="7007" spans="1:29" ht="15" customHeight="1" x14ac:dyDescent="0.25">
      <c r="A7007" s="342"/>
      <c r="B7007" s="417"/>
      <c r="C7007" s="418"/>
      <c r="S7007" s="367"/>
      <c r="T7007" s="367"/>
      <c r="U7007" s="368"/>
      <c r="V7007" s="1"/>
      <c r="W7007" s="1"/>
      <c r="X7007" s="1"/>
      <c r="Y7007" s="1"/>
      <c r="Z7007" s="1"/>
      <c r="AA7007" s="1"/>
      <c r="AB7007" s="1"/>
      <c r="AC7007" s="1"/>
    </row>
    <row r="7008" spans="1:29" ht="15" customHeight="1" x14ac:dyDescent="0.25">
      <c r="A7008" s="342"/>
      <c r="B7008" s="417"/>
      <c r="C7008" s="418"/>
      <c r="S7008" s="367"/>
      <c r="T7008" s="367"/>
      <c r="U7008" s="368"/>
      <c r="V7008" s="1"/>
      <c r="W7008" s="1"/>
      <c r="X7008" s="1"/>
      <c r="Y7008" s="1"/>
      <c r="Z7008" s="1"/>
      <c r="AA7008" s="1"/>
      <c r="AB7008" s="1"/>
      <c r="AC7008" s="1"/>
    </row>
    <row r="7009" spans="1:29" ht="15" customHeight="1" x14ac:dyDescent="0.25">
      <c r="A7009" s="342"/>
      <c r="B7009" s="417"/>
      <c r="C7009" s="418"/>
      <c r="S7009" s="367"/>
      <c r="T7009" s="367"/>
      <c r="U7009" s="368"/>
      <c r="V7009" s="1"/>
      <c r="W7009" s="1"/>
      <c r="X7009" s="1"/>
      <c r="Y7009" s="1"/>
      <c r="Z7009" s="1"/>
      <c r="AA7009" s="1"/>
      <c r="AB7009" s="1"/>
      <c r="AC7009" s="1"/>
    </row>
    <row r="7010" spans="1:29" ht="15" customHeight="1" x14ac:dyDescent="0.25">
      <c r="A7010" s="342"/>
      <c r="B7010" s="417"/>
      <c r="C7010" s="418"/>
      <c r="S7010" s="367"/>
      <c r="T7010" s="367"/>
      <c r="U7010" s="368"/>
      <c r="V7010" s="1"/>
      <c r="W7010" s="1"/>
      <c r="X7010" s="1"/>
      <c r="Y7010" s="1"/>
      <c r="Z7010" s="1"/>
      <c r="AA7010" s="1"/>
      <c r="AB7010" s="1"/>
      <c r="AC7010" s="1"/>
    </row>
    <row r="7011" spans="1:29" ht="15" customHeight="1" x14ac:dyDescent="0.25">
      <c r="A7011" s="342"/>
      <c r="B7011" s="417"/>
      <c r="C7011" s="418"/>
      <c r="S7011" s="367"/>
      <c r="T7011" s="367"/>
      <c r="U7011" s="368"/>
      <c r="V7011" s="1"/>
      <c r="W7011" s="1"/>
      <c r="X7011" s="1"/>
      <c r="Y7011" s="1"/>
      <c r="Z7011" s="1"/>
      <c r="AA7011" s="1"/>
      <c r="AB7011" s="1"/>
      <c r="AC7011" s="1"/>
    </row>
    <row r="7012" spans="1:29" ht="15" customHeight="1" x14ac:dyDescent="0.25">
      <c r="A7012" s="342"/>
      <c r="B7012" s="417"/>
      <c r="C7012" s="418"/>
      <c r="S7012" s="367"/>
      <c r="T7012" s="367"/>
      <c r="U7012" s="368"/>
      <c r="V7012" s="1"/>
      <c r="W7012" s="1"/>
      <c r="X7012" s="1"/>
      <c r="Y7012" s="1"/>
      <c r="Z7012" s="1"/>
      <c r="AA7012" s="1"/>
      <c r="AB7012" s="1"/>
      <c r="AC7012" s="1"/>
    </row>
    <row r="7013" spans="1:29" ht="15" customHeight="1" x14ac:dyDescent="0.25">
      <c r="A7013" s="342"/>
      <c r="B7013" s="417"/>
      <c r="C7013" s="418"/>
      <c r="S7013" s="367"/>
      <c r="T7013" s="367"/>
      <c r="U7013" s="368"/>
      <c r="V7013" s="1"/>
      <c r="W7013" s="1"/>
      <c r="X7013" s="1"/>
      <c r="Y7013" s="1"/>
      <c r="Z7013" s="1"/>
      <c r="AA7013" s="1"/>
      <c r="AB7013" s="1"/>
      <c r="AC7013" s="1"/>
    </row>
    <row r="7014" spans="1:29" ht="15" customHeight="1" x14ac:dyDescent="0.25">
      <c r="A7014" s="342"/>
      <c r="B7014" s="417"/>
      <c r="C7014" s="418"/>
      <c r="S7014" s="367"/>
      <c r="T7014" s="367"/>
      <c r="U7014" s="368"/>
      <c r="V7014" s="1"/>
      <c r="W7014" s="1"/>
      <c r="X7014" s="1"/>
      <c r="Y7014" s="1"/>
      <c r="Z7014" s="1"/>
      <c r="AA7014" s="1"/>
      <c r="AB7014" s="1"/>
      <c r="AC7014" s="1"/>
    </row>
    <row r="7015" spans="1:29" ht="15" customHeight="1" x14ac:dyDescent="0.25">
      <c r="A7015" s="342"/>
      <c r="B7015" s="417"/>
      <c r="C7015" s="418"/>
      <c r="S7015" s="367"/>
      <c r="T7015" s="367"/>
      <c r="U7015" s="368"/>
      <c r="V7015" s="1"/>
      <c r="W7015" s="1"/>
      <c r="X7015" s="1"/>
      <c r="Y7015" s="1"/>
      <c r="Z7015" s="1"/>
      <c r="AA7015" s="1"/>
      <c r="AB7015" s="1"/>
      <c r="AC7015" s="1"/>
    </row>
    <row r="7016" spans="1:29" ht="15" customHeight="1" x14ac:dyDescent="0.25">
      <c r="A7016" s="342"/>
      <c r="B7016" s="417"/>
      <c r="C7016" s="418"/>
      <c r="S7016" s="367"/>
      <c r="T7016" s="367"/>
      <c r="U7016" s="368"/>
      <c r="V7016" s="1"/>
      <c r="W7016" s="1"/>
      <c r="X7016" s="1"/>
      <c r="Y7016" s="1"/>
      <c r="Z7016" s="1"/>
      <c r="AA7016" s="1"/>
      <c r="AB7016" s="1"/>
      <c r="AC7016" s="1"/>
    </row>
    <row r="7017" spans="1:29" ht="15" customHeight="1" x14ac:dyDescent="0.25">
      <c r="A7017" s="342"/>
      <c r="B7017" s="417"/>
      <c r="C7017" s="418"/>
      <c r="S7017" s="367"/>
      <c r="T7017" s="367"/>
      <c r="U7017" s="368"/>
      <c r="V7017" s="1"/>
      <c r="W7017" s="1"/>
      <c r="X7017" s="1"/>
      <c r="Y7017" s="1"/>
      <c r="Z7017" s="1"/>
      <c r="AA7017" s="1"/>
      <c r="AB7017" s="1"/>
      <c r="AC7017" s="1"/>
    </row>
    <row r="7018" spans="1:29" ht="15" customHeight="1" x14ac:dyDescent="0.25">
      <c r="A7018" s="342"/>
      <c r="B7018" s="417"/>
      <c r="C7018" s="418"/>
      <c r="S7018" s="367"/>
      <c r="T7018" s="367"/>
      <c r="U7018" s="368"/>
      <c r="V7018" s="1"/>
      <c r="W7018" s="1"/>
      <c r="X7018" s="1"/>
      <c r="Y7018" s="1"/>
      <c r="Z7018" s="1"/>
      <c r="AA7018" s="1"/>
      <c r="AB7018" s="1"/>
      <c r="AC7018" s="1"/>
    </row>
    <row r="7019" spans="1:29" ht="15" customHeight="1" x14ac:dyDescent="0.25">
      <c r="A7019" s="342"/>
      <c r="B7019" s="417"/>
      <c r="C7019" s="418"/>
      <c r="S7019" s="367"/>
      <c r="T7019" s="367"/>
      <c r="U7019" s="368"/>
      <c r="V7019" s="1"/>
      <c r="W7019" s="1"/>
      <c r="X7019" s="1"/>
      <c r="Y7019" s="1"/>
      <c r="Z7019" s="1"/>
      <c r="AA7019" s="1"/>
      <c r="AB7019" s="1"/>
      <c r="AC7019" s="1"/>
    </row>
    <row r="7020" spans="1:29" ht="15" customHeight="1" x14ac:dyDescent="0.25">
      <c r="A7020" s="342"/>
      <c r="B7020" s="417"/>
      <c r="C7020" s="418"/>
      <c r="S7020" s="367"/>
      <c r="T7020" s="367"/>
      <c r="U7020" s="368"/>
      <c r="V7020" s="1"/>
      <c r="W7020" s="1"/>
      <c r="X7020" s="1"/>
      <c r="Y7020" s="1"/>
      <c r="Z7020" s="1"/>
      <c r="AA7020" s="1"/>
      <c r="AB7020" s="1"/>
      <c r="AC7020" s="1"/>
    </row>
    <row r="7021" spans="1:29" ht="15" customHeight="1" x14ac:dyDescent="0.25">
      <c r="A7021" s="342"/>
      <c r="B7021" s="417"/>
      <c r="C7021" s="418"/>
      <c r="S7021" s="367"/>
      <c r="T7021" s="367"/>
      <c r="U7021" s="368"/>
      <c r="V7021" s="1"/>
      <c r="W7021" s="1"/>
      <c r="X7021" s="1"/>
      <c r="Y7021" s="1"/>
      <c r="Z7021" s="1"/>
      <c r="AA7021" s="1"/>
      <c r="AB7021" s="1"/>
      <c r="AC7021" s="1"/>
    </row>
    <row r="7022" spans="1:29" ht="15" customHeight="1" x14ac:dyDescent="0.25">
      <c r="A7022" s="342"/>
      <c r="B7022" s="417"/>
      <c r="C7022" s="418"/>
      <c r="S7022" s="367"/>
      <c r="T7022" s="367"/>
      <c r="U7022" s="368"/>
      <c r="V7022" s="1"/>
      <c r="W7022" s="1"/>
      <c r="X7022" s="1"/>
      <c r="Y7022" s="1"/>
      <c r="Z7022" s="1"/>
      <c r="AA7022" s="1"/>
      <c r="AB7022" s="1"/>
      <c r="AC7022" s="1"/>
    </row>
    <row r="7023" spans="1:29" ht="15" customHeight="1" x14ac:dyDescent="0.25">
      <c r="A7023" s="342"/>
      <c r="B7023" s="417"/>
      <c r="C7023" s="418"/>
      <c r="S7023" s="367"/>
      <c r="T7023" s="367"/>
      <c r="U7023" s="368"/>
      <c r="V7023" s="1"/>
      <c r="W7023" s="1"/>
      <c r="X7023" s="1"/>
      <c r="Y7023" s="1"/>
      <c r="Z7023" s="1"/>
      <c r="AA7023" s="1"/>
      <c r="AB7023" s="1"/>
      <c r="AC7023" s="1"/>
    </row>
    <row r="7024" spans="1:29" ht="15" customHeight="1" x14ac:dyDescent="0.25">
      <c r="A7024" s="342"/>
      <c r="B7024" s="417"/>
      <c r="C7024" s="418"/>
      <c r="S7024" s="367"/>
      <c r="T7024" s="367"/>
      <c r="U7024" s="368"/>
      <c r="V7024" s="1"/>
      <c r="W7024" s="1"/>
      <c r="X7024" s="1"/>
      <c r="Y7024" s="1"/>
      <c r="Z7024" s="1"/>
      <c r="AA7024" s="1"/>
      <c r="AB7024" s="1"/>
      <c r="AC7024" s="1"/>
    </row>
    <row r="7025" spans="1:29" ht="15" customHeight="1" x14ac:dyDescent="0.25">
      <c r="A7025" s="342"/>
      <c r="B7025" s="417"/>
      <c r="C7025" s="418"/>
      <c r="S7025" s="367"/>
      <c r="T7025" s="367"/>
      <c r="U7025" s="368"/>
      <c r="V7025" s="1"/>
      <c r="W7025" s="1"/>
      <c r="X7025" s="1"/>
      <c r="Y7025" s="1"/>
      <c r="Z7025" s="1"/>
      <c r="AA7025" s="1"/>
      <c r="AB7025" s="1"/>
      <c r="AC7025" s="1"/>
    </row>
    <row r="7026" spans="1:29" ht="15" customHeight="1" x14ac:dyDescent="0.25">
      <c r="A7026" s="342"/>
      <c r="B7026" s="417"/>
      <c r="C7026" s="418"/>
      <c r="S7026" s="367"/>
      <c r="T7026" s="367"/>
      <c r="U7026" s="368"/>
      <c r="V7026" s="1"/>
      <c r="W7026" s="1"/>
      <c r="X7026" s="1"/>
      <c r="Y7026" s="1"/>
      <c r="Z7026" s="1"/>
      <c r="AA7026" s="1"/>
      <c r="AB7026" s="1"/>
      <c r="AC7026" s="1"/>
    </row>
    <row r="7027" spans="1:29" ht="15" customHeight="1" x14ac:dyDescent="0.25">
      <c r="A7027" s="342"/>
      <c r="B7027" s="417"/>
      <c r="C7027" s="418"/>
      <c r="S7027" s="367"/>
      <c r="T7027" s="367"/>
      <c r="U7027" s="368"/>
      <c r="V7027" s="1"/>
      <c r="W7027" s="1"/>
      <c r="X7027" s="1"/>
      <c r="Y7027" s="1"/>
      <c r="Z7027" s="1"/>
      <c r="AA7027" s="1"/>
      <c r="AB7027" s="1"/>
      <c r="AC7027" s="1"/>
    </row>
    <row r="7028" spans="1:29" ht="15" customHeight="1" x14ac:dyDescent="0.25">
      <c r="A7028" s="342"/>
      <c r="B7028" s="417"/>
      <c r="C7028" s="418"/>
      <c r="S7028" s="367"/>
      <c r="T7028" s="367"/>
      <c r="U7028" s="368"/>
      <c r="V7028" s="1"/>
      <c r="W7028" s="1"/>
      <c r="X7028" s="1"/>
      <c r="Y7028" s="1"/>
      <c r="Z7028" s="1"/>
      <c r="AA7028" s="1"/>
      <c r="AB7028" s="1"/>
      <c r="AC7028" s="1"/>
    </row>
    <row r="7029" spans="1:29" ht="15" customHeight="1" x14ac:dyDescent="0.25">
      <c r="A7029" s="342"/>
      <c r="B7029" s="417"/>
      <c r="C7029" s="418"/>
      <c r="S7029" s="367"/>
      <c r="T7029" s="367"/>
      <c r="U7029" s="368"/>
      <c r="V7029" s="1"/>
      <c r="W7029" s="1"/>
      <c r="X7029" s="1"/>
      <c r="Y7029" s="1"/>
      <c r="Z7029" s="1"/>
      <c r="AA7029" s="1"/>
      <c r="AB7029" s="1"/>
      <c r="AC7029" s="1"/>
    </row>
    <row r="7030" spans="1:29" ht="15" customHeight="1" x14ac:dyDescent="0.25">
      <c r="A7030" s="342"/>
      <c r="B7030" s="417"/>
      <c r="C7030" s="418"/>
      <c r="S7030" s="367"/>
      <c r="T7030" s="367"/>
      <c r="U7030" s="368"/>
      <c r="V7030" s="1"/>
      <c r="W7030" s="1"/>
      <c r="X7030" s="1"/>
      <c r="Y7030" s="1"/>
      <c r="Z7030" s="1"/>
      <c r="AA7030" s="1"/>
      <c r="AB7030" s="1"/>
      <c r="AC7030" s="1"/>
    </row>
    <row r="7031" spans="1:29" ht="15" customHeight="1" x14ac:dyDescent="0.25">
      <c r="A7031" s="342"/>
      <c r="B7031" s="417"/>
      <c r="C7031" s="418"/>
      <c r="S7031" s="367"/>
      <c r="T7031" s="367"/>
      <c r="U7031" s="368"/>
      <c r="V7031" s="1"/>
      <c r="W7031" s="1"/>
      <c r="X7031" s="1"/>
      <c r="Y7031" s="1"/>
      <c r="Z7031" s="1"/>
      <c r="AA7031" s="1"/>
      <c r="AB7031" s="1"/>
      <c r="AC7031" s="1"/>
    </row>
    <row r="7032" spans="1:29" ht="15" customHeight="1" x14ac:dyDescent="0.25">
      <c r="A7032" s="342"/>
      <c r="B7032" s="417"/>
      <c r="C7032" s="418"/>
      <c r="S7032" s="367"/>
      <c r="T7032" s="367"/>
      <c r="U7032" s="368"/>
      <c r="V7032" s="1"/>
      <c r="W7032" s="1"/>
      <c r="X7032" s="1"/>
      <c r="Y7032" s="1"/>
      <c r="Z7032" s="1"/>
      <c r="AA7032" s="1"/>
      <c r="AB7032" s="1"/>
      <c r="AC7032" s="1"/>
    </row>
    <row r="7033" spans="1:29" ht="15" customHeight="1" x14ac:dyDescent="0.25">
      <c r="A7033" s="342"/>
      <c r="B7033" s="417"/>
      <c r="C7033" s="418"/>
      <c r="S7033" s="367"/>
      <c r="T7033" s="367"/>
      <c r="U7033" s="368"/>
      <c r="V7033" s="1"/>
      <c r="W7033" s="1"/>
      <c r="X7033" s="1"/>
      <c r="Y7033" s="1"/>
      <c r="Z7033" s="1"/>
      <c r="AA7033" s="1"/>
      <c r="AB7033" s="1"/>
      <c r="AC7033" s="1"/>
    </row>
    <row r="7034" spans="1:29" ht="15" customHeight="1" x14ac:dyDescent="0.25">
      <c r="A7034" s="342"/>
      <c r="B7034" s="417"/>
      <c r="C7034" s="418"/>
      <c r="S7034" s="367"/>
      <c r="T7034" s="367"/>
      <c r="U7034" s="368"/>
      <c r="V7034" s="1"/>
      <c r="W7034" s="1"/>
      <c r="X7034" s="1"/>
      <c r="Y7034" s="1"/>
      <c r="Z7034" s="1"/>
      <c r="AA7034" s="1"/>
      <c r="AB7034" s="1"/>
      <c r="AC7034" s="1"/>
    </row>
    <row r="7035" spans="1:29" ht="15" customHeight="1" x14ac:dyDescent="0.25">
      <c r="A7035" s="342"/>
      <c r="B7035" s="417"/>
      <c r="C7035" s="418"/>
      <c r="S7035" s="367"/>
      <c r="T7035" s="367"/>
      <c r="U7035" s="368"/>
      <c r="V7035" s="1"/>
      <c r="W7035" s="1"/>
      <c r="X7035" s="1"/>
      <c r="Y7035" s="1"/>
      <c r="Z7035" s="1"/>
      <c r="AA7035" s="1"/>
      <c r="AB7035" s="1"/>
      <c r="AC7035" s="1"/>
    </row>
    <row r="7036" spans="1:29" ht="15" customHeight="1" x14ac:dyDescent="0.25">
      <c r="A7036" s="342"/>
      <c r="B7036" s="417"/>
      <c r="C7036" s="418"/>
      <c r="S7036" s="367"/>
      <c r="T7036" s="367"/>
      <c r="U7036" s="368"/>
      <c r="V7036" s="1"/>
      <c r="W7036" s="1"/>
      <c r="X7036" s="1"/>
      <c r="Y7036" s="1"/>
      <c r="Z7036" s="1"/>
      <c r="AA7036" s="1"/>
      <c r="AB7036" s="1"/>
      <c r="AC7036" s="1"/>
    </row>
    <row r="7037" spans="1:29" ht="15" customHeight="1" x14ac:dyDescent="0.25">
      <c r="A7037" s="342"/>
      <c r="B7037" s="417"/>
      <c r="C7037" s="418"/>
      <c r="S7037" s="367"/>
      <c r="T7037" s="367"/>
      <c r="U7037" s="368"/>
      <c r="V7037" s="1"/>
      <c r="W7037" s="1"/>
      <c r="X7037" s="1"/>
      <c r="Y7037" s="1"/>
      <c r="Z7037" s="1"/>
      <c r="AA7037" s="1"/>
      <c r="AB7037" s="1"/>
      <c r="AC7037" s="1"/>
    </row>
    <row r="7038" spans="1:29" ht="15" customHeight="1" x14ac:dyDescent="0.25">
      <c r="A7038" s="342"/>
      <c r="B7038" s="417"/>
      <c r="C7038" s="418"/>
      <c r="S7038" s="367"/>
      <c r="T7038" s="367"/>
      <c r="U7038" s="368"/>
      <c r="V7038" s="1"/>
      <c r="W7038" s="1"/>
      <c r="X7038" s="1"/>
      <c r="Y7038" s="1"/>
      <c r="Z7038" s="1"/>
      <c r="AA7038" s="1"/>
      <c r="AB7038" s="1"/>
      <c r="AC7038" s="1"/>
    </row>
    <row r="7039" spans="1:29" ht="15" customHeight="1" x14ac:dyDescent="0.25">
      <c r="A7039" s="342"/>
      <c r="B7039" s="417"/>
      <c r="C7039" s="418"/>
      <c r="S7039" s="367"/>
      <c r="T7039" s="367"/>
      <c r="U7039" s="368"/>
      <c r="V7039" s="1"/>
      <c r="W7039" s="1"/>
      <c r="X7039" s="1"/>
      <c r="Y7039" s="1"/>
      <c r="Z7039" s="1"/>
      <c r="AA7039" s="1"/>
      <c r="AB7039" s="1"/>
      <c r="AC7039" s="1"/>
    </row>
    <row r="7040" spans="1:29" ht="15" customHeight="1" x14ac:dyDescent="0.25">
      <c r="A7040" s="342"/>
      <c r="B7040" s="417"/>
      <c r="C7040" s="418"/>
      <c r="S7040" s="367"/>
      <c r="T7040" s="367"/>
      <c r="U7040" s="368"/>
      <c r="V7040" s="1"/>
      <c r="W7040" s="1"/>
      <c r="X7040" s="1"/>
      <c r="Y7040" s="1"/>
      <c r="Z7040" s="1"/>
      <c r="AA7040" s="1"/>
      <c r="AB7040" s="1"/>
      <c r="AC7040" s="1"/>
    </row>
    <row r="7041" spans="1:29" ht="15" customHeight="1" x14ac:dyDescent="0.25">
      <c r="A7041" s="342"/>
      <c r="B7041" s="417"/>
      <c r="C7041" s="418"/>
      <c r="S7041" s="367"/>
      <c r="T7041" s="367"/>
      <c r="U7041" s="368"/>
      <c r="V7041" s="1"/>
      <c r="W7041" s="1"/>
      <c r="X7041" s="1"/>
      <c r="Y7041" s="1"/>
      <c r="Z7041" s="1"/>
      <c r="AA7041" s="1"/>
      <c r="AB7041" s="1"/>
      <c r="AC7041" s="1"/>
    </row>
    <row r="7042" spans="1:29" ht="15" customHeight="1" x14ac:dyDescent="0.25">
      <c r="A7042" s="342"/>
      <c r="B7042" s="417"/>
      <c r="C7042" s="418"/>
      <c r="S7042" s="367"/>
      <c r="T7042" s="367"/>
      <c r="U7042" s="368"/>
      <c r="V7042" s="1"/>
      <c r="W7042" s="1"/>
      <c r="X7042" s="1"/>
      <c r="Y7042" s="1"/>
      <c r="Z7042" s="1"/>
      <c r="AA7042" s="1"/>
      <c r="AB7042" s="1"/>
      <c r="AC7042" s="1"/>
    </row>
    <row r="7043" spans="1:29" ht="15" customHeight="1" x14ac:dyDescent="0.25">
      <c r="A7043" s="342"/>
      <c r="B7043" s="417"/>
      <c r="C7043" s="418"/>
      <c r="S7043" s="367"/>
      <c r="T7043" s="367"/>
      <c r="U7043" s="368"/>
      <c r="V7043" s="1"/>
      <c r="W7043" s="1"/>
      <c r="X7043" s="1"/>
      <c r="Y7043" s="1"/>
      <c r="Z7043" s="1"/>
      <c r="AA7043" s="1"/>
      <c r="AB7043" s="1"/>
      <c r="AC7043" s="1"/>
    </row>
    <row r="7044" spans="1:29" ht="15" customHeight="1" x14ac:dyDescent="0.25">
      <c r="A7044" s="342"/>
      <c r="B7044" s="417"/>
      <c r="C7044" s="418"/>
      <c r="S7044" s="367"/>
      <c r="T7044" s="367"/>
      <c r="U7044" s="368"/>
      <c r="V7044" s="1"/>
      <c r="W7044" s="1"/>
      <c r="X7044" s="1"/>
      <c r="Y7044" s="1"/>
      <c r="Z7044" s="1"/>
      <c r="AA7044" s="1"/>
      <c r="AB7044" s="1"/>
      <c r="AC7044" s="1"/>
    </row>
    <row r="7045" spans="1:29" ht="15" customHeight="1" x14ac:dyDescent="0.25">
      <c r="A7045" s="342"/>
      <c r="B7045" s="417"/>
      <c r="C7045" s="418"/>
      <c r="S7045" s="367"/>
      <c r="T7045" s="367"/>
      <c r="U7045" s="368"/>
      <c r="V7045" s="1"/>
      <c r="W7045" s="1"/>
      <c r="X7045" s="1"/>
      <c r="Y7045" s="1"/>
      <c r="Z7045" s="1"/>
      <c r="AA7045" s="1"/>
      <c r="AB7045" s="1"/>
      <c r="AC7045" s="1"/>
    </row>
    <row r="7046" spans="1:29" ht="15" customHeight="1" x14ac:dyDescent="0.25">
      <c r="A7046" s="342"/>
      <c r="B7046" s="417"/>
      <c r="C7046" s="418"/>
      <c r="S7046" s="367"/>
      <c r="T7046" s="367"/>
      <c r="U7046" s="368"/>
      <c r="V7046" s="1"/>
      <c r="W7046" s="1"/>
      <c r="X7046" s="1"/>
      <c r="Y7046" s="1"/>
      <c r="Z7046" s="1"/>
      <c r="AA7046" s="1"/>
      <c r="AB7046" s="1"/>
      <c r="AC7046" s="1"/>
    </row>
    <row r="7047" spans="1:29" ht="15" customHeight="1" x14ac:dyDescent="0.25">
      <c r="A7047" s="342"/>
      <c r="B7047" s="417"/>
      <c r="C7047" s="418"/>
      <c r="S7047" s="367"/>
      <c r="T7047" s="367"/>
      <c r="U7047" s="368"/>
      <c r="V7047" s="1"/>
      <c r="W7047" s="1"/>
      <c r="X7047" s="1"/>
      <c r="Y7047" s="1"/>
      <c r="Z7047" s="1"/>
      <c r="AA7047" s="1"/>
      <c r="AB7047" s="1"/>
      <c r="AC7047" s="1"/>
    </row>
    <row r="7048" spans="1:29" ht="15" customHeight="1" x14ac:dyDescent="0.25">
      <c r="A7048" s="342"/>
      <c r="B7048" s="417"/>
      <c r="C7048" s="418"/>
      <c r="S7048" s="367"/>
      <c r="T7048" s="367"/>
      <c r="U7048" s="368"/>
      <c r="V7048" s="1"/>
      <c r="W7048" s="1"/>
      <c r="X7048" s="1"/>
      <c r="Y7048" s="1"/>
      <c r="Z7048" s="1"/>
      <c r="AA7048" s="1"/>
      <c r="AB7048" s="1"/>
      <c r="AC7048" s="1"/>
    </row>
    <row r="7049" spans="1:29" ht="15" customHeight="1" x14ac:dyDescent="0.25">
      <c r="A7049" s="342"/>
      <c r="B7049" s="417"/>
      <c r="C7049" s="418"/>
      <c r="S7049" s="367"/>
      <c r="T7049" s="367"/>
      <c r="U7049" s="368"/>
      <c r="V7049" s="1"/>
      <c r="W7049" s="1"/>
      <c r="X7049" s="1"/>
      <c r="Y7049" s="1"/>
      <c r="Z7049" s="1"/>
      <c r="AA7049" s="1"/>
      <c r="AB7049" s="1"/>
      <c r="AC7049" s="1"/>
    </row>
    <row r="7050" spans="1:29" ht="15" customHeight="1" x14ac:dyDescent="0.25">
      <c r="A7050" s="342"/>
      <c r="B7050" s="417"/>
      <c r="C7050" s="418"/>
      <c r="S7050" s="367"/>
      <c r="T7050" s="367"/>
      <c r="U7050" s="368"/>
      <c r="V7050" s="1"/>
      <c r="W7050" s="1"/>
      <c r="X7050" s="1"/>
      <c r="Y7050" s="1"/>
      <c r="Z7050" s="1"/>
      <c r="AA7050" s="1"/>
      <c r="AB7050" s="1"/>
      <c r="AC7050" s="1"/>
    </row>
    <row r="7051" spans="1:29" ht="15" customHeight="1" x14ac:dyDescent="0.25">
      <c r="A7051" s="342"/>
      <c r="B7051" s="417"/>
      <c r="C7051" s="418"/>
      <c r="S7051" s="367"/>
      <c r="T7051" s="367"/>
      <c r="U7051" s="368"/>
      <c r="V7051" s="1"/>
      <c r="W7051" s="1"/>
      <c r="X7051" s="1"/>
      <c r="Y7051" s="1"/>
      <c r="Z7051" s="1"/>
      <c r="AA7051" s="1"/>
      <c r="AB7051" s="1"/>
      <c r="AC7051" s="1"/>
    </row>
    <row r="7052" spans="1:29" ht="15" customHeight="1" x14ac:dyDescent="0.25">
      <c r="A7052" s="342"/>
      <c r="B7052" s="417"/>
      <c r="C7052" s="418"/>
      <c r="S7052" s="367"/>
      <c r="T7052" s="367"/>
      <c r="U7052" s="368"/>
      <c r="V7052" s="1"/>
      <c r="W7052" s="1"/>
      <c r="X7052" s="1"/>
      <c r="Y7052" s="1"/>
      <c r="Z7052" s="1"/>
      <c r="AA7052" s="1"/>
      <c r="AB7052" s="1"/>
      <c r="AC7052" s="1"/>
    </row>
    <row r="7053" spans="1:29" ht="15" customHeight="1" x14ac:dyDescent="0.25">
      <c r="A7053" s="342"/>
      <c r="B7053" s="417"/>
      <c r="C7053" s="418"/>
      <c r="S7053" s="367"/>
      <c r="T7053" s="367"/>
      <c r="U7053" s="368"/>
      <c r="V7053" s="1"/>
      <c r="W7053" s="1"/>
      <c r="X7053" s="1"/>
      <c r="Y7053" s="1"/>
      <c r="Z7053" s="1"/>
      <c r="AA7053" s="1"/>
      <c r="AB7053" s="1"/>
      <c r="AC7053" s="1"/>
    </row>
    <row r="7054" spans="1:29" ht="15" customHeight="1" x14ac:dyDescent="0.25">
      <c r="A7054" s="342"/>
      <c r="B7054" s="417"/>
      <c r="C7054" s="418"/>
      <c r="S7054" s="367"/>
      <c r="T7054" s="367"/>
      <c r="U7054" s="368"/>
      <c r="V7054" s="1"/>
      <c r="W7054" s="1"/>
      <c r="X7054" s="1"/>
      <c r="Y7054" s="1"/>
      <c r="Z7054" s="1"/>
      <c r="AA7054" s="1"/>
      <c r="AB7054" s="1"/>
      <c r="AC7054" s="1"/>
    </row>
    <row r="7055" spans="1:29" ht="15" customHeight="1" x14ac:dyDescent="0.25">
      <c r="A7055" s="342"/>
      <c r="B7055" s="417"/>
      <c r="C7055" s="418"/>
      <c r="S7055" s="367"/>
      <c r="T7055" s="367"/>
      <c r="U7055" s="368"/>
      <c r="V7055" s="1"/>
      <c r="W7055" s="1"/>
      <c r="X7055" s="1"/>
      <c r="Y7055" s="1"/>
      <c r="Z7055" s="1"/>
      <c r="AA7055" s="1"/>
      <c r="AB7055" s="1"/>
      <c r="AC7055" s="1"/>
    </row>
    <row r="7056" spans="1:29" ht="15" customHeight="1" x14ac:dyDescent="0.25">
      <c r="A7056" s="342"/>
      <c r="B7056" s="417"/>
      <c r="C7056" s="418"/>
      <c r="S7056" s="367"/>
      <c r="T7056" s="367"/>
      <c r="U7056" s="368"/>
      <c r="V7056" s="1"/>
      <c r="W7056" s="1"/>
      <c r="X7056" s="1"/>
      <c r="Y7056" s="1"/>
      <c r="Z7056" s="1"/>
      <c r="AA7056" s="1"/>
      <c r="AB7056" s="1"/>
      <c r="AC7056" s="1"/>
    </row>
    <row r="7057" spans="1:29" ht="15" customHeight="1" x14ac:dyDescent="0.25">
      <c r="A7057" s="342"/>
      <c r="B7057" s="417"/>
      <c r="C7057" s="418"/>
      <c r="S7057" s="367"/>
      <c r="T7057" s="367"/>
      <c r="U7057" s="368"/>
      <c r="V7057" s="1"/>
      <c r="W7057" s="1"/>
      <c r="X7057" s="1"/>
      <c r="Y7057" s="1"/>
      <c r="Z7057" s="1"/>
      <c r="AA7057" s="1"/>
      <c r="AB7057" s="1"/>
      <c r="AC7057" s="1"/>
    </row>
    <row r="7058" spans="1:29" ht="15" customHeight="1" x14ac:dyDescent="0.25">
      <c r="A7058" s="342"/>
      <c r="B7058" s="417"/>
      <c r="C7058" s="418"/>
      <c r="S7058" s="367"/>
      <c r="T7058" s="367"/>
      <c r="U7058" s="368"/>
      <c r="V7058" s="1"/>
      <c r="W7058" s="1"/>
      <c r="X7058" s="1"/>
      <c r="Y7058" s="1"/>
      <c r="Z7058" s="1"/>
      <c r="AA7058" s="1"/>
      <c r="AB7058" s="1"/>
      <c r="AC7058" s="1"/>
    </row>
    <row r="7059" spans="1:29" ht="15" customHeight="1" x14ac:dyDescent="0.25">
      <c r="A7059" s="342"/>
      <c r="B7059" s="417"/>
      <c r="C7059" s="418"/>
      <c r="S7059" s="367"/>
      <c r="T7059" s="367"/>
      <c r="U7059" s="368"/>
      <c r="V7059" s="1"/>
      <c r="W7059" s="1"/>
      <c r="X7059" s="1"/>
      <c r="Y7059" s="1"/>
      <c r="Z7059" s="1"/>
      <c r="AA7059" s="1"/>
      <c r="AB7059" s="1"/>
      <c r="AC7059" s="1"/>
    </row>
    <row r="7060" spans="1:29" ht="15" customHeight="1" x14ac:dyDescent="0.25">
      <c r="A7060" s="342"/>
      <c r="B7060" s="417"/>
      <c r="C7060" s="418"/>
      <c r="S7060" s="367"/>
      <c r="T7060" s="367"/>
      <c r="U7060" s="368"/>
      <c r="V7060" s="1"/>
      <c r="W7060" s="1"/>
      <c r="X7060" s="1"/>
      <c r="Y7060" s="1"/>
      <c r="Z7060" s="1"/>
      <c r="AA7060" s="1"/>
      <c r="AB7060" s="1"/>
      <c r="AC7060" s="1"/>
    </row>
    <row r="7061" spans="1:29" ht="15" customHeight="1" x14ac:dyDescent="0.25">
      <c r="A7061" s="342"/>
      <c r="B7061" s="417"/>
      <c r="C7061" s="418"/>
      <c r="S7061" s="367"/>
      <c r="T7061" s="367"/>
      <c r="U7061" s="368"/>
      <c r="V7061" s="1"/>
      <c r="W7061" s="1"/>
      <c r="X7061" s="1"/>
      <c r="Y7061" s="1"/>
      <c r="Z7061" s="1"/>
      <c r="AA7061" s="1"/>
      <c r="AB7061" s="1"/>
      <c r="AC7061" s="1"/>
    </row>
    <row r="7062" spans="1:29" ht="15" customHeight="1" x14ac:dyDescent="0.25">
      <c r="A7062" s="342"/>
      <c r="B7062" s="417"/>
      <c r="C7062" s="418"/>
      <c r="S7062" s="367"/>
      <c r="T7062" s="367"/>
      <c r="U7062" s="368"/>
      <c r="V7062" s="1"/>
      <c r="W7062" s="1"/>
      <c r="X7062" s="1"/>
      <c r="Y7062" s="1"/>
      <c r="Z7062" s="1"/>
      <c r="AA7062" s="1"/>
      <c r="AB7062" s="1"/>
      <c r="AC7062" s="1"/>
    </row>
    <row r="7063" spans="1:29" ht="15" customHeight="1" x14ac:dyDescent="0.25">
      <c r="A7063" s="342"/>
      <c r="B7063" s="417"/>
      <c r="C7063" s="418"/>
      <c r="S7063" s="367"/>
      <c r="T7063" s="367"/>
      <c r="U7063" s="368"/>
      <c r="V7063" s="1"/>
      <c r="W7063" s="1"/>
      <c r="X7063" s="1"/>
      <c r="Y7063" s="1"/>
      <c r="Z7063" s="1"/>
      <c r="AA7063" s="1"/>
      <c r="AB7063" s="1"/>
      <c r="AC7063" s="1"/>
    </row>
    <row r="7064" spans="1:29" ht="15" customHeight="1" x14ac:dyDescent="0.25">
      <c r="A7064" s="342"/>
      <c r="B7064" s="417"/>
      <c r="C7064" s="418"/>
      <c r="S7064" s="367"/>
      <c r="T7064" s="367"/>
      <c r="U7064" s="368"/>
      <c r="V7064" s="1"/>
      <c r="W7064" s="1"/>
      <c r="X7064" s="1"/>
      <c r="Y7064" s="1"/>
      <c r="Z7064" s="1"/>
      <c r="AA7064" s="1"/>
      <c r="AB7064" s="1"/>
      <c r="AC7064" s="1"/>
    </row>
    <row r="7065" spans="1:29" ht="15" customHeight="1" x14ac:dyDescent="0.25">
      <c r="A7065" s="342"/>
      <c r="B7065" s="417"/>
      <c r="C7065" s="418"/>
      <c r="S7065" s="367"/>
      <c r="T7065" s="367"/>
      <c r="U7065" s="368"/>
      <c r="V7065" s="1"/>
      <c r="W7065" s="1"/>
      <c r="X7065" s="1"/>
      <c r="Y7065" s="1"/>
      <c r="Z7065" s="1"/>
      <c r="AA7065" s="1"/>
      <c r="AB7065" s="1"/>
      <c r="AC7065" s="1"/>
    </row>
    <row r="7066" spans="1:29" ht="15" customHeight="1" x14ac:dyDescent="0.25">
      <c r="A7066" s="342"/>
      <c r="B7066" s="417"/>
      <c r="C7066" s="418"/>
      <c r="S7066" s="367"/>
      <c r="T7066" s="367"/>
      <c r="U7066" s="368"/>
      <c r="V7066" s="1"/>
      <c r="W7066" s="1"/>
      <c r="X7066" s="1"/>
      <c r="Y7066" s="1"/>
      <c r="Z7066" s="1"/>
      <c r="AA7066" s="1"/>
      <c r="AB7066" s="1"/>
      <c r="AC7066" s="1"/>
    </row>
    <row r="7067" spans="1:29" ht="15" customHeight="1" x14ac:dyDescent="0.25">
      <c r="A7067" s="342"/>
      <c r="B7067" s="417"/>
      <c r="C7067" s="418"/>
      <c r="S7067" s="367"/>
      <c r="T7067" s="367"/>
      <c r="U7067" s="368"/>
      <c r="V7067" s="1"/>
      <c r="W7067" s="1"/>
      <c r="X7067" s="1"/>
      <c r="Y7067" s="1"/>
      <c r="Z7067" s="1"/>
      <c r="AA7067" s="1"/>
      <c r="AB7067" s="1"/>
      <c r="AC7067" s="1"/>
    </row>
    <row r="7068" spans="1:29" ht="15" customHeight="1" x14ac:dyDescent="0.25">
      <c r="A7068" s="342"/>
      <c r="B7068" s="417"/>
      <c r="C7068" s="418"/>
      <c r="S7068" s="367"/>
      <c r="T7068" s="367"/>
      <c r="U7068" s="368"/>
      <c r="V7068" s="1"/>
      <c r="W7068" s="1"/>
      <c r="X7068" s="1"/>
      <c r="Y7068" s="1"/>
      <c r="Z7068" s="1"/>
      <c r="AA7068" s="1"/>
      <c r="AB7068" s="1"/>
      <c r="AC7068" s="1"/>
    </row>
    <row r="7069" spans="1:29" ht="15" customHeight="1" x14ac:dyDescent="0.25">
      <c r="A7069" s="342"/>
      <c r="B7069" s="417"/>
      <c r="C7069" s="418"/>
      <c r="S7069" s="367"/>
      <c r="T7069" s="367"/>
      <c r="U7069" s="368"/>
      <c r="V7069" s="1"/>
      <c r="W7069" s="1"/>
      <c r="X7069" s="1"/>
      <c r="Y7069" s="1"/>
      <c r="Z7069" s="1"/>
      <c r="AA7069" s="1"/>
      <c r="AB7069" s="1"/>
      <c r="AC7069" s="1"/>
    </row>
    <row r="7070" spans="1:29" ht="15" customHeight="1" x14ac:dyDescent="0.25">
      <c r="A7070" s="342"/>
      <c r="B7070" s="417"/>
      <c r="C7070" s="418"/>
      <c r="S7070" s="367"/>
      <c r="T7070" s="367"/>
      <c r="U7070" s="368"/>
      <c r="V7070" s="1"/>
      <c r="W7070" s="1"/>
      <c r="X7070" s="1"/>
      <c r="Y7070" s="1"/>
      <c r="Z7070" s="1"/>
      <c r="AA7070" s="1"/>
      <c r="AB7070" s="1"/>
      <c r="AC7070" s="1"/>
    </row>
    <row r="7071" spans="1:29" ht="15" customHeight="1" x14ac:dyDescent="0.25">
      <c r="A7071" s="342"/>
      <c r="B7071" s="417"/>
      <c r="C7071" s="418"/>
      <c r="S7071" s="367"/>
      <c r="T7071" s="367"/>
      <c r="U7071" s="368"/>
      <c r="V7071" s="1"/>
      <c r="W7071" s="1"/>
      <c r="X7071" s="1"/>
      <c r="Y7071" s="1"/>
      <c r="Z7071" s="1"/>
      <c r="AA7071" s="1"/>
      <c r="AB7071" s="1"/>
      <c r="AC7071" s="1"/>
    </row>
    <row r="7072" spans="1:29" ht="15" customHeight="1" x14ac:dyDescent="0.25">
      <c r="A7072" s="342"/>
      <c r="B7072" s="417"/>
      <c r="C7072" s="418"/>
      <c r="S7072" s="367"/>
      <c r="T7072" s="367"/>
      <c r="U7072" s="368"/>
      <c r="V7072" s="1"/>
      <c r="W7072" s="1"/>
      <c r="X7072" s="1"/>
      <c r="Y7072" s="1"/>
      <c r="Z7072" s="1"/>
      <c r="AA7072" s="1"/>
      <c r="AB7072" s="1"/>
      <c r="AC7072" s="1"/>
    </row>
    <row r="7073" spans="1:29" ht="15" customHeight="1" x14ac:dyDescent="0.25">
      <c r="A7073" s="342"/>
      <c r="B7073" s="417"/>
      <c r="C7073" s="418"/>
      <c r="S7073" s="367"/>
      <c r="T7073" s="367"/>
      <c r="U7073" s="368"/>
      <c r="V7073" s="1"/>
      <c r="W7073" s="1"/>
      <c r="X7073" s="1"/>
      <c r="Y7073" s="1"/>
      <c r="Z7073" s="1"/>
      <c r="AA7073" s="1"/>
      <c r="AB7073" s="1"/>
      <c r="AC7073" s="1"/>
    </row>
    <row r="7074" spans="1:29" ht="15" customHeight="1" x14ac:dyDescent="0.25">
      <c r="A7074" s="342"/>
      <c r="B7074" s="417"/>
      <c r="C7074" s="418"/>
      <c r="S7074" s="367"/>
      <c r="T7074" s="367"/>
      <c r="U7074" s="368"/>
      <c r="V7074" s="1"/>
      <c r="W7074" s="1"/>
      <c r="X7074" s="1"/>
      <c r="Y7074" s="1"/>
      <c r="Z7074" s="1"/>
      <c r="AA7074" s="1"/>
      <c r="AB7074" s="1"/>
      <c r="AC7074" s="1"/>
    </row>
    <row r="7075" spans="1:29" ht="15" customHeight="1" x14ac:dyDescent="0.25">
      <c r="A7075" s="342"/>
      <c r="B7075" s="417"/>
      <c r="C7075" s="418"/>
      <c r="S7075" s="367"/>
      <c r="T7075" s="367"/>
      <c r="U7075" s="368"/>
      <c r="V7075" s="1"/>
      <c r="W7075" s="1"/>
      <c r="X7075" s="1"/>
      <c r="Y7075" s="1"/>
      <c r="Z7075" s="1"/>
      <c r="AA7075" s="1"/>
      <c r="AB7075" s="1"/>
      <c r="AC7075" s="1"/>
    </row>
    <row r="7076" spans="1:29" ht="15" customHeight="1" x14ac:dyDescent="0.25">
      <c r="A7076" s="342"/>
      <c r="B7076" s="417"/>
      <c r="C7076" s="418"/>
      <c r="S7076" s="367"/>
      <c r="T7076" s="367"/>
      <c r="U7076" s="368"/>
      <c r="V7076" s="1"/>
      <c r="W7076" s="1"/>
      <c r="X7076" s="1"/>
      <c r="Y7076" s="1"/>
      <c r="Z7076" s="1"/>
      <c r="AA7076" s="1"/>
      <c r="AB7076" s="1"/>
      <c r="AC7076" s="1"/>
    </row>
    <row r="7077" spans="1:29" ht="15" customHeight="1" x14ac:dyDescent="0.25">
      <c r="A7077" s="342"/>
      <c r="B7077" s="417"/>
      <c r="C7077" s="418"/>
      <c r="S7077" s="367"/>
      <c r="T7077" s="367"/>
      <c r="U7077" s="368"/>
      <c r="V7077" s="1"/>
      <c r="W7077" s="1"/>
      <c r="X7077" s="1"/>
      <c r="Y7077" s="1"/>
      <c r="Z7077" s="1"/>
      <c r="AA7077" s="1"/>
      <c r="AB7077" s="1"/>
      <c r="AC7077" s="1"/>
    </row>
    <row r="7078" spans="1:29" ht="15" customHeight="1" x14ac:dyDescent="0.25">
      <c r="A7078" s="342"/>
      <c r="B7078" s="417"/>
      <c r="C7078" s="418"/>
      <c r="S7078" s="367"/>
      <c r="T7078" s="367"/>
      <c r="U7078" s="368"/>
      <c r="V7078" s="1"/>
      <c r="W7078" s="1"/>
      <c r="X7078" s="1"/>
      <c r="Y7078" s="1"/>
      <c r="Z7078" s="1"/>
      <c r="AA7078" s="1"/>
      <c r="AB7078" s="1"/>
      <c r="AC7078" s="1"/>
    </row>
    <row r="7079" spans="1:29" ht="15" customHeight="1" x14ac:dyDescent="0.25">
      <c r="A7079" s="342"/>
      <c r="B7079" s="417"/>
      <c r="C7079" s="418"/>
      <c r="S7079" s="367"/>
      <c r="T7079" s="367"/>
      <c r="U7079" s="368"/>
      <c r="V7079" s="1"/>
      <c r="W7079" s="1"/>
      <c r="X7079" s="1"/>
      <c r="Y7079" s="1"/>
      <c r="Z7079" s="1"/>
      <c r="AA7079" s="1"/>
      <c r="AB7079" s="1"/>
      <c r="AC7079" s="1"/>
    </row>
    <row r="7080" spans="1:29" ht="15" customHeight="1" x14ac:dyDescent="0.25">
      <c r="A7080" s="342"/>
      <c r="B7080" s="417"/>
      <c r="C7080" s="418"/>
      <c r="S7080" s="367"/>
      <c r="T7080" s="367"/>
      <c r="U7080" s="368"/>
      <c r="V7080" s="1"/>
      <c r="W7080" s="1"/>
      <c r="X7080" s="1"/>
      <c r="Y7080" s="1"/>
      <c r="Z7080" s="1"/>
      <c r="AA7080" s="1"/>
      <c r="AB7080" s="1"/>
      <c r="AC7080" s="1"/>
    </row>
    <row r="7081" spans="1:29" ht="15" customHeight="1" x14ac:dyDescent="0.25">
      <c r="A7081" s="342"/>
      <c r="B7081" s="417"/>
      <c r="C7081" s="418"/>
      <c r="S7081" s="367"/>
      <c r="T7081" s="367"/>
      <c r="U7081" s="368"/>
      <c r="V7081" s="1"/>
      <c r="W7081" s="1"/>
      <c r="X7081" s="1"/>
      <c r="Y7081" s="1"/>
      <c r="Z7081" s="1"/>
      <c r="AA7081" s="1"/>
      <c r="AB7081" s="1"/>
      <c r="AC7081" s="1"/>
    </row>
    <row r="7082" spans="1:29" ht="15" customHeight="1" x14ac:dyDescent="0.25">
      <c r="A7082" s="342"/>
      <c r="B7082" s="417"/>
      <c r="C7082" s="418"/>
      <c r="S7082" s="367"/>
      <c r="T7082" s="367"/>
      <c r="U7082" s="368"/>
      <c r="V7082" s="1"/>
      <c r="W7082" s="1"/>
      <c r="X7082" s="1"/>
      <c r="Y7082" s="1"/>
      <c r="Z7082" s="1"/>
      <c r="AA7082" s="1"/>
      <c r="AB7082" s="1"/>
      <c r="AC7082" s="1"/>
    </row>
    <row r="7083" spans="1:29" ht="15" customHeight="1" x14ac:dyDescent="0.25">
      <c r="A7083" s="342"/>
      <c r="B7083" s="417"/>
      <c r="C7083" s="418"/>
      <c r="S7083" s="367"/>
      <c r="T7083" s="367"/>
      <c r="U7083" s="368"/>
      <c r="V7083" s="1"/>
      <c r="W7083" s="1"/>
      <c r="X7083" s="1"/>
      <c r="Y7083" s="1"/>
      <c r="Z7083" s="1"/>
      <c r="AA7083" s="1"/>
      <c r="AB7083" s="1"/>
      <c r="AC7083" s="1"/>
    </row>
    <row r="7084" spans="1:29" ht="15" customHeight="1" x14ac:dyDescent="0.25">
      <c r="A7084" s="342"/>
      <c r="B7084" s="417"/>
      <c r="C7084" s="418"/>
      <c r="S7084" s="367"/>
      <c r="T7084" s="367"/>
      <c r="U7084" s="368"/>
      <c r="V7084" s="1"/>
      <c r="W7084" s="1"/>
      <c r="X7084" s="1"/>
      <c r="Y7084" s="1"/>
      <c r="Z7084" s="1"/>
      <c r="AA7084" s="1"/>
      <c r="AB7084" s="1"/>
      <c r="AC7084" s="1"/>
    </row>
    <row r="7085" spans="1:29" ht="15" customHeight="1" x14ac:dyDescent="0.25">
      <c r="A7085" s="342"/>
      <c r="B7085" s="417"/>
      <c r="C7085" s="418"/>
      <c r="S7085" s="367"/>
      <c r="T7085" s="367"/>
      <c r="U7085" s="368"/>
      <c r="V7085" s="1"/>
      <c r="W7085" s="1"/>
      <c r="X7085" s="1"/>
      <c r="Y7085" s="1"/>
      <c r="Z7085" s="1"/>
      <c r="AA7085" s="1"/>
      <c r="AB7085" s="1"/>
      <c r="AC7085" s="1"/>
    </row>
    <row r="7086" spans="1:29" ht="15" customHeight="1" x14ac:dyDescent="0.25">
      <c r="A7086" s="342"/>
      <c r="B7086" s="417"/>
      <c r="C7086" s="418"/>
      <c r="S7086" s="367"/>
      <c r="T7086" s="367"/>
      <c r="U7086" s="368"/>
      <c r="V7086" s="1"/>
      <c r="W7086" s="1"/>
      <c r="X7086" s="1"/>
      <c r="Y7086" s="1"/>
      <c r="Z7086" s="1"/>
      <c r="AA7086" s="1"/>
      <c r="AB7086" s="1"/>
      <c r="AC7086" s="1"/>
    </row>
    <row r="7087" spans="1:29" ht="15" customHeight="1" x14ac:dyDescent="0.25">
      <c r="A7087" s="342"/>
      <c r="B7087" s="417"/>
      <c r="C7087" s="418"/>
      <c r="S7087" s="367"/>
      <c r="T7087" s="367"/>
      <c r="U7087" s="368"/>
      <c r="V7087" s="1"/>
      <c r="W7087" s="1"/>
      <c r="X7087" s="1"/>
      <c r="Y7087" s="1"/>
      <c r="Z7087" s="1"/>
      <c r="AA7087" s="1"/>
      <c r="AB7087" s="1"/>
      <c r="AC7087" s="1"/>
    </row>
    <row r="7088" spans="1:29" ht="15" customHeight="1" x14ac:dyDescent="0.25">
      <c r="A7088" s="342"/>
      <c r="B7088" s="417"/>
      <c r="C7088" s="418"/>
      <c r="S7088" s="367"/>
      <c r="T7088" s="367"/>
      <c r="U7088" s="368"/>
      <c r="V7088" s="1"/>
      <c r="W7088" s="1"/>
      <c r="X7088" s="1"/>
      <c r="Y7088" s="1"/>
      <c r="Z7088" s="1"/>
      <c r="AA7088" s="1"/>
      <c r="AB7088" s="1"/>
      <c r="AC7088" s="1"/>
    </row>
    <row r="7089" spans="1:29" ht="15" customHeight="1" x14ac:dyDescent="0.25">
      <c r="A7089" s="342"/>
      <c r="B7089" s="417"/>
      <c r="C7089" s="418"/>
      <c r="S7089" s="367"/>
      <c r="T7089" s="367"/>
      <c r="U7089" s="368"/>
      <c r="V7089" s="1"/>
      <c r="W7089" s="1"/>
      <c r="X7089" s="1"/>
      <c r="Y7089" s="1"/>
      <c r="Z7089" s="1"/>
      <c r="AA7089" s="1"/>
      <c r="AB7089" s="1"/>
      <c r="AC7089" s="1"/>
    </row>
    <row r="7090" spans="1:29" ht="15" customHeight="1" x14ac:dyDescent="0.25">
      <c r="A7090" s="342"/>
      <c r="B7090" s="417"/>
      <c r="C7090" s="418"/>
      <c r="S7090" s="367"/>
      <c r="T7090" s="367"/>
      <c r="U7090" s="368"/>
      <c r="V7090" s="1"/>
      <c r="W7090" s="1"/>
      <c r="X7090" s="1"/>
      <c r="Y7090" s="1"/>
      <c r="Z7090" s="1"/>
      <c r="AA7090" s="1"/>
      <c r="AB7090" s="1"/>
      <c r="AC7090" s="1"/>
    </row>
    <row r="7091" spans="1:29" ht="15" customHeight="1" x14ac:dyDescent="0.25">
      <c r="A7091" s="342"/>
      <c r="B7091" s="417"/>
      <c r="C7091" s="418"/>
      <c r="S7091" s="367"/>
      <c r="T7091" s="367"/>
      <c r="U7091" s="368"/>
      <c r="V7091" s="1"/>
      <c r="W7091" s="1"/>
      <c r="X7091" s="1"/>
      <c r="Y7091" s="1"/>
      <c r="Z7091" s="1"/>
      <c r="AA7091" s="1"/>
      <c r="AB7091" s="1"/>
      <c r="AC7091" s="1"/>
    </row>
    <row r="7092" spans="1:29" ht="15" customHeight="1" x14ac:dyDescent="0.25">
      <c r="A7092" s="342"/>
      <c r="B7092" s="417"/>
      <c r="C7092" s="418"/>
      <c r="S7092" s="367"/>
      <c r="T7092" s="367"/>
      <c r="U7092" s="368"/>
      <c r="V7092" s="1"/>
      <c r="W7092" s="1"/>
      <c r="X7092" s="1"/>
      <c r="Y7092" s="1"/>
      <c r="Z7092" s="1"/>
      <c r="AA7092" s="1"/>
      <c r="AB7092" s="1"/>
      <c r="AC7092" s="1"/>
    </row>
    <row r="7093" spans="1:29" ht="15" customHeight="1" x14ac:dyDescent="0.25">
      <c r="A7093" s="342"/>
      <c r="B7093" s="417"/>
      <c r="C7093" s="418"/>
      <c r="S7093" s="367"/>
      <c r="T7093" s="367"/>
      <c r="U7093" s="368"/>
      <c r="V7093" s="1"/>
      <c r="W7093" s="1"/>
      <c r="X7093" s="1"/>
      <c r="Y7093" s="1"/>
      <c r="Z7093" s="1"/>
      <c r="AA7093" s="1"/>
      <c r="AB7093" s="1"/>
      <c r="AC7093" s="1"/>
    </row>
    <row r="7094" spans="1:29" ht="15" customHeight="1" x14ac:dyDescent="0.25">
      <c r="A7094" s="342"/>
      <c r="B7094" s="417"/>
      <c r="C7094" s="418"/>
      <c r="S7094" s="367"/>
      <c r="T7094" s="367"/>
      <c r="U7094" s="368"/>
      <c r="V7094" s="1"/>
      <c r="W7094" s="1"/>
      <c r="X7094" s="1"/>
      <c r="Y7094" s="1"/>
      <c r="Z7094" s="1"/>
      <c r="AA7094" s="1"/>
      <c r="AB7094" s="1"/>
      <c r="AC7094" s="1"/>
    </row>
    <row r="7095" spans="1:29" ht="15" customHeight="1" x14ac:dyDescent="0.25">
      <c r="A7095" s="342"/>
      <c r="B7095" s="417"/>
      <c r="C7095" s="418"/>
      <c r="S7095" s="367"/>
      <c r="T7095" s="367"/>
      <c r="U7095" s="368"/>
      <c r="V7095" s="1"/>
      <c r="W7095" s="1"/>
      <c r="X7095" s="1"/>
      <c r="Y7095" s="1"/>
      <c r="Z7095" s="1"/>
      <c r="AA7095" s="1"/>
      <c r="AB7095" s="1"/>
      <c r="AC7095" s="1"/>
    </row>
    <row r="7096" spans="1:29" ht="15" customHeight="1" x14ac:dyDescent="0.25">
      <c r="A7096" s="342"/>
      <c r="B7096" s="417"/>
      <c r="C7096" s="418"/>
      <c r="S7096" s="367"/>
      <c r="T7096" s="367"/>
      <c r="U7096" s="368"/>
      <c r="V7096" s="1"/>
      <c r="W7096" s="1"/>
      <c r="X7096" s="1"/>
      <c r="Y7096" s="1"/>
      <c r="Z7096" s="1"/>
      <c r="AA7096" s="1"/>
      <c r="AB7096" s="1"/>
      <c r="AC7096" s="1"/>
    </row>
    <row r="7097" spans="1:29" ht="15" customHeight="1" x14ac:dyDescent="0.25">
      <c r="A7097" s="342"/>
      <c r="B7097" s="417"/>
      <c r="C7097" s="418"/>
      <c r="S7097" s="367"/>
      <c r="T7097" s="367"/>
      <c r="U7097" s="368"/>
      <c r="V7097" s="1"/>
      <c r="W7097" s="1"/>
      <c r="X7097" s="1"/>
      <c r="Y7097" s="1"/>
      <c r="Z7097" s="1"/>
      <c r="AA7097" s="1"/>
      <c r="AB7097" s="1"/>
      <c r="AC7097" s="1"/>
    </row>
    <row r="7098" spans="1:29" ht="15" customHeight="1" x14ac:dyDescent="0.25">
      <c r="A7098" s="342"/>
      <c r="B7098" s="417"/>
      <c r="C7098" s="418"/>
      <c r="S7098" s="367"/>
      <c r="T7098" s="367"/>
      <c r="U7098" s="368"/>
      <c r="V7098" s="1"/>
      <c r="W7098" s="1"/>
      <c r="X7098" s="1"/>
      <c r="Y7098" s="1"/>
      <c r="Z7098" s="1"/>
      <c r="AA7098" s="1"/>
      <c r="AB7098" s="1"/>
      <c r="AC7098" s="1"/>
    </row>
    <row r="7099" spans="1:29" ht="15" customHeight="1" x14ac:dyDescent="0.25">
      <c r="A7099" s="342"/>
      <c r="B7099" s="417"/>
      <c r="C7099" s="418"/>
      <c r="S7099" s="367"/>
      <c r="T7099" s="367"/>
      <c r="U7099" s="368"/>
      <c r="V7099" s="1"/>
      <c r="W7099" s="1"/>
      <c r="X7099" s="1"/>
      <c r="Y7099" s="1"/>
      <c r="Z7099" s="1"/>
      <c r="AA7099" s="1"/>
      <c r="AB7099" s="1"/>
      <c r="AC7099" s="1"/>
    </row>
    <row r="7100" spans="1:29" ht="15" customHeight="1" x14ac:dyDescent="0.25">
      <c r="A7100" s="342"/>
      <c r="B7100" s="417"/>
      <c r="C7100" s="418"/>
      <c r="S7100" s="367"/>
      <c r="T7100" s="367"/>
      <c r="U7100" s="368"/>
      <c r="V7100" s="1"/>
      <c r="W7100" s="1"/>
      <c r="X7100" s="1"/>
      <c r="Y7100" s="1"/>
      <c r="Z7100" s="1"/>
      <c r="AA7100" s="1"/>
      <c r="AB7100" s="1"/>
      <c r="AC7100" s="1"/>
    </row>
    <row r="7101" spans="1:29" ht="15" customHeight="1" x14ac:dyDescent="0.25">
      <c r="A7101" s="342"/>
      <c r="B7101" s="417"/>
      <c r="C7101" s="418"/>
      <c r="S7101" s="367"/>
      <c r="T7101" s="367"/>
      <c r="U7101" s="368"/>
      <c r="V7101" s="1"/>
      <c r="W7101" s="1"/>
      <c r="X7101" s="1"/>
      <c r="Y7101" s="1"/>
      <c r="Z7101" s="1"/>
      <c r="AA7101" s="1"/>
      <c r="AB7101" s="1"/>
      <c r="AC7101" s="1"/>
    </row>
    <row r="7102" spans="1:29" ht="15" customHeight="1" x14ac:dyDescent="0.25">
      <c r="A7102" s="342"/>
      <c r="B7102" s="417"/>
      <c r="C7102" s="418"/>
      <c r="S7102" s="367"/>
      <c r="T7102" s="367"/>
      <c r="U7102" s="368"/>
      <c r="V7102" s="1"/>
      <c r="W7102" s="1"/>
      <c r="X7102" s="1"/>
      <c r="Y7102" s="1"/>
      <c r="Z7102" s="1"/>
      <c r="AA7102" s="1"/>
      <c r="AB7102" s="1"/>
      <c r="AC7102" s="1"/>
    </row>
    <row r="7103" spans="1:29" ht="15" customHeight="1" x14ac:dyDescent="0.25">
      <c r="A7103" s="342"/>
      <c r="B7103" s="417"/>
      <c r="C7103" s="418"/>
      <c r="S7103" s="367"/>
      <c r="T7103" s="367"/>
      <c r="U7103" s="368"/>
      <c r="V7103" s="1"/>
      <c r="W7103" s="1"/>
      <c r="X7103" s="1"/>
      <c r="Y7103" s="1"/>
      <c r="Z7103" s="1"/>
      <c r="AA7103" s="1"/>
      <c r="AB7103" s="1"/>
      <c r="AC7103" s="1"/>
    </row>
    <row r="7104" spans="1:29" ht="15" customHeight="1" x14ac:dyDescent="0.25">
      <c r="A7104" s="342"/>
      <c r="B7104" s="417"/>
      <c r="C7104" s="418"/>
      <c r="S7104" s="367"/>
      <c r="T7104" s="367"/>
      <c r="U7104" s="368"/>
      <c r="V7104" s="1"/>
      <c r="W7104" s="1"/>
      <c r="X7104" s="1"/>
      <c r="Y7104" s="1"/>
      <c r="Z7104" s="1"/>
      <c r="AA7104" s="1"/>
      <c r="AB7104" s="1"/>
      <c r="AC7104" s="1"/>
    </row>
    <row r="7105" spans="1:29" ht="15" customHeight="1" x14ac:dyDescent="0.25">
      <c r="A7105" s="342"/>
      <c r="B7105" s="417"/>
      <c r="C7105" s="418"/>
      <c r="S7105" s="367"/>
      <c r="T7105" s="367"/>
      <c r="U7105" s="368"/>
      <c r="V7105" s="1"/>
      <c r="W7105" s="1"/>
      <c r="X7105" s="1"/>
      <c r="Y7105" s="1"/>
      <c r="Z7105" s="1"/>
      <c r="AA7105" s="1"/>
      <c r="AB7105" s="1"/>
      <c r="AC7105" s="1"/>
    </row>
    <row r="7106" spans="1:29" ht="15" customHeight="1" x14ac:dyDescent="0.25">
      <c r="A7106" s="342"/>
      <c r="B7106" s="417"/>
      <c r="C7106" s="418"/>
      <c r="S7106" s="367"/>
      <c r="T7106" s="367"/>
      <c r="U7106" s="368"/>
      <c r="V7106" s="1"/>
      <c r="W7106" s="1"/>
      <c r="X7106" s="1"/>
      <c r="Y7106" s="1"/>
      <c r="Z7106" s="1"/>
      <c r="AA7106" s="1"/>
      <c r="AB7106" s="1"/>
      <c r="AC7106" s="1"/>
    </row>
    <row r="7107" spans="1:29" ht="15" customHeight="1" x14ac:dyDescent="0.25">
      <c r="A7107" s="342"/>
      <c r="B7107" s="417"/>
      <c r="C7107" s="418"/>
      <c r="S7107" s="367"/>
      <c r="T7107" s="367"/>
      <c r="U7107" s="368"/>
      <c r="V7107" s="1"/>
      <c r="W7107" s="1"/>
      <c r="X7107" s="1"/>
      <c r="Y7107" s="1"/>
      <c r="Z7107" s="1"/>
      <c r="AA7107" s="1"/>
      <c r="AB7107" s="1"/>
      <c r="AC7107" s="1"/>
    </row>
    <row r="7108" spans="1:29" ht="15" customHeight="1" x14ac:dyDescent="0.25">
      <c r="A7108" s="342"/>
      <c r="B7108" s="417"/>
      <c r="C7108" s="418"/>
      <c r="S7108" s="367"/>
      <c r="T7108" s="367"/>
      <c r="U7108" s="368"/>
      <c r="V7108" s="1"/>
      <c r="W7108" s="1"/>
      <c r="X7108" s="1"/>
      <c r="Y7108" s="1"/>
      <c r="Z7108" s="1"/>
      <c r="AA7108" s="1"/>
      <c r="AB7108" s="1"/>
      <c r="AC7108" s="1"/>
    </row>
    <row r="7109" spans="1:29" ht="15" customHeight="1" x14ac:dyDescent="0.25">
      <c r="A7109" s="342"/>
      <c r="B7109" s="417"/>
      <c r="C7109" s="418"/>
      <c r="S7109" s="367"/>
      <c r="T7109" s="367"/>
      <c r="U7109" s="368"/>
      <c r="V7109" s="1"/>
      <c r="W7109" s="1"/>
      <c r="X7109" s="1"/>
      <c r="Y7109" s="1"/>
      <c r="Z7109" s="1"/>
      <c r="AA7109" s="1"/>
      <c r="AB7109" s="1"/>
      <c r="AC7109" s="1"/>
    </row>
    <row r="7110" spans="1:29" ht="15" customHeight="1" x14ac:dyDescent="0.25">
      <c r="A7110" s="342"/>
      <c r="B7110" s="417"/>
      <c r="C7110" s="418"/>
      <c r="S7110" s="367"/>
      <c r="T7110" s="367"/>
      <c r="U7110" s="368"/>
      <c r="V7110" s="1"/>
      <c r="W7110" s="1"/>
      <c r="X7110" s="1"/>
      <c r="Y7110" s="1"/>
      <c r="Z7110" s="1"/>
      <c r="AA7110" s="1"/>
      <c r="AB7110" s="1"/>
      <c r="AC7110" s="1"/>
    </row>
    <row r="7111" spans="1:29" ht="15" customHeight="1" x14ac:dyDescent="0.25">
      <c r="A7111" s="342"/>
      <c r="B7111" s="417"/>
      <c r="C7111" s="418"/>
      <c r="S7111" s="367"/>
      <c r="T7111" s="367"/>
      <c r="U7111" s="368"/>
      <c r="V7111" s="1"/>
      <c r="W7111" s="1"/>
      <c r="X7111" s="1"/>
      <c r="Y7111" s="1"/>
      <c r="Z7111" s="1"/>
      <c r="AA7111" s="1"/>
      <c r="AB7111" s="1"/>
      <c r="AC7111" s="1"/>
    </row>
    <row r="7112" spans="1:29" ht="15" customHeight="1" x14ac:dyDescent="0.25">
      <c r="A7112" s="342"/>
      <c r="B7112" s="417"/>
      <c r="C7112" s="418"/>
      <c r="S7112" s="367"/>
      <c r="T7112" s="367"/>
      <c r="U7112" s="368"/>
      <c r="V7112" s="1"/>
      <c r="W7112" s="1"/>
      <c r="X7112" s="1"/>
      <c r="Y7112" s="1"/>
      <c r="Z7112" s="1"/>
      <c r="AA7112" s="1"/>
      <c r="AB7112" s="1"/>
      <c r="AC7112" s="1"/>
    </row>
    <row r="7113" spans="1:29" ht="15" customHeight="1" x14ac:dyDescent="0.25">
      <c r="A7113" s="342"/>
      <c r="B7113" s="417"/>
      <c r="C7113" s="418"/>
      <c r="S7113" s="367"/>
      <c r="T7113" s="367"/>
      <c r="U7113" s="368"/>
      <c r="V7113" s="1"/>
      <c r="W7113" s="1"/>
      <c r="X7113" s="1"/>
      <c r="Y7113" s="1"/>
      <c r="Z7113" s="1"/>
      <c r="AA7113" s="1"/>
      <c r="AB7113" s="1"/>
      <c r="AC7113" s="1"/>
    </row>
    <row r="7114" spans="1:29" ht="15" customHeight="1" x14ac:dyDescent="0.25">
      <c r="A7114" s="342"/>
      <c r="B7114" s="417"/>
      <c r="C7114" s="418"/>
      <c r="S7114" s="367"/>
      <c r="T7114" s="367"/>
      <c r="U7114" s="368"/>
      <c r="V7114" s="1"/>
      <c r="W7114" s="1"/>
      <c r="X7114" s="1"/>
      <c r="Y7114" s="1"/>
      <c r="Z7114" s="1"/>
      <c r="AA7114" s="1"/>
      <c r="AB7114" s="1"/>
      <c r="AC7114" s="1"/>
    </row>
    <row r="7115" spans="1:29" ht="15" customHeight="1" x14ac:dyDescent="0.25">
      <c r="A7115" s="342"/>
      <c r="B7115" s="417"/>
      <c r="C7115" s="418"/>
      <c r="S7115" s="367"/>
      <c r="T7115" s="367"/>
      <c r="U7115" s="368"/>
      <c r="V7115" s="1"/>
      <c r="W7115" s="1"/>
      <c r="X7115" s="1"/>
      <c r="Y7115" s="1"/>
      <c r="Z7115" s="1"/>
      <c r="AA7115" s="1"/>
      <c r="AB7115" s="1"/>
      <c r="AC7115" s="1"/>
    </row>
    <row r="7116" spans="1:29" ht="15" customHeight="1" x14ac:dyDescent="0.25">
      <c r="A7116" s="342"/>
      <c r="B7116" s="417"/>
      <c r="C7116" s="418"/>
      <c r="S7116" s="367"/>
      <c r="T7116" s="367"/>
      <c r="U7116" s="368"/>
      <c r="V7116" s="1"/>
      <c r="W7116" s="1"/>
      <c r="X7116" s="1"/>
      <c r="Y7116" s="1"/>
      <c r="Z7116" s="1"/>
      <c r="AA7116" s="1"/>
      <c r="AB7116" s="1"/>
      <c r="AC7116" s="1"/>
    </row>
    <row r="7117" spans="1:29" ht="15" customHeight="1" x14ac:dyDescent="0.25">
      <c r="A7117" s="342"/>
      <c r="B7117" s="417"/>
      <c r="C7117" s="418"/>
      <c r="S7117" s="367"/>
      <c r="T7117" s="367"/>
      <c r="U7117" s="368"/>
      <c r="V7117" s="1"/>
      <c r="W7117" s="1"/>
      <c r="X7117" s="1"/>
      <c r="Y7117" s="1"/>
      <c r="Z7117" s="1"/>
      <c r="AA7117" s="1"/>
      <c r="AB7117" s="1"/>
      <c r="AC7117" s="1"/>
    </row>
    <row r="7118" spans="1:29" ht="15" customHeight="1" x14ac:dyDescent="0.25">
      <c r="A7118" s="342"/>
      <c r="B7118" s="417"/>
      <c r="C7118" s="418"/>
      <c r="S7118" s="367"/>
      <c r="T7118" s="367"/>
      <c r="U7118" s="368"/>
      <c r="V7118" s="1"/>
      <c r="W7118" s="1"/>
      <c r="X7118" s="1"/>
      <c r="Y7118" s="1"/>
      <c r="Z7118" s="1"/>
      <c r="AA7118" s="1"/>
      <c r="AB7118" s="1"/>
      <c r="AC7118" s="1"/>
    </row>
    <row r="7119" spans="1:29" ht="15" customHeight="1" x14ac:dyDescent="0.25">
      <c r="A7119" s="342"/>
      <c r="B7119" s="417"/>
      <c r="C7119" s="418"/>
      <c r="S7119" s="367"/>
      <c r="T7119" s="367"/>
      <c r="U7119" s="368"/>
      <c r="V7119" s="1"/>
      <c r="W7119" s="1"/>
      <c r="X7119" s="1"/>
      <c r="Y7119" s="1"/>
      <c r="Z7119" s="1"/>
      <c r="AA7119" s="1"/>
      <c r="AB7119" s="1"/>
      <c r="AC7119" s="1"/>
    </row>
    <row r="7120" spans="1:29" ht="15" customHeight="1" x14ac:dyDescent="0.25">
      <c r="A7120" s="342"/>
      <c r="B7120" s="417"/>
      <c r="C7120" s="418"/>
      <c r="S7120" s="367"/>
      <c r="T7120" s="367"/>
      <c r="U7120" s="368"/>
      <c r="V7120" s="1"/>
      <c r="W7120" s="1"/>
      <c r="X7120" s="1"/>
      <c r="Y7120" s="1"/>
      <c r="Z7120" s="1"/>
      <c r="AA7120" s="1"/>
      <c r="AB7120" s="1"/>
      <c r="AC7120" s="1"/>
    </row>
    <row r="7121" spans="1:29" ht="15" customHeight="1" x14ac:dyDescent="0.25">
      <c r="A7121" s="342"/>
      <c r="B7121" s="417"/>
      <c r="C7121" s="418"/>
      <c r="S7121" s="367"/>
      <c r="T7121" s="367"/>
      <c r="U7121" s="368"/>
      <c r="V7121" s="1"/>
      <c r="W7121" s="1"/>
      <c r="X7121" s="1"/>
      <c r="Y7121" s="1"/>
      <c r="Z7121" s="1"/>
      <c r="AA7121" s="1"/>
      <c r="AB7121" s="1"/>
      <c r="AC7121" s="1"/>
    </row>
    <row r="7122" spans="1:29" ht="15" customHeight="1" x14ac:dyDescent="0.25">
      <c r="A7122" s="342"/>
      <c r="B7122" s="417"/>
      <c r="C7122" s="418"/>
      <c r="S7122" s="367"/>
      <c r="T7122" s="367"/>
      <c r="U7122" s="368"/>
      <c r="V7122" s="1"/>
      <c r="W7122" s="1"/>
      <c r="X7122" s="1"/>
      <c r="Y7122" s="1"/>
      <c r="Z7122" s="1"/>
      <c r="AA7122" s="1"/>
      <c r="AB7122" s="1"/>
      <c r="AC7122" s="1"/>
    </row>
    <row r="7123" spans="1:29" ht="15" customHeight="1" x14ac:dyDescent="0.25">
      <c r="A7123" s="342"/>
      <c r="B7123" s="417"/>
      <c r="C7123" s="418"/>
      <c r="S7123" s="367"/>
      <c r="T7123" s="367"/>
      <c r="U7123" s="368"/>
      <c r="V7123" s="1"/>
      <c r="W7123" s="1"/>
      <c r="X7123" s="1"/>
      <c r="Y7123" s="1"/>
      <c r="Z7123" s="1"/>
      <c r="AA7123" s="1"/>
      <c r="AB7123" s="1"/>
      <c r="AC7123" s="1"/>
    </row>
    <row r="7124" spans="1:29" ht="15" customHeight="1" x14ac:dyDescent="0.25">
      <c r="A7124" s="342"/>
      <c r="B7124" s="417"/>
      <c r="C7124" s="418"/>
      <c r="S7124" s="367"/>
      <c r="T7124" s="367"/>
      <c r="U7124" s="368"/>
      <c r="V7124" s="1"/>
      <c r="W7124" s="1"/>
      <c r="X7124" s="1"/>
      <c r="Y7124" s="1"/>
      <c r="Z7124" s="1"/>
      <c r="AA7124" s="1"/>
      <c r="AB7124" s="1"/>
      <c r="AC7124" s="1"/>
    </row>
    <row r="7125" spans="1:29" ht="15" customHeight="1" x14ac:dyDescent="0.25">
      <c r="A7125" s="342"/>
      <c r="B7125" s="417"/>
      <c r="C7125" s="418"/>
      <c r="S7125" s="367"/>
      <c r="T7125" s="367"/>
      <c r="U7125" s="368"/>
      <c r="V7125" s="1"/>
      <c r="W7125" s="1"/>
      <c r="X7125" s="1"/>
      <c r="Y7125" s="1"/>
      <c r="Z7125" s="1"/>
      <c r="AA7125" s="1"/>
      <c r="AB7125" s="1"/>
      <c r="AC7125" s="1"/>
    </row>
    <row r="7126" spans="1:29" ht="15" customHeight="1" x14ac:dyDescent="0.25">
      <c r="A7126" s="342"/>
      <c r="B7126" s="417"/>
      <c r="C7126" s="418"/>
      <c r="S7126" s="367"/>
      <c r="T7126" s="367"/>
      <c r="U7126" s="368"/>
      <c r="V7126" s="1"/>
      <c r="W7126" s="1"/>
      <c r="X7126" s="1"/>
      <c r="Y7126" s="1"/>
      <c r="Z7126" s="1"/>
      <c r="AA7126" s="1"/>
      <c r="AB7126" s="1"/>
      <c r="AC7126" s="1"/>
    </row>
    <row r="7127" spans="1:29" ht="15" customHeight="1" x14ac:dyDescent="0.25">
      <c r="A7127" s="342"/>
      <c r="B7127" s="417"/>
      <c r="C7127" s="418"/>
      <c r="S7127" s="367"/>
      <c r="T7127" s="367"/>
      <c r="U7127" s="368"/>
      <c r="V7127" s="1"/>
      <c r="W7127" s="1"/>
      <c r="X7127" s="1"/>
      <c r="Y7127" s="1"/>
      <c r="Z7127" s="1"/>
      <c r="AA7127" s="1"/>
      <c r="AB7127" s="1"/>
      <c r="AC7127" s="1"/>
    </row>
    <row r="7128" spans="1:29" ht="15" customHeight="1" x14ac:dyDescent="0.25">
      <c r="A7128" s="342"/>
      <c r="B7128" s="417"/>
      <c r="C7128" s="418"/>
      <c r="S7128" s="367"/>
      <c r="T7128" s="367"/>
      <c r="U7128" s="368"/>
      <c r="V7128" s="1"/>
      <c r="W7128" s="1"/>
      <c r="X7128" s="1"/>
      <c r="Y7128" s="1"/>
      <c r="Z7128" s="1"/>
      <c r="AA7128" s="1"/>
      <c r="AB7128" s="1"/>
      <c r="AC7128" s="1"/>
    </row>
    <row r="7129" spans="1:29" ht="15" customHeight="1" x14ac:dyDescent="0.25">
      <c r="A7129" s="342"/>
      <c r="B7129" s="417"/>
      <c r="C7129" s="418"/>
      <c r="S7129" s="367"/>
      <c r="T7129" s="367"/>
      <c r="U7129" s="368"/>
      <c r="V7129" s="1"/>
      <c r="W7129" s="1"/>
      <c r="X7129" s="1"/>
      <c r="Y7129" s="1"/>
      <c r="Z7129" s="1"/>
      <c r="AA7129" s="1"/>
      <c r="AB7129" s="1"/>
      <c r="AC7129" s="1"/>
    </row>
    <row r="7130" spans="1:29" ht="15" customHeight="1" x14ac:dyDescent="0.25">
      <c r="A7130" s="342"/>
      <c r="B7130" s="417"/>
      <c r="C7130" s="418"/>
      <c r="S7130" s="367"/>
      <c r="T7130" s="367"/>
      <c r="U7130" s="368"/>
      <c r="V7130" s="1"/>
      <c r="W7130" s="1"/>
      <c r="X7130" s="1"/>
      <c r="Y7130" s="1"/>
      <c r="Z7130" s="1"/>
      <c r="AA7130" s="1"/>
      <c r="AB7130" s="1"/>
      <c r="AC7130" s="1"/>
    </row>
    <row r="7131" spans="1:29" ht="15" customHeight="1" x14ac:dyDescent="0.25">
      <c r="A7131" s="342"/>
      <c r="B7131" s="417"/>
      <c r="C7131" s="418"/>
      <c r="S7131" s="367"/>
      <c r="T7131" s="367"/>
      <c r="U7131" s="368"/>
      <c r="V7131" s="1"/>
      <c r="W7131" s="1"/>
      <c r="X7131" s="1"/>
      <c r="Y7131" s="1"/>
      <c r="Z7131" s="1"/>
      <c r="AA7131" s="1"/>
      <c r="AB7131" s="1"/>
      <c r="AC7131" s="1"/>
    </row>
    <row r="7132" spans="1:29" ht="15" customHeight="1" x14ac:dyDescent="0.25">
      <c r="A7132" s="342"/>
      <c r="B7132" s="417"/>
      <c r="C7132" s="418"/>
      <c r="S7132" s="367"/>
      <c r="T7132" s="367"/>
      <c r="U7132" s="368"/>
      <c r="V7132" s="1"/>
      <c r="W7132" s="1"/>
      <c r="X7132" s="1"/>
      <c r="Y7132" s="1"/>
      <c r="Z7132" s="1"/>
      <c r="AA7132" s="1"/>
      <c r="AB7132" s="1"/>
      <c r="AC7132" s="1"/>
    </row>
    <row r="7133" spans="1:29" ht="15" customHeight="1" x14ac:dyDescent="0.25">
      <c r="A7133" s="342"/>
      <c r="B7133" s="417"/>
      <c r="C7133" s="418"/>
      <c r="S7133" s="367"/>
      <c r="T7133" s="367"/>
      <c r="U7133" s="368"/>
      <c r="V7133" s="1"/>
      <c r="W7133" s="1"/>
      <c r="X7133" s="1"/>
      <c r="Y7133" s="1"/>
      <c r="Z7133" s="1"/>
      <c r="AA7133" s="1"/>
      <c r="AB7133" s="1"/>
      <c r="AC7133" s="1"/>
    </row>
    <row r="7134" spans="1:29" ht="15" customHeight="1" x14ac:dyDescent="0.25">
      <c r="A7134" s="342"/>
      <c r="B7134" s="417"/>
      <c r="C7134" s="418"/>
      <c r="S7134" s="367"/>
      <c r="T7134" s="367"/>
      <c r="U7134" s="368"/>
      <c r="V7134" s="1"/>
      <c r="W7134" s="1"/>
      <c r="X7134" s="1"/>
      <c r="Y7134" s="1"/>
      <c r="Z7134" s="1"/>
      <c r="AA7134" s="1"/>
      <c r="AB7134" s="1"/>
      <c r="AC7134" s="1"/>
    </row>
    <row r="7135" spans="1:29" ht="15" customHeight="1" x14ac:dyDescent="0.25">
      <c r="A7135" s="342"/>
      <c r="B7135" s="417"/>
      <c r="C7135" s="418"/>
      <c r="S7135" s="367"/>
      <c r="T7135" s="367"/>
      <c r="U7135" s="368"/>
      <c r="V7135" s="1"/>
      <c r="W7135" s="1"/>
      <c r="X7135" s="1"/>
      <c r="Y7135" s="1"/>
      <c r="Z7135" s="1"/>
      <c r="AA7135" s="1"/>
      <c r="AB7135" s="1"/>
      <c r="AC7135" s="1"/>
    </row>
    <row r="7136" spans="1:29" ht="15" customHeight="1" x14ac:dyDescent="0.25">
      <c r="A7136" s="342"/>
      <c r="B7136" s="417"/>
      <c r="C7136" s="418"/>
      <c r="S7136" s="367"/>
      <c r="T7136" s="367"/>
      <c r="U7136" s="368"/>
      <c r="V7136" s="1"/>
      <c r="W7136" s="1"/>
      <c r="X7136" s="1"/>
      <c r="Y7136" s="1"/>
      <c r="Z7136" s="1"/>
      <c r="AA7136" s="1"/>
      <c r="AB7136" s="1"/>
      <c r="AC7136" s="1"/>
    </row>
    <row r="7137" spans="1:29" ht="15" customHeight="1" x14ac:dyDescent="0.25">
      <c r="A7137" s="342"/>
      <c r="B7137" s="417"/>
      <c r="C7137" s="418"/>
      <c r="S7137" s="367"/>
      <c r="T7137" s="367"/>
      <c r="U7137" s="368"/>
      <c r="V7137" s="1"/>
      <c r="W7137" s="1"/>
      <c r="X7137" s="1"/>
      <c r="Y7137" s="1"/>
      <c r="Z7137" s="1"/>
      <c r="AA7137" s="1"/>
      <c r="AB7137" s="1"/>
      <c r="AC7137" s="1"/>
    </row>
    <row r="7138" spans="1:29" ht="15" customHeight="1" x14ac:dyDescent="0.25">
      <c r="A7138" s="342"/>
      <c r="B7138" s="417"/>
      <c r="C7138" s="418"/>
      <c r="S7138" s="367"/>
      <c r="T7138" s="367"/>
      <c r="U7138" s="368"/>
      <c r="V7138" s="1"/>
      <c r="W7138" s="1"/>
      <c r="X7138" s="1"/>
      <c r="Y7138" s="1"/>
      <c r="Z7138" s="1"/>
      <c r="AA7138" s="1"/>
      <c r="AB7138" s="1"/>
      <c r="AC7138" s="1"/>
    </row>
    <row r="7139" spans="1:29" ht="15" customHeight="1" x14ac:dyDescent="0.25">
      <c r="A7139" s="342"/>
      <c r="B7139" s="417"/>
      <c r="C7139" s="418"/>
      <c r="S7139" s="367"/>
      <c r="T7139" s="367"/>
      <c r="U7139" s="368"/>
      <c r="V7139" s="1"/>
      <c r="W7139" s="1"/>
      <c r="X7139" s="1"/>
      <c r="Y7139" s="1"/>
      <c r="Z7139" s="1"/>
      <c r="AA7139" s="1"/>
      <c r="AB7139" s="1"/>
      <c r="AC7139" s="1"/>
    </row>
    <row r="7140" spans="1:29" ht="15" customHeight="1" x14ac:dyDescent="0.25">
      <c r="A7140" s="342"/>
      <c r="B7140" s="417"/>
      <c r="C7140" s="418"/>
      <c r="S7140" s="367"/>
      <c r="T7140" s="367"/>
      <c r="U7140" s="368"/>
      <c r="V7140" s="1"/>
      <c r="W7140" s="1"/>
      <c r="X7140" s="1"/>
      <c r="Y7140" s="1"/>
      <c r="Z7140" s="1"/>
      <c r="AA7140" s="1"/>
      <c r="AB7140" s="1"/>
      <c r="AC7140" s="1"/>
    </row>
    <row r="7141" spans="1:29" ht="15" customHeight="1" x14ac:dyDescent="0.25">
      <c r="A7141" s="342"/>
      <c r="B7141" s="417"/>
      <c r="C7141" s="418"/>
      <c r="S7141" s="367"/>
      <c r="T7141" s="367"/>
      <c r="U7141" s="368"/>
      <c r="V7141" s="1"/>
      <c r="W7141" s="1"/>
      <c r="X7141" s="1"/>
      <c r="Y7141" s="1"/>
      <c r="Z7141" s="1"/>
      <c r="AA7141" s="1"/>
      <c r="AB7141" s="1"/>
      <c r="AC7141" s="1"/>
    </row>
    <row r="7142" spans="1:29" ht="15" customHeight="1" x14ac:dyDescent="0.25">
      <c r="A7142" s="342"/>
      <c r="B7142" s="417"/>
      <c r="C7142" s="418"/>
      <c r="S7142" s="367"/>
      <c r="T7142" s="367"/>
      <c r="U7142" s="368"/>
      <c r="V7142" s="1"/>
      <c r="W7142" s="1"/>
      <c r="X7142" s="1"/>
      <c r="Y7142" s="1"/>
      <c r="Z7142" s="1"/>
      <c r="AA7142" s="1"/>
      <c r="AB7142" s="1"/>
      <c r="AC7142" s="1"/>
    </row>
    <row r="7143" spans="1:29" ht="15" customHeight="1" x14ac:dyDescent="0.25">
      <c r="A7143" s="342"/>
      <c r="B7143" s="417"/>
      <c r="C7143" s="418"/>
      <c r="S7143" s="367"/>
      <c r="T7143" s="367"/>
      <c r="U7143" s="368"/>
      <c r="V7143" s="1"/>
      <c r="W7143" s="1"/>
      <c r="X7143" s="1"/>
      <c r="Y7143" s="1"/>
      <c r="Z7143" s="1"/>
      <c r="AA7143" s="1"/>
      <c r="AB7143" s="1"/>
      <c r="AC7143" s="1"/>
    </row>
    <row r="7144" spans="1:29" ht="15" customHeight="1" x14ac:dyDescent="0.25">
      <c r="A7144" s="342"/>
      <c r="B7144" s="417"/>
      <c r="C7144" s="418"/>
      <c r="S7144" s="367"/>
      <c r="T7144" s="367"/>
      <c r="U7144" s="368"/>
      <c r="V7144" s="1"/>
      <c r="W7144" s="1"/>
      <c r="X7144" s="1"/>
      <c r="Y7144" s="1"/>
      <c r="Z7144" s="1"/>
      <c r="AA7144" s="1"/>
      <c r="AB7144" s="1"/>
      <c r="AC7144" s="1"/>
    </row>
    <row r="7145" spans="1:29" ht="15" customHeight="1" x14ac:dyDescent="0.25">
      <c r="A7145" s="342"/>
      <c r="B7145" s="417"/>
      <c r="C7145" s="418"/>
      <c r="S7145" s="367"/>
      <c r="T7145" s="367"/>
      <c r="U7145" s="368"/>
      <c r="V7145" s="1"/>
      <c r="W7145" s="1"/>
      <c r="X7145" s="1"/>
      <c r="Y7145" s="1"/>
      <c r="Z7145" s="1"/>
      <c r="AA7145" s="1"/>
      <c r="AB7145" s="1"/>
      <c r="AC7145" s="1"/>
    </row>
    <row r="7146" spans="1:29" ht="15" customHeight="1" x14ac:dyDescent="0.25">
      <c r="A7146" s="342"/>
      <c r="B7146" s="417"/>
      <c r="C7146" s="418"/>
      <c r="S7146" s="367"/>
      <c r="T7146" s="367"/>
      <c r="U7146" s="368"/>
      <c r="V7146" s="1"/>
      <c r="W7146" s="1"/>
      <c r="X7146" s="1"/>
      <c r="Y7146" s="1"/>
      <c r="Z7146" s="1"/>
      <c r="AA7146" s="1"/>
      <c r="AB7146" s="1"/>
      <c r="AC7146" s="1"/>
    </row>
    <row r="7147" spans="1:29" ht="15" customHeight="1" x14ac:dyDescent="0.25">
      <c r="A7147" s="342"/>
      <c r="B7147" s="417"/>
      <c r="C7147" s="418"/>
      <c r="S7147" s="367"/>
      <c r="T7147" s="367"/>
      <c r="U7147" s="368"/>
      <c r="V7147" s="1"/>
      <c r="W7147" s="1"/>
      <c r="X7147" s="1"/>
      <c r="Y7147" s="1"/>
      <c r="Z7147" s="1"/>
      <c r="AA7147" s="1"/>
      <c r="AB7147" s="1"/>
      <c r="AC7147" s="1"/>
    </row>
    <row r="7148" spans="1:29" ht="15" customHeight="1" x14ac:dyDescent="0.25">
      <c r="A7148" s="342"/>
      <c r="B7148" s="417"/>
      <c r="C7148" s="418"/>
      <c r="S7148" s="367"/>
      <c r="T7148" s="367"/>
      <c r="U7148" s="368"/>
      <c r="V7148" s="1"/>
      <c r="W7148" s="1"/>
      <c r="X7148" s="1"/>
      <c r="Y7148" s="1"/>
      <c r="Z7148" s="1"/>
      <c r="AA7148" s="1"/>
      <c r="AB7148" s="1"/>
      <c r="AC7148" s="1"/>
    </row>
    <row r="7149" spans="1:29" ht="15" customHeight="1" x14ac:dyDescent="0.25">
      <c r="A7149" s="342"/>
      <c r="B7149" s="417"/>
      <c r="C7149" s="418"/>
      <c r="S7149" s="367"/>
      <c r="T7149" s="367"/>
      <c r="U7149" s="368"/>
      <c r="V7149" s="1"/>
      <c r="W7149" s="1"/>
      <c r="X7149" s="1"/>
      <c r="Y7149" s="1"/>
      <c r="Z7149" s="1"/>
      <c r="AA7149" s="1"/>
      <c r="AB7149" s="1"/>
      <c r="AC7149" s="1"/>
    </row>
    <row r="7150" spans="1:29" ht="15" customHeight="1" x14ac:dyDescent="0.25">
      <c r="A7150" s="342"/>
      <c r="B7150" s="417"/>
      <c r="C7150" s="418"/>
      <c r="S7150" s="367"/>
      <c r="T7150" s="367"/>
      <c r="U7150" s="368"/>
      <c r="V7150" s="1"/>
      <c r="W7150" s="1"/>
      <c r="X7150" s="1"/>
      <c r="Y7150" s="1"/>
      <c r="Z7150" s="1"/>
      <c r="AA7150" s="1"/>
      <c r="AB7150" s="1"/>
      <c r="AC7150" s="1"/>
    </row>
    <row r="7151" spans="1:29" ht="15" customHeight="1" x14ac:dyDescent="0.25">
      <c r="A7151" s="342"/>
      <c r="B7151" s="417"/>
      <c r="C7151" s="418"/>
      <c r="S7151" s="367"/>
      <c r="T7151" s="367"/>
      <c r="U7151" s="368"/>
      <c r="V7151" s="1"/>
      <c r="W7151" s="1"/>
      <c r="X7151" s="1"/>
      <c r="Y7151" s="1"/>
      <c r="Z7151" s="1"/>
      <c r="AA7151" s="1"/>
      <c r="AB7151" s="1"/>
      <c r="AC7151" s="1"/>
    </row>
    <row r="7152" spans="1:29" ht="15" customHeight="1" x14ac:dyDescent="0.25">
      <c r="A7152" s="342"/>
      <c r="B7152" s="417"/>
      <c r="C7152" s="418"/>
      <c r="S7152" s="367"/>
      <c r="T7152" s="367"/>
      <c r="U7152" s="368"/>
      <c r="V7152" s="1"/>
      <c r="W7152" s="1"/>
      <c r="X7152" s="1"/>
      <c r="Y7152" s="1"/>
      <c r="Z7152" s="1"/>
      <c r="AA7152" s="1"/>
      <c r="AB7152" s="1"/>
      <c r="AC7152" s="1"/>
    </row>
    <row r="7153" spans="1:29" ht="15" customHeight="1" x14ac:dyDescent="0.25">
      <c r="A7153" s="342"/>
      <c r="B7153" s="417"/>
      <c r="C7153" s="418"/>
      <c r="S7153" s="367"/>
      <c r="T7153" s="367"/>
      <c r="U7153" s="368"/>
      <c r="V7153" s="1"/>
      <c r="W7153" s="1"/>
      <c r="X7153" s="1"/>
      <c r="Y7153" s="1"/>
      <c r="Z7153" s="1"/>
      <c r="AA7153" s="1"/>
      <c r="AB7153" s="1"/>
      <c r="AC7153" s="1"/>
    </row>
    <row r="7154" spans="1:29" ht="15" customHeight="1" x14ac:dyDescent="0.25">
      <c r="A7154" s="342"/>
      <c r="B7154" s="417"/>
      <c r="C7154" s="418"/>
      <c r="S7154" s="367"/>
      <c r="T7154" s="367"/>
      <c r="U7154" s="368"/>
      <c r="V7154" s="1"/>
      <c r="W7154" s="1"/>
      <c r="X7154" s="1"/>
      <c r="Y7154" s="1"/>
      <c r="Z7154" s="1"/>
      <c r="AA7154" s="1"/>
      <c r="AB7154" s="1"/>
      <c r="AC7154" s="1"/>
    </row>
    <row r="7155" spans="1:29" ht="15" customHeight="1" x14ac:dyDescent="0.25">
      <c r="A7155" s="342"/>
      <c r="B7155" s="417"/>
      <c r="C7155" s="418"/>
      <c r="S7155" s="367"/>
      <c r="T7155" s="367"/>
      <c r="U7155" s="368"/>
      <c r="V7155" s="1"/>
      <c r="W7155" s="1"/>
      <c r="X7155" s="1"/>
      <c r="Y7155" s="1"/>
      <c r="Z7155" s="1"/>
      <c r="AA7155" s="1"/>
      <c r="AB7155" s="1"/>
      <c r="AC7155" s="1"/>
    </row>
    <row r="7156" spans="1:29" ht="15" customHeight="1" x14ac:dyDescent="0.25">
      <c r="A7156" s="342"/>
      <c r="B7156" s="417"/>
      <c r="C7156" s="418"/>
      <c r="S7156" s="367"/>
      <c r="T7156" s="367"/>
      <c r="U7156" s="368"/>
      <c r="V7156" s="1"/>
      <c r="W7156" s="1"/>
      <c r="X7156" s="1"/>
      <c r="Y7156" s="1"/>
      <c r="Z7156" s="1"/>
      <c r="AA7156" s="1"/>
      <c r="AB7156" s="1"/>
      <c r="AC7156" s="1"/>
    </row>
    <row r="7157" spans="1:29" ht="15" customHeight="1" x14ac:dyDescent="0.25">
      <c r="A7157" s="342"/>
      <c r="B7157" s="417"/>
      <c r="C7157" s="418"/>
      <c r="S7157" s="367"/>
      <c r="T7157" s="367"/>
      <c r="U7157" s="368"/>
      <c r="V7157" s="1"/>
      <c r="W7157" s="1"/>
      <c r="X7157" s="1"/>
      <c r="Y7157" s="1"/>
      <c r="Z7157" s="1"/>
      <c r="AA7157" s="1"/>
      <c r="AB7157" s="1"/>
      <c r="AC7157" s="1"/>
    </row>
    <row r="7158" spans="1:29" ht="15" customHeight="1" x14ac:dyDescent="0.25">
      <c r="A7158" s="342"/>
      <c r="B7158" s="417"/>
      <c r="C7158" s="418"/>
      <c r="S7158" s="367"/>
      <c r="T7158" s="367"/>
      <c r="U7158" s="368"/>
      <c r="V7158" s="1"/>
      <c r="W7158" s="1"/>
      <c r="X7158" s="1"/>
      <c r="Y7158" s="1"/>
      <c r="Z7158" s="1"/>
      <c r="AA7158" s="1"/>
      <c r="AB7158" s="1"/>
      <c r="AC7158" s="1"/>
    </row>
    <row r="7159" spans="1:29" ht="15" customHeight="1" x14ac:dyDescent="0.25">
      <c r="A7159" s="342"/>
      <c r="B7159" s="417"/>
      <c r="C7159" s="418"/>
      <c r="S7159" s="367"/>
      <c r="T7159" s="367"/>
      <c r="U7159" s="368"/>
      <c r="V7159" s="1"/>
      <c r="W7159" s="1"/>
      <c r="X7159" s="1"/>
      <c r="Y7159" s="1"/>
      <c r="Z7159" s="1"/>
      <c r="AA7159" s="1"/>
      <c r="AB7159" s="1"/>
      <c r="AC7159" s="1"/>
    </row>
    <row r="7160" spans="1:29" ht="15" customHeight="1" x14ac:dyDescent="0.25">
      <c r="A7160" s="342"/>
      <c r="B7160" s="417"/>
      <c r="C7160" s="418"/>
      <c r="S7160" s="367"/>
      <c r="T7160" s="367"/>
      <c r="U7160" s="368"/>
      <c r="V7160" s="1"/>
      <c r="W7160" s="1"/>
      <c r="X7160" s="1"/>
      <c r="Y7160" s="1"/>
      <c r="Z7160" s="1"/>
      <c r="AA7160" s="1"/>
      <c r="AB7160" s="1"/>
      <c r="AC7160" s="1"/>
    </row>
    <row r="7161" spans="1:29" ht="15" customHeight="1" x14ac:dyDescent="0.25">
      <c r="A7161" s="342"/>
      <c r="B7161" s="417"/>
      <c r="C7161" s="418"/>
      <c r="S7161" s="367"/>
      <c r="T7161" s="367"/>
      <c r="U7161" s="368"/>
      <c r="V7161" s="1"/>
      <c r="W7161" s="1"/>
      <c r="X7161" s="1"/>
      <c r="Y7161" s="1"/>
      <c r="Z7161" s="1"/>
      <c r="AA7161" s="1"/>
      <c r="AB7161" s="1"/>
      <c r="AC7161" s="1"/>
    </row>
    <row r="7162" spans="1:29" ht="15" customHeight="1" x14ac:dyDescent="0.25">
      <c r="A7162" s="342"/>
      <c r="B7162" s="417"/>
      <c r="C7162" s="418"/>
      <c r="S7162" s="367"/>
      <c r="T7162" s="367"/>
      <c r="U7162" s="368"/>
      <c r="V7162" s="1"/>
      <c r="W7162" s="1"/>
      <c r="X7162" s="1"/>
      <c r="Y7162" s="1"/>
      <c r="Z7162" s="1"/>
      <c r="AA7162" s="1"/>
      <c r="AB7162" s="1"/>
      <c r="AC7162" s="1"/>
    </row>
    <row r="7163" spans="1:29" ht="15" customHeight="1" x14ac:dyDescent="0.25">
      <c r="A7163" s="342"/>
      <c r="B7163" s="417"/>
      <c r="C7163" s="418"/>
      <c r="S7163" s="367"/>
      <c r="T7163" s="367"/>
      <c r="U7163" s="368"/>
      <c r="V7163" s="1"/>
      <c r="W7163" s="1"/>
      <c r="X7163" s="1"/>
      <c r="Y7163" s="1"/>
      <c r="Z7163" s="1"/>
      <c r="AA7163" s="1"/>
      <c r="AB7163" s="1"/>
      <c r="AC7163" s="1"/>
    </row>
    <row r="7164" spans="1:29" ht="15" customHeight="1" x14ac:dyDescent="0.25">
      <c r="A7164" s="342"/>
      <c r="B7164" s="417"/>
      <c r="C7164" s="418"/>
      <c r="S7164" s="367"/>
      <c r="T7164" s="367"/>
      <c r="U7164" s="368"/>
      <c r="V7164" s="1"/>
      <c r="W7164" s="1"/>
      <c r="X7164" s="1"/>
      <c r="Y7164" s="1"/>
      <c r="Z7164" s="1"/>
      <c r="AA7164" s="1"/>
      <c r="AB7164" s="1"/>
      <c r="AC7164" s="1"/>
    </row>
    <row r="7165" spans="1:29" ht="15" customHeight="1" x14ac:dyDescent="0.25">
      <c r="A7165" s="342"/>
      <c r="B7165" s="417"/>
      <c r="C7165" s="418"/>
      <c r="S7165" s="367"/>
      <c r="T7165" s="367"/>
      <c r="U7165" s="368"/>
      <c r="V7165" s="1"/>
      <c r="W7165" s="1"/>
      <c r="X7165" s="1"/>
      <c r="Y7165" s="1"/>
      <c r="Z7165" s="1"/>
      <c r="AA7165" s="1"/>
      <c r="AB7165" s="1"/>
      <c r="AC7165" s="1"/>
    </row>
    <row r="7166" spans="1:29" ht="15" customHeight="1" x14ac:dyDescent="0.25">
      <c r="A7166" s="342"/>
      <c r="B7166" s="417"/>
      <c r="C7166" s="418"/>
      <c r="S7166" s="367"/>
      <c r="T7166" s="367"/>
      <c r="U7166" s="368"/>
      <c r="V7166" s="1"/>
      <c r="W7166" s="1"/>
      <c r="X7166" s="1"/>
      <c r="Y7166" s="1"/>
      <c r="Z7166" s="1"/>
      <c r="AA7166" s="1"/>
      <c r="AB7166" s="1"/>
      <c r="AC7166" s="1"/>
    </row>
    <row r="7167" spans="1:29" ht="15" customHeight="1" x14ac:dyDescent="0.25">
      <c r="A7167" s="342"/>
      <c r="B7167" s="417"/>
      <c r="C7167" s="418"/>
      <c r="S7167" s="367"/>
      <c r="T7167" s="367"/>
      <c r="U7167" s="368"/>
      <c r="V7167" s="1"/>
      <c r="W7167" s="1"/>
      <c r="X7167" s="1"/>
      <c r="Y7167" s="1"/>
      <c r="Z7167" s="1"/>
      <c r="AA7167" s="1"/>
      <c r="AB7167" s="1"/>
      <c r="AC7167" s="1"/>
    </row>
    <row r="7168" spans="1:29" ht="15" customHeight="1" x14ac:dyDescent="0.25">
      <c r="A7168" s="342"/>
      <c r="B7168" s="417"/>
      <c r="C7168" s="418"/>
      <c r="S7168" s="367"/>
      <c r="T7168" s="367"/>
      <c r="U7168" s="368"/>
      <c r="V7168" s="1"/>
      <c r="W7168" s="1"/>
      <c r="X7168" s="1"/>
      <c r="Y7168" s="1"/>
      <c r="Z7168" s="1"/>
      <c r="AA7168" s="1"/>
      <c r="AB7168" s="1"/>
      <c r="AC7168" s="1"/>
    </row>
    <row r="7169" spans="1:29" ht="15" customHeight="1" x14ac:dyDescent="0.25">
      <c r="A7169" s="342"/>
      <c r="B7169" s="417"/>
      <c r="C7169" s="418"/>
      <c r="S7169" s="367"/>
      <c r="T7169" s="367"/>
      <c r="U7169" s="368"/>
      <c r="V7169" s="1"/>
      <c r="W7169" s="1"/>
      <c r="X7169" s="1"/>
      <c r="Y7169" s="1"/>
      <c r="Z7169" s="1"/>
      <c r="AA7169" s="1"/>
      <c r="AB7169" s="1"/>
      <c r="AC7169" s="1"/>
    </row>
    <row r="7170" spans="1:29" ht="15" customHeight="1" x14ac:dyDescent="0.25">
      <c r="A7170" s="342"/>
      <c r="B7170" s="417"/>
      <c r="C7170" s="418"/>
      <c r="S7170" s="367"/>
      <c r="T7170" s="367"/>
      <c r="U7170" s="368"/>
      <c r="V7170" s="1"/>
      <c r="W7170" s="1"/>
      <c r="X7170" s="1"/>
      <c r="Y7170" s="1"/>
      <c r="Z7170" s="1"/>
      <c r="AA7170" s="1"/>
      <c r="AB7170" s="1"/>
      <c r="AC7170" s="1"/>
    </row>
    <row r="7171" spans="1:29" ht="15" customHeight="1" x14ac:dyDescent="0.25">
      <c r="A7171" s="342"/>
      <c r="B7171" s="417"/>
      <c r="C7171" s="418"/>
      <c r="S7171" s="367"/>
      <c r="T7171" s="367"/>
      <c r="U7171" s="368"/>
      <c r="V7171" s="1"/>
      <c r="W7171" s="1"/>
      <c r="X7171" s="1"/>
      <c r="Y7171" s="1"/>
      <c r="Z7171" s="1"/>
      <c r="AA7171" s="1"/>
      <c r="AB7171" s="1"/>
      <c r="AC7171" s="1"/>
    </row>
    <row r="7172" spans="1:29" ht="15" customHeight="1" x14ac:dyDescent="0.25">
      <c r="A7172" s="342"/>
      <c r="B7172" s="417"/>
      <c r="C7172" s="418"/>
      <c r="S7172" s="367"/>
      <c r="T7172" s="367"/>
      <c r="U7172" s="368"/>
      <c r="V7172" s="1"/>
      <c r="W7172" s="1"/>
      <c r="X7172" s="1"/>
      <c r="Y7172" s="1"/>
      <c r="Z7172" s="1"/>
      <c r="AA7172" s="1"/>
      <c r="AB7172" s="1"/>
      <c r="AC7172" s="1"/>
    </row>
    <row r="7173" spans="1:29" ht="15" customHeight="1" x14ac:dyDescent="0.25">
      <c r="A7173" s="342"/>
      <c r="B7173" s="417"/>
      <c r="C7173" s="418"/>
      <c r="S7173" s="367"/>
      <c r="T7173" s="367"/>
      <c r="U7173" s="368"/>
      <c r="V7173" s="1"/>
      <c r="W7173" s="1"/>
      <c r="X7173" s="1"/>
      <c r="Y7173" s="1"/>
      <c r="Z7173" s="1"/>
      <c r="AA7173" s="1"/>
      <c r="AB7173" s="1"/>
      <c r="AC7173" s="1"/>
    </row>
    <row r="7174" spans="1:29" ht="15" customHeight="1" x14ac:dyDescent="0.25">
      <c r="A7174" s="342"/>
      <c r="B7174" s="417"/>
      <c r="C7174" s="418"/>
      <c r="S7174" s="367"/>
      <c r="T7174" s="367"/>
      <c r="U7174" s="368"/>
      <c r="V7174" s="1"/>
      <c r="W7174" s="1"/>
      <c r="X7174" s="1"/>
      <c r="Y7174" s="1"/>
      <c r="Z7174" s="1"/>
      <c r="AA7174" s="1"/>
      <c r="AB7174" s="1"/>
      <c r="AC7174" s="1"/>
    </row>
    <row r="7175" spans="1:29" ht="15" customHeight="1" x14ac:dyDescent="0.25">
      <c r="A7175" s="342"/>
      <c r="B7175" s="417"/>
      <c r="C7175" s="418"/>
      <c r="S7175" s="367"/>
      <c r="T7175" s="367"/>
      <c r="U7175" s="368"/>
      <c r="V7175" s="1"/>
      <c r="W7175" s="1"/>
      <c r="X7175" s="1"/>
      <c r="Y7175" s="1"/>
      <c r="Z7175" s="1"/>
      <c r="AA7175" s="1"/>
      <c r="AB7175" s="1"/>
      <c r="AC7175" s="1"/>
    </row>
    <row r="7176" spans="1:29" ht="15" customHeight="1" x14ac:dyDescent="0.25">
      <c r="A7176" s="342"/>
      <c r="B7176" s="417"/>
      <c r="C7176" s="418"/>
      <c r="S7176" s="367"/>
      <c r="T7176" s="367"/>
      <c r="U7176" s="368"/>
      <c r="V7176" s="1"/>
      <c r="W7176" s="1"/>
      <c r="X7176" s="1"/>
      <c r="Y7176" s="1"/>
      <c r="Z7176" s="1"/>
      <c r="AA7176" s="1"/>
      <c r="AB7176" s="1"/>
      <c r="AC7176" s="1"/>
    </row>
    <row r="7177" spans="1:29" ht="15" customHeight="1" x14ac:dyDescent="0.25">
      <c r="A7177" s="342"/>
      <c r="B7177" s="417"/>
      <c r="C7177" s="418"/>
      <c r="S7177" s="367"/>
      <c r="T7177" s="367"/>
      <c r="U7177" s="368"/>
      <c r="V7177" s="1"/>
      <c r="W7177" s="1"/>
      <c r="X7177" s="1"/>
      <c r="Y7177" s="1"/>
      <c r="Z7177" s="1"/>
      <c r="AA7177" s="1"/>
      <c r="AB7177" s="1"/>
      <c r="AC7177" s="1"/>
    </row>
    <row r="7178" spans="1:29" ht="15" customHeight="1" x14ac:dyDescent="0.25">
      <c r="A7178" s="342"/>
      <c r="B7178" s="417"/>
      <c r="C7178" s="418"/>
      <c r="S7178" s="367"/>
      <c r="T7178" s="367"/>
      <c r="U7178" s="368"/>
      <c r="V7178" s="1"/>
      <c r="W7178" s="1"/>
      <c r="X7178" s="1"/>
      <c r="Y7178" s="1"/>
      <c r="Z7178" s="1"/>
      <c r="AA7178" s="1"/>
      <c r="AB7178" s="1"/>
      <c r="AC7178" s="1"/>
    </row>
    <row r="7179" spans="1:29" ht="15" customHeight="1" x14ac:dyDescent="0.25">
      <c r="A7179" s="342"/>
      <c r="B7179" s="417"/>
      <c r="C7179" s="418"/>
      <c r="S7179" s="367"/>
      <c r="T7179" s="367"/>
      <c r="U7179" s="368"/>
      <c r="V7179" s="1"/>
      <c r="W7179" s="1"/>
      <c r="X7179" s="1"/>
      <c r="Y7179" s="1"/>
      <c r="Z7179" s="1"/>
      <c r="AA7179" s="1"/>
      <c r="AB7179" s="1"/>
      <c r="AC7179" s="1"/>
    </row>
    <row r="7180" spans="1:29" ht="15" customHeight="1" x14ac:dyDescent="0.25">
      <c r="A7180" s="342"/>
      <c r="B7180" s="417"/>
      <c r="C7180" s="418"/>
      <c r="S7180" s="367"/>
      <c r="T7180" s="367"/>
      <c r="U7180" s="368"/>
      <c r="V7180" s="1"/>
      <c r="W7180" s="1"/>
      <c r="X7180" s="1"/>
      <c r="Y7180" s="1"/>
      <c r="Z7180" s="1"/>
      <c r="AA7180" s="1"/>
      <c r="AB7180" s="1"/>
      <c r="AC7180" s="1"/>
    </row>
    <row r="7181" spans="1:29" ht="15" customHeight="1" x14ac:dyDescent="0.25">
      <c r="A7181" s="342"/>
      <c r="B7181" s="417"/>
      <c r="C7181" s="418"/>
      <c r="S7181" s="367"/>
      <c r="T7181" s="367"/>
      <c r="U7181" s="368"/>
      <c r="V7181" s="1"/>
      <c r="W7181" s="1"/>
      <c r="X7181" s="1"/>
      <c r="Y7181" s="1"/>
      <c r="Z7181" s="1"/>
      <c r="AA7181" s="1"/>
      <c r="AB7181" s="1"/>
      <c r="AC7181" s="1"/>
    </row>
    <row r="7182" spans="1:29" ht="15" customHeight="1" x14ac:dyDescent="0.25">
      <c r="A7182" s="342"/>
      <c r="B7182" s="417"/>
      <c r="C7182" s="418"/>
      <c r="S7182" s="367"/>
      <c r="T7182" s="367"/>
      <c r="U7182" s="368"/>
      <c r="V7182" s="1"/>
      <c r="W7182" s="1"/>
      <c r="X7182" s="1"/>
      <c r="Y7182" s="1"/>
      <c r="Z7182" s="1"/>
      <c r="AA7182" s="1"/>
      <c r="AB7182" s="1"/>
      <c r="AC7182" s="1"/>
    </row>
    <row r="7183" spans="1:29" ht="15" customHeight="1" x14ac:dyDescent="0.25">
      <c r="A7183" s="342"/>
      <c r="B7183" s="417"/>
      <c r="C7183" s="418"/>
      <c r="S7183" s="367"/>
      <c r="T7183" s="367"/>
      <c r="U7183" s="368"/>
      <c r="V7183" s="1"/>
      <c r="W7183" s="1"/>
      <c r="X7183" s="1"/>
      <c r="Y7183" s="1"/>
      <c r="Z7183" s="1"/>
      <c r="AA7183" s="1"/>
      <c r="AB7183" s="1"/>
      <c r="AC7183" s="1"/>
    </row>
    <row r="7184" spans="1:29" ht="15" customHeight="1" x14ac:dyDescent="0.25">
      <c r="A7184" s="342"/>
      <c r="B7184" s="417"/>
      <c r="C7184" s="418"/>
      <c r="S7184" s="367"/>
      <c r="T7184" s="367"/>
      <c r="U7184" s="368"/>
      <c r="V7184" s="1"/>
      <c r="W7184" s="1"/>
      <c r="X7184" s="1"/>
      <c r="Y7184" s="1"/>
      <c r="Z7184" s="1"/>
      <c r="AA7184" s="1"/>
      <c r="AB7184" s="1"/>
      <c r="AC7184" s="1"/>
    </row>
    <row r="7185" spans="1:29" ht="15" customHeight="1" x14ac:dyDescent="0.25">
      <c r="A7185" s="342"/>
      <c r="B7185" s="417"/>
      <c r="C7185" s="418"/>
      <c r="S7185" s="367"/>
      <c r="T7185" s="367"/>
      <c r="U7185" s="368"/>
      <c r="V7185" s="1"/>
      <c r="W7185" s="1"/>
      <c r="X7185" s="1"/>
      <c r="Y7185" s="1"/>
      <c r="Z7185" s="1"/>
      <c r="AA7185" s="1"/>
      <c r="AB7185" s="1"/>
      <c r="AC7185" s="1"/>
    </row>
    <row r="7186" spans="1:29" ht="15" customHeight="1" x14ac:dyDescent="0.25">
      <c r="A7186" s="342"/>
      <c r="B7186" s="417"/>
      <c r="C7186" s="418"/>
      <c r="S7186" s="367"/>
      <c r="T7186" s="367"/>
      <c r="U7186" s="368"/>
      <c r="V7186" s="1"/>
      <c r="W7186" s="1"/>
      <c r="X7186" s="1"/>
      <c r="Y7186" s="1"/>
      <c r="Z7186" s="1"/>
      <c r="AA7186" s="1"/>
      <c r="AB7186" s="1"/>
      <c r="AC7186" s="1"/>
    </row>
    <row r="7187" spans="1:29" ht="15" customHeight="1" x14ac:dyDescent="0.25">
      <c r="A7187" s="342"/>
      <c r="B7187" s="417"/>
      <c r="C7187" s="418"/>
      <c r="S7187" s="367"/>
      <c r="T7187" s="367"/>
      <c r="U7187" s="368"/>
      <c r="V7187" s="1"/>
      <c r="W7187" s="1"/>
      <c r="X7187" s="1"/>
      <c r="Y7187" s="1"/>
      <c r="Z7187" s="1"/>
      <c r="AA7187" s="1"/>
      <c r="AB7187" s="1"/>
      <c r="AC7187" s="1"/>
    </row>
    <row r="7188" spans="1:29" ht="15" customHeight="1" x14ac:dyDescent="0.25">
      <c r="A7188" s="342"/>
      <c r="B7188" s="417"/>
      <c r="C7188" s="418"/>
      <c r="S7188" s="367"/>
      <c r="T7188" s="367"/>
      <c r="U7188" s="368"/>
      <c r="V7188" s="1"/>
      <c r="W7188" s="1"/>
      <c r="X7188" s="1"/>
      <c r="Y7188" s="1"/>
      <c r="Z7188" s="1"/>
      <c r="AA7188" s="1"/>
      <c r="AB7188" s="1"/>
      <c r="AC7188" s="1"/>
    </row>
    <row r="7189" spans="1:29" ht="15" customHeight="1" x14ac:dyDescent="0.25">
      <c r="A7189" s="342"/>
      <c r="B7189" s="417"/>
      <c r="C7189" s="418"/>
      <c r="S7189" s="367"/>
      <c r="T7189" s="367"/>
      <c r="U7189" s="368"/>
      <c r="V7189" s="1"/>
      <c r="W7189" s="1"/>
      <c r="X7189" s="1"/>
      <c r="Y7189" s="1"/>
      <c r="Z7189" s="1"/>
      <c r="AA7189" s="1"/>
      <c r="AB7189" s="1"/>
      <c r="AC7189" s="1"/>
    </row>
    <row r="7190" spans="1:29" ht="15" customHeight="1" x14ac:dyDescent="0.25">
      <c r="A7190" s="342"/>
      <c r="B7190" s="417"/>
      <c r="C7190" s="418"/>
      <c r="S7190" s="367"/>
      <c r="T7190" s="367"/>
      <c r="U7190" s="368"/>
      <c r="V7190" s="1"/>
      <c r="W7190" s="1"/>
      <c r="X7190" s="1"/>
      <c r="Y7190" s="1"/>
      <c r="Z7190" s="1"/>
      <c r="AA7190" s="1"/>
      <c r="AB7190" s="1"/>
      <c r="AC7190" s="1"/>
    </row>
    <row r="7191" spans="1:29" ht="15" customHeight="1" x14ac:dyDescent="0.25">
      <c r="A7191" s="342"/>
      <c r="B7191" s="417"/>
      <c r="C7191" s="418"/>
      <c r="S7191" s="367"/>
      <c r="T7191" s="367"/>
      <c r="U7191" s="368"/>
      <c r="V7191" s="1"/>
      <c r="W7191" s="1"/>
      <c r="X7191" s="1"/>
      <c r="Y7191" s="1"/>
      <c r="Z7191" s="1"/>
      <c r="AA7191" s="1"/>
      <c r="AB7191" s="1"/>
      <c r="AC7191" s="1"/>
    </row>
    <row r="7192" spans="1:29" ht="15" customHeight="1" x14ac:dyDescent="0.25">
      <c r="A7192" s="342"/>
      <c r="B7192" s="417"/>
      <c r="C7192" s="418"/>
      <c r="S7192" s="367"/>
      <c r="T7192" s="367"/>
      <c r="U7192" s="368"/>
      <c r="V7192" s="1"/>
      <c r="W7192" s="1"/>
      <c r="X7192" s="1"/>
      <c r="Y7192" s="1"/>
      <c r="Z7192" s="1"/>
      <c r="AA7192" s="1"/>
      <c r="AB7192" s="1"/>
      <c r="AC7192" s="1"/>
    </row>
    <row r="7193" spans="1:29" ht="15" customHeight="1" x14ac:dyDescent="0.25">
      <c r="A7193" s="342"/>
      <c r="B7193" s="417"/>
      <c r="C7193" s="418"/>
      <c r="S7193" s="367"/>
      <c r="T7193" s="367"/>
      <c r="U7193" s="368"/>
      <c r="V7193" s="1"/>
      <c r="W7193" s="1"/>
      <c r="X7193" s="1"/>
      <c r="Y7193" s="1"/>
      <c r="Z7193" s="1"/>
      <c r="AA7193" s="1"/>
      <c r="AB7193" s="1"/>
      <c r="AC7193" s="1"/>
    </row>
    <row r="7194" spans="1:29" ht="15" customHeight="1" x14ac:dyDescent="0.25">
      <c r="A7194" s="342"/>
      <c r="B7194" s="417"/>
      <c r="C7194" s="418"/>
      <c r="S7194" s="367"/>
      <c r="T7194" s="367"/>
      <c r="U7194" s="368"/>
      <c r="V7194" s="1"/>
      <c r="W7194" s="1"/>
      <c r="X7194" s="1"/>
      <c r="Y7194" s="1"/>
      <c r="Z7194" s="1"/>
      <c r="AA7194" s="1"/>
      <c r="AB7194" s="1"/>
      <c r="AC7194" s="1"/>
    </row>
    <row r="7195" spans="1:29" ht="15" customHeight="1" x14ac:dyDescent="0.25">
      <c r="A7195" s="342"/>
      <c r="B7195" s="417"/>
      <c r="C7195" s="418"/>
      <c r="S7195" s="367"/>
      <c r="T7195" s="367"/>
      <c r="U7195" s="368"/>
      <c r="V7195" s="1"/>
      <c r="W7195" s="1"/>
      <c r="X7195" s="1"/>
      <c r="Y7195" s="1"/>
      <c r="Z7195" s="1"/>
      <c r="AA7195" s="1"/>
      <c r="AB7195" s="1"/>
      <c r="AC7195" s="1"/>
    </row>
    <row r="7196" spans="1:29" ht="15" customHeight="1" x14ac:dyDescent="0.25">
      <c r="A7196" s="342"/>
      <c r="B7196" s="417"/>
      <c r="C7196" s="418"/>
      <c r="S7196" s="367"/>
      <c r="T7196" s="367"/>
      <c r="U7196" s="368"/>
      <c r="V7196" s="1"/>
      <c r="W7196" s="1"/>
      <c r="X7196" s="1"/>
      <c r="Y7196" s="1"/>
      <c r="Z7196" s="1"/>
      <c r="AA7196" s="1"/>
      <c r="AB7196" s="1"/>
      <c r="AC7196" s="1"/>
    </row>
    <row r="7197" spans="1:29" ht="15" customHeight="1" x14ac:dyDescent="0.25">
      <c r="A7197" s="342"/>
      <c r="B7197" s="417"/>
      <c r="C7197" s="418"/>
      <c r="S7197" s="367"/>
      <c r="T7197" s="367"/>
      <c r="U7197" s="368"/>
      <c r="V7197" s="1"/>
      <c r="W7197" s="1"/>
      <c r="X7197" s="1"/>
      <c r="Y7197" s="1"/>
      <c r="Z7197" s="1"/>
      <c r="AA7197" s="1"/>
      <c r="AB7197" s="1"/>
      <c r="AC7197" s="1"/>
    </row>
    <row r="7198" spans="1:29" ht="15" customHeight="1" x14ac:dyDescent="0.25">
      <c r="A7198" s="342"/>
      <c r="B7198" s="417"/>
      <c r="C7198" s="418"/>
      <c r="S7198" s="367"/>
      <c r="T7198" s="367"/>
      <c r="U7198" s="368"/>
      <c r="V7198" s="1"/>
      <c r="W7198" s="1"/>
      <c r="X7198" s="1"/>
      <c r="Y7198" s="1"/>
      <c r="Z7198" s="1"/>
      <c r="AA7198" s="1"/>
      <c r="AB7198" s="1"/>
      <c r="AC7198" s="1"/>
    </row>
    <row r="7199" spans="1:29" ht="15" customHeight="1" x14ac:dyDescent="0.25">
      <c r="A7199" s="342"/>
      <c r="B7199" s="417"/>
      <c r="C7199" s="418"/>
      <c r="S7199" s="367"/>
      <c r="T7199" s="367"/>
      <c r="U7199" s="368"/>
      <c r="V7199" s="1"/>
      <c r="W7199" s="1"/>
      <c r="X7199" s="1"/>
      <c r="Y7199" s="1"/>
      <c r="Z7199" s="1"/>
      <c r="AA7199" s="1"/>
      <c r="AB7199" s="1"/>
      <c r="AC7199" s="1"/>
    </row>
    <row r="7200" spans="1:29" ht="15" customHeight="1" x14ac:dyDescent="0.25">
      <c r="A7200" s="342"/>
      <c r="B7200" s="417"/>
      <c r="C7200" s="418"/>
      <c r="S7200" s="367"/>
      <c r="T7200" s="367"/>
      <c r="U7200" s="368"/>
      <c r="V7200" s="1"/>
      <c r="W7200" s="1"/>
      <c r="X7200" s="1"/>
      <c r="Y7200" s="1"/>
      <c r="Z7200" s="1"/>
      <c r="AA7200" s="1"/>
      <c r="AB7200" s="1"/>
      <c r="AC7200" s="1"/>
    </row>
    <row r="7201" spans="1:29" ht="15" customHeight="1" x14ac:dyDescent="0.25">
      <c r="A7201" s="342"/>
      <c r="B7201" s="417"/>
      <c r="C7201" s="418"/>
      <c r="S7201" s="367"/>
      <c r="T7201" s="367"/>
      <c r="U7201" s="368"/>
      <c r="V7201" s="1"/>
      <c r="W7201" s="1"/>
      <c r="X7201" s="1"/>
      <c r="Y7201" s="1"/>
      <c r="Z7201" s="1"/>
      <c r="AA7201" s="1"/>
      <c r="AB7201" s="1"/>
      <c r="AC7201" s="1"/>
    </row>
    <row r="7202" spans="1:29" ht="15" customHeight="1" x14ac:dyDescent="0.25">
      <c r="A7202" s="342"/>
      <c r="B7202" s="417"/>
      <c r="C7202" s="418"/>
      <c r="S7202" s="367"/>
      <c r="T7202" s="367"/>
      <c r="U7202" s="368"/>
      <c r="V7202" s="1"/>
      <c r="W7202" s="1"/>
      <c r="X7202" s="1"/>
      <c r="Y7202" s="1"/>
      <c r="Z7202" s="1"/>
      <c r="AA7202" s="1"/>
      <c r="AB7202" s="1"/>
      <c r="AC7202" s="1"/>
    </row>
    <row r="7203" spans="1:29" ht="15" customHeight="1" x14ac:dyDescent="0.25">
      <c r="A7203" s="342"/>
      <c r="B7203" s="417"/>
      <c r="C7203" s="418"/>
      <c r="S7203" s="367"/>
      <c r="T7203" s="367"/>
      <c r="U7203" s="368"/>
      <c r="V7203" s="1"/>
      <c r="W7203" s="1"/>
      <c r="X7203" s="1"/>
      <c r="Y7203" s="1"/>
      <c r="Z7203" s="1"/>
      <c r="AA7203" s="1"/>
      <c r="AB7203" s="1"/>
      <c r="AC7203" s="1"/>
    </row>
    <row r="7204" spans="1:29" ht="15" customHeight="1" x14ac:dyDescent="0.25">
      <c r="A7204" s="342"/>
      <c r="B7204" s="417"/>
      <c r="C7204" s="418"/>
      <c r="S7204" s="367"/>
      <c r="T7204" s="367"/>
      <c r="U7204" s="368"/>
      <c r="V7204" s="1"/>
      <c r="W7204" s="1"/>
      <c r="X7204" s="1"/>
      <c r="Y7204" s="1"/>
      <c r="Z7204" s="1"/>
      <c r="AA7204" s="1"/>
      <c r="AB7204" s="1"/>
      <c r="AC7204" s="1"/>
    </row>
    <row r="7205" spans="1:29" ht="15" customHeight="1" x14ac:dyDescent="0.25">
      <c r="A7205" s="342"/>
      <c r="B7205" s="417"/>
      <c r="C7205" s="418"/>
      <c r="S7205" s="367"/>
      <c r="T7205" s="367"/>
      <c r="U7205" s="368"/>
      <c r="V7205" s="1"/>
      <c r="W7205" s="1"/>
      <c r="X7205" s="1"/>
      <c r="Y7205" s="1"/>
      <c r="Z7205" s="1"/>
      <c r="AA7205" s="1"/>
      <c r="AB7205" s="1"/>
      <c r="AC7205" s="1"/>
    </row>
    <row r="7206" spans="1:29" ht="15" customHeight="1" x14ac:dyDescent="0.25">
      <c r="A7206" s="342"/>
      <c r="B7206" s="417"/>
      <c r="C7206" s="418"/>
      <c r="S7206" s="367"/>
      <c r="T7206" s="367"/>
      <c r="U7206" s="368"/>
      <c r="V7206" s="1"/>
      <c r="W7206" s="1"/>
      <c r="X7206" s="1"/>
      <c r="Y7206" s="1"/>
      <c r="Z7206" s="1"/>
      <c r="AA7206" s="1"/>
      <c r="AB7206" s="1"/>
      <c r="AC7206" s="1"/>
    </row>
    <row r="7207" spans="1:29" ht="15" customHeight="1" x14ac:dyDescent="0.25">
      <c r="A7207" s="342"/>
      <c r="B7207" s="417"/>
      <c r="C7207" s="418"/>
      <c r="S7207" s="367"/>
      <c r="T7207" s="367"/>
      <c r="U7207" s="368"/>
      <c r="V7207" s="1"/>
      <c r="W7207" s="1"/>
      <c r="X7207" s="1"/>
      <c r="Y7207" s="1"/>
      <c r="Z7207" s="1"/>
      <c r="AA7207" s="1"/>
      <c r="AB7207" s="1"/>
      <c r="AC7207" s="1"/>
    </row>
    <row r="7208" spans="1:29" ht="15" customHeight="1" x14ac:dyDescent="0.25">
      <c r="A7208" s="342"/>
      <c r="B7208" s="417"/>
      <c r="C7208" s="418"/>
      <c r="S7208" s="367"/>
      <c r="T7208" s="367"/>
      <c r="U7208" s="368"/>
      <c r="V7208" s="1"/>
      <c r="W7208" s="1"/>
      <c r="X7208" s="1"/>
      <c r="Y7208" s="1"/>
      <c r="Z7208" s="1"/>
      <c r="AA7208" s="1"/>
      <c r="AB7208" s="1"/>
      <c r="AC7208" s="1"/>
    </row>
    <row r="7209" spans="1:29" ht="15" customHeight="1" x14ac:dyDescent="0.25">
      <c r="A7209" s="342"/>
      <c r="B7209" s="417"/>
      <c r="C7209" s="418"/>
      <c r="S7209" s="367"/>
      <c r="T7209" s="367"/>
      <c r="U7209" s="368"/>
      <c r="V7209" s="1"/>
      <c r="W7209" s="1"/>
      <c r="X7209" s="1"/>
      <c r="Y7209" s="1"/>
      <c r="Z7209" s="1"/>
      <c r="AA7209" s="1"/>
      <c r="AB7209" s="1"/>
      <c r="AC7209" s="1"/>
    </row>
    <row r="7210" spans="1:29" ht="15" customHeight="1" x14ac:dyDescent="0.25">
      <c r="A7210" s="342"/>
      <c r="B7210" s="417"/>
      <c r="C7210" s="418"/>
      <c r="S7210" s="367"/>
      <c r="T7210" s="367"/>
      <c r="U7210" s="368"/>
      <c r="V7210" s="1"/>
      <c r="W7210" s="1"/>
      <c r="X7210" s="1"/>
      <c r="Y7210" s="1"/>
      <c r="Z7210" s="1"/>
      <c r="AA7210" s="1"/>
      <c r="AB7210" s="1"/>
      <c r="AC7210" s="1"/>
    </row>
    <row r="7211" spans="1:29" ht="15" customHeight="1" x14ac:dyDescent="0.25">
      <c r="A7211" s="342"/>
      <c r="B7211" s="417"/>
      <c r="C7211" s="418"/>
      <c r="S7211" s="367"/>
      <c r="T7211" s="367"/>
      <c r="U7211" s="368"/>
      <c r="V7211" s="1"/>
      <c r="W7211" s="1"/>
      <c r="X7211" s="1"/>
      <c r="Y7211" s="1"/>
      <c r="Z7211" s="1"/>
      <c r="AA7211" s="1"/>
      <c r="AB7211" s="1"/>
      <c r="AC7211" s="1"/>
    </row>
    <row r="7212" spans="1:29" ht="15" customHeight="1" x14ac:dyDescent="0.25">
      <c r="A7212" s="342"/>
      <c r="B7212" s="417"/>
      <c r="C7212" s="418"/>
      <c r="S7212" s="367"/>
      <c r="T7212" s="367"/>
      <c r="U7212" s="368"/>
      <c r="V7212" s="1"/>
      <c r="W7212" s="1"/>
      <c r="X7212" s="1"/>
      <c r="Y7212" s="1"/>
      <c r="Z7212" s="1"/>
      <c r="AA7212" s="1"/>
      <c r="AB7212" s="1"/>
      <c r="AC7212" s="1"/>
    </row>
    <row r="7213" spans="1:29" ht="15" customHeight="1" x14ac:dyDescent="0.25">
      <c r="A7213" s="342"/>
      <c r="B7213" s="417"/>
      <c r="C7213" s="418"/>
      <c r="S7213" s="367"/>
      <c r="T7213" s="367"/>
      <c r="U7213" s="368"/>
      <c r="V7213" s="1"/>
      <c r="W7213" s="1"/>
      <c r="X7213" s="1"/>
      <c r="Y7213" s="1"/>
      <c r="Z7213" s="1"/>
      <c r="AA7213" s="1"/>
      <c r="AB7213" s="1"/>
      <c r="AC7213" s="1"/>
    </row>
    <row r="7214" spans="1:29" ht="15" customHeight="1" x14ac:dyDescent="0.25">
      <c r="A7214" s="342"/>
      <c r="B7214" s="417"/>
      <c r="C7214" s="418"/>
      <c r="S7214" s="367"/>
      <c r="T7214" s="367"/>
      <c r="U7214" s="368"/>
      <c r="V7214" s="1"/>
      <c r="W7214" s="1"/>
      <c r="X7214" s="1"/>
      <c r="Y7214" s="1"/>
      <c r="Z7214" s="1"/>
      <c r="AA7214" s="1"/>
      <c r="AB7214" s="1"/>
      <c r="AC7214" s="1"/>
    </row>
    <row r="7215" spans="1:29" ht="15" customHeight="1" x14ac:dyDescent="0.25">
      <c r="A7215" s="342"/>
      <c r="B7215" s="417"/>
      <c r="C7215" s="418"/>
      <c r="S7215" s="367"/>
      <c r="T7215" s="367"/>
      <c r="U7215" s="368"/>
      <c r="V7215" s="1"/>
      <c r="W7215" s="1"/>
      <c r="X7215" s="1"/>
      <c r="Y7215" s="1"/>
      <c r="Z7215" s="1"/>
      <c r="AA7215" s="1"/>
      <c r="AB7215" s="1"/>
      <c r="AC7215" s="1"/>
    </row>
    <row r="7216" spans="1:29" ht="15" customHeight="1" x14ac:dyDescent="0.25">
      <c r="A7216" s="342"/>
      <c r="B7216" s="417"/>
      <c r="C7216" s="418"/>
      <c r="S7216" s="367"/>
      <c r="T7216" s="367"/>
      <c r="U7216" s="368"/>
      <c r="V7216" s="1"/>
      <c r="W7216" s="1"/>
      <c r="X7216" s="1"/>
      <c r="Y7216" s="1"/>
      <c r="Z7216" s="1"/>
      <c r="AA7216" s="1"/>
      <c r="AB7216" s="1"/>
      <c r="AC7216" s="1"/>
    </row>
    <row r="7217" spans="1:29" ht="15" customHeight="1" x14ac:dyDescent="0.25">
      <c r="A7217" s="342"/>
      <c r="B7217" s="417"/>
      <c r="C7217" s="418"/>
      <c r="S7217" s="367"/>
      <c r="T7217" s="367"/>
      <c r="U7217" s="368"/>
      <c r="V7217" s="1"/>
      <c r="W7217" s="1"/>
      <c r="X7217" s="1"/>
      <c r="Y7217" s="1"/>
      <c r="Z7217" s="1"/>
      <c r="AA7217" s="1"/>
      <c r="AB7217" s="1"/>
      <c r="AC7217" s="1"/>
    </row>
    <row r="7218" spans="1:29" ht="15" customHeight="1" x14ac:dyDescent="0.25">
      <c r="A7218" s="342"/>
      <c r="B7218" s="417"/>
      <c r="C7218" s="418"/>
      <c r="S7218" s="367"/>
      <c r="T7218" s="367"/>
      <c r="U7218" s="368"/>
      <c r="V7218" s="1"/>
      <c r="W7218" s="1"/>
      <c r="X7218" s="1"/>
      <c r="Y7218" s="1"/>
      <c r="Z7218" s="1"/>
      <c r="AA7218" s="1"/>
      <c r="AB7218" s="1"/>
      <c r="AC7218" s="1"/>
    </row>
    <row r="7219" spans="1:29" ht="15" customHeight="1" x14ac:dyDescent="0.25">
      <c r="A7219" s="342"/>
      <c r="B7219" s="417"/>
      <c r="C7219" s="418"/>
      <c r="S7219" s="367"/>
      <c r="T7219" s="367"/>
      <c r="U7219" s="368"/>
      <c r="V7219" s="1"/>
      <c r="W7219" s="1"/>
      <c r="X7219" s="1"/>
      <c r="Y7219" s="1"/>
      <c r="Z7219" s="1"/>
      <c r="AA7219" s="1"/>
      <c r="AB7219" s="1"/>
      <c r="AC7219" s="1"/>
    </row>
    <row r="7220" spans="1:29" ht="15" customHeight="1" x14ac:dyDescent="0.25">
      <c r="A7220" s="342"/>
      <c r="B7220" s="417"/>
      <c r="C7220" s="418"/>
      <c r="S7220" s="367"/>
      <c r="T7220" s="367"/>
      <c r="U7220" s="368"/>
      <c r="V7220" s="1"/>
      <c r="W7220" s="1"/>
      <c r="X7220" s="1"/>
      <c r="Y7220" s="1"/>
      <c r="Z7220" s="1"/>
      <c r="AA7220" s="1"/>
      <c r="AB7220" s="1"/>
      <c r="AC7220" s="1"/>
    </row>
    <row r="7221" spans="1:29" ht="15" customHeight="1" x14ac:dyDescent="0.25">
      <c r="A7221" s="342"/>
      <c r="B7221" s="417"/>
      <c r="C7221" s="418"/>
      <c r="S7221" s="367"/>
      <c r="T7221" s="367"/>
      <c r="U7221" s="368"/>
      <c r="V7221" s="1"/>
      <c r="W7221" s="1"/>
      <c r="X7221" s="1"/>
      <c r="Y7221" s="1"/>
      <c r="Z7221" s="1"/>
      <c r="AA7221" s="1"/>
      <c r="AB7221" s="1"/>
      <c r="AC7221" s="1"/>
    </row>
    <row r="7222" spans="1:29" ht="15" customHeight="1" x14ac:dyDescent="0.25">
      <c r="A7222" s="342"/>
      <c r="B7222" s="417"/>
      <c r="C7222" s="418"/>
      <c r="S7222" s="367"/>
      <c r="T7222" s="367"/>
      <c r="U7222" s="368"/>
      <c r="V7222" s="1"/>
      <c r="W7222" s="1"/>
      <c r="X7222" s="1"/>
      <c r="Y7222" s="1"/>
      <c r="Z7222" s="1"/>
      <c r="AA7222" s="1"/>
      <c r="AB7222" s="1"/>
      <c r="AC7222" s="1"/>
    </row>
    <row r="7223" spans="1:29" ht="15" customHeight="1" x14ac:dyDescent="0.25">
      <c r="A7223" s="342"/>
      <c r="B7223" s="417"/>
      <c r="C7223" s="418"/>
      <c r="S7223" s="367"/>
      <c r="T7223" s="367"/>
      <c r="U7223" s="368"/>
      <c r="V7223" s="1"/>
      <c r="W7223" s="1"/>
      <c r="X7223" s="1"/>
      <c r="Y7223" s="1"/>
      <c r="Z7223" s="1"/>
      <c r="AA7223" s="1"/>
      <c r="AB7223" s="1"/>
      <c r="AC7223" s="1"/>
    </row>
    <row r="7224" spans="1:29" ht="15" customHeight="1" x14ac:dyDescent="0.25">
      <c r="A7224" s="342"/>
      <c r="B7224" s="417"/>
      <c r="C7224" s="418"/>
      <c r="S7224" s="367"/>
      <c r="T7224" s="367"/>
      <c r="U7224" s="368"/>
      <c r="V7224" s="1"/>
      <c r="W7224" s="1"/>
      <c r="X7224" s="1"/>
      <c r="Y7224" s="1"/>
      <c r="Z7224" s="1"/>
      <c r="AA7224" s="1"/>
      <c r="AB7224" s="1"/>
      <c r="AC7224" s="1"/>
    </row>
    <row r="7225" spans="1:29" ht="15" customHeight="1" x14ac:dyDescent="0.25">
      <c r="A7225" s="342"/>
      <c r="B7225" s="417"/>
      <c r="C7225" s="418"/>
      <c r="S7225" s="367"/>
      <c r="T7225" s="367"/>
      <c r="U7225" s="368"/>
      <c r="V7225" s="1"/>
      <c r="W7225" s="1"/>
      <c r="X7225" s="1"/>
      <c r="Y7225" s="1"/>
      <c r="Z7225" s="1"/>
      <c r="AA7225" s="1"/>
      <c r="AB7225" s="1"/>
      <c r="AC7225" s="1"/>
    </row>
    <row r="7226" spans="1:29" ht="15" customHeight="1" x14ac:dyDescent="0.25">
      <c r="A7226" s="342"/>
      <c r="B7226" s="417"/>
      <c r="C7226" s="418"/>
      <c r="S7226" s="367"/>
      <c r="T7226" s="367"/>
      <c r="U7226" s="368"/>
      <c r="V7226" s="1"/>
      <c r="W7226" s="1"/>
      <c r="X7226" s="1"/>
      <c r="Y7226" s="1"/>
      <c r="Z7226" s="1"/>
      <c r="AA7226" s="1"/>
      <c r="AB7226" s="1"/>
      <c r="AC7226" s="1"/>
    </row>
    <row r="7227" spans="1:29" ht="15" customHeight="1" x14ac:dyDescent="0.25">
      <c r="A7227" s="342"/>
      <c r="B7227" s="417"/>
      <c r="C7227" s="418"/>
      <c r="S7227" s="367"/>
      <c r="T7227" s="367"/>
      <c r="U7227" s="368"/>
      <c r="V7227" s="1"/>
      <c r="W7227" s="1"/>
      <c r="X7227" s="1"/>
      <c r="Y7227" s="1"/>
      <c r="Z7227" s="1"/>
      <c r="AA7227" s="1"/>
      <c r="AB7227" s="1"/>
      <c r="AC7227" s="1"/>
    </row>
    <row r="7228" spans="1:29" ht="15" customHeight="1" x14ac:dyDescent="0.25">
      <c r="A7228" s="342"/>
      <c r="B7228" s="417"/>
      <c r="C7228" s="418"/>
      <c r="S7228" s="367"/>
      <c r="T7228" s="367"/>
      <c r="U7228" s="368"/>
      <c r="V7228" s="1"/>
      <c r="W7228" s="1"/>
      <c r="X7228" s="1"/>
      <c r="Y7228" s="1"/>
      <c r="Z7228" s="1"/>
      <c r="AA7228" s="1"/>
      <c r="AB7228" s="1"/>
      <c r="AC7228" s="1"/>
    </row>
    <row r="7229" spans="1:29" ht="15" customHeight="1" x14ac:dyDescent="0.25">
      <c r="A7229" s="342"/>
      <c r="B7229" s="417"/>
      <c r="C7229" s="418"/>
      <c r="S7229" s="367"/>
      <c r="T7229" s="367"/>
      <c r="U7229" s="368"/>
      <c r="V7229" s="1"/>
      <c r="W7229" s="1"/>
      <c r="X7229" s="1"/>
      <c r="Y7229" s="1"/>
      <c r="Z7229" s="1"/>
      <c r="AA7229" s="1"/>
      <c r="AB7229" s="1"/>
      <c r="AC7229" s="1"/>
    </row>
    <row r="7230" spans="1:29" ht="15" customHeight="1" x14ac:dyDescent="0.25">
      <c r="A7230" s="342"/>
      <c r="B7230" s="417"/>
      <c r="C7230" s="418"/>
      <c r="S7230" s="367"/>
      <c r="T7230" s="367"/>
      <c r="U7230" s="368"/>
      <c r="V7230" s="1"/>
      <c r="W7230" s="1"/>
      <c r="X7230" s="1"/>
      <c r="Y7230" s="1"/>
      <c r="Z7230" s="1"/>
      <c r="AA7230" s="1"/>
      <c r="AB7230" s="1"/>
      <c r="AC7230" s="1"/>
    </row>
    <row r="7231" spans="1:29" ht="15" customHeight="1" x14ac:dyDescent="0.25">
      <c r="A7231" s="342"/>
      <c r="B7231" s="417"/>
      <c r="C7231" s="418"/>
      <c r="S7231" s="367"/>
      <c r="T7231" s="367"/>
      <c r="U7231" s="368"/>
      <c r="V7231" s="1"/>
      <c r="W7231" s="1"/>
      <c r="X7231" s="1"/>
      <c r="Y7231" s="1"/>
      <c r="Z7231" s="1"/>
      <c r="AA7231" s="1"/>
      <c r="AB7231" s="1"/>
      <c r="AC7231" s="1"/>
    </row>
    <row r="7232" spans="1:29" ht="15" customHeight="1" x14ac:dyDescent="0.25">
      <c r="A7232" s="342"/>
      <c r="B7232" s="417"/>
      <c r="C7232" s="418"/>
      <c r="S7232" s="367"/>
      <c r="T7232" s="367"/>
      <c r="U7232" s="368"/>
      <c r="V7232" s="1"/>
      <c r="W7232" s="1"/>
      <c r="X7232" s="1"/>
      <c r="Y7232" s="1"/>
      <c r="Z7232" s="1"/>
      <c r="AA7232" s="1"/>
      <c r="AB7232" s="1"/>
      <c r="AC7232" s="1"/>
    </row>
    <row r="7233" spans="1:29" ht="15" customHeight="1" x14ac:dyDescent="0.25">
      <c r="A7233" s="342"/>
      <c r="B7233" s="417"/>
      <c r="C7233" s="418"/>
      <c r="S7233" s="367"/>
      <c r="T7233" s="367"/>
      <c r="U7233" s="368"/>
      <c r="V7233" s="1"/>
      <c r="W7233" s="1"/>
      <c r="X7233" s="1"/>
      <c r="Y7233" s="1"/>
      <c r="Z7233" s="1"/>
      <c r="AA7233" s="1"/>
      <c r="AB7233" s="1"/>
      <c r="AC7233" s="1"/>
    </row>
    <row r="7234" spans="1:29" ht="15" customHeight="1" x14ac:dyDescent="0.25">
      <c r="A7234" s="342"/>
      <c r="B7234" s="417"/>
      <c r="C7234" s="418"/>
      <c r="S7234" s="367"/>
      <c r="T7234" s="367"/>
      <c r="U7234" s="368"/>
      <c r="V7234" s="1"/>
      <c r="W7234" s="1"/>
      <c r="X7234" s="1"/>
      <c r="Y7234" s="1"/>
      <c r="Z7234" s="1"/>
      <c r="AA7234" s="1"/>
      <c r="AB7234" s="1"/>
      <c r="AC7234" s="1"/>
    </row>
    <row r="7235" spans="1:29" ht="15" customHeight="1" x14ac:dyDescent="0.25">
      <c r="A7235" s="342"/>
      <c r="B7235" s="417"/>
      <c r="C7235" s="418"/>
      <c r="S7235" s="367"/>
      <c r="T7235" s="367"/>
      <c r="U7235" s="368"/>
      <c r="V7235" s="1"/>
      <c r="W7235" s="1"/>
      <c r="X7235" s="1"/>
      <c r="Y7235" s="1"/>
      <c r="Z7235" s="1"/>
      <c r="AA7235" s="1"/>
      <c r="AB7235" s="1"/>
      <c r="AC7235" s="1"/>
    </row>
    <row r="7236" spans="1:29" ht="15" customHeight="1" x14ac:dyDescent="0.25">
      <c r="A7236" s="342"/>
      <c r="B7236" s="417"/>
      <c r="C7236" s="418"/>
      <c r="S7236" s="367"/>
      <c r="T7236" s="367"/>
      <c r="U7236" s="368"/>
      <c r="V7236" s="1"/>
      <c r="W7236" s="1"/>
      <c r="X7236" s="1"/>
      <c r="Y7236" s="1"/>
      <c r="Z7236" s="1"/>
      <c r="AA7236" s="1"/>
      <c r="AB7236" s="1"/>
      <c r="AC7236" s="1"/>
    </row>
    <row r="7237" spans="1:29" ht="15" customHeight="1" x14ac:dyDescent="0.25">
      <c r="A7237" s="342"/>
      <c r="B7237" s="417"/>
      <c r="C7237" s="418"/>
      <c r="S7237" s="367"/>
      <c r="T7237" s="367"/>
      <c r="U7237" s="368"/>
      <c r="V7237" s="1"/>
      <c r="W7237" s="1"/>
      <c r="X7237" s="1"/>
      <c r="Y7237" s="1"/>
      <c r="Z7237" s="1"/>
      <c r="AA7237" s="1"/>
      <c r="AB7237" s="1"/>
      <c r="AC7237" s="1"/>
    </row>
    <row r="7238" spans="1:29" ht="15" customHeight="1" x14ac:dyDescent="0.25">
      <c r="A7238" s="342"/>
      <c r="B7238" s="417"/>
      <c r="C7238" s="418"/>
      <c r="S7238" s="367"/>
      <c r="T7238" s="367"/>
      <c r="U7238" s="368"/>
      <c r="V7238" s="1"/>
      <c r="W7238" s="1"/>
      <c r="X7238" s="1"/>
      <c r="Y7238" s="1"/>
      <c r="Z7238" s="1"/>
      <c r="AA7238" s="1"/>
      <c r="AB7238" s="1"/>
      <c r="AC7238" s="1"/>
    </row>
    <row r="7239" spans="1:29" ht="15" customHeight="1" x14ac:dyDescent="0.25">
      <c r="A7239" s="342"/>
      <c r="B7239" s="417"/>
      <c r="C7239" s="418"/>
      <c r="S7239" s="367"/>
      <c r="T7239" s="367"/>
      <c r="U7239" s="368"/>
      <c r="V7239" s="1"/>
      <c r="W7239" s="1"/>
      <c r="X7239" s="1"/>
      <c r="Y7239" s="1"/>
      <c r="Z7239" s="1"/>
      <c r="AA7239" s="1"/>
      <c r="AB7239" s="1"/>
      <c r="AC7239" s="1"/>
    </row>
    <row r="7240" spans="1:29" ht="15" customHeight="1" x14ac:dyDescent="0.25">
      <c r="A7240" s="342"/>
      <c r="B7240" s="417"/>
      <c r="C7240" s="418"/>
      <c r="S7240" s="367"/>
      <c r="T7240" s="367"/>
      <c r="U7240" s="368"/>
      <c r="V7240" s="1"/>
      <c r="W7240" s="1"/>
      <c r="X7240" s="1"/>
      <c r="Y7240" s="1"/>
      <c r="Z7240" s="1"/>
      <c r="AA7240" s="1"/>
      <c r="AB7240" s="1"/>
      <c r="AC7240" s="1"/>
    </row>
    <row r="7241" spans="1:29" ht="15" customHeight="1" x14ac:dyDescent="0.25">
      <c r="A7241" s="342"/>
      <c r="B7241" s="417"/>
      <c r="C7241" s="418"/>
      <c r="S7241" s="367"/>
      <c r="T7241" s="367"/>
      <c r="U7241" s="368"/>
      <c r="V7241" s="1"/>
      <c r="W7241" s="1"/>
      <c r="X7241" s="1"/>
      <c r="Y7241" s="1"/>
      <c r="Z7241" s="1"/>
      <c r="AA7241" s="1"/>
      <c r="AB7241" s="1"/>
      <c r="AC7241" s="1"/>
    </row>
    <row r="7242" spans="1:29" ht="15" customHeight="1" x14ac:dyDescent="0.25">
      <c r="A7242" s="342"/>
      <c r="B7242" s="417"/>
      <c r="C7242" s="418"/>
      <c r="S7242" s="367"/>
      <c r="T7242" s="367"/>
      <c r="U7242" s="368"/>
      <c r="V7242" s="1"/>
      <c r="W7242" s="1"/>
      <c r="X7242" s="1"/>
      <c r="Y7242" s="1"/>
      <c r="Z7242" s="1"/>
      <c r="AA7242" s="1"/>
      <c r="AB7242" s="1"/>
      <c r="AC7242" s="1"/>
    </row>
    <row r="7243" spans="1:29" ht="15" customHeight="1" x14ac:dyDescent="0.25">
      <c r="A7243" s="342"/>
      <c r="B7243" s="417"/>
      <c r="C7243" s="418"/>
      <c r="S7243" s="367"/>
      <c r="T7243" s="367"/>
      <c r="U7243" s="368"/>
      <c r="V7243" s="1"/>
      <c r="W7243" s="1"/>
      <c r="X7243" s="1"/>
      <c r="Y7243" s="1"/>
      <c r="Z7243" s="1"/>
      <c r="AA7243" s="1"/>
      <c r="AB7243" s="1"/>
      <c r="AC7243" s="1"/>
    </row>
    <row r="7244" spans="1:29" ht="15" customHeight="1" x14ac:dyDescent="0.25">
      <c r="A7244" s="342"/>
      <c r="B7244" s="417"/>
      <c r="C7244" s="418"/>
      <c r="S7244" s="367"/>
      <c r="T7244" s="367"/>
      <c r="U7244" s="368"/>
      <c r="V7244" s="1"/>
      <c r="W7244" s="1"/>
      <c r="X7244" s="1"/>
      <c r="Y7244" s="1"/>
      <c r="Z7244" s="1"/>
      <c r="AA7244" s="1"/>
      <c r="AB7244" s="1"/>
      <c r="AC7244" s="1"/>
    </row>
    <row r="7245" spans="1:29" ht="15" customHeight="1" x14ac:dyDescent="0.25">
      <c r="A7245" s="342"/>
      <c r="B7245" s="417"/>
      <c r="C7245" s="418"/>
      <c r="S7245" s="367"/>
      <c r="T7245" s="367"/>
      <c r="U7245" s="368"/>
      <c r="V7245" s="1"/>
      <c r="W7245" s="1"/>
      <c r="X7245" s="1"/>
      <c r="Y7245" s="1"/>
      <c r="Z7245" s="1"/>
      <c r="AA7245" s="1"/>
      <c r="AB7245" s="1"/>
      <c r="AC7245" s="1"/>
    </row>
    <row r="7246" spans="1:29" ht="15" customHeight="1" x14ac:dyDescent="0.25">
      <c r="A7246" s="342"/>
      <c r="B7246" s="417"/>
      <c r="C7246" s="418"/>
      <c r="S7246" s="367"/>
      <c r="T7246" s="367"/>
      <c r="U7246" s="368"/>
      <c r="V7246" s="1"/>
      <c r="W7246" s="1"/>
      <c r="X7246" s="1"/>
      <c r="Y7246" s="1"/>
      <c r="Z7246" s="1"/>
      <c r="AA7246" s="1"/>
      <c r="AB7246" s="1"/>
      <c r="AC7246" s="1"/>
    </row>
    <row r="7247" spans="1:29" ht="15" customHeight="1" x14ac:dyDescent="0.25">
      <c r="A7247" s="342"/>
      <c r="B7247" s="417"/>
      <c r="C7247" s="418"/>
      <c r="S7247" s="367"/>
      <c r="T7247" s="367"/>
      <c r="U7247" s="368"/>
      <c r="V7247" s="1"/>
      <c r="W7247" s="1"/>
      <c r="X7247" s="1"/>
      <c r="Y7247" s="1"/>
      <c r="Z7247" s="1"/>
      <c r="AA7247" s="1"/>
      <c r="AB7247" s="1"/>
      <c r="AC7247" s="1"/>
    </row>
    <row r="7248" spans="1:29" ht="15" customHeight="1" x14ac:dyDescent="0.25">
      <c r="A7248" s="342"/>
      <c r="B7248" s="417"/>
      <c r="C7248" s="418"/>
      <c r="S7248" s="367"/>
      <c r="T7248" s="367"/>
      <c r="U7248" s="368"/>
      <c r="V7248" s="1"/>
      <c r="W7248" s="1"/>
      <c r="X7248" s="1"/>
      <c r="Y7248" s="1"/>
      <c r="Z7248" s="1"/>
      <c r="AA7248" s="1"/>
      <c r="AB7248" s="1"/>
      <c r="AC7248" s="1"/>
    </row>
    <row r="7249" spans="1:29" ht="15" customHeight="1" x14ac:dyDescent="0.25">
      <c r="A7249" s="342"/>
      <c r="B7249" s="417"/>
      <c r="C7249" s="418"/>
      <c r="S7249" s="367"/>
      <c r="T7249" s="367"/>
      <c r="U7249" s="368"/>
      <c r="V7249" s="1"/>
      <c r="W7249" s="1"/>
      <c r="X7249" s="1"/>
      <c r="Y7249" s="1"/>
      <c r="Z7249" s="1"/>
      <c r="AA7249" s="1"/>
      <c r="AB7249" s="1"/>
      <c r="AC7249" s="1"/>
    </row>
    <row r="7250" spans="1:29" ht="15" customHeight="1" x14ac:dyDescent="0.25">
      <c r="A7250" s="342"/>
      <c r="B7250" s="417"/>
      <c r="C7250" s="418"/>
      <c r="S7250" s="367"/>
      <c r="T7250" s="367"/>
      <c r="U7250" s="368"/>
      <c r="V7250" s="1"/>
      <c r="W7250" s="1"/>
      <c r="X7250" s="1"/>
      <c r="Y7250" s="1"/>
      <c r="Z7250" s="1"/>
      <c r="AA7250" s="1"/>
      <c r="AB7250" s="1"/>
      <c r="AC7250" s="1"/>
    </row>
    <row r="7251" spans="1:29" ht="15" customHeight="1" x14ac:dyDescent="0.25">
      <c r="A7251" s="342"/>
      <c r="B7251" s="417"/>
      <c r="C7251" s="418"/>
      <c r="S7251" s="367"/>
      <c r="T7251" s="367"/>
      <c r="U7251" s="368"/>
      <c r="V7251" s="1"/>
      <c r="W7251" s="1"/>
      <c r="X7251" s="1"/>
      <c r="Y7251" s="1"/>
      <c r="Z7251" s="1"/>
      <c r="AA7251" s="1"/>
      <c r="AB7251" s="1"/>
      <c r="AC7251" s="1"/>
    </row>
    <row r="7252" spans="1:29" ht="15" customHeight="1" x14ac:dyDescent="0.25">
      <c r="A7252" s="342"/>
      <c r="B7252" s="417"/>
      <c r="C7252" s="418"/>
      <c r="S7252" s="367"/>
      <c r="T7252" s="367"/>
      <c r="U7252" s="368"/>
      <c r="V7252" s="1"/>
      <c r="W7252" s="1"/>
      <c r="X7252" s="1"/>
      <c r="Y7252" s="1"/>
      <c r="Z7252" s="1"/>
      <c r="AA7252" s="1"/>
      <c r="AB7252" s="1"/>
      <c r="AC7252" s="1"/>
    </row>
    <row r="7253" spans="1:29" ht="15" customHeight="1" x14ac:dyDescent="0.25">
      <c r="A7253" s="342"/>
      <c r="B7253" s="417"/>
      <c r="C7253" s="418"/>
      <c r="S7253" s="367"/>
      <c r="T7253" s="367"/>
      <c r="U7253" s="368"/>
      <c r="V7253" s="1"/>
      <c r="W7253" s="1"/>
      <c r="X7253" s="1"/>
      <c r="Y7253" s="1"/>
      <c r="Z7253" s="1"/>
      <c r="AA7253" s="1"/>
      <c r="AB7253" s="1"/>
      <c r="AC7253" s="1"/>
    </row>
    <row r="7254" spans="1:29" ht="15" customHeight="1" x14ac:dyDescent="0.25">
      <c r="A7254" s="342"/>
      <c r="B7254" s="417"/>
      <c r="C7254" s="418"/>
      <c r="S7254" s="367"/>
      <c r="T7254" s="367"/>
      <c r="U7254" s="368"/>
      <c r="V7254" s="1"/>
      <c r="W7254" s="1"/>
      <c r="X7254" s="1"/>
      <c r="Y7254" s="1"/>
      <c r="Z7254" s="1"/>
      <c r="AA7254" s="1"/>
      <c r="AB7254" s="1"/>
      <c r="AC7254" s="1"/>
    </row>
    <row r="7255" spans="1:29" ht="15" customHeight="1" x14ac:dyDescent="0.25">
      <c r="A7255" s="342"/>
      <c r="B7255" s="417"/>
      <c r="C7255" s="418"/>
      <c r="S7255" s="367"/>
      <c r="T7255" s="367"/>
      <c r="U7255" s="368"/>
      <c r="V7255" s="1"/>
      <c r="W7255" s="1"/>
      <c r="X7255" s="1"/>
      <c r="Y7255" s="1"/>
      <c r="Z7255" s="1"/>
      <c r="AA7255" s="1"/>
      <c r="AB7255" s="1"/>
      <c r="AC7255" s="1"/>
    </row>
    <row r="7256" spans="1:29" ht="15" customHeight="1" x14ac:dyDescent="0.25">
      <c r="A7256" s="342"/>
      <c r="B7256" s="417"/>
      <c r="C7256" s="418"/>
      <c r="S7256" s="367"/>
      <c r="T7256" s="367"/>
      <c r="U7256" s="368"/>
      <c r="V7256" s="1"/>
      <c r="W7256" s="1"/>
      <c r="X7256" s="1"/>
      <c r="Y7256" s="1"/>
      <c r="Z7256" s="1"/>
      <c r="AA7256" s="1"/>
      <c r="AB7256" s="1"/>
      <c r="AC7256" s="1"/>
    </row>
    <row r="7257" spans="1:29" ht="15" customHeight="1" x14ac:dyDescent="0.25">
      <c r="A7257" s="342"/>
      <c r="B7257" s="417"/>
      <c r="C7257" s="418"/>
      <c r="S7257" s="367"/>
      <c r="T7257" s="367"/>
      <c r="U7257" s="368"/>
      <c r="V7257" s="1"/>
      <c r="W7257" s="1"/>
      <c r="X7257" s="1"/>
      <c r="Y7257" s="1"/>
      <c r="Z7257" s="1"/>
      <c r="AA7257" s="1"/>
      <c r="AB7257" s="1"/>
      <c r="AC7257" s="1"/>
    </row>
    <row r="7258" spans="1:29" ht="15" customHeight="1" x14ac:dyDescent="0.25">
      <c r="A7258" s="342"/>
      <c r="B7258" s="417"/>
      <c r="C7258" s="418"/>
      <c r="S7258" s="367"/>
      <c r="T7258" s="367"/>
      <c r="U7258" s="368"/>
      <c r="V7258" s="1"/>
      <c r="W7258" s="1"/>
      <c r="X7258" s="1"/>
      <c r="Y7258" s="1"/>
      <c r="Z7258" s="1"/>
      <c r="AA7258" s="1"/>
      <c r="AB7258" s="1"/>
      <c r="AC7258" s="1"/>
    </row>
    <row r="7259" spans="1:29" ht="15" customHeight="1" x14ac:dyDescent="0.25">
      <c r="A7259" s="342"/>
      <c r="B7259" s="417"/>
      <c r="C7259" s="418"/>
      <c r="S7259" s="367"/>
      <c r="T7259" s="367"/>
      <c r="U7259" s="368"/>
      <c r="V7259" s="1"/>
      <c r="W7259" s="1"/>
      <c r="X7259" s="1"/>
      <c r="Y7259" s="1"/>
      <c r="Z7259" s="1"/>
      <c r="AA7259" s="1"/>
      <c r="AB7259" s="1"/>
      <c r="AC7259" s="1"/>
    </row>
    <row r="7260" spans="1:29" ht="15" customHeight="1" x14ac:dyDescent="0.25">
      <c r="A7260" s="342"/>
      <c r="B7260" s="417"/>
      <c r="C7260" s="418"/>
      <c r="S7260" s="367"/>
      <c r="T7260" s="367"/>
      <c r="U7260" s="368"/>
      <c r="V7260" s="1"/>
      <c r="W7260" s="1"/>
      <c r="X7260" s="1"/>
      <c r="Y7260" s="1"/>
      <c r="Z7260" s="1"/>
      <c r="AA7260" s="1"/>
      <c r="AB7260" s="1"/>
      <c r="AC7260" s="1"/>
    </row>
    <row r="7261" spans="1:29" ht="15" customHeight="1" x14ac:dyDescent="0.25">
      <c r="A7261" s="342"/>
      <c r="B7261" s="417"/>
      <c r="C7261" s="418"/>
      <c r="S7261" s="367"/>
      <c r="T7261" s="367"/>
      <c r="U7261" s="368"/>
      <c r="V7261" s="1"/>
      <c r="W7261" s="1"/>
      <c r="X7261" s="1"/>
      <c r="Y7261" s="1"/>
      <c r="Z7261" s="1"/>
      <c r="AA7261" s="1"/>
      <c r="AB7261" s="1"/>
      <c r="AC7261" s="1"/>
    </row>
    <row r="7262" spans="1:29" ht="15" customHeight="1" x14ac:dyDescent="0.25">
      <c r="A7262" s="342"/>
      <c r="B7262" s="417"/>
      <c r="C7262" s="418"/>
      <c r="S7262" s="367"/>
      <c r="T7262" s="367"/>
      <c r="U7262" s="368"/>
      <c r="V7262" s="1"/>
      <c r="W7262" s="1"/>
      <c r="X7262" s="1"/>
      <c r="Y7262" s="1"/>
      <c r="Z7262" s="1"/>
      <c r="AA7262" s="1"/>
      <c r="AB7262" s="1"/>
      <c r="AC7262" s="1"/>
    </row>
    <row r="7263" spans="1:29" ht="15" customHeight="1" x14ac:dyDescent="0.25">
      <c r="A7263" s="342"/>
      <c r="B7263" s="417"/>
      <c r="C7263" s="418"/>
      <c r="S7263" s="367"/>
      <c r="T7263" s="367"/>
      <c r="U7263" s="368"/>
      <c r="V7263" s="1"/>
      <c r="W7263" s="1"/>
      <c r="X7263" s="1"/>
      <c r="Y7263" s="1"/>
      <c r="Z7263" s="1"/>
      <c r="AA7263" s="1"/>
      <c r="AB7263" s="1"/>
      <c r="AC7263" s="1"/>
    </row>
    <row r="7264" spans="1:29" ht="15" customHeight="1" x14ac:dyDescent="0.25">
      <c r="A7264" s="342"/>
      <c r="B7264" s="417"/>
      <c r="C7264" s="418"/>
      <c r="S7264" s="367"/>
      <c r="T7264" s="367"/>
      <c r="U7264" s="368"/>
      <c r="V7264" s="1"/>
      <c r="W7264" s="1"/>
      <c r="X7264" s="1"/>
      <c r="Y7264" s="1"/>
      <c r="Z7264" s="1"/>
      <c r="AA7264" s="1"/>
      <c r="AB7264" s="1"/>
      <c r="AC7264" s="1"/>
    </row>
    <row r="7265" spans="1:29" ht="15" customHeight="1" x14ac:dyDescent="0.25">
      <c r="A7265" s="342"/>
      <c r="B7265" s="417"/>
      <c r="C7265" s="418"/>
      <c r="S7265" s="367"/>
      <c r="T7265" s="367"/>
      <c r="U7265" s="368"/>
      <c r="V7265" s="1"/>
      <c r="W7265" s="1"/>
      <c r="X7265" s="1"/>
      <c r="Y7265" s="1"/>
      <c r="Z7265" s="1"/>
      <c r="AA7265" s="1"/>
      <c r="AB7265" s="1"/>
      <c r="AC7265" s="1"/>
    </row>
    <row r="7266" spans="1:29" ht="15" customHeight="1" x14ac:dyDescent="0.25">
      <c r="A7266" s="342"/>
      <c r="B7266" s="417"/>
      <c r="C7266" s="418"/>
      <c r="S7266" s="367"/>
      <c r="T7266" s="367"/>
      <c r="U7266" s="368"/>
      <c r="V7266" s="1"/>
      <c r="W7266" s="1"/>
      <c r="X7266" s="1"/>
      <c r="Y7266" s="1"/>
      <c r="Z7266" s="1"/>
      <c r="AA7266" s="1"/>
      <c r="AB7266" s="1"/>
      <c r="AC7266" s="1"/>
    </row>
    <row r="7267" spans="1:29" ht="15" customHeight="1" x14ac:dyDescent="0.25">
      <c r="A7267" s="342"/>
      <c r="B7267" s="417"/>
      <c r="C7267" s="418"/>
      <c r="S7267" s="367"/>
      <c r="T7267" s="367"/>
      <c r="U7267" s="368"/>
      <c r="V7267" s="1"/>
      <c r="W7267" s="1"/>
      <c r="X7267" s="1"/>
      <c r="Y7267" s="1"/>
      <c r="Z7267" s="1"/>
      <c r="AA7267" s="1"/>
      <c r="AB7267" s="1"/>
      <c r="AC7267" s="1"/>
    </row>
    <row r="7268" spans="1:29" ht="15" customHeight="1" x14ac:dyDescent="0.25">
      <c r="A7268" s="342"/>
      <c r="B7268" s="417"/>
      <c r="C7268" s="418"/>
      <c r="S7268" s="367"/>
      <c r="T7268" s="367"/>
      <c r="U7268" s="368"/>
      <c r="V7268" s="1"/>
      <c r="W7268" s="1"/>
      <c r="X7268" s="1"/>
      <c r="Y7268" s="1"/>
      <c r="Z7268" s="1"/>
      <c r="AA7268" s="1"/>
      <c r="AB7268" s="1"/>
      <c r="AC7268" s="1"/>
    </row>
    <row r="7269" spans="1:29" ht="15" customHeight="1" x14ac:dyDescent="0.25">
      <c r="A7269" s="342"/>
      <c r="B7269" s="417"/>
      <c r="C7269" s="418"/>
      <c r="S7269" s="367"/>
      <c r="T7269" s="367"/>
      <c r="U7269" s="368"/>
      <c r="V7269" s="1"/>
      <c r="W7269" s="1"/>
      <c r="X7269" s="1"/>
      <c r="Y7269" s="1"/>
      <c r="Z7269" s="1"/>
      <c r="AA7269" s="1"/>
      <c r="AB7269" s="1"/>
      <c r="AC7269" s="1"/>
    </row>
    <row r="7270" spans="1:29" ht="15" customHeight="1" x14ac:dyDescent="0.25">
      <c r="A7270" s="342"/>
      <c r="B7270" s="417"/>
      <c r="C7270" s="418"/>
      <c r="S7270" s="367"/>
      <c r="T7270" s="367"/>
      <c r="U7270" s="368"/>
      <c r="V7270" s="1"/>
      <c r="W7270" s="1"/>
      <c r="X7270" s="1"/>
      <c r="Y7270" s="1"/>
      <c r="Z7270" s="1"/>
      <c r="AA7270" s="1"/>
      <c r="AB7270" s="1"/>
      <c r="AC7270" s="1"/>
    </row>
    <row r="7271" spans="1:29" ht="15" customHeight="1" x14ac:dyDescent="0.25">
      <c r="A7271" s="342"/>
      <c r="B7271" s="417"/>
      <c r="C7271" s="418"/>
      <c r="S7271" s="367"/>
      <c r="T7271" s="367"/>
      <c r="U7271" s="368"/>
      <c r="V7271" s="1"/>
      <c r="W7271" s="1"/>
      <c r="X7271" s="1"/>
      <c r="Y7271" s="1"/>
      <c r="Z7271" s="1"/>
      <c r="AA7271" s="1"/>
      <c r="AB7271" s="1"/>
      <c r="AC7271" s="1"/>
    </row>
    <row r="7272" spans="1:29" ht="15" customHeight="1" x14ac:dyDescent="0.25">
      <c r="A7272" s="342"/>
      <c r="B7272" s="417"/>
      <c r="C7272" s="418"/>
      <c r="S7272" s="367"/>
      <c r="T7272" s="367"/>
      <c r="U7272" s="368"/>
      <c r="V7272" s="1"/>
      <c r="W7272" s="1"/>
      <c r="X7272" s="1"/>
      <c r="Y7272" s="1"/>
      <c r="Z7272" s="1"/>
      <c r="AA7272" s="1"/>
      <c r="AB7272" s="1"/>
      <c r="AC7272" s="1"/>
    </row>
    <row r="7273" spans="1:29" ht="15" customHeight="1" x14ac:dyDescent="0.25">
      <c r="A7273" s="342"/>
      <c r="B7273" s="417"/>
      <c r="C7273" s="418"/>
      <c r="S7273" s="367"/>
      <c r="T7273" s="367"/>
      <c r="U7273" s="368"/>
      <c r="V7273" s="1"/>
      <c r="W7273" s="1"/>
      <c r="X7273" s="1"/>
      <c r="Y7273" s="1"/>
      <c r="Z7273" s="1"/>
      <c r="AA7273" s="1"/>
      <c r="AB7273" s="1"/>
      <c r="AC7273" s="1"/>
    </row>
    <row r="7274" spans="1:29" ht="15" customHeight="1" x14ac:dyDescent="0.25">
      <c r="A7274" s="342"/>
      <c r="B7274" s="417"/>
      <c r="C7274" s="418"/>
      <c r="S7274" s="367"/>
      <c r="T7274" s="367"/>
      <c r="U7274" s="368"/>
      <c r="V7274" s="1"/>
      <c r="W7274" s="1"/>
      <c r="X7274" s="1"/>
      <c r="Y7274" s="1"/>
      <c r="Z7274" s="1"/>
      <c r="AA7274" s="1"/>
      <c r="AB7274" s="1"/>
      <c r="AC7274" s="1"/>
    </row>
    <row r="7275" spans="1:29" ht="15" customHeight="1" x14ac:dyDescent="0.25">
      <c r="A7275" s="342"/>
      <c r="B7275" s="417"/>
      <c r="C7275" s="418"/>
      <c r="S7275" s="367"/>
      <c r="T7275" s="367"/>
      <c r="U7275" s="368"/>
      <c r="V7275" s="1"/>
      <c r="W7275" s="1"/>
      <c r="X7275" s="1"/>
      <c r="Y7275" s="1"/>
      <c r="Z7275" s="1"/>
      <c r="AA7275" s="1"/>
      <c r="AB7275" s="1"/>
      <c r="AC7275" s="1"/>
    </row>
    <row r="7276" spans="1:29" ht="15" customHeight="1" x14ac:dyDescent="0.25">
      <c r="A7276" s="342"/>
      <c r="B7276" s="417"/>
      <c r="C7276" s="418"/>
      <c r="S7276" s="367"/>
      <c r="T7276" s="367"/>
      <c r="U7276" s="368"/>
      <c r="V7276" s="1"/>
      <c r="W7276" s="1"/>
      <c r="X7276" s="1"/>
      <c r="Y7276" s="1"/>
      <c r="Z7276" s="1"/>
      <c r="AA7276" s="1"/>
      <c r="AB7276" s="1"/>
      <c r="AC7276" s="1"/>
    </row>
    <row r="7277" spans="1:29" ht="15" customHeight="1" x14ac:dyDescent="0.25">
      <c r="A7277" s="342"/>
      <c r="B7277" s="417"/>
      <c r="C7277" s="418"/>
      <c r="S7277" s="367"/>
      <c r="T7277" s="367"/>
      <c r="U7277" s="368"/>
      <c r="V7277" s="1"/>
      <c r="W7277" s="1"/>
      <c r="X7277" s="1"/>
      <c r="Y7277" s="1"/>
      <c r="Z7277" s="1"/>
      <c r="AA7277" s="1"/>
      <c r="AB7277" s="1"/>
      <c r="AC7277" s="1"/>
    </row>
    <row r="7278" spans="1:29" ht="15" customHeight="1" x14ac:dyDescent="0.25">
      <c r="A7278" s="342"/>
      <c r="B7278" s="417"/>
      <c r="C7278" s="418"/>
      <c r="S7278" s="367"/>
      <c r="T7278" s="367"/>
      <c r="U7278" s="368"/>
      <c r="V7278" s="1"/>
      <c r="W7278" s="1"/>
      <c r="X7278" s="1"/>
      <c r="Y7278" s="1"/>
      <c r="Z7278" s="1"/>
      <c r="AA7278" s="1"/>
      <c r="AB7278" s="1"/>
      <c r="AC7278" s="1"/>
    </row>
    <row r="7279" spans="1:29" ht="15" customHeight="1" x14ac:dyDescent="0.25">
      <c r="A7279" s="342"/>
      <c r="B7279" s="417"/>
      <c r="C7279" s="418"/>
      <c r="S7279" s="367"/>
      <c r="T7279" s="367"/>
      <c r="U7279" s="368"/>
      <c r="V7279" s="1"/>
      <c r="W7279" s="1"/>
      <c r="X7279" s="1"/>
      <c r="Y7279" s="1"/>
      <c r="Z7279" s="1"/>
      <c r="AA7279" s="1"/>
      <c r="AB7279" s="1"/>
      <c r="AC7279" s="1"/>
    </row>
    <row r="7280" spans="1:29" ht="15" customHeight="1" x14ac:dyDescent="0.25">
      <c r="A7280" s="342"/>
      <c r="B7280" s="417"/>
      <c r="C7280" s="418"/>
      <c r="S7280" s="367"/>
      <c r="T7280" s="367"/>
      <c r="U7280" s="368"/>
      <c r="V7280" s="1"/>
      <c r="W7280" s="1"/>
      <c r="X7280" s="1"/>
      <c r="Y7280" s="1"/>
      <c r="Z7280" s="1"/>
      <c r="AA7280" s="1"/>
      <c r="AB7280" s="1"/>
      <c r="AC7280" s="1"/>
    </row>
    <row r="7281" spans="1:29" ht="15" customHeight="1" x14ac:dyDescent="0.25">
      <c r="A7281" s="342"/>
      <c r="B7281" s="417"/>
      <c r="C7281" s="418"/>
      <c r="S7281" s="367"/>
      <c r="T7281" s="367"/>
      <c r="U7281" s="368"/>
      <c r="V7281" s="1"/>
      <c r="W7281" s="1"/>
      <c r="X7281" s="1"/>
      <c r="Y7281" s="1"/>
      <c r="Z7281" s="1"/>
      <c r="AA7281" s="1"/>
      <c r="AB7281" s="1"/>
      <c r="AC7281" s="1"/>
    </row>
    <row r="7282" spans="1:29" ht="15" customHeight="1" x14ac:dyDescent="0.25">
      <c r="A7282" s="342"/>
      <c r="B7282" s="417"/>
      <c r="C7282" s="418"/>
      <c r="S7282" s="367"/>
      <c r="T7282" s="367"/>
      <c r="U7282" s="368"/>
      <c r="V7282" s="1"/>
      <c r="W7282" s="1"/>
      <c r="X7282" s="1"/>
      <c r="Y7282" s="1"/>
      <c r="Z7282" s="1"/>
      <c r="AA7282" s="1"/>
      <c r="AB7282" s="1"/>
      <c r="AC7282" s="1"/>
    </row>
    <row r="7283" spans="1:29" ht="15" customHeight="1" x14ac:dyDescent="0.25">
      <c r="A7283" s="342"/>
      <c r="B7283" s="417"/>
      <c r="C7283" s="418"/>
      <c r="S7283" s="367"/>
      <c r="T7283" s="367"/>
      <c r="U7283" s="368"/>
      <c r="V7283" s="1"/>
      <c r="W7283" s="1"/>
      <c r="X7283" s="1"/>
      <c r="Y7283" s="1"/>
      <c r="Z7283" s="1"/>
      <c r="AA7283" s="1"/>
      <c r="AB7283" s="1"/>
      <c r="AC7283" s="1"/>
    </row>
    <row r="7284" spans="1:29" ht="15" customHeight="1" x14ac:dyDescent="0.25">
      <c r="A7284" s="342"/>
      <c r="B7284" s="417"/>
      <c r="C7284" s="418"/>
      <c r="S7284" s="367"/>
      <c r="T7284" s="367"/>
      <c r="U7284" s="368"/>
      <c r="V7284" s="1"/>
      <c r="W7284" s="1"/>
      <c r="X7284" s="1"/>
      <c r="Y7284" s="1"/>
      <c r="Z7284" s="1"/>
      <c r="AA7284" s="1"/>
      <c r="AB7284" s="1"/>
      <c r="AC7284" s="1"/>
    </row>
    <row r="7285" spans="1:29" ht="15" customHeight="1" x14ac:dyDescent="0.25">
      <c r="A7285" s="342"/>
      <c r="B7285" s="417"/>
      <c r="C7285" s="418"/>
      <c r="S7285" s="367"/>
      <c r="T7285" s="367"/>
      <c r="U7285" s="368"/>
      <c r="V7285" s="1"/>
      <c r="W7285" s="1"/>
      <c r="X7285" s="1"/>
      <c r="Y7285" s="1"/>
      <c r="Z7285" s="1"/>
      <c r="AA7285" s="1"/>
      <c r="AB7285" s="1"/>
      <c r="AC7285" s="1"/>
    </row>
    <row r="7286" spans="1:29" ht="15" customHeight="1" x14ac:dyDescent="0.25">
      <c r="A7286" s="342"/>
      <c r="B7286" s="417"/>
      <c r="C7286" s="418"/>
      <c r="S7286" s="367"/>
      <c r="T7286" s="367"/>
      <c r="U7286" s="368"/>
      <c r="V7286" s="1"/>
      <c r="W7286" s="1"/>
      <c r="X7286" s="1"/>
      <c r="Y7286" s="1"/>
      <c r="Z7286" s="1"/>
      <c r="AA7286" s="1"/>
      <c r="AB7286" s="1"/>
      <c r="AC7286" s="1"/>
    </row>
    <row r="7287" spans="1:29" ht="15" customHeight="1" x14ac:dyDescent="0.25">
      <c r="A7287" s="342"/>
      <c r="B7287" s="417"/>
      <c r="C7287" s="418"/>
      <c r="S7287" s="367"/>
      <c r="T7287" s="367"/>
      <c r="U7287" s="368"/>
      <c r="V7287" s="1"/>
      <c r="W7287" s="1"/>
      <c r="X7287" s="1"/>
      <c r="Y7287" s="1"/>
      <c r="Z7287" s="1"/>
      <c r="AA7287" s="1"/>
      <c r="AB7287" s="1"/>
      <c r="AC7287" s="1"/>
    </row>
    <row r="7288" spans="1:29" ht="15" customHeight="1" x14ac:dyDescent="0.25">
      <c r="A7288" s="342"/>
      <c r="B7288" s="417"/>
      <c r="C7288" s="418"/>
      <c r="S7288" s="367"/>
      <c r="T7288" s="367"/>
      <c r="U7288" s="368"/>
      <c r="V7288" s="1"/>
      <c r="W7288" s="1"/>
      <c r="X7288" s="1"/>
      <c r="Y7288" s="1"/>
      <c r="Z7288" s="1"/>
      <c r="AA7288" s="1"/>
      <c r="AB7288" s="1"/>
      <c r="AC7288" s="1"/>
    </row>
    <row r="7289" spans="1:29" ht="15" customHeight="1" x14ac:dyDescent="0.25">
      <c r="A7289" s="342"/>
      <c r="B7289" s="417"/>
      <c r="C7289" s="418"/>
      <c r="S7289" s="367"/>
      <c r="T7289" s="367"/>
      <c r="U7289" s="368"/>
      <c r="V7289" s="1"/>
      <c r="W7289" s="1"/>
      <c r="X7289" s="1"/>
      <c r="Y7289" s="1"/>
      <c r="Z7289" s="1"/>
      <c r="AA7289" s="1"/>
      <c r="AB7289" s="1"/>
      <c r="AC7289" s="1"/>
    </row>
    <row r="7290" spans="1:29" ht="15" customHeight="1" x14ac:dyDescent="0.25">
      <c r="A7290" s="342"/>
      <c r="B7290" s="417"/>
      <c r="C7290" s="418"/>
      <c r="S7290" s="367"/>
      <c r="T7290" s="367"/>
      <c r="U7290" s="368"/>
      <c r="V7290" s="1"/>
      <c r="W7290" s="1"/>
      <c r="X7290" s="1"/>
      <c r="Y7290" s="1"/>
      <c r="Z7290" s="1"/>
      <c r="AA7290" s="1"/>
      <c r="AB7290" s="1"/>
      <c r="AC7290" s="1"/>
    </row>
    <row r="7291" spans="1:29" ht="15" customHeight="1" x14ac:dyDescent="0.25">
      <c r="A7291" s="342"/>
      <c r="B7291" s="417"/>
      <c r="C7291" s="418"/>
      <c r="S7291" s="367"/>
      <c r="T7291" s="367"/>
      <c r="U7291" s="368"/>
      <c r="V7291" s="1"/>
      <c r="W7291" s="1"/>
      <c r="X7291" s="1"/>
      <c r="Y7291" s="1"/>
      <c r="Z7291" s="1"/>
      <c r="AA7291" s="1"/>
      <c r="AB7291" s="1"/>
      <c r="AC7291" s="1"/>
    </row>
    <row r="7292" spans="1:29" ht="15" customHeight="1" x14ac:dyDescent="0.25">
      <c r="A7292" s="342"/>
      <c r="B7292" s="417"/>
      <c r="C7292" s="418"/>
      <c r="S7292" s="367"/>
      <c r="T7292" s="367"/>
      <c r="U7292" s="368"/>
      <c r="V7292" s="1"/>
      <c r="W7292" s="1"/>
      <c r="X7292" s="1"/>
      <c r="Y7292" s="1"/>
      <c r="Z7292" s="1"/>
      <c r="AA7292" s="1"/>
      <c r="AB7292" s="1"/>
      <c r="AC7292" s="1"/>
    </row>
    <row r="7293" spans="1:29" ht="15" customHeight="1" x14ac:dyDescent="0.25">
      <c r="A7293" s="342"/>
      <c r="B7293" s="417"/>
      <c r="C7293" s="418"/>
      <c r="S7293" s="367"/>
      <c r="T7293" s="367"/>
      <c r="U7293" s="368"/>
      <c r="V7293" s="1"/>
      <c r="W7293" s="1"/>
      <c r="X7293" s="1"/>
      <c r="Y7293" s="1"/>
      <c r="Z7293" s="1"/>
      <c r="AA7293" s="1"/>
      <c r="AB7293" s="1"/>
      <c r="AC7293" s="1"/>
    </row>
    <row r="7294" spans="1:29" ht="15" customHeight="1" x14ac:dyDescent="0.25">
      <c r="A7294" s="342"/>
      <c r="B7294" s="417"/>
      <c r="C7294" s="418"/>
      <c r="S7294" s="367"/>
      <c r="T7294" s="367"/>
      <c r="U7294" s="368"/>
      <c r="V7294" s="1"/>
      <c r="W7294" s="1"/>
      <c r="X7294" s="1"/>
      <c r="Y7294" s="1"/>
      <c r="Z7294" s="1"/>
      <c r="AA7294" s="1"/>
      <c r="AB7294" s="1"/>
      <c r="AC7294" s="1"/>
    </row>
    <row r="7295" spans="1:29" ht="15" customHeight="1" x14ac:dyDescent="0.25">
      <c r="A7295" s="342"/>
      <c r="B7295" s="417"/>
      <c r="C7295" s="418"/>
      <c r="S7295" s="367"/>
      <c r="T7295" s="367"/>
      <c r="U7295" s="368"/>
      <c r="V7295" s="1"/>
      <c r="W7295" s="1"/>
      <c r="X7295" s="1"/>
      <c r="Y7295" s="1"/>
      <c r="Z7295" s="1"/>
      <c r="AA7295" s="1"/>
      <c r="AB7295" s="1"/>
      <c r="AC7295" s="1"/>
    </row>
    <row r="7296" spans="1:29" ht="15" customHeight="1" x14ac:dyDescent="0.25">
      <c r="A7296" s="342"/>
      <c r="B7296" s="417"/>
      <c r="C7296" s="418"/>
      <c r="S7296" s="367"/>
      <c r="T7296" s="367"/>
      <c r="U7296" s="368"/>
      <c r="V7296" s="1"/>
      <c r="W7296" s="1"/>
      <c r="X7296" s="1"/>
      <c r="Y7296" s="1"/>
      <c r="Z7296" s="1"/>
      <c r="AA7296" s="1"/>
      <c r="AB7296" s="1"/>
      <c r="AC7296" s="1"/>
    </row>
    <row r="7297" spans="1:29" ht="15" customHeight="1" x14ac:dyDescent="0.25">
      <c r="A7297" s="342"/>
      <c r="B7297" s="417"/>
      <c r="C7297" s="418"/>
      <c r="S7297" s="367"/>
      <c r="T7297" s="367"/>
      <c r="U7297" s="368"/>
      <c r="V7297" s="1"/>
      <c r="W7297" s="1"/>
      <c r="X7297" s="1"/>
      <c r="Y7297" s="1"/>
      <c r="Z7297" s="1"/>
      <c r="AA7297" s="1"/>
      <c r="AB7297" s="1"/>
      <c r="AC7297" s="1"/>
    </row>
    <row r="7298" spans="1:29" ht="15" customHeight="1" x14ac:dyDescent="0.25">
      <c r="A7298" s="342"/>
      <c r="B7298" s="417"/>
      <c r="C7298" s="418"/>
      <c r="S7298" s="367"/>
      <c r="T7298" s="367"/>
      <c r="U7298" s="368"/>
      <c r="V7298" s="1"/>
      <c r="W7298" s="1"/>
      <c r="X7298" s="1"/>
      <c r="Y7298" s="1"/>
      <c r="Z7298" s="1"/>
      <c r="AA7298" s="1"/>
      <c r="AB7298" s="1"/>
      <c r="AC7298" s="1"/>
    </row>
    <row r="7299" spans="1:29" ht="15" customHeight="1" x14ac:dyDescent="0.25">
      <c r="A7299" s="342"/>
      <c r="B7299" s="417"/>
      <c r="C7299" s="418"/>
      <c r="S7299" s="367"/>
      <c r="T7299" s="367"/>
      <c r="U7299" s="368"/>
      <c r="V7299" s="1"/>
      <c r="W7299" s="1"/>
      <c r="X7299" s="1"/>
      <c r="Y7299" s="1"/>
      <c r="Z7299" s="1"/>
      <c r="AA7299" s="1"/>
      <c r="AB7299" s="1"/>
      <c r="AC7299" s="1"/>
    </row>
    <row r="7300" spans="1:29" ht="15" customHeight="1" x14ac:dyDescent="0.25">
      <c r="A7300" s="342"/>
      <c r="B7300" s="417"/>
      <c r="C7300" s="418"/>
      <c r="S7300" s="367"/>
      <c r="T7300" s="367"/>
      <c r="U7300" s="368"/>
      <c r="V7300" s="1"/>
      <c r="W7300" s="1"/>
      <c r="X7300" s="1"/>
      <c r="Y7300" s="1"/>
      <c r="Z7300" s="1"/>
      <c r="AA7300" s="1"/>
      <c r="AB7300" s="1"/>
      <c r="AC7300" s="1"/>
    </row>
    <row r="7301" spans="1:29" ht="15" customHeight="1" x14ac:dyDescent="0.25">
      <c r="A7301" s="342"/>
      <c r="B7301" s="417"/>
      <c r="C7301" s="418"/>
      <c r="S7301" s="367"/>
      <c r="T7301" s="367"/>
      <c r="U7301" s="368"/>
      <c r="V7301" s="1"/>
      <c r="W7301" s="1"/>
      <c r="X7301" s="1"/>
      <c r="Y7301" s="1"/>
      <c r="Z7301" s="1"/>
      <c r="AA7301" s="1"/>
      <c r="AB7301" s="1"/>
      <c r="AC7301" s="1"/>
    </row>
    <row r="7302" spans="1:29" ht="15" customHeight="1" x14ac:dyDescent="0.25">
      <c r="A7302" s="342"/>
      <c r="B7302" s="417"/>
      <c r="C7302" s="418"/>
      <c r="S7302" s="367"/>
      <c r="T7302" s="367"/>
      <c r="U7302" s="368"/>
      <c r="V7302" s="1"/>
      <c r="W7302" s="1"/>
      <c r="X7302" s="1"/>
      <c r="Y7302" s="1"/>
      <c r="Z7302" s="1"/>
      <c r="AA7302" s="1"/>
      <c r="AB7302" s="1"/>
      <c r="AC7302" s="1"/>
    </row>
    <row r="7303" spans="1:29" ht="15" customHeight="1" x14ac:dyDescent="0.25">
      <c r="A7303" s="342"/>
      <c r="B7303" s="417"/>
      <c r="C7303" s="418"/>
      <c r="S7303" s="367"/>
      <c r="T7303" s="367"/>
      <c r="U7303" s="368"/>
      <c r="V7303" s="1"/>
      <c r="W7303" s="1"/>
      <c r="X7303" s="1"/>
      <c r="Y7303" s="1"/>
      <c r="Z7303" s="1"/>
      <c r="AA7303" s="1"/>
      <c r="AB7303" s="1"/>
      <c r="AC7303" s="1"/>
    </row>
    <row r="7304" spans="1:29" ht="15" customHeight="1" x14ac:dyDescent="0.25">
      <c r="A7304" s="342"/>
      <c r="B7304" s="417"/>
      <c r="C7304" s="418"/>
      <c r="S7304" s="367"/>
      <c r="T7304" s="367"/>
      <c r="U7304" s="368"/>
      <c r="V7304" s="1"/>
      <c r="W7304" s="1"/>
      <c r="X7304" s="1"/>
      <c r="Y7304" s="1"/>
      <c r="Z7304" s="1"/>
      <c r="AA7304" s="1"/>
      <c r="AB7304" s="1"/>
      <c r="AC7304" s="1"/>
    </row>
    <row r="7305" spans="1:29" ht="15" customHeight="1" x14ac:dyDescent="0.25">
      <c r="A7305" s="342"/>
      <c r="B7305" s="417"/>
      <c r="C7305" s="418"/>
      <c r="S7305" s="367"/>
      <c r="T7305" s="367"/>
      <c r="U7305" s="368"/>
      <c r="V7305" s="1"/>
      <c r="W7305" s="1"/>
      <c r="X7305" s="1"/>
      <c r="Y7305" s="1"/>
      <c r="Z7305" s="1"/>
      <c r="AA7305" s="1"/>
      <c r="AB7305" s="1"/>
      <c r="AC7305" s="1"/>
    </row>
    <row r="7306" spans="1:29" ht="15" customHeight="1" x14ac:dyDescent="0.25">
      <c r="A7306" s="342"/>
      <c r="B7306" s="417"/>
      <c r="C7306" s="418"/>
      <c r="S7306" s="367"/>
      <c r="T7306" s="367"/>
      <c r="U7306" s="368"/>
      <c r="V7306" s="1"/>
      <c r="W7306" s="1"/>
      <c r="X7306" s="1"/>
      <c r="Y7306" s="1"/>
      <c r="Z7306" s="1"/>
      <c r="AA7306" s="1"/>
      <c r="AB7306" s="1"/>
      <c r="AC7306" s="1"/>
    </row>
    <row r="7307" spans="1:29" ht="15" customHeight="1" x14ac:dyDescent="0.25">
      <c r="A7307" s="342"/>
      <c r="B7307" s="417"/>
      <c r="C7307" s="418"/>
      <c r="S7307" s="367"/>
      <c r="T7307" s="367"/>
      <c r="U7307" s="368"/>
      <c r="V7307" s="1"/>
      <c r="W7307" s="1"/>
      <c r="X7307" s="1"/>
      <c r="Y7307" s="1"/>
      <c r="Z7307" s="1"/>
      <c r="AA7307" s="1"/>
      <c r="AB7307" s="1"/>
      <c r="AC7307" s="1"/>
    </row>
    <row r="7308" spans="1:29" ht="15" customHeight="1" x14ac:dyDescent="0.25">
      <c r="A7308" s="342"/>
      <c r="B7308" s="417"/>
      <c r="C7308" s="418"/>
      <c r="S7308" s="367"/>
      <c r="T7308" s="367"/>
      <c r="U7308" s="368"/>
      <c r="V7308" s="1"/>
      <c r="W7308" s="1"/>
      <c r="X7308" s="1"/>
      <c r="Y7308" s="1"/>
      <c r="Z7308" s="1"/>
      <c r="AA7308" s="1"/>
      <c r="AB7308" s="1"/>
      <c r="AC7308" s="1"/>
    </row>
    <row r="7309" spans="1:29" ht="15" customHeight="1" x14ac:dyDescent="0.25">
      <c r="A7309" s="342"/>
      <c r="B7309" s="417"/>
      <c r="C7309" s="418"/>
      <c r="S7309" s="367"/>
      <c r="T7309" s="367"/>
      <c r="U7309" s="368"/>
      <c r="V7309" s="1"/>
      <c r="W7309" s="1"/>
      <c r="X7309" s="1"/>
      <c r="Y7309" s="1"/>
      <c r="Z7309" s="1"/>
      <c r="AA7309" s="1"/>
      <c r="AB7309" s="1"/>
      <c r="AC7309" s="1"/>
    </row>
    <row r="7310" spans="1:29" ht="15" customHeight="1" x14ac:dyDescent="0.25">
      <c r="A7310" s="342"/>
      <c r="B7310" s="417"/>
      <c r="C7310" s="418"/>
      <c r="S7310" s="367"/>
      <c r="T7310" s="367"/>
      <c r="U7310" s="368"/>
      <c r="V7310" s="1"/>
      <c r="W7310" s="1"/>
      <c r="X7310" s="1"/>
      <c r="Y7310" s="1"/>
      <c r="Z7310" s="1"/>
      <c r="AA7310" s="1"/>
      <c r="AB7310" s="1"/>
      <c r="AC7310" s="1"/>
    </row>
    <row r="7311" spans="1:29" ht="15" customHeight="1" x14ac:dyDescent="0.25">
      <c r="A7311" s="342"/>
      <c r="B7311" s="417"/>
      <c r="C7311" s="418"/>
      <c r="S7311" s="367"/>
      <c r="T7311" s="367"/>
      <c r="U7311" s="368"/>
      <c r="V7311" s="1"/>
      <c r="W7311" s="1"/>
      <c r="X7311" s="1"/>
      <c r="Y7311" s="1"/>
      <c r="Z7311" s="1"/>
      <c r="AA7311" s="1"/>
      <c r="AB7311" s="1"/>
      <c r="AC7311" s="1"/>
    </row>
    <row r="7312" spans="1:29" ht="15" customHeight="1" x14ac:dyDescent="0.25">
      <c r="A7312" s="342"/>
      <c r="B7312" s="417"/>
      <c r="C7312" s="418"/>
      <c r="S7312" s="367"/>
      <c r="T7312" s="367"/>
      <c r="U7312" s="368"/>
      <c r="V7312" s="1"/>
      <c r="W7312" s="1"/>
      <c r="X7312" s="1"/>
      <c r="Y7312" s="1"/>
      <c r="Z7312" s="1"/>
      <c r="AA7312" s="1"/>
      <c r="AB7312" s="1"/>
      <c r="AC7312" s="1"/>
    </row>
    <row r="7313" spans="1:29" ht="15" customHeight="1" x14ac:dyDescent="0.25">
      <c r="A7313" s="342"/>
      <c r="B7313" s="417"/>
      <c r="C7313" s="418"/>
      <c r="S7313" s="367"/>
      <c r="T7313" s="367"/>
      <c r="U7313" s="368"/>
      <c r="V7313" s="1"/>
      <c r="W7313" s="1"/>
      <c r="X7313" s="1"/>
      <c r="Y7313" s="1"/>
      <c r="Z7313" s="1"/>
      <c r="AA7313" s="1"/>
      <c r="AB7313" s="1"/>
      <c r="AC7313" s="1"/>
    </row>
    <row r="7314" spans="1:29" ht="15" customHeight="1" x14ac:dyDescent="0.25">
      <c r="A7314" s="342"/>
      <c r="B7314" s="417"/>
      <c r="C7314" s="418"/>
      <c r="S7314" s="367"/>
      <c r="T7314" s="367"/>
      <c r="U7314" s="368"/>
      <c r="V7314" s="1"/>
      <c r="W7314" s="1"/>
      <c r="X7314" s="1"/>
      <c r="Y7314" s="1"/>
      <c r="Z7314" s="1"/>
      <c r="AA7314" s="1"/>
      <c r="AB7314" s="1"/>
      <c r="AC7314" s="1"/>
    </row>
    <row r="7315" spans="1:29" ht="15" customHeight="1" x14ac:dyDescent="0.25">
      <c r="A7315" s="342"/>
      <c r="B7315" s="417"/>
      <c r="C7315" s="418"/>
      <c r="S7315" s="367"/>
      <c r="T7315" s="367"/>
      <c r="U7315" s="368"/>
      <c r="V7315" s="1"/>
      <c r="W7315" s="1"/>
      <c r="X7315" s="1"/>
      <c r="Y7315" s="1"/>
      <c r="Z7315" s="1"/>
      <c r="AA7315" s="1"/>
      <c r="AB7315" s="1"/>
      <c r="AC7315" s="1"/>
    </row>
    <row r="7316" spans="1:29" ht="15" customHeight="1" x14ac:dyDescent="0.25">
      <c r="A7316" s="342"/>
      <c r="B7316" s="417"/>
      <c r="C7316" s="418"/>
      <c r="S7316" s="367"/>
      <c r="T7316" s="367"/>
      <c r="U7316" s="368"/>
      <c r="V7316" s="1"/>
      <c r="W7316" s="1"/>
      <c r="X7316" s="1"/>
      <c r="Y7316" s="1"/>
      <c r="Z7316" s="1"/>
      <c r="AA7316" s="1"/>
      <c r="AB7316" s="1"/>
      <c r="AC7316" s="1"/>
    </row>
    <row r="7317" spans="1:29" ht="15" customHeight="1" x14ac:dyDescent="0.25">
      <c r="A7317" s="342"/>
      <c r="B7317" s="417"/>
      <c r="C7317" s="418"/>
      <c r="S7317" s="367"/>
      <c r="T7317" s="367"/>
      <c r="U7317" s="368"/>
      <c r="V7317" s="1"/>
      <c r="W7317" s="1"/>
      <c r="X7317" s="1"/>
      <c r="Y7317" s="1"/>
      <c r="Z7317" s="1"/>
      <c r="AA7317" s="1"/>
      <c r="AB7317" s="1"/>
      <c r="AC7317" s="1"/>
    </row>
    <row r="7318" spans="1:29" ht="15" customHeight="1" x14ac:dyDescent="0.25">
      <c r="A7318" s="342"/>
      <c r="B7318" s="417"/>
      <c r="C7318" s="418"/>
      <c r="S7318" s="367"/>
      <c r="T7318" s="367"/>
      <c r="U7318" s="368"/>
      <c r="V7318" s="1"/>
      <c r="W7318" s="1"/>
      <c r="X7318" s="1"/>
      <c r="Y7318" s="1"/>
      <c r="Z7318" s="1"/>
      <c r="AA7318" s="1"/>
      <c r="AB7318" s="1"/>
      <c r="AC7318" s="1"/>
    </row>
    <row r="7319" spans="1:29" ht="15" customHeight="1" x14ac:dyDescent="0.25">
      <c r="A7319" s="342"/>
      <c r="B7319" s="417"/>
      <c r="C7319" s="418"/>
      <c r="S7319" s="367"/>
      <c r="T7319" s="367"/>
      <c r="U7319" s="368"/>
      <c r="V7319" s="1"/>
      <c r="W7319" s="1"/>
      <c r="X7319" s="1"/>
      <c r="Y7319" s="1"/>
      <c r="Z7319" s="1"/>
      <c r="AA7319" s="1"/>
      <c r="AB7319" s="1"/>
      <c r="AC7319" s="1"/>
    </row>
    <row r="7320" spans="1:29" ht="15" customHeight="1" x14ac:dyDescent="0.25">
      <c r="A7320" s="342"/>
      <c r="B7320" s="417"/>
      <c r="C7320" s="418"/>
      <c r="S7320" s="367"/>
      <c r="T7320" s="367"/>
      <c r="U7320" s="368"/>
      <c r="V7320" s="1"/>
      <c r="W7320" s="1"/>
      <c r="X7320" s="1"/>
      <c r="Y7320" s="1"/>
      <c r="Z7320" s="1"/>
      <c r="AA7320" s="1"/>
      <c r="AB7320" s="1"/>
      <c r="AC7320" s="1"/>
    </row>
    <row r="7321" spans="1:29" ht="15" customHeight="1" x14ac:dyDescent="0.25">
      <c r="A7321" s="342"/>
      <c r="B7321" s="417"/>
      <c r="C7321" s="418"/>
      <c r="S7321" s="367"/>
      <c r="T7321" s="367"/>
      <c r="U7321" s="368"/>
      <c r="V7321" s="1"/>
      <c r="W7321" s="1"/>
      <c r="X7321" s="1"/>
      <c r="Y7321" s="1"/>
      <c r="Z7321" s="1"/>
      <c r="AA7321" s="1"/>
      <c r="AB7321" s="1"/>
      <c r="AC7321" s="1"/>
    </row>
    <row r="7322" spans="1:29" ht="15" customHeight="1" x14ac:dyDescent="0.25">
      <c r="A7322" s="342"/>
      <c r="B7322" s="417"/>
      <c r="C7322" s="418"/>
      <c r="S7322" s="367"/>
      <c r="T7322" s="367"/>
      <c r="U7322" s="368"/>
      <c r="V7322" s="1"/>
      <c r="W7322" s="1"/>
      <c r="X7322" s="1"/>
      <c r="Y7322" s="1"/>
      <c r="Z7322" s="1"/>
      <c r="AA7322" s="1"/>
      <c r="AB7322" s="1"/>
      <c r="AC7322" s="1"/>
    </row>
    <row r="7323" spans="1:29" ht="15" customHeight="1" x14ac:dyDescent="0.25">
      <c r="A7323" s="342"/>
      <c r="B7323" s="417"/>
      <c r="C7323" s="418"/>
      <c r="S7323" s="367"/>
      <c r="T7323" s="367"/>
      <c r="U7323" s="368"/>
      <c r="V7323" s="1"/>
      <c r="W7323" s="1"/>
      <c r="X7323" s="1"/>
      <c r="Y7323" s="1"/>
      <c r="Z7323" s="1"/>
      <c r="AA7323" s="1"/>
      <c r="AB7323" s="1"/>
      <c r="AC7323" s="1"/>
    </row>
    <row r="7324" spans="1:29" ht="15" customHeight="1" x14ac:dyDescent="0.25">
      <c r="A7324" s="342"/>
      <c r="B7324" s="417"/>
      <c r="C7324" s="418"/>
      <c r="S7324" s="367"/>
      <c r="T7324" s="367"/>
      <c r="U7324" s="368"/>
      <c r="V7324" s="1"/>
      <c r="W7324" s="1"/>
      <c r="X7324" s="1"/>
      <c r="Y7324" s="1"/>
      <c r="Z7324" s="1"/>
      <c r="AA7324" s="1"/>
      <c r="AB7324" s="1"/>
      <c r="AC7324" s="1"/>
    </row>
    <row r="7325" spans="1:29" ht="15" customHeight="1" x14ac:dyDescent="0.25">
      <c r="A7325" s="342"/>
      <c r="B7325" s="417"/>
      <c r="C7325" s="418"/>
      <c r="S7325" s="367"/>
      <c r="T7325" s="367"/>
      <c r="U7325" s="368"/>
      <c r="V7325" s="1"/>
      <c r="W7325" s="1"/>
      <c r="X7325" s="1"/>
      <c r="Y7325" s="1"/>
      <c r="Z7325" s="1"/>
      <c r="AA7325" s="1"/>
      <c r="AB7325" s="1"/>
      <c r="AC7325" s="1"/>
    </row>
    <row r="7326" spans="1:29" ht="15" customHeight="1" x14ac:dyDescent="0.25">
      <c r="A7326" s="342"/>
      <c r="B7326" s="417"/>
      <c r="C7326" s="418"/>
      <c r="S7326" s="367"/>
      <c r="T7326" s="367"/>
      <c r="U7326" s="368"/>
      <c r="V7326" s="1"/>
      <c r="W7326" s="1"/>
      <c r="X7326" s="1"/>
      <c r="Y7326" s="1"/>
      <c r="Z7326" s="1"/>
      <c r="AA7326" s="1"/>
      <c r="AB7326" s="1"/>
      <c r="AC7326" s="1"/>
    </row>
    <row r="7327" spans="1:29" ht="15" customHeight="1" x14ac:dyDescent="0.25">
      <c r="A7327" s="342"/>
      <c r="B7327" s="417"/>
      <c r="C7327" s="418"/>
      <c r="S7327" s="367"/>
      <c r="T7327" s="367"/>
      <c r="U7327" s="368"/>
      <c r="V7327" s="1"/>
      <c r="W7327" s="1"/>
      <c r="X7327" s="1"/>
      <c r="Y7327" s="1"/>
      <c r="Z7327" s="1"/>
      <c r="AA7327" s="1"/>
      <c r="AB7327" s="1"/>
      <c r="AC7327" s="1"/>
    </row>
    <row r="7328" spans="1:29" ht="15" customHeight="1" x14ac:dyDescent="0.25">
      <c r="A7328" s="342"/>
      <c r="B7328" s="417"/>
      <c r="C7328" s="418"/>
      <c r="S7328" s="367"/>
      <c r="T7328" s="367"/>
      <c r="U7328" s="368"/>
      <c r="V7328" s="1"/>
      <c r="W7328" s="1"/>
      <c r="X7328" s="1"/>
      <c r="Y7328" s="1"/>
      <c r="Z7328" s="1"/>
      <c r="AA7328" s="1"/>
      <c r="AB7328" s="1"/>
      <c r="AC7328" s="1"/>
    </row>
    <row r="7329" spans="1:29" ht="15" customHeight="1" x14ac:dyDescent="0.25">
      <c r="A7329" s="342"/>
      <c r="B7329" s="417"/>
      <c r="C7329" s="418"/>
      <c r="S7329" s="367"/>
      <c r="T7329" s="367"/>
      <c r="U7329" s="368"/>
      <c r="V7329" s="1"/>
      <c r="W7329" s="1"/>
      <c r="X7329" s="1"/>
      <c r="Y7329" s="1"/>
      <c r="Z7329" s="1"/>
      <c r="AA7329" s="1"/>
      <c r="AB7329" s="1"/>
      <c r="AC7329" s="1"/>
    </row>
    <row r="7330" spans="1:29" ht="15" customHeight="1" x14ac:dyDescent="0.25">
      <c r="A7330" s="342"/>
      <c r="B7330" s="417"/>
      <c r="C7330" s="418"/>
      <c r="S7330" s="367"/>
      <c r="T7330" s="367"/>
      <c r="U7330" s="368"/>
      <c r="V7330" s="1"/>
      <c r="W7330" s="1"/>
      <c r="X7330" s="1"/>
      <c r="Y7330" s="1"/>
      <c r="Z7330" s="1"/>
      <c r="AA7330" s="1"/>
      <c r="AB7330" s="1"/>
      <c r="AC7330" s="1"/>
    </row>
    <row r="7331" spans="1:29" ht="15" customHeight="1" x14ac:dyDescent="0.25">
      <c r="A7331" s="342"/>
      <c r="B7331" s="417"/>
      <c r="C7331" s="418"/>
      <c r="S7331" s="367"/>
      <c r="T7331" s="367"/>
      <c r="U7331" s="368"/>
      <c r="V7331" s="1"/>
      <c r="W7331" s="1"/>
      <c r="X7331" s="1"/>
      <c r="Y7331" s="1"/>
      <c r="Z7331" s="1"/>
      <c r="AA7331" s="1"/>
      <c r="AB7331" s="1"/>
      <c r="AC7331" s="1"/>
    </row>
    <row r="7332" spans="1:29" ht="15" customHeight="1" x14ac:dyDescent="0.25">
      <c r="A7332" s="342"/>
      <c r="B7332" s="417"/>
      <c r="C7332" s="418"/>
      <c r="S7332" s="367"/>
      <c r="T7332" s="367"/>
      <c r="U7332" s="368"/>
      <c r="V7332" s="1"/>
      <c r="W7332" s="1"/>
      <c r="X7332" s="1"/>
      <c r="Y7332" s="1"/>
      <c r="Z7332" s="1"/>
      <c r="AA7332" s="1"/>
      <c r="AB7332" s="1"/>
      <c r="AC7332" s="1"/>
    </row>
    <row r="7333" spans="1:29" ht="15" customHeight="1" x14ac:dyDescent="0.25">
      <c r="A7333" s="342"/>
      <c r="B7333" s="417"/>
      <c r="C7333" s="418"/>
      <c r="S7333" s="367"/>
      <c r="T7333" s="367"/>
      <c r="U7333" s="368"/>
      <c r="V7333" s="1"/>
      <c r="W7333" s="1"/>
      <c r="X7333" s="1"/>
      <c r="Y7333" s="1"/>
      <c r="Z7333" s="1"/>
      <c r="AA7333" s="1"/>
      <c r="AB7333" s="1"/>
      <c r="AC7333" s="1"/>
    </row>
    <row r="7334" spans="1:29" ht="15" customHeight="1" x14ac:dyDescent="0.25">
      <c r="A7334" s="342"/>
      <c r="B7334" s="417"/>
      <c r="C7334" s="418"/>
      <c r="S7334" s="367"/>
      <c r="T7334" s="367"/>
      <c r="U7334" s="368"/>
      <c r="V7334" s="1"/>
      <c r="W7334" s="1"/>
      <c r="X7334" s="1"/>
      <c r="Y7334" s="1"/>
      <c r="Z7334" s="1"/>
      <c r="AA7334" s="1"/>
      <c r="AB7334" s="1"/>
      <c r="AC7334" s="1"/>
    </row>
    <row r="7335" spans="1:29" ht="15" customHeight="1" x14ac:dyDescent="0.25">
      <c r="A7335" s="342"/>
      <c r="B7335" s="417"/>
      <c r="C7335" s="418"/>
      <c r="S7335" s="367"/>
      <c r="T7335" s="367"/>
      <c r="U7335" s="368"/>
      <c r="V7335" s="1"/>
      <c r="W7335" s="1"/>
      <c r="X7335" s="1"/>
      <c r="Y7335" s="1"/>
      <c r="Z7335" s="1"/>
      <c r="AA7335" s="1"/>
      <c r="AB7335" s="1"/>
      <c r="AC7335" s="1"/>
    </row>
    <row r="7336" spans="1:29" ht="15" customHeight="1" x14ac:dyDescent="0.25">
      <c r="A7336" s="342"/>
      <c r="B7336" s="417"/>
      <c r="C7336" s="418"/>
      <c r="S7336" s="367"/>
      <c r="T7336" s="367"/>
      <c r="U7336" s="368"/>
      <c r="V7336" s="1"/>
      <c r="W7336" s="1"/>
      <c r="X7336" s="1"/>
      <c r="Y7336" s="1"/>
      <c r="Z7336" s="1"/>
      <c r="AA7336" s="1"/>
      <c r="AB7336" s="1"/>
      <c r="AC7336" s="1"/>
    </row>
    <row r="7337" spans="1:29" ht="15" customHeight="1" x14ac:dyDescent="0.25">
      <c r="A7337" s="342"/>
      <c r="B7337" s="417"/>
      <c r="C7337" s="418"/>
      <c r="S7337" s="367"/>
      <c r="T7337" s="367"/>
      <c r="U7337" s="368"/>
      <c r="V7337" s="1"/>
      <c r="W7337" s="1"/>
      <c r="X7337" s="1"/>
      <c r="Y7337" s="1"/>
      <c r="Z7337" s="1"/>
      <c r="AA7337" s="1"/>
      <c r="AB7337" s="1"/>
      <c r="AC7337" s="1"/>
    </row>
    <row r="7338" spans="1:29" ht="15" customHeight="1" x14ac:dyDescent="0.25">
      <c r="A7338" s="342"/>
      <c r="B7338" s="417"/>
      <c r="C7338" s="418"/>
      <c r="S7338" s="367"/>
      <c r="T7338" s="367"/>
      <c r="U7338" s="368"/>
      <c r="V7338" s="1"/>
      <c r="W7338" s="1"/>
      <c r="X7338" s="1"/>
      <c r="Y7338" s="1"/>
      <c r="Z7338" s="1"/>
      <c r="AA7338" s="1"/>
      <c r="AB7338" s="1"/>
      <c r="AC7338" s="1"/>
    </row>
    <row r="7339" spans="1:29" ht="15" customHeight="1" x14ac:dyDescent="0.25">
      <c r="A7339" s="342"/>
      <c r="B7339" s="417"/>
      <c r="C7339" s="418"/>
      <c r="S7339" s="367"/>
      <c r="T7339" s="367"/>
      <c r="U7339" s="368"/>
      <c r="V7339" s="1"/>
      <c r="W7339" s="1"/>
      <c r="X7339" s="1"/>
      <c r="Y7339" s="1"/>
      <c r="Z7339" s="1"/>
      <c r="AA7339" s="1"/>
      <c r="AB7339" s="1"/>
      <c r="AC7339" s="1"/>
    </row>
    <row r="7340" spans="1:29" ht="15" customHeight="1" x14ac:dyDescent="0.25">
      <c r="A7340" s="342"/>
      <c r="B7340" s="417"/>
      <c r="C7340" s="418"/>
      <c r="S7340" s="367"/>
      <c r="T7340" s="367"/>
      <c r="U7340" s="368"/>
      <c r="V7340" s="1"/>
      <c r="W7340" s="1"/>
      <c r="X7340" s="1"/>
      <c r="Y7340" s="1"/>
      <c r="Z7340" s="1"/>
      <c r="AA7340" s="1"/>
      <c r="AB7340" s="1"/>
      <c r="AC7340" s="1"/>
    </row>
    <row r="7341" spans="1:29" ht="15" customHeight="1" x14ac:dyDescent="0.25">
      <c r="A7341" s="342"/>
      <c r="B7341" s="417"/>
      <c r="C7341" s="418"/>
      <c r="S7341" s="367"/>
      <c r="T7341" s="367"/>
      <c r="U7341" s="368"/>
      <c r="V7341" s="1"/>
      <c r="W7341" s="1"/>
      <c r="X7341" s="1"/>
      <c r="Y7341" s="1"/>
      <c r="Z7341" s="1"/>
      <c r="AA7341" s="1"/>
      <c r="AB7341" s="1"/>
      <c r="AC7341" s="1"/>
    </row>
    <row r="7342" spans="1:29" ht="15" customHeight="1" x14ac:dyDescent="0.25">
      <c r="A7342" s="342"/>
      <c r="B7342" s="417"/>
      <c r="C7342" s="418"/>
      <c r="S7342" s="367"/>
      <c r="T7342" s="367"/>
      <c r="U7342" s="368"/>
      <c r="V7342" s="1"/>
      <c r="W7342" s="1"/>
      <c r="X7342" s="1"/>
      <c r="Y7342" s="1"/>
      <c r="Z7342" s="1"/>
      <c r="AA7342" s="1"/>
      <c r="AB7342" s="1"/>
      <c r="AC7342" s="1"/>
    </row>
    <row r="7343" spans="1:29" ht="15" customHeight="1" x14ac:dyDescent="0.25">
      <c r="A7343" s="342"/>
      <c r="B7343" s="417"/>
      <c r="C7343" s="418"/>
      <c r="S7343" s="367"/>
      <c r="T7343" s="367"/>
      <c r="U7343" s="368"/>
      <c r="V7343" s="1"/>
      <c r="W7343" s="1"/>
      <c r="X7343" s="1"/>
      <c r="Y7343" s="1"/>
      <c r="Z7343" s="1"/>
      <c r="AA7343" s="1"/>
      <c r="AB7343" s="1"/>
      <c r="AC7343" s="1"/>
    </row>
    <row r="7344" spans="1:29" ht="15" customHeight="1" x14ac:dyDescent="0.25">
      <c r="A7344" s="342"/>
      <c r="B7344" s="417"/>
      <c r="C7344" s="418"/>
      <c r="S7344" s="367"/>
      <c r="T7344" s="367"/>
      <c r="U7344" s="368"/>
      <c r="V7344" s="1"/>
      <c r="W7344" s="1"/>
      <c r="X7344" s="1"/>
      <c r="Y7344" s="1"/>
      <c r="Z7344" s="1"/>
      <c r="AA7344" s="1"/>
      <c r="AB7344" s="1"/>
      <c r="AC7344" s="1"/>
    </row>
    <row r="7345" spans="1:29" ht="15" customHeight="1" x14ac:dyDescent="0.25">
      <c r="A7345" s="342"/>
      <c r="B7345" s="417"/>
      <c r="C7345" s="418"/>
      <c r="S7345" s="367"/>
      <c r="T7345" s="367"/>
      <c r="U7345" s="368"/>
      <c r="V7345" s="1"/>
      <c r="W7345" s="1"/>
      <c r="X7345" s="1"/>
      <c r="Y7345" s="1"/>
      <c r="Z7345" s="1"/>
      <c r="AA7345" s="1"/>
      <c r="AB7345" s="1"/>
      <c r="AC7345" s="1"/>
    </row>
    <row r="7346" spans="1:29" ht="15" customHeight="1" x14ac:dyDescent="0.25">
      <c r="A7346" s="342"/>
      <c r="B7346" s="417"/>
      <c r="C7346" s="418"/>
      <c r="S7346" s="367"/>
      <c r="T7346" s="367"/>
      <c r="U7346" s="368"/>
      <c r="V7346" s="1"/>
      <c r="W7346" s="1"/>
      <c r="X7346" s="1"/>
      <c r="Y7346" s="1"/>
      <c r="Z7346" s="1"/>
      <c r="AA7346" s="1"/>
      <c r="AB7346" s="1"/>
      <c r="AC7346" s="1"/>
    </row>
    <row r="7347" spans="1:29" ht="15" customHeight="1" x14ac:dyDescent="0.25">
      <c r="A7347" s="342"/>
      <c r="B7347" s="417"/>
      <c r="C7347" s="418"/>
      <c r="S7347" s="367"/>
      <c r="T7347" s="367"/>
      <c r="U7347" s="368"/>
      <c r="V7347" s="1"/>
      <c r="W7347" s="1"/>
      <c r="X7347" s="1"/>
      <c r="Y7347" s="1"/>
      <c r="Z7347" s="1"/>
      <c r="AA7347" s="1"/>
      <c r="AB7347" s="1"/>
      <c r="AC7347" s="1"/>
    </row>
    <row r="7348" spans="1:29" ht="15" customHeight="1" x14ac:dyDescent="0.25">
      <c r="A7348" s="342"/>
      <c r="B7348" s="417"/>
      <c r="C7348" s="418"/>
      <c r="S7348" s="367"/>
      <c r="T7348" s="367"/>
      <c r="U7348" s="368"/>
      <c r="V7348" s="1"/>
      <c r="W7348" s="1"/>
      <c r="X7348" s="1"/>
      <c r="Y7348" s="1"/>
      <c r="Z7348" s="1"/>
      <c r="AA7348" s="1"/>
      <c r="AB7348" s="1"/>
      <c r="AC7348" s="1"/>
    </row>
    <row r="7349" spans="1:29" ht="15" customHeight="1" x14ac:dyDescent="0.25">
      <c r="A7349" s="342"/>
      <c r="B7349" s="417"/>
      <c r="C7349" s="418"/>
      <c r="S7349" s="367"/>
      <c r="T7349" s="367"/>
      <c r="U7349" s="368"/>
      <c r="V7349" s="1"/>
      <c r="W7349" s="1"/>
      <c r="X7349" s="1"/>
      <c r="Y7349" s="1"/>
      <c r="Z7349" s="1"/>
      <c r="AA7349" s="1"/>
      <c r="AB7349" s="1"/>
      <c r="AC7349" s="1"/>
    </row>
    <row r="7350" spans="1:29" ht="15" customHeight="1" x14ac:dyDescent="0.25">
      <c r="A7350" s="342"/>
      <c r="B7350" s="417"/>
      <c r="C7350" s="418"/>
      <c r="S7350" s="367"/>
      <c r="T7350" s="367"/>
      <c r="U7350" s="368"/>
      <c r="V7350" s="1"/>
      <c r="W7350" s="1"/>
      <c r="X7350" s="1"/>
      <c r="Y7350" s="1"/>
      <c r="Z7350" s="1"/>
      <c r="AA7350" s="1"/>
      <c r="AB7350" s="1"/>
      <c r="AC7350" s="1"/>
    </row>
    <row r="7351" spans="1:29" ht="15" customHeight="1" x14ac:dyDescent="0.25">
      <c r="A7351" s="342"/>
      <c r="B7351" s="417"/>
      <c r="C7351" s="418"/>
      <c r="S7351" s="367"/>
      <c r="T7351" s="367"/>
      <c r="U7351" s="368"/>
      <c r="V7351" s="1"/>
      <c r="W7351" s="1"/>
      <c r="X7351" s="1"/>
      <c r="Y7351" s="1"/>
      <c r="Z7351" s="1"/>
      <c r="AA7351" s="1"/>
      <c r="AB7351" s="1"/>
      <c r="AC7351" s="1"/>
    </row>
    <row r="7352" spans="1:29" ht="15" customHeight="1" x14ac:dyDescent="0.25">
      <c r="A7352" s="342"/>
      <c r="B7352" s="417"/>
      <c r="C7352" s="418"/>
      <c r="S7352" s="367"/>
      <c r="T7352" s="367"/>
      <c r="U7352" s="368"/>
      <c r="V7352" s="1"/>
      <c r="W7352" s="1"/>
      <c r="X7352" s="1"/>
      <c r="Y7352" s="1"/>
      <c r="Z7352" s="1"/>
      <c r="AA7352" s="1"/>
      <c r="AB7352" s="1"/>
      <c r="AC7352" s="1"/>
    </row>
    <row r="7353" spans="1:29" ht="15" customHeight="1" x14ac:dyDescent="0.25">
      <c r="A7353" s="342"/>
      <c r="B7353" s="417"/>
      <c r="C7353" s="418"/>
      <c r="S7353" s="367"/>
      <c r="T7353" s="367"/>
      <c r="U7353" s="368"/>
      <c r="V7353" s="1"/>
      <c r="W7353" s="1"/>
      <c r="X7353" s="1"/>
      <c r="Y7353" s="1"/>
      <c r="Z7353" s="1"/>
      <c r="AA7353" s="1"/>
      <c r="AB7353" s="1"/>
      <c r="AC7353" s="1"/>
    </row>
    <row r="7354" spans="1:29" ht="15" customHeight="1" x14ac:dyDescent="0.25">
      <c r="A7354" s="342"/>
      <c r="B7354" s="417"/>
      <c r="C7354" s="418"/>
      <c r="S7354" s="367"/>
      <c r="T7354" s="367"/>
      <c r="U7354" s="368"/>
      <c r="V7354" s="1"/>
      <c r="W7354" s="1"/>
      <c r="X7354" s="1"/>
      <c r="Y7354" s="1"/>
      <c r="Z7354" s="1"/>
      <c r="AA7354" s="1"/>
      <c r="AB7354" s="1"/>
      <c r="AC7354" s="1"/>
    </row>
    <row r="7355" spans="1:29" ht="15" customHeight="1" x14ac:dyDescent="0.25">
      <c r="A7355" s="342"/>
      <c r="B7355" s="417"/>
      <c r="C7355" s="418"/>
      <c r="S7355" s="367"/>
      <c r="T7355" s="367"/>
      <c r="U7355" s="368"/>
      <c r="V7355" s="1"/>
      <c r="W7355" s="1"/>
      <c r="X7355" s="1"/>
      <c r="Y7355" s="1"/>
      <c r="Z7355" s="1"/>
      <c r="AA7355" s="1"/>
      <c r="AB7355" s="1"/>
      <c r="AC7355" s="1"/>
    </row>
    <row r="7356" spans="1:29" ht="15" customHeight="1" x14ac:dyDescent="0.25">
      <c r="A7356" s="342"/>
      <c r="B7356" s="417"/>
      <c r="C7356" s="418"/>
      <c r="S7356" s="367"/>
      <c r="T7356" s="367"/>
      <c r="U7356" s="368"/>
      <c r="V7356" s="1"/>
      <c r="W7356" s="1"/>
      <c r="X7356" s="1"/>
      <c r="Y7356" s="1"/>
      <c r="Z7356" s="1"/>
      <c r="AA7356" s="1"/>
      <c r="AB7356" s="1"/>
      <c r="AC7356" s="1"/>
    </row>
    <row r="7357" spans="1:29" ht="15" customHeight="1" x14ac:dyDescent="0.25">
      <c r="A7357" s="342"/>
      <c r="B7357" s="417"/>
      <c r="C7357" s="418"/>
      <c r="S7357" s="367"/>
      <c r="T7357" s="367"/>
      <c r="U7357" s="368"/>
      <c r="V7357" s="1"/>
      <c r="W7357" s="1"/>
      <c r="X7357" s="1"/>
      <c r="Y7357" s="1"/>
      <c r="Z7357" s="1"/>
      <c r="AA7357" s="1"/>
      <c r="AB7357" s="1"/>
      <c r="AC7357" s="1"/>
    </row>
    <row r="7358" spans="1:29" ht="15" customHeight="1" x14ac:dyDescent="0.25">
      <c r="A7358" s="342"/>
      <c r="B7358" s="417"/>
      <c r="C7358" s="418"/>
      <c r="S7358" s="367"/>
      <c r="T7358" s="367"/>
      <c r="U7358" s="368"/>
      <c r="V7358" s="1"/>
      <c r="W7358" s="1"/>
      <c r="X7358" s="1"/>
      <c r="Y7358" s="1"/>
      <c r="Z7358" s="1"/>
      <c r="AA7358" s="1"/>
      <c r="AB7358" s="1"/>
      <c r="AC7358" s="1"/>
    </row>
    <row r="7359" spans="1:29" ht="15" customHeight="1" x14ac:dyDescent="0.25">
      <c r="A7359" s="342"/>
      <c r="B7359" s="417"/>
      <c r="C7359" s="418"/>
      <c r="S7359" s="367"/>
      <c r="T7359" s="367"/>
      <c r="U7359" s="368"/>
      <c r="V7359" s="1"/>
      <c r="W7359" s="1"/>
      <c r="X7359" s="1"/>
      <c r="Y7359" s="1"/>
      <c r="Z7359" s="1"/>
      <c r="AA7359" s="1"/>
      <c r="AB7359" s="1"/>
      <c r="AC7359" s="1"/>
    </row>
    <row r="7360" spans="1:29" ht="15" customHeight="1" x14ac:dyDescent="0.25">
      <c r="A7360" s="342"/>
      <c r="B7360" s="417"/>
      <c r="C7360" s="418"/>
      <c r="S7360" s="367"/>
      <c r="T7360" s="367"/>
      <c r="U7360" s="368"/>
      <c r="V7360" s="1"/>
      <c r="W7360" s="1"/>
      <c r="X7360" s="1"/>
      <c r="Y7360" s="1"/>
      <c r="Z7360" s="1"/>
      <c r="AA7360" s="1"/>
      <c r="AB7360" s="1"/>
      <c r="AC7360" s="1"/>
    </row>
    <row r="7361" spans="1:29" ht="15" customHeight="1" x14ac:dyDescent="0.25">
      <c r="A7361" s="342"/>
      <c r="B7361" s="417"/>
      <c r="C7361" s="418"/>
      <c r="S7361" s="367"/>
      <c r="T7361" s="367"/>
      <c r="U7361" s="368"/>
      <c r="V7361" s="1"/>
      <c r="W7361" s="1"/>
      <c r="X7361" s="1"/>
      <c r="Y7361" s="1"/>
      <c r="Z7361" s="1"/>
      <c r="AA7361" s="1"/>
      <c r="AB7361" s="1"/>
      <c r="AC7361" s="1"/>
    </row>
    <row r="7362" spans="1:29" ht="15" customHeight="1" x14ac:dyDescent="0.25">
      <c r="A7362" s="342"/>
      <c r="B7362" s="417"/>
      <c r="C7362" s="418"/>
      <c r="S7362" s="367"/>
      <c r="T7362" s="367"/>
      <c r="U7362" s="368"/>
      <c r="V7362" s="1"/>
      <c r="W7362" s="1"/>
      <c r="X7362" s="1"/>
      <c r="Y7362" s="1"/>
      <c r="Z7362" s="1"/>
      <c r="AA7362" s="1"/>
      <c r="AB7362" s="1"/>
      <c r="AC7362" s="1"/>
    </row>
    <row r="7363" spans="1:29" ht="15" customHeight="1" x14ac:dyDescent="0.25">
      <c r="A7363" s="342"/>
      <c r="B7363" s="417"/>
      <c r="C7363" s="418"/>
      <c r="S7363" s="367"/>
      <c r="T7363" s="367"/>
      <c r="U7363" s="368"/>
      <c r="V7363" s="1"/>
      <c r="W7363" s="1"/>
      <c r="X7363" s="1"/>
      <c r="Y7363" s="1"/>
      <c r="Z7363" s="1"/>
      <c r="AA7363" s="1"/>
      <c r="AB7363" s="1"/>
      <c r="AC7363" s="1"/>
    </row>
    <row r="7364" spans="1:29" ht="15" customHeight="1" x14ac:dyDescent="0.25">
      <c r="A7364" s="342"/>
      <c r="B7364" s="417"/>
      <c r="C7364" s="418"/>
      <c r="S7364" s="367"/>
      <c r="T7364" s="367"/>
      <c r="U7364" s="368"/>
      <c r="V7364" s="1"/>
      <c r="W7364" s="1"/>
      <c r="X7364" s="1"/>
      <c r="Y7364" s="1"/>
      <c r="Z7364" s="1"/>
      <c r="AA7364" s="1"/>
      <c r="AB7364" s="1"/>
      <c r="AC7364" s="1"/>
    </row>
    <row r="7365" spans="1:29" ht="15" customHeight="1" x14ac:dyDescent="0.25">
      <c r="A7365" s="342"/>
      <c r="B7365" s="417"/>
      <c r="C7365" s="418"/>
      <c r="S7365" s="367"/>
      <c r="T7365" s="367"/>
      <c r="U7365" s="368"/>
      <c r="V7365" s="1"/>
      <c r="W7365" s="1"/>
      <c r="X7365" s="1"/>
      <c r="Y7365" s="1"/>
      <c r="Z7365" s="1"/>
      <c r="AA7365" s="1"/>
      <c r="AB7365" s="1"/>
      <c r="AC7365" s="1"/>
    </row>
    <row r="7366" spans="1:29" ht="15" customHeight="1" x14ac:dyDescent="0.25">
      <c r="A7366" s="342"/>
      <c r="B7366" s="417"/>
      <c r="C7366" s="418"/>
      <c r="S7366" s="367"/>
      <c r="T7366" s="367"/>
      <c r="U7366" s="368"/>
      <c r="V7366" s="1"/>
      <c r="W7366" s="1"/>
      <c r="X7366" s="1"/>
      <c r="Y7366" s="1"/>
      <c r="Z7366" s="1"/>
      <c r="AA7366" s="1"/>
      <c r="AB7366" s="1"/>
      <c r="AC7366" s="1"/>
    </row>
    <row r="7367" spans="1:29" ht="15" customHeight="1" x14ac:dyDescent="0.25">
      <c r="A7367" s="342"/>
      <c r="B7367" s="417"/>
      <c r="C7367" s="418"/>
      <c r="S7367" s="367"/>
      <c r="T7367" s="367"/>
      <c r="U7367" s="368"/>
      <c r="V7367" s="1"/>
      <c r="W7367" s="1"/>
      <c r="X7367" s="1"/>
      <c r="Y7367" s="1"/>
      <c r="Z7367" s="1"/>
      <c r="AA7367" s="1"/>
      <c r="AB7367" s="1"/>
      <c r="AC7367" s="1"/>
    </row>
    <row r="7368" spans="1:29" ht="15" customHeight="1" x14ac:dyDescent="0.25">
      <c r="A7368" s="342"/>
      <c r="B7368" s="417"/>
      <c r="C7368" s="418"/>
      <c r="S7368" s="367"/>
      <c r="T7368" s="367"/>
      <c r="U7368" s="368"/>
      <c r="V7368" s="1"/>
      <c r="W7368" s="1"/>
      <c r="X7368" s="1"/>
      <c r="Y7368" s="1"/>
      <c r="Z7368" s="1"/>
      <c r="AA7368" s="1"/>
      <c r="AB7368" s="1"/>
      <c r="AC7368" s="1"/>
    </row>
    <row r="7369" spans="1:29" ht="15" customHeight="1" x14ac:dyDescent="0.25">
      <c r="A7369" s="342"/>
      <c r="B7369" s="417"/>
      <c r="C7369" s="418"/>
      <c r="S7369" s="367"/>
      <c r="T7369" s="367"/>
      <c r="U7369" s="368"/>
      <c r="V7369" s="1"/>
      <c r="W7369" s="1"/>
      <c r="X7369" s="1"/>
      <c r="Y7369" s="1"/>
      <c r="Z7369" s="1"/>
      <c r="AA7369" s="1"/>
      <c r="AB7369" s="1"/>
      <c r="AC7369" s="1"/>
    </row>
    <row r="7370" spans="1:29" ht="15" customHeight="1" x14ac:dyDescent="0.25">
      <c r="A7370" s="342"/>
      <c r="B7370" s="417"/>
      <c r="C7370" s="418"/>
      <c r="S7370" s="367"/>
      <c r="T7370" s="367"/>
      <c r="U7370" s="368"/>
      <c r="V7370" s="1"/>
      <c r="W7370" s="1"/>
      <c r="X7370" s="1"/>
      <c r="Y7370" s="1"/>
      <c r="Z7370" s="1"/>
      <c r="AA7370" s="1"/>
      <c r="AB7370" s="1"/>
      <c r="AC7370" s="1"/>
    </row>
    <row r="7371" spans="1:29" ht="15" customHeight="1" x14ac:dyDescent="0.25">
      <c r="A7371" s="342"/>
      <c r="B7371" s="417"/>
      <c r="C7371" s="418"/>
      <c r="S7371" s="367"/>
      <c r="T7371" s="367"/>
      <c r="U7371" s="368"/>
      <c r="V7371" s="1"/>
      <c r="W7371" s="1"/>
      <c r="X7371" s="1"/>
      <c r="Y7371" s="1"/>
      <c r="Z7371" s="1"/>
      <c r="AA7371" s="1"/>
      <c r="AB7371" s="1"/>
      <c r="AC7371" s="1"/>
    </row>
    <row r="7372" spans="1:29" ht="15" customHeight="1" x14ac:dyDescent="0.25">
      <c r="A7372" s="342"/>
      <c r="B7372" s="417"/>
      <c r="C7372" s="418"/>
      <c r="S7372" s="367"/>
      <c r="T7372" s="367"/>
      <c r="U7372" s="368"/>
      <c r="V7372" s="1"/>
      <c r="W7372" s="1"/>
      <c r="X7372" s="1"/>
      <c r="Y7372" s="1"/>
      <c r="Z7372" s="1"/>
      <c r="AA7372" s="1"/>
      <c r="AB7372" s="1"/>
      <c r="AC7372" s="1"/>
    </row>
    <row r="7373" spans="1:29" ht="15" customHeight="1" x14ac:dyDescent="0.25">
      <c r="A7373" s="342"/>
      <c r="B7373" s="417"/>
      <c r="C7373" s="418"/>
      <c r="S7373" s="367"/>
      <c r="T7373" s="367"/>
      <c r="U7373" s="368"/>
      <c r="V7373" s="1"/>
      <c r="W7373" s="1"/>
      <c r="X7373" s="1"/>
      <c r="Y7373" s="1"/>
      <c r="Z7373" s="1"/>
      <c r="AA7373" s="1"/>
      <c r="AB7373" s="1"/>
      <c r="AC7373" s="1"/>
    </row>
    <row r="7374" spans="1:29" ht="15" customHeight="1" x14ac:dyDescent="0.25">
      <c r="A7374" s="342"/>
      <c r="B7374" s="417"/>
      <c r="C7374" s="418"/>
      <c r="S7374" s="367"/>
      <c r="T7374" s="367"/>
      <c r="U7374" s="368"/>
      <c r="V7374" s="1"/>
      <c r="W7374" s="1"/>
      <c r="X7374" s="1"/>
      <c r="Y7374" s="1"/>
      <c r="Z7374" s="1"/>
      <c r="AA7374" s="1"/>
      <c r="AB7374" s="1"/>
      <c r="AC7374" s="1"/>
    </row>
    <row r="7375" spans="1:29" ht="15" customHeight="1" x14ac:dyDescent="0.25">
      <c r="A7375" s="342"/>
      <c r="B7375" s="417"/>
      <c r="C7375" s="418"/>
      <c r="S7375" s="367"/>
      <c r="T7375" s="367"/>
      <c r="U7375" s="368"/>
      <c r="V7375" s="1"/>
      <c r="W7375" s="1"/>
      <c r="X7375" s="1"/>
      <c r="Y7375" s="1"/>
      <c r="Z7375" s="1"/>
      <c r="AA7375" s="1"/>
      <c r="AB7375" s="1"/>
      <c r="AC7375" s="1"/>
    </row>
    <row r="7376" spans="1:29" ht="15" customHeight="1" x14ac:dyDescent="0.25">
      <c r="A7376" s="342"/>
      <c r="B7376" s="417"/>
      <c r="C7376" s="418"/>
      <c r="S7376" s="367"/>
      <c r="T7376" s="367"/>
      <c r="U7376" s="368"/>
      <c r="V7376" s="1"/>
      <c r="W7376" s="1"/>
      <c r="X7376" s="1"/>
      <c r="Y7376" s="1"/>
      <c r="Z7376" s="1"/>
      <c r="AA7376" s="1"/>
      <c r="AB7376" s="1"/>
      <c r="AC7376" s="1"/>
    </row>
    <row r="7377" spans="1:29" ht="15" customHeight="1" x14ac:dyDescent="0.25">
      <c r="A7377" s="342"/>
      <c r="B7377" s="417"/>
      <c r="C7377" s="418"/>
      <c r="S7377" s="367"/>
      <c r="T7377" s="367"/>
      <c r="U7377" s="368"/>
      <c r="V7377" s="1"/>
      <c r="W7377" s="1"/>
      <c r="X7377" s="1"/>
      <c r="Y7377" s="1"/>
      <c r="Z7377" s="1"/>
      <c r="AA7377" s="1"/>
      <c r="AB7377" s="1"/>
      <c r="AC7377" s="1"/>
    </row>
    <row r="7378" spans="1:29" ht="15" customHeight="1" x14ac:dyDescent="0.25">
      <c r="A7378" s="342"/>
      <c r="B7378" s="417"/>
      <c r="C7378" s="418"/>
      <c r="S7378" s="367"/>
      <c r="T7378" s="367"/>
      <c r="U7378" s="368"/>
      <c r="V7378" s="1"/>
      <c r="W7378" s="1"/>
      <c r="X7378" s="1"/>
      <c r="Y7378" s="1"/>
      <c r="Z7378" s="1"/>
      <c r="AA7378" s="1"/>
      <c r="AB7378" s="1"/>
      <c r="AC7378" s="1"/>
    </row>
    <row r="7379" spans="1:29" ht="15" customHeight="1" x14ac:dyDescent="0.25">
      <c r="A7379" s="342"/>
      <c r="B7379" s="417"/>
      <c r="C7379" s="418"/>
      <c r="S7379" s="367"/>
      <c r="T7379" s="367"/>
      <c r="U7379" s="368"/>
      <c r="V7379" s="1"/>
      <c r="W7379" s="1"/>
      <c r="X7379" s="1"/>
      <c r="Y7379" s="1"/>
      <c r="Z7379" s="1"/>
      <c r="AA7379" s="1"/>
      <c r="AB7379" s="1"/>
      <c r="AC7379" s="1"/>
    </row>
    <row r="7380" spans="1:29" ht="15" customHeight="1" x14ac:dyDescent="0.25">
      <c r="A7380" s="342"/>
      <c r="B7380" s="417"/>
      <c r="C7380" s="418"/>
      <c r="S7380" s="367"/>
      <c r="T7380" s="367"/>
      <c r="U7380" s="368"/>
      <c r="V7380" s="1"/>
      <c r="W7380" s="1"/>
      <c r="X7380" s="1"/>
      <c r="Y7380" s="1"/>
      <c r="Z7380" s="1"/>
      <c r="AA7380" s="1"/>
      <c r="AB7380" s="1"/>
      <c r="AC7380" s="1"/>
    </row>
    <row r="7381" spans="1:29" ht="15" customHeight="1" x14ac:dyDescent="0.25">
      <c r="A7381" s="342"/>
      <c r="B7381" s="417"/>
      <c r="C7381" s="418"/>
      <c r="S7381" s="367"/>
      <c r="T7381" s="367"/>
      <c r="U7381" s="368"/>
      <c r="V7381" s="1"/>
      <c r="W7381" s="1"/>
      <c r="X7381" s="1"/>
      <c r="Y7381" s="1"/>
      <c r="Z7381" s="1"/>
      <c r="AA7381" s="1"/>
      <c r="AB7381" s="1"/>
      <c r="AC7381" s="1"/>
    </row>
    <row r="7382" spans="1:29" ht="15" customHeight="1" x14ac:dyDescent="0.25">
      <c r="A7382" s="342"/>
      <c r="B7382" s="417"/>
      <c r="C7382" s="418"/>
      <c r="S7382" s="367"/>
      <c r="T7382" s="367"/>
      <c r="U7382" s="368"/>
      <c r="V7382" s="1"/>
      <c r="W7382" s="1"/>
      <c r="X7382" s="1"/>
      <c r="Y7382" s="1"/>
      <c r="Z7382" s="1"/>
      <c r="AA7382" s="1"/>
      <c r="AB7382" s="1"/>
      <c r="AC7382" s="1"/>
    </row>
    <row r="7383" spans="1:29" ht="15" customHeight="1" x14ac:dyDescent="0.25">
      <c r="A7383" s="342"/>
      <c r="B7383" s="417"/>
      <c r="C7383" s="418"/>
      <c r="S7383" s="367"/>
      <c r="T7383" s="367"/>
      <c r="U7383" s="368"/>
      <c r="V7383" s="1"/>
      <c r="W7383" s="1"/>
      <c r="X7383" s="1"/>
      <c r="Y7383" s="1"/>
      <c r="Z7383" s="1"/>
      <c r="AA7383" s="1"/>
      <c r="AB7383" s="1"/>
      <c r="AC7383" s="1"/>
    </row>
    <row r="7384" spans="1:29" ht="15" customHeight="1" x14ac:dyDescent="0.25">
      <c r="A7384" s="342"/>
      <c r="B7384" s="417"/>
      <c r="C7384" s="418"/>
      <c r="S7384" s="367"/>
      <c r="T7384" s="367"/>
      <c r="U7384" s="368"/>
      <c r="V7384" s="1"/>
      <c r="W7384" s="1"/>
      <c r="X7384" s="1"/>
      <c r="Y7384" s="1"/>
      <c r="Z7384" s="1"/>
      <c r="AA7384" s="1"/>
      <c r="AB7384" s="1"/>
      <c r="AC7384" s="1"/>
    </row>
    <row r="7385" spans="1:29" ht="15" customHeight="1" x14ac:dyDescent="0.25">
      <c r="A7385" s="342"/>
      <c r="B7385" s="417"/>
      <c r="C7385" s="418"/>
      <c r="S7385" s="367"/>
      <c r="T7385" s="367"/>
      <c r="U7385" s="368"/>
      <c r="V7385" s="1"/>
      <c r="W7385" s="1"/>
      <c r="X7385" s="1"/>
      <c r="Y7385" s="1"/>
      <c r="Z7385" s="1"/>
      <c r="AA7385" s="1"/>
      <c r="AB7385" s="1"/>
      <c r="AC7385" s="1"/>
    </row>
    <row r="7386" spans="1:29" ht="15" customHeight="1" x14ac:dyDescent="0.25">
      <c r="A7386" s="342"/>
      <c r="B7386" s="417"/>
      <c r="C7386" s="418"/>
      <c r="S7386" s="367"/>
      <c r="T7386" s="367"/>
      <c r="U7386" s="368"/>
      <c r="V7386" s="1"/>
      <c r="W7386" s="1"/>
      <c r="X7386" s="1"/>
      <c r="Y7386" s="1"/>
      <c r="Z7386" s="1"/>
      <c r="AA7386" s="1"/>
      <c r="AB7386" s="1"/>
      <c r="AC7386" s="1"/>
    </row>
    <row r="7387" spans="1:29" ht="15" customHeight="1" x14ac:dyDescent="0.25">
      <c r="A7387" s="342"/>
      <c r="B7387" s="417"/>
      <c r="C7387" s="418"/>
      <c r="S7387" s="367"/>
      <c r="T7387" s="367"/>
      <c r="U7387" s="368"/>
      <c r="V7387" s="1"/>
      <c r="W7387" s="1"/>
      <c r="X7387" s="1"/>
      <c r="Y7387" s="1"/>
      <c r="Z7387" s="1"/>
      <c r="AA7387" s="1"/>
      <c r="AB7387" s="1"/>
      <c r="AC7387" s="1"/>
    </row>
    <row r="7388" spans="1:29" ht="15" customHeight="1" x14ac:dyDescent="0.25">
      <c r="A7388" s="342"/>
      <c r="B7388" s="417"/>
      <c r="C7388" s="418"/>
      <c r="S7388" s="367"/>
      <c r="T7388" s="367"/>
      <c r="U7388" s="368"/>
      <c r="V7388" s="1"/>
      <c r="W7388" s="1"/>
      <c r="X7388" s="1"/>
      <c r="Y7388" s="1"/>
      <c r="Z7388" s="1"/>
      <c r="AA7388" s="1"/>
      <c r="AB7388" s="1"/>
      <c r="AC7388" s="1"/>
    </row>
    <row r="7389" spans="1:29" ht="15" customHeight="1" x14ac:dyDescent="0.25">
      <c r="A7389" s="342"/>
      <c r="B7389" s="417"/>
      <c r="C7389" s="418"/>
      <c r="S7389" s="367"/>
      <c r="T7389" s="367"/>
      <c r="U7389" s="368"/>
      <c r="V7389" s="1"/>
      <c r="W7389" s="1"/>
      <c r="X7389" s="1"/>
      <c r="Y7389" s="1"/>
      <c r="Z7389" s="1"/>
      <c r="AA7389" s="1"/>
      <c r="AB7389" s="1"/>
      <c r="AC7389" s="1"/>
    </row>
    <row r="7390" spans="1:29" ht="15" customHeight="1" x14ac:dyDescent="0.25">
      <c r="A7390" s="342"/>
      <c r="B7390" s="417"/>
      <c r="C7390" s="418"/>
      <c r="S7390" s="367"/>
      <c r="T7390" s="367"/>
      <c r="U7390" s="368"/>
      <c r="V7390" s="1"/>
      <c r="W7390" s="1"/>
      <c r="X7390" s="1"/>
      <c r="Y7390" s="1"/>
      <c r="Z7390" s="1"/>
      <c r="AA7390" s="1"/>
      <c r="AB7390" s="1"/>
      <c r="AC7390" s="1"/>
    </row>
    <row r="7391" spans="1:29" ht="15" customHeight="1" x14ac:dyDescent="0.25">
      <c r="A7391" s="342"/>
      <c r="B7391" s="417"/>
      <c r="C7391" s="418"/>
      <c r="S7391" s="367"/>
      <c r="T7391" s="367"/>
      <c r="U7391" s="368"/>
      <c r="V7391" s="1"/>
      <c r="W7391" s="1"/>
      <c r="X7391" s="1"/>
      <c r="Y7391" s="1"/>
      <c r="Z7391" s="1"/>
      <c r="AA7391" s="1"/>
      <c r="AB7391" s="1"/>
      <c r="AC7391" s="1"/>
    </row>
    <row r="7392" spans="1:29" ht="15" customHeight="1" x14ac:dyDescent="0.25">
      <c r="A7392" s="342"/>
      <c r="B7392" s="417"/>
      <c r="C7392" s="418"/>
      <c r="S7392" s="367"/>
      <c r="T7392" s="367"/>
      <c r="U7392" s="368"/>
      <c r="V7392" s="1"/>
      <c r="W7392" s="1"/>
      <c r="X7392" s="1"/>
      <c r="Y7392" s="1"/>
      <c r="Z7392" s="1"/>
      <c r="AA7392" s="1"/>
      <c r="AB7392" s="1"/>
      <c r="AC7392" s="1"/>
    </row>
    <row r="7393" spans="1:29" ht="15" customHeight="1" x14ac:dyDescent="0.25">
      <c r="A7393" s="342"/>
      <c r="B7393" s="417"/>
      <c r="C7393" s="418"/>
      <c r="S7393" s="367"/>
      <c r="T7393" s="367"/>
      <c r="U7393" s="368"/>
      <c r="V7393" s="1"/>
      <c r="W7393" s="1"/>
      <c r="X7393" s="1"/>
      <c r="Y7393" s="1"/>
      <c r="Z7393" s="1"/>
      <c r="AA7393" s="1"/>
      <c r="AB7393" s="1"/>
      <c r="AC7393" s="1"/>
    </row>
    <row r="7394" spans="1:29" ht="15" customHeight="1" x14ac:dyDescent="0.25">
      <c r="A7394" s="342"/>
      <c r="B7394" s="417"/>
      <c r="C7394" s="418"/>
      <c r="S7394" s="367"/>
      <c r="T7394" s="367"/>
      <c r="U7394" s="368"/>
      <c r="V7394" s="1"/>
      <c r="W7394" s="1"/>
      <c r="X7394" s="1"/>
      <c r="Y7394" s="1"/>
      <c r="Z7394" s="1"/>
      <c r="AA7394" s="1"/>
      <c r="AB7394" s="1"/>
      <c r="AC7394" s="1"/>
    </row>
    <row r="7395" spans="1:29" ht="15" customHeight="1" x14ac:dyDescent="0.25">
      <c r="A7395" s="342"/>
      <c r="B7395" s="417"/>
      <c r="C7395" s="418"/>
      <c r="S7395" s="367"/>
      <c r="T7395" s="367"/>
      <c r="U7395" s="368"/>
      <c r="V7395" s="1"/>
      <c r="W7395" s="1"/>
      <c r="X7395" s="1"/>
      <c r="Y7395" s="1"/>
      <c r="Z7395" s="1"/>
      <c r="AA7395" s="1"/>
      <c r="AB7395" s="1"/>
      <c r="AC7395" s="1"/>
    </row>
    <row r="7396" spans="1:29" ht="15" customHeight="1" x14ac:dyDescent="0.25">
      <c r="A7396" s="342"/>
      <c r="B7396" s="417"/>
      <c r="C7396" s="418"/>
      <c r="S7396" s="367"/>
      <c r="T7396" s="367"/>
      <c r="U7396" s="368"/>
      <c r="V7396" s="1"/>
      <c r="W7396" s="1"/>
      <c r="X7396" s="1"/>
      <c r="Y7396" s="1"/>
      <c r="Z7396" s="1"/>
      <c r="AA7396" s="1"/>
      <c r="AB7396" s="1"/>
      <c r="AC7396" s="1"/>
    </row>
    <row r="7397" spans="1:29" ht="15" customHeight="1" x14ac:dyDescent="0.25">
      <c r="A7397" s="342"/>
      <c r="B7397" s="417"/>
      <c r="C7397" s="418"/>
      <c r="S7397" s="367"/>
      <c r="T7397" s="367"/>
      <c r="U7397" s="368"/>
      <c r="V7397" s="1"/>
      <c r="W7397" s="1"/>
      <c r="X7397" s="1"/>
      <c r="Y7397" s="1"/>
      <c r="Z7397" s="1"/>
      <c r="AA7397" s="1"/>
      <c r="AB7397" s="1"/>
      <c r="AC7397" s="1"/>
    </row>
    <row r="7398" spans="1:29" ht="15" customHeight="1" x14ac:dyDescent="0.25">
      <c r="A7398" s="342"/>
      <c r="B7398" s="417"/>
      <c r="C7398" s="418"/>
      <c r="S7398" s="367"/>
      <c r="T7398" s="367"/>
      <c r="U7398" s="368"/>
      <c r="V7398" s="1"/>
      <c r="W7398" s="1"/>
      <c r="X7398" s="1"/>
      <c r="Y7398" s="1"/>
      <c r="Z7398" s="1"/>
      <c r="AA7398" s="1"/>
      <c r="AB7398" s="1"/>
      <c r="AC7398" s="1"/>
    </row>
    <row r="7399" spans="1:29" ht="15" customHeight="1" x14ac:dyDescent="0.25">
      <c r="A7399" s="342"/>
      <c r="B7399" s="417"/>
      <c r="C7399" s="418"/>
      <c r="S7399" s="367"/>
      <c r="T7399" s="367"/>
      <c r="U7399" s="368"/>
      <c r="V7399" s="1"/>
      <c r="W7399" s="1"/>
      <c r="X7399" s="1"/>
      <c r="Y7399" s="1"/>
      <c r="Z7399" s="1"/>
      <c r="AA7399" s="1"/>
      <c r="AB7399" s="1"/>
      <c r="AC7399" s="1"/>
    </row>
    <row r="7400" spans="1:29" ht="15" customHeight="1" x14ac:dyDescent="0.25">
      <c r="A7400" s="342"/>
      <c r="B7400" s="417"/>
      <c r="C7400" s="418"/>
      <c r="S7400" s="367"/>
      <c r="T7400" s="367"/>
      <c r="U7400" s="368"/>
      <c r="V7400" s="1"/>
      <c r="W7400" s="1"/>
      <c r="X7400" s="1"/>
      <c r="Y7400" s="1"/>
      <c r="Z7400" s="1"/>
      <c r="AA7400" s="1"/>
      <c r="AB7400" s="1"/>
      <c r="AC7400" s="1"/>
    </row>
    <row r="7401" spans="1:29" ht="15" customHeight="1" x14ac:dyDescent="0.25">
      <c r="A7401" s="342"/>
      <c r="B7401" s="417"/>
      <c r="C7401" s="418"/>
      <c r="S7401" s="367"/>
      <c r="T7401" s="367"/>
      <c r="U7401" s="368"/>
      <c r="V7401" s="1"/>
      <c r="W7401" s="1"/>
      <c r="X7401" s="1"/>
      <c r="Y7401" s="1"/>
      <c r="Z7401" s="1"/>
      <c r="AA7401" s="1"/>
      <c r="AB7401" s="1"/>
      <c r="AC7401" s="1"/>
    </row>
    <row r="7402" spans="1:29" ht="15" customHeight="1" x14ac:dyDescent="0.25">
      <c r="A7402" s="342"/>
      <c r="B7402" s="417"/>
      <c r="C7402" s="418"/>
      <c r="S7402" s="367"/>
      <c r="T7402" s="367"/>
      <c r="U7402" s="368"/>
      <c r="V7402" s="1"/>
      <c r="W7402" s="1"/>
      <c r="X7402" s="1"/>
      <c r="Y7402" s="1"/>
      <c r="Z7402" s="1"/>
      <c r="AA7402" s="1"/>
      <c r="AB7402" s="1"/>
      <c r="AC7402" s="1"/>
    </row>
    <row r="7403" spans="1:29" ht="15" customHeight="1" x14ac:dyDescent="0.25">
      <c r="A7403" s="342"/>
      <c r="B7403" s="417"/>
      <c r="C7403" s="418"/>
      <c r="S7403" s="367"/>
      <c r="T7403" s="367"/>
      <c r="U7403" s="368"/>
      <c r="V7403" s="1"/>
      <c r="W7403" s="1"/>
      <c r="X7403" s="1"/>
      <c r="Y7403" s="1"/>
      <c r="Z7403" s="1"/>
      <c r="AA7403" s="1"/>
      <c r="AB7403" s="1"/>
      <c r="AC7403" s="1"/>
    </row>
    <row r="7404" spans="1:29" ht="15" customHeight="1" x14ac:dyDescent="0.25">
      <c r="A7404" s="342"/>
      <c r="B7404" s="417"/>
      <c r="C7404" s="418"/>
      <c r="S7404" s="367"/>
      <c r="T7404" s="367"/>
      <c r="U7404" s="368"/>
      <c r="V7404" s="1"/>
      <c r="W7404" s="1"/>
      <c r="X7404" s="1"/>
      <c r="Y7404" s="1"/>
      <c r="Z7404" s="1"/>
      <c r="AA7404" s="1"/>
      <c r="AB7404" s="1"/>
      <c r="AC7404" s="1"/>
    </row>
    <row r="7405" spans="1:29" ht="15" customHeight="1" x14ac:dyDescent="0.25">
      <c r="A7405" s="342"/>
      <c r="B7405" s="417"/>
      <c r="C7405" s="418"/>
      <c r="S7405" s="367"/>
      <c r="T7405" s="367"/>
      <c r="U7405" s="368"/>
      <c r="V7405" s="1"/>
      <c r="W7405" s="1"/>
      <c r="X7405" s="1"/>
      <c r="Y7405" s="1"/>
      <c r="Z7405" s="1"/>
      <c r="AA7405" s="1"/>
      <c r="AB7405" s="1"/>
      <c r="AC7405" s="1"/>
    </row>
    <row r="7406" spans="1:29" ht="15" customHeight="1" x14ac:dyDescent="0.25">
      <c r="A7406" s="342"/>
      <c r="B7406" s="417"/>
      <c r="C7406" s="418"/>
      <c r="S7406" s="367"/>
      <c r="T7406" s="367"/>
      <c r="U7406" s="368"/>
      <c r="V7406" s="1"/>
      <c r="W7406" s="1"/>
      <c r="X7406" s="1"/>
      <c r="Y7406" s="1"/>
      <c r="Z7406" s="1"/>
      <c r="AA7406" s="1"/>
      <c r="AB7406" s="1"/>
      <c r="AC7406" s="1"/>
    </row>
    <row r="7407" spans="1:29" ht="15" customHeight="1" x14ac:dyDescent="0.25">
      <c r="A7407" s="342"/>
      <c r="B7407" s="417"/>
      <c r="C7407" s="418"/>
      <c r="S7407" s="367"/>
      <c r="T7407" s="367"/>
      <c r="U7407" s="368"/>
      <c r="V7407" s="1"/>
      <c r="W7407" s="1"/>
      <c r="X7407" s="1"/>
      <c r="Y7407" s="1"/>
      <c r="Z7407" s="1"/>
      <c r="AA7407" s="1"/>
      <c r="AB7407" s="1"/>
      <c r="AC7407" s="1"/>
    </row>
    <row r="7408" spans="1:29" ht="15" customHeight="1" x14ac:dyDescent="0.25">
      <c r="A7408" s="342"/>
      <c r="B7408" s="417"/>
      <c r="C7408" s="418"/>
      <c r="S7408" s="367"/>
      <c r="T7408" s="367"/>
      <c r="U7408" s="368"/>
      <c r="V7408" s="1"/>
      <c r="W7408" s="1"/>
      <c r="X7408" s="1"/>
      <c r="Y7408" s="1"/>
      <c r="Z7408" s="1"/>
      <c r="AA7408" s="1"/>
      <c r="AB7408" s="1"/>
      <c r="AC7408" s="1"/>
    </row>
    <row r="7409" spans="1:29" ht="15" customHeight="1" x14ac:dyDescent="0.25">
      <c r="A7409" s="342"/>
      <c r="B7409" s="417"/>
      <c r="C7409" s="418"/>
      <c r="S7409" s="367"/>
      <c r="T7409" s="367"/>
      <c r="U7409" s="368"/>
      <c r="V7409" s="1"/>
      <c r="W7409" s="1"/>
      <c r="X7409" s="1"/>
      <c r="Y7409" s="1"/>
      <c r="Z7409" s="1"/>
      <c r="AA7409" s="1"/>
      <c r="AB7409" s="1"/>
      <c r="AC7409" s="1"/>
    </row>
    <row r="7410" spans="1:29" ht="15" customHeight="1" x14ac:dyDescent="0.25">
      <c r="A7410" s="342"/>
      <c r="B7410" s="417"/>
      <c r="C7410" s="418"/>
      <c r="S7410" s="367"/>
      <c r="T7410" s="367"/>
      <c r="U7410" s="368"/>
      <c r="V7410" s="1"/>
      <c r="W7410" s="1"/>
      <c r="X7410" s="1"/>
      <c r="Y7410" s="1"/>
      <c r="Z7410" s="1"/>
      <c r="AA7410" s="1"/>
      <c r="AB7410" s="1"/>
      <c r="AC7410" s="1"/>
    </row>
    <row r="7411" spans="1:29" ht="15" customHeight="1" x14ac:dyDescent="0.25">
      <c r="A7411" s="342"/>
      <c r="B7411" s="417"/>
      <c r="C7411" s="418"/>
      <c r="S7411" s="367"/>
      <c r="T7411" s="367"/>
      <c r="U7411" s="368"/>
      <c r="V7411" s="1"/>
      <c r="W7411" s="1"/>
      <c r="X7411" s="1"/>
      <c r="Y7411" s="1"/>
      <c r="Z7411" s="1"/>
      <c r="AA7411" s="1"/>
      <c r="AB7411" s="1"/>
      <c r="AC7411" s="1"/>
    </row>
    <row r="7412" spans="1:29" ht="15" customHeight="1" x14ac:dyDescent="0.25">
      <c r="A7412" s="342"/>
      <c r="B7412" s="417"/>
      <c r="C7412" s="418"/>
      <c r="S7412" s="367"/>
      <c r="T7412" s="367"/>
      <c r="U7412" s="368"/>
      <c r="V7412" s="1"/>
      <c r="W7412" s="1"/>
      <c r="X7412" s="1"/>
      <c r="Y7412" s="1"/>
      <c r="Z7412" s="1"/>
      <c r="AA7412" s="1"/>
      <c r="AB7412" s="1"/>
      <c r="AC7412" s="1"/>
    </row>
    <row r="7413" spans="1:29" ht="15" customHeight="1" x14ac:dyDescent="0.25">
      <c r="A7413" s="342"/>
      <c r="B7413" s="417"/>
      <c r="C7413" s="418"/>
      <c r="S7413" s="367"/>
      <c r="T7413" s="367"/>
      <c r="U7413" s="368"/>
      <c r="V7413" s="1"/>
      <c r="W7413" s="1"/>
      <c r="X7413" s="1"/>
      <c r="Y7413" s="1"/>
      <c r="Z7413" s="1"/>
      <c r="AA7413" s="1"/>
      <c r="AB7413" s="1"/>
      <c r="AC7413" s="1"/>
    </row>
    <row r="7414" spans="1:29" ht="15" customHeight="1" x14ac:dyDescent="0.25">
      <c r="A7414" s="342"/>
      <c r="B7414" s="417"/>
      <c r="C7414" s="418"/>
      <c r="S7414" s="367"/>
      <c r="T7414" s="367"/>
      <c r="U7414" s="368"/>
      <c r="V7414" s="1"/>
      <c r="W7414" s="1"/>
      <c r="X7414" s="1"/>
      <c r="Y7414" s="1"/>
      <c r="Z7414" s="1"/>
      <c r="AA7414" s="1"/>
      <c r="AB7414" s="1"/>
      <c r="AC7414" s="1"/>
    </row>
    <row r="7415" spans="1:29" ht="15" customHeight="1" x14ac:dyDescent="0.25">
      <c r="A7415" s="342"/>
      <c r="B7415" s="417"/>
      <c r="C7415" s="418"/>
      <c r="S7415" s="367"/>
      <c r="T7415" s="367"/>
      <c r="U7415" s="368"/>
      <c r="V7415" s="1"/>
      <c r="W7415" s="1"/>
      <c r="X7415" s="1"/>
      <c r="Y7415" s="1"/>
      <c r="Z7415" s="1"/>
      <c r="AA7415" s="1"/>
      <c r="AB7415" s="1"/>
      <c r="AC7415" s="1"/>
    </row>
    <row r="7416" spans="1:29" ht="15" customHeight="1" x14ac:dyDescent="0.25">
      <c r="A7416" s="342"/>
      <c r="B7416" s="417"/>
      <c r="C7416" s="418"/>
      <c r="S7416" s="367"/>
      <c r="T7416" s="367"/>
      <c r="U7416" s="368"/>
      <c r="V7416" s="1"/>
      <c r="W7416" s="1"/>
      <c r="X7416" s="1"/>
      <c r="Y7416" s="1"/>
      <c r="Z7416" s="1"/>
      <c r="AA7416" s="1"/>
      <c r="AB7416" s="1"/>
      <c r="AC7416" s="1"/>
    </row>
    <row r="7417" spans="1:29" ht="15" customHeight="1" x14ac:dyDescent="0.25">
      <c r="A7417" s="342"/>
      <c r="B7417" s="417"/>
      <c r="C7417" s="418"/>
      <c r="S7417" s="367"/>
      <c r="T7417" s="367"/>
      <c r="U7417" s="368"/>
      <c r="V7417" s="1"/>
      <c r="W7417" s="1"/>
      <c r="X7417" s="1"/>
      <c r="Y7417" s="1"/>
      <c r="Z7417" s="1"/>
      <c r="AA7417" s="1"/>
      <c r="AB7417" s="1"/>
      <c r="AC7417" s="1"/>
    </row>
    <row r="7418" spans="1:29" ht="15" customHeight="1" x14ac:dyDescent="0.25">
      <c r="A7418" s="342"/>
      <c r="B7418" s="417"/>
      <c r="C7418" s="418"/>
      <c r="S7418" s="367"/>
      <c r="T7418" s="367"/>
      <c r="U7418" s="368"/>
      <c r="V7418" s="1"/>
      <c r="W7418" s="1"/>
      <c r="X7418" s="1"/>
      <c r="Y7418" s="1"/>
      <c r="Z7418" s="1"/>
      <c r="AA7418" s="1"/>
      <c r="AB7418" s="1"/>
      <c r="AC7418" s="1"/>
    </row>
    <row r="7419" spans="1:29" ht="15" customHeight="1" x14ac:dyDescent="0.25">
      <c r="A7419" s="342"/>
      <c r="B7419" s="417"/>
      <c r="C7419" s="418"/>
      <c r="S7419" s="367"/>
      <c r="T7419" s="367"/>
      <c r="U7419" s="368"/>
      <c r="V7419" s="1"/>
      <c r="W7419" s="1"/>
      <c r="X7419" s="1"/>
      <c r="Y7419" s="1"/>
      <c r="Z7419" s="1"/>
      <c r="AA7419" s="1"/>
      <c r="AB7419" s="1"/>
      <c r="AC7419" s="1"/>
    </row>
    <row r="7420" spans="1:29" ht="15" customHeight="1" x14ac:dyDescent="0.25">
      <c r="A7420" s="342"/>
      <c r="B7420" s="417"/>
      <c r="C7420" s="418"/>
      <c r="S7420" s="367"/>
      <c r="T7420" s="367"/>
      <c r="U7420" s="368"/>
      <c r="V7420" s="1"/>
      <c r="W7420" s="1"/>
      <c r="X7420" s="1"/>
      <c r="Y7420" s="1"/>
      <c r="Z7420" s="1"/>
      <c r="AA7420" s="1"/>
      <c r="AB7420" s="1"/>
      <c r="AC7420" s="1"/>
    </row>
    <row r="7421" spans="1:29" ht="15" customHeight="1" x14ac:dyDescent="0.25">
      <c r="A7421" s="342"/>
      <c r="B7421" s="417"/>
      <c r="C7421" s="418"/>
      <c r="S7421" s="367"/>
      <c r="T7421" s="367"/>
      <c r="U7421" s="368"/>
      <c r="V7421" s="1"/>
      <c r="W7421" s="1"/>
      <c r="X7421" s="1"/>
      <c r="Y7421" s="1"/>
      <c r="Z7421" s="1"/>
      <c r="AA7421" s="1"/>
      <c r="AB7421" s="1"/>
      <c r="AC7421" s="1"/>
    </row>
    <row r="7422" spans="1:29" ht="15" customHeight="1" x14ac:dyDescent="0.25">
      <c r="A7422" s="342"/>
      <c r="B7422" s="417"/>
      <c r="C7422" s="418"/>
      <c r="S7422" s="367"/>
      <c r="T7422" s="367"/>
      <c r="U7422" s="368"/>
      <c r="V7422" s="1"/>
      <c r="W7422" s="1"/>
      <c r="X7422" s="1"/>
      <c r="Y7422" s="1"/>
      <c r="Z7422" s="1"/>
      <c r="AA7422" s="1"/>
      <c r="AB7422" s="1"/>
      <c r="AC7422" s="1"/>
    </row>
    <row r="7423" spans="1:29" ht="15" customHeight="1" x14ac:dyDescent="0.25">
      <c r="A7423" s="342"/>
      <c r="B7423" s="417"/>
      <c r="C7423" s="418"/>
      <c r="S7423" s="367"/>
      <c r="T7423" s="367"/>
      <c r="U7423" s="368"/>
      <c r="V7423" s="1"/>
      <c r="W7423" s="1"/>
      <c r="X7423" s="1"/>
      <c r="Y7423" s="1"/>
      <c r="Z7423" s="1"/>
      <c r="AA7423" s="1"/>
      <c r="AB7423" s="1"/>
      <c r="AC7423" s="1"/>
    </row>
    <row r="7424" spans="1:29" ht="15" customHeight="1" x14ac:dyDescent="0.25">
      <c r="A7424" s="342"/>
      <c r="B7424" s="417"/>
      <c r="C7424" s="418"/>
      <c r="S7424" s="367"/>
      <c r="T7424" s="367"/>
      <c r="U7424" s="368"/>
      <c r="V7424" s="1"/>
      <c r="W7424" s="1"/>
      <c r="X7424" s="1"/>
      <c r="Y7424" s="1"/>
      <c r="Z7424" s="1"/>
      <c r="AA7424" s="1"/>
      <c r="AB7424" s="1"/>
      <c r="AC7424" s="1"/>
    </row>
    <row r="7425" spans="1:29" ht="15" customHeight="1" x14ac:dyDescent="0.25">
      <c r="A7425" s="342"/>
      <c r="B7425" s="417"/>
      <c r="C7425" s="418"/>
      <c r="S7425" s="367"/>
      <c r="T7425" s="367"/>
      <c r="U7425" s="368"/>
      <c r="V7425" s="1"/>
      <c r="W7425" s="1"/>
      <c r="X7425" s="1"/>
      <c r="Y7425" s="1"/>
      <c r="Z7425" s="1"/>
      <c r="AA7425" s="1"/>
      <c r="AB7425" s="1"/>
      <c r="AC7425" s="1"/>
    </row>
    <row r="7426" spans="1:29" ht="15" customHeight="1" x14ac:dyDescent="0.25">
      <c r="A7426" s="342"/>
      <c r="B7426" s="417"/>
      <c r="C7426" s="418"/>
      <c r="S7426" s="367"/>
      <c r="T7426" s="367"/>
      <c r="U7426" s="368"/>
      <c r="V7426" s="1"/>
      <c r="W7426" s="1"/>
      <c r="X7426" s="1"/>
      <c r="Y7426" s="1"/>
      <c r="Z7426" s="1"/>
      <c r="AA7426" s="1"/>
      <c r="AB7426" s="1"/>
      <c r="AC7426" s="1"/>
    </row>
    <row r="7427" spans="1:29" ht="15" customHeight="1" x14ac:dyDescent="0.25">
      <c r="A7427" s="342"/>
      <c r="B7427" s="417"/>
      <c r="C7427" s="418"/>
      <c r="S7427" s="367"/>
      <c r="T7427" s="367"/>
      <c r="U7427" s="368"/>
      <c r="V7427" s="1"/>
      <c r="W7427" s="1"/>
      <c r="X7427" s="1"/>
      <c r="Y7427" s="1"/>
      <c r="Z7427" s="1"/>
      <c r="AA7427" s="1"/>
      <c r="AB7427" s="1"/>
      <c r="AC7427" s="1"/>
    </row>
    <row r="7428" spans="1:29" ht="15" customHeight="1" x14ac:dyDescent="0.25">
      <c r="A7428" s="342"/>
      <c r="B7428" s="417"/>
      <c r="C7428" s="418"/>
      <c r="S7428" s="367"/>
      <c r="T7428" s="367"/>
      <c r="U7428" s="368"/>
      <c r="V7428" s="1"/>
      <c r="W7428" s="1"/>
      <c r="X7428" s="1"/>
      <c r="Y7428" s="1"/>
      <c r="Z7428" s="1"/>
      <c r="AA7428" s="1"/>
      <c r="AB7428" s="1"/>
      <c r="AC7428" s="1"/>
    </row>
    <row r="7429" spans="1:29" ht="15" customHeight="1" x14ac:dyDescent="0.25">
      <c r="A7429" s="342"/>
      <c r="B7429" s="417"/>
      <c r="C7429" s="418"/>
      <c r="S7429" s="367"/>
      <c r="T7429" s="367"/>
      <c r="U7429" s="368"/>
      <c r="V7429" s="1"/>
      <c r="W7429" s="1"/>
      <c r="X7429" s="1"/>
      <c r="Y7429" s="1"/>
      <c r="Z7429" s="1"/>
      <c r="AA7429" s="1"/>
      <c r="AB7429" s="1"/>
      <c r="AC7429" s="1"/>
    </row>
    <row r="7430" spans="1:29" ht="15" customHeight="1" x14ac:dyDescent="0.25">
      <c r="A7430" s="342"/>
      <c r="B7430" s="417"/>
      <c r="C7430" s="418"/>
      <c r="S7430" s="367"/>
      <c r="T7430" s="367"/>
      <c r="U7430" s="368"/>
      <c r="V7430" s="1"/>
      <c r="W7430" s="1"/>
      <c r="X7430" s="1"/>
      <c r="Y7430" s="1"/>
      <c r="Z7430" s="1"/>
      <c r="AA7430" s="1"/>
      <c r="AB7430" s="1"/>
      <c r="AC7430" s="1"/>
    </row>
    <row r="7431" spans="1:29" ht="15" customHeight="1" x14ac:dyDescent="0.25">
      <c r="A7431" s="342"/>
      <c r="B7431" s="417"/>
      <c r="C7431" s="418"/>
      <c r="S7431" s="367"/>
      <c r="T7431" s="367"/>
      <c r="U7431" s="368"/>
      <c r="V7431" s="1"/>
      <c r="W7431" s="1"/>
      <c r="X7431" s="1"/>
      <c r="Y7431" s="1"/>
      <c r="Z7431" s="1"/>
      <c r="AA7431" s="1"/>
      <c r="AB7431" s="1"/>
      <c r="AC7431" s="1"/>
    </row>
    <row r="7432" spans="1:29" ht="15" customHeight="1" x14ac:dyDescent="0.25">
      <c r="A7432" s="342"/>
      <c r="B7432" s="417"/>
      <c r="C7432" s="418"/>
      <c r="S7432" s="367"/>
      <c r="T7432" s="367"/>
      <c r="U7432" s="368"/>
      <c r="V7432" s="1"/>
      <c r="W7432" s="1"/>
      <c r="X7432" s="1"/>
      <c r="Y7432" s="1"/>
      <c r="Z7432" s="1"/>
      <c r="AA7432" s="1"/>
      <c r="AB7432" s="1"/>
      <c r="AC7432" s="1"/>
    </row>
    <row r="7433" spans="1:29" ht="15" customHeight="1" x14ac:dyDescent="0.25">
      <c r="A7433" s="342"/>
      <c r="B7433" s="417"/>
      <c r="C7433" s="418"/>
      <c r="S7433" s="367"/>
      <c r="T7433" s="367"/>
      <c r="U7433" s="368"/>
      <c r="V7433" s="1"/>
      <c r="W7433" s="1"/>
      <c r="X7433" s="1"/>
      <c r="Y7433" s="1"/>
      <c r="Z7433" s="1"/>
      <c r="AA7433" s="1"/>
      <c r="AB7433" s="1"/>
      <c r="AC7433" s="1"/>
    </row>
    <row r="7434" spans="1:29" ht="15" customHeight="1" x14ac:dyDescent="0.25">
      <c r="A7434" s="342"/>
      <c r="B7434" s="417"/>
      <c r="C7434" s="418"/>
      <c r="S7434" s="367"/>
      <c r="T7434" s="367"/>
      <c r="U7434" s="368"/>
      <c r="V7434" s="1"/>
      <c r="W7434" s="1"/>
      <c r="X7434" s="1"/>
      <c r="Y7434" s="1"/>
      <c r="Z7434" s="1"/>
      <c r="AA7434" s="1"/>
      <c r="AB7434" s="1"/>
      <c r="AC7434" s="1"/>
    </row>
    <row r="7435" spans="1:29" ht="15" customHeight="1" x14ac:dyDescent="0.25">
      <c r="A7435" s="342"/>
      <c r="B7435" s="417"/>
      <c r="C7435" s="418"/>
      <c r="S7435" s="367"/>
      <c r="T7435" s="367"/>
      <c r="U7435" s="368"/>
      <c r="V7435" s="1"/>
      <c r="W7435" s="1"/>
      <c r="X7435" s="1"/>
      <c r="Y7435" s="1"/>
      <c r="Z7435" s="1"/>
      <c r="AA7435" s="1"/>
      <c r="AB7435" s="1"/>
      <c r="AC7435" s="1"/>
    </row>
    <row r="7436" spans="1:29" ht="15" customHeight="1" x14ac:dyDescent="0.25">
      <c r="A7436" s="342"/>
      <c r="B7436" s="417"/>
      <c r="C7436" s="418"/>
      <c r="S7436" s="367"/>
      <c r="T7436" s="367"/>
      <c r="U7436" s="368"/>
      <c r="V7436" s="1"/>
      <c r="W7436" s="1"/>
      <c r="X7436" s="1"/>
      <c r="Y7436" s="1"/>
      <c r="Z7436" s="1"/>
      <c r="AA7436" s="1"/>
      <c r="AB7436" s="1"/>
      <c r="AC7436" s="1"/>
    </row>
    <row r="7437" spans="1:29" ht="15" customHeight="1" x14ac:dyDescent="0.25">
      <c r="A7437" s="342"/>
      <c r="B7437" s="417"/>
      <c r="C7437" s="418"/>
      <c r="S7437" s="367"/>
      <c r="T7437" s="367"/>
      <c r="U7437" s="368"/>
      <c r="V7437" s="1"/>
      <c r="W7437" s="1"/>
      <c r="X7437" s="1"/>
      <c r="Y7437" s="1"/>
      <c r="Z7437" s="1"/>
      <c r="AA7437" s="1"/>
      <c r="AB7437" s="1"/>
      <c r="AC7437" s="1"/>
    </row>
    <row r="7438" spans="1:29" ht="15" customHeight="1" x14ac:dyDescent="0.25">
      <c r="A7438" s="342"/>
      <c r="B7438" s="417"/>
      <c r="C7438" s="418"/>
      <c r="S7438" s="367"/>
      <c r="T7438" s="367"/>
      <c r="U7438" s="368"/>
      <c r="V7438" s="1"/>
      <c r="W7438" s="1"/>
      <c r="X7438" s="1"/>
      <c r="Y7438" s="1"/>
      <c r="Z7438" s="1"/>
      <c r="AA7438" s="1"/>
      <c r="AB7438" s="1"/>
      <c r="AC7438" s="1"/>
    </row>
    <row r="7439" spans="1:29" ht="15" customHeight="1" x14ac:dyDescent="0.25">
      <c r="A7439" s="342"/>
      <c r="B7439" s="417"/>
      <c r="C7439" s="418"/>
      <c r="S7439" s="367"/>
      <c r="T7439" s="367"/>
      <c r="U7439" s="368"/>
      <c r="V7439" s="1"/>
      <c r="W7439" s="1"/>
      <c r="X7439" s="1"/>
      <c r="Y7439" s="1"/>
      <c r="Z7439" s="1"/>
      <c r="AA7439" s="1"/>
      <c r="AB7439" s="1"/>
      <c r="AC7439" s="1"/>
    </row>
    <row r="7440" spans="1:29" ht="15" customHeight="1" x14ac:dyDescent="0.25">
      <c r="A7440" s="342"/>
      <c r="B7440" s="417"/>
      <c r="C7440" s="418"/>
      <c r="S7440" s="367"/>
      <c r="T7440" s="367"/>
      <c r="U7440" s="368"/>
      <c r="V7440" s="1"/>
      <c r="W7440" s="1"/>
      <c r="X7440" s="1"/>
      <c r="Y7440" s="1"/>
      <c r="Z7440" s="1"/>
      <c r="AA7440" s="1"/>
      <c r="AB7440" s="1"/>
      <c r="AC7440" s="1"/>
    </row>
    <row r="7441" spans="1:29" ht="15" customHeight="1" x14ac:dyDescent="0.25">
      <c r="A7441" s="342"/>
      <c r="B7441" s="417"/>
      <c r="C7441" s="418"/>
      <c r="S7441" s="367"/>
      <c r="T7441" s="367"/>
      <c r="U7441" s="368"/>
      <c r="V7441" s="1"/>
      <c r="W7441" s="1"/>
      <c r="X7441" s="1"/>
      <c r="Y7441" s="1"/>
      <c r="Z7441" s="1"/>
      <c r="AA7441" s="1"/>
      <c r="AB7441" s="1"/>
      <c r="AC7441" s="1"/>
    </row>
    <row r="7442" spans="1:29" ht="15" customHeight="1" x14ac:dyDescent="0.25">
      <c r="A7442" s="342"/>
      <c r="B7442" s="417"/>
      <c r="C7442" s="418"/>
      <c r="S7442" s="367"/>
      <c r="T7442" s="367"/>
      <c r="U7442" s="368"/>
      <c r="V7442" s="1"/>
      <c r="W7442" s="1"/>
      <c r="X7442" s="1"/>
      <c r="Y7442" s="1"/>
      <c r="Z7442" s="1"/>
      <c r="AA7442" s="1"/>
      <c r="AB7442" s="1"/>
      <c r="AC7442" s="1"/>
    </row>
    <row r="7443" spans="1:29" ht="15" customHeight="1" x14ac:dyDescent="0.25">
      <c r="A7443" s="342"/>
      <c r="B7443" s="417"/>
      <c r="C7443" s="418"/>
      <c r="S7443" s="367"/>
      <c r="T7443" s="367"/>
      <c r="U7443" s="368"/>
      <c r="V7443" s="1"/>
      <c r="W7443" s="1"/>
      <c r="X7443" s="1"/>
      <c r="Y7443" s="1"/>
      <c r="Z7443" s="1"/>
      <c r="AA7443" s="1"/>
      <c r="AB7443" s="1"/>
      <c r="AC7443" s="1"/>
    </row>
    <row r="7444" spans="1:29" ht="15" customHeight="1" x14ac:dyDescent="0.25">
      <c r="A7444" s="342"/>
      <c r="B7444" s="417"/>
      <c r="C7444" s="418"/>
      <c r="S7444" s="367"/>
      <c r="T7444" s="367"/>
      <c r="U7444" s="368"/>
      <c r="V7444" s="1"/>
      <c r="W7444" s="1"/>
      <c r="X7444" s="1"/>
      <c r="Y7444" s="1"/>
      <c r="Z7444" s="1"/>
      <c r="AA7444" s="1"/>
      <c r="AB7444" s="1"/>
      <c r="AC7444" s="1"/>
    </row>
    <row r="7445" spans="1:29" ht="15" customHeight="1" x14ac:dyDescent="0.25">
      <c r="A7445" s="342"/>
      <c r="B7445" s="417"/>
      <c r="C7445" s="418"/>
      <c r="S7445" s="367"/>
      <c r="T7445" s="367"/>
      <c r="U7445" s="368"/>
      <c r="V7445" s="1"/>
      <c r="W7445" s="1"/>
      <c r="X7445" s="1"/>
      <c r="Y7445" s="1"/>
      <c r="Z7445" s="1"/>
      <c r="AA7445" s="1"/>
      <c r="AB7445" s="1"/>
      <c r="AC7445" s="1"/>
    </row>
    <row r="7446" spans="1:29" ht="15" customHeight="1" x14ac:dyDescent="0.25">
      <c r="A7446" s="342"/>
      <c r="B7446" s="417"/>
      <c r="C7446" s="418"/>
      <c r="S7446" s="367"/>
      <c r="T7446" s="367"/>
      <c r="U7446" s="368"/>
      <c r="V7446" s="1"/>
      <c r="W7446" s="1"/>
      <c r="X7446" s="1"/>
      <c r="Y7446" s="1"/>
      <c r="Z7446" s="1"/>
      <c r="AA7446" s="1"/>
      <c r="AB7446" s="1"/>
      <c r="AC7446" s="1"/>
    </row>
    <row r="7447" spans="1:29" ht="15" customHeight="1" x14ac:dyDescent="0.25">
      <c r="A7447" s="342"/>
      <c r="B7447" s="417"/>
      <c r="C7447" s="418"/>
      <c r="S7447" s="367"/>
      <c r="T7447" s="367"/>
      <c r="U7447" s="368"/>
      <c r="V7447" s="1"/>
      <c r="W7447" s="1"/>
      <c r="X7447" s="1"/>
      <c r="Y7447" s="1"/>
      <c r="Z7447" s="1"/>
      <c r="AA7447" s="1"/>
      <c r="AB7447" s="1"/>
      <c r="AC7447" s="1"/>
    </row>
    <row r="7448" spans="1:29" ht="15" customHeight="1" x14ac:dyDescent="0.25">
      <c r="A7448" s="342"/>
      <c r="B7448" s="417"/>
      <c r="C7448" s="418"/>
      <c r="S7448" s="367"/>
      <c r="T7448" s="367"/>
      <c r="U7448" s="368"/>
      <c r="V7448" s="1"/>
      <c r="W7448" s="1"/>
      <c r="X7448" s="1"/>
      <c r="Y7448" s="1"/>
      <c r="Z7448" s="1"/>
      <c r="AA7448" s="1"/>
      <c r="AB7448" s="1"/>
      <c r="AC7448" s="1"/>
    </row>
    <row r="7449" spans="1:29" ht="15" customHeight="1" x14ac:dyDescent="0.25">
      <c r="A7449" s="342"/>
      <c r="B7449" s="417"/>
      <c r="C7449" s="418"/>
      <c r="S7449" s="367"/>
      <c r="T7449" s="367"/>
      <c r="U7449" s="368"/>
      <c r="V7449" s="1"/>
      <c r="W7449" s="1"/>
      <c r="X7449" s="1"/>
      <c r="Y7449" s="1"/>
      <c r="Z7449" s="1"/>
      <c r="AA7449" s="1"/>
      <c r="AB7449" s="1"/>
      <c r="AC7449" s="1"/>
    </row>
    <row r="7450" spans="1:29" ht="15" customHeight="1" x14ac:dyDescent="0.25">
      <c r="A7450" s="342"/>
      <c r="B7450" s="417"/>
      <c r="C7450" s="418"/>
      <c r="S7450" s="367"/>
      <c r="T7450" s="367"/>
      <c r="U7450" s="368"/>
      <c r="V7450" s="1"/>
      <c r="W7450" s="1"/>
      <c r="X7450" s="1"/>
      <c r="Y7450" s="1"/>
      <c r="Z7450" s="1"/>
      <c r="AA7450" s="1"/>
      <c r="AB7450" s="1"/>
      <c r="AC7450" s="1"/>
    </row>
    <row r="7451" spans="1:29" ht="15" customHeight="1" x14ac:dyDescent="0.25">
      <c r="A7451" s="342"/>
      <c r="B7451" s="417"/>
      <c r="C7451" s="418"/>
      <c r="S7451" s="367"/>
      <c r="T7451" s="367"/>
      <c r="U7451" s="368"/>
      <c r="V7451" s="1"/>
      <c r="W7451" s="1"/>
      <c r="X7451" s="1"/>
      <c r="Y7451" s="1"/>
      <c r="Z7451" s="1"/>
      <c r="AA7451" s="1"/>
      <c r="AB7451" s="1"/>
      <c r="AC7451" s="1"/>
    </row>
    <row r="7452" spans="1:29" ht="15" customHeight="1" x14ac:dyDescent="0.25">
      <c r="A7452" s="342"/>
      <c r="B7452" s="417"/>
      <c r="C7452" s="418"/>
      <c r="S7452" s="367"/>
      <c r="T7452" s="367"/>
      <c r="U7452" s="368"/>
      <c r="V7452" s="1"/>
      <c r="W7452" s="1"/>
      <c r="X7452" s="1"/>
      <c r="Y7452" s="1"/>
      <c r="Z7452" s="1"/>
      <c r="AA7452" s="1"/>
      <c r="AB7452" s="1"/>
      <c r="AC7452" s="1"/>
    </row>
    <row r="7453" spans="1:29" ht="15" customHeight="1" x14ac:dyDescent="0.25">
      <c r="A7453" s="342"/>
      <c r="B7453" s="417"/>
      <c r="C7453" s="418"/>
      <c r="S7453" s="367"/>
      <c r="T7453" s="367"/>
      <c r="U7453" s="368"/>
      <c r="V7453" s="1"/>
      <c r="W7453" s="1"/>
      <c r="X7453" s="1"/>
      <c r="Y7453" s="1"/>
      <c r="Z7453" s="1"/>
      <c r="AA7453" s="1"/>
      <c r="AB7453" s="1"/>
      <c r="AC7453" s="1"/>
    </row>
    <row r="7454" spans="1:29" ht="15" customHeight="1" x14ac:dyDescent="0.25">
      <c r="A7454" s="342"/>
      <c r="B7454" s="417"/>
      <c r="C7454" s="418"/>
      <c r="S7454" s="367"/>
      <c r="T7454" s="367"/>
      <c r="U7454" s="368"/>
      <c r="V7454" s="1"/>
      <c r="W7454" s="1"/>
      <c r="X7454" s="1"/>
      <c r="Y7454" s="1"/>
      <c r="Z7454" s="1"/>
      <c r="AA7454" s="1"/>
      <c r="AB7454" s="1"/>
      <c r="AC7454" s="1"/>
    </row>
    <row r="7455" spans="1:29" ht="15" customHeight="1" x14ac:dyDescent="0.25">
      <c r="A7455" s="342"/>
      <c r="B7455" s="417"/>
      <c r="C7455" s="418"/>
      <c r="S7455" s="367"/>
      <c r="T7455" s="367"/>
      <c r="U7455" s="368"/>
      <c r="V7455" s="1"/>
      <c r="W7455" s="1"/>
      <c r="X7455" s="1"/>
      <c r="Y7455" s="1"/>
      <c r="Z7455" s="1"/>
      <c r="AA7455" s="1"/>
      <c r="AB7455" s="1"/>
      <c r="AC7455" s="1"/>
    </row>
    <row r="7456" spans="1:29" ht="15" customHeight="1" x14ac:dyDescent="0.25">
      <c r="A7456" s="342"/>
      <c r="B7456" s="417"/>
      <c r="C7456" s="418"/>
      <c r="S7456" s="367"/>
      <c r="T7456" s="367"/>
      <c r="U7456" s="368"/>
      <c r="V7456" s="1"/>
      <c r="W7456" s="1"/>
      <c r="X7456" s="1"/>
      <c r="Y7456" s="1"/>
      <c r="Z7456" s="1"/>
      <c r="AA7456" s="1"/>
      <c r="AB7456" s="1"/>
      <c r="AC7456" s="1"/>
    </row>
    <row r="7457" spans="1:29" ht="15" customHeight="1" x14ac:dyDescent="0.25">
      <c r="A7457" s="342"/>
      <c r="B7457" s="417"/>
      <c r="C7457" s="418"/>
      <c r="S7457" s="367"/>
      <c r="T7457" s="367"/>
      <c r="U7457" s="368"/>
      <c r="V7457" s="1"/>
      <c r="W7457" s="1"/>
      <c r="X7457" s="1"/>
      <c r="Y7457" s="1"/>
      <c r="Z7457" s="1"/>
      <c r="AA7457" s="1"/>
      <c r="AB7457" s="1"/>
      <c r="AC7457" s="1"/>
    </row>
    <row r="7458" spans="1:29" ht="15" customHeight="1" x14ac:dyDescent="0.25">
      <c r="A7458" s="342"/>
      <c r="B7458" s="417"/>
      <c r="C7458" s="418"/>
      <c r="S7458" s="367"/>
      <c r="T7458" s="367"/>
      <c r="U7458" s="368"/>
      <c r="V7458" s="1"/>
      <c r="W7458" s="1"/>
      <c r="X7458" s="1"/>
      <c r="Y7458" s="1"/>
      <c r="Z7458" s="1"/>
      <c r="AA7458" s="1"/>
      <c r="AB7458" s="1"/>
      <c r="AC7458" s="1"/>
    </row>
    <row r="7459" spans="1:29" ht="15" customHeight="1" x14ac:dyDescent="0.25">
      <c r="A7459" s="342"/>
      <c r="B7459" s="417"/>
      <c r="C7459" s="418"/>
      <c r="S7459" s="367"/>
      <c r="T7459" s="367"/>
      <c r="U7459" s="368"/>
      <c r="V7459" s="1"/>
      <c r="W7459" s="1"/>
      <c r="X7459" s="1"/>
      <c r="Y7459" s="1"/>
      <c r="Z7459" s="1"/>
      <c r="AA7459" s="1"/>
      <c r="AB7459" s="1"/>
      <c r="AC7459" s="1"/>
    </row>
    <row r="7460" spans="1:29" ht="15" customHeight="1" x14ac:dyDescent="0.25">
      <c r="A7460" s="342"/>
      <c r="B7460" s="417"/>
      <c r="C7460" s="418"/>
      <c r="S7460" s="367"/>
      <c r="T7460" s="367"/>
      <c r="U7460" s="368"/>
      <c r="V7460" s="1"/>
      <c r="W7460" s="1"/>
      <c r="X7460" s="1"/>
      <c r="Y7460" s="1"/>
      <c r="Z7460" s="1"/>
      <c r="AA7460" s="1"/>
      <c r="AB7460" s="1"/>
      <c r="AC7460" s="1"/>
    </row>
    <row r="7461" spans="1:29" ht="15" customHeight="1" x14ac:dyDescent="0.25">
      <c r="A7461" s="342"/>
      <c r="B7461" s="417"/>
      <c r="C7461" s="418"/>
      <c r="S7461" s="367"/>
      <c r="T7461" s="367"/>
      <c r="U7461" s="368"/>
      <c r="V7461" s="1"/>
      <c r="W7461" s="1"/>
      <c r="X7461" s="1"/>
      <c r="Y7461" s="1"/>
      <c r="Z7461" s="1"/>
      <c r="AA7461" s="1"/>
      <c r="AB7461" s="1"/>
      <c r="AC7461" s="1"/>
    </row>
    <row r="7462" spans="1:29" ht="15" customHeight="1" x14ac:dyDescent="0.25">
      <c r="A7462" s="342"/>
      <c r="B7462" s="417"/>
      <c r="C7462" s="418"/>
      <c r="S7462" s="367"/>
      <c r="T7462" s="367"/>
      <c r="U7462" s="368"/>
      <c r="V7462" s="1"/>
      <c r="W7462" s="1"/>
      <c r="X7462" s="1"/>
      <c r="Y7462" s="1"/>
      <c r="Z7462" s="1"/>
      <c r="AA7462" s="1"/>
      <c r="AB7462" s="1"/>
      <c r="AC7462" s="1"/>
    </row>
    <row r="7463" spans="1:29" ht="15" customHeight="1" x14ac:dyDescent="0.25">
      <c r="A7463" s="342"/>
      <c r="B7463" s="417"/>
      <c r="C7463" s="418"/>
      <c r="S7463" s="367"/>
      <c r="T7463" s="367"/>
      <c r="U7463" s="368"/>
      <c r="V7463" s="1"/>
      <c r="W7463" s="1"/>
      <c r="X7463" s="1"/>
      <c r="Y7463" s="1"/>
      <c r="Z7463" s="1"/>
      <c r="AA7463" s="1"/>
      <c r="AB7463" s="1"/>
      <c r="AC7463" s="1"/>
    </row>
    <row r="7464" spans="1:29" ht="15" customHeight="1" x14ac:dyDescent="0.25">
      <c r="A7464" s="342"/>
      <c r="B7464" s="417"/>
      <c r="C7464" s="418"/>
      <c r="S7464" s="367"/>
      <c r="T7464" s="367"/>
      <c r="U7464" s="368"/>
      <c r="V7464" s="1"/>
      <c r="W7464" s="1"/>
      <c r="X7464" s="1"/>
      <c r="Y7464" s="1"/>
      <c r="Z7464" s="1"/>
      <c r="AA7464" s="1"/>
      <c r="AB7464" s="1"/>
      <c r="AC7464" s="1"/>
    </row>
    <row r="7465" spans="1:29" ht="15" customHeight="1" x14ac:dyDescent="0.25">
      <c r="A7465" s="342"/>
      <c r="B7465" s="417"/>
      <c r="C7465" s="418"/>
      <c r="S7465" s="367"/>
      <c r="T7465" s="367"/>
      <c r="U7465" s="368"/>
      <c r="V7465" s="1"/>
      <c r="W7465" s="1"/>
      <c r="X7465" s="1"/>
      <c r="Y7465" s="1"/>
      <c r="Z7465" s="1"/>
      <c r="AA7465" s="1"/>
      <c r="AB7465" s="1"/>
      <c r="AC7465" s="1"/>
    </row>
    <row r="7466" spans="1:29" ht="15" customHeight="1" x14ac:dyDescent="0.25">
      <c r="A7466" s="342"/>
      <c r="B7466" s="417"/>
      <c r="C7466" s="418"/>
      <c r="S7466" s="367"/>
      <c r="T7466" s="367"/>
      <c r="U7466" s="368"/>
      <c r="V7466" s="1"/>
      <c r="W7466" s="1"/>
      <c r="X7466" s="1"/>
      <c r="Y7466" s="1"/>
      <c r="Z7466" s="1"/>
      <c r="AA7466" s="1"/>
      <c r="AB7466" s="1"/>
      <c r="AC7466" s="1"/>
    </row>
    <row r="7467" spans="1:29" ht="15" customHeight="1" x14ac:dyDescent="0.25">
      <c r="A7467" s="342"/>
      <c r="B7467" s="417"/>
      <c r="C7467" s="418"/>
      <c r="S7467" s="367"/>
      <c r="T7467" s="367"/>
      <c r="U7467" s="368"/>
      <c r="V7467" s="1"/>
      <c r="W7467" s="1"/>
      <c r="X7467" s="1"/>
      <c r="Y7467" s="1"/>
      <c r="Z7467" s="1"/>
      <c r="AA7467" s="1"/>
      <c r="AB7467" s="1"/>
      <c r="AC7467" s="1"/>
    </row>
    <row r="7468" spans="1:29" ht="15" customHeight="1" x14ac:dyDescent="0.25">
      <c r="A7468" s="342"/>
      <c r="B7468" s="417"/>
      <c r="C7468" s="418"/>
      <c r="S7468" s="367"/>
      <c r="T7468" s="367"/>
      <c r="U7468" s="368"/>
      <c r="V7468" s="1"/>
      <c r="W7468" s="1"/>
      <c r="X7468" s="1"/>
      <c r="Y7468" s="1"/>
      <c r="Z7468" s="1"/>
      <c r="AA7468" s="1"/>
      <c r="AB7468" s="1"/>
      <c r="AC7468" s="1"/>
    </row>
    <row r="7469" spans="1:29" ht="15" customHeight="1" x14ac:dyDescent="0.25">
      <c r="A7469" s="342"/>
      <c r="B7469" s="417"/>
      <c r="C7469" s="418"/>
      <c r="S7469" s="367"/>
      <c r="T7469" s="367"/>
      <c r="U7469" s="368"/>
      <c r="V7469" s="1"/>
      <c r="W7469" s="1"/>
      <c r="X7469" s="1"/>
      <c r="Y7469" s="1"/>
      <c r="Z7469" s="1"/>
      <c r="AA7469" s="1"/>
      <c r="AB7469" s="1"/>
      <c r="AC7469" s="1"/>
    </row>
    <row r="7470" spans="1:29" ht="15" customHeight="1" x14ac:dyDescent="0.25">
      <c r="A7470" s="342"/>
      <c r="B7470" s="417"/>
      <c r="C7470" s="418"/>
      <c r="S7470" s="367"/>
      <c r="T7470" s="367"/>
      <c r="U7470" s="368"/>
      <c r="V7470" s="1"/>
      <c r="W7470" s="1"/>
      <c r="X7470" s="1"/>
      <c r="Y7470" s="1"/>
      <c r="Z7470" s="1"/>
      <c r="AA7470" s="1"/>
      <c r="AB7470" s="1"/>
      <c r="AC7470" s="1"/>
    </row>
    <row r="7471" spans="1:29" ht="15" customHeight="1" x14ac:dyDescent="0.25">
      <c r="A7471" s="342"/>
      <c r="B7471" s="417"/>
      <c r="C7471" s="418"/>
      <c r="S7471" s="367"/>
      <c r="T7471" s="367"/>
      <c r="U7471" s="368"/>
      <c r="V7471" s="1"/>
      <c r="W7471" s="1"/>
      <c r="X7471" s="1"/>
      <c r="Y7471" s="1"/>
      <c r="Z7471" s="1"/>
      <c r="AA7471" s="1"/>
      <c r="AB7471" s="1"/>
      <c r="AC7471" s="1"/>
    </row>
    <row r="7472" spans="1:29" ht="15" customHeight="1" x14ac:dyDescent="0.25">
      <c r="A7472" s="342"/>
      <c r="B7472" s="417"/>
      <c r="C7472" s="418"/>
      <c r="S7472" s="367"/>
      <c r="T7472" s="367"/>
      <c r="U7472" s="368"/>
      <c r="V7472" s="1"/>
      <c r="W7472" s="1"/>
      <c r="X7472" s="1"/>
      <c r="Y7472" s="1"/>
      <c r="Z7472" s="1"/>
      <c r="AA7472" s="1"/>
      <c r="AB7472" s="1"/>
      <c r="AC7472" s="1"/>
    </row>
    <row r="7473" spans="1:29" ht="15" customHeight="1" x14ac:dyDescent="0.25">
      <c r="A7473" s="342"/>
      <c r="B7473" s="417"/>
      <c r="C7473" s="418"/>
      <c r="S7473" s="367"/>
      <c r="T7473" s="367"/>
      <c r="U7473" s="368"/>
      <c r="V7473" s="1"/>
      <c r="W7473" s="1"/>
      <c r="X7473" s="1"/>
      <c r="Y7473" s="1"/>
      <c r="Z7473" s="1"/>
      <c r="AA7473" s="1"/>
      <c r="AB7473" s="1"/>
      <c r="AC7473" s="1"/>
    </row>
    <row r="7474" spans="1:29" ht="15" customHeight="1" x14ac:dyDescent="0.25">
      <c r="A7474" s="342"/>
      <c r="B7474" s="417"/>
      <c r="C7474" s="418"/>
      <c r="S7474" s="367"/>
      <c r="T7474" s="367"/>
      <c r="U7474" s="368"/>
      <c r="V7474" s="1"/>
      <c r="W7474" s="1"/>
      <c r="X7474" s="1"/>
      <c r="Y7474" s="1"/>
      <c r="Z7474" s="1"/>
      <c r="AA7474" s="1"/>
      <c r="AB7474" s="1"/>
      <c r="AC7474" s="1"/>
    </row>
    <row r="7475" spans="1:29" ht="15" customHeight="1" x14ac:dyDescent="0.25">
      <c r="A7475" s="342"/>
      <c r="B7475" s="417"/>
      <c r="C7475" s="418"/>
      <c r="S7475" s="367"/>
      <c r="T7475" s="367"/>
      <c r="U7475" s="368"/>
      <c r="V7475" s="1"/>
      <c r="W7475" s="1"/>
      <c r="X7475" s="1"/>
      <c r="Y7475" s="1"/>
      <c r="Z7475" s="1"/>
      <c r="AA7475" s="1"/>
      <c r="AB7475" s="1"/>
      <c r="AC7475" s="1"/>
    </row>
    <row r="7476" spans="1:29" ht="15" customHeight="1" x14ac:dyDescent="0.25">
      <c r="A7476" s="342"/>
      <c r="B7476" s="417"/>
      <c r="C7476" s="418"/>
      <c r="S7476" s="367"/>
      <c r="T7476" s="367"/>
      <c r="U7476" s="368"/>
      <c r="V7476" s="1"/>
      <c r="W7476" s="1"/>
      <c r="X7476" s="1"/>
      <c r="Y7476" s="1"/>
      <c r="Z7476" s="1"/>
      <c r="AA7476" s="1"/>
      <c r="AB7476" s="1"/>
      <c r="AC7476" s="1"/>
    </row>
    <row r="7477" spans="1:29" ht="15" customHeight="1" x14ac:dyDescent="0.25">
      <c r="A7477" s="342"/>
      <c r="B7477" s="417"/>
      <c r="C7477" s="418"/>
      <c r="S7477" s="367"/>
      <c r="T7477" s="367"/>
      <c r="U7477" s="368"/>
      <c r="V7477" s="1"/>
      <c r="W7477" s="1"/>
      <c r="X7477" s="1"/>
      <c r="Y7477" s="1"/>
      <c r="Z7477" s="1"/>
      <c r="AA7477" s="1"/>
      <c r="AB7477" s="1"/>
      <c r="AC7477" s="1"/>
    </row>
    <row r="7478" spans="1:29" ht="15" customHeight="1" x14ac:dyDescent="0.25">
      <c r="A7478" s="342"/>
      <c r="B7478" s="417"/>
      <c r="C7478" s="418"/>
      <c r="S7478" s="367"/>
      <c r="T7478" s="367"/>
      <c r="U7478" s="368"/>
      <c r="V7478" s="1"/>
      <c r="W7478" s="1"/>
      <c r="X7478" s="1"/>
      <c r="Y7478" s="1"/>
      <c r="Z7478" s="1"/>
      <c r="AA7478" s="1"/>
      <c r="AB7478" s="1"/>
      <c r="AC7478" s="1"/>
    </row>
    <row r="7479" spans="1:29" ht="15" customHeight="1" x14ac:dyDescent="0.25">
      <c r="A7479" s="342"/>
      <c r="B7479" s="417"/>
      <c r="C7479" s="418"/>
      <c r="S7479" s="367"/>
      <c r="T7479" s="367"/>
      <c r="U7479" s="368"/>
      <c r="V7479" s="1"/>
      <c r="W7479" s="1"/>
      <c r="X7479" s="1"/>
      <c r="Y7479" s="1"/>
      <c r="Z7479" s="1"/>
      <c r="AA7479" s="1"/>
      <c r="AB7479" s="1"/>
      <c r="AC7479" s="1"/>
    </row>
    <row r="7480" spans="1:29" ht="15" customHeight="1" x14ac:dyDescent="0.25">
      <c r="A7480" s="342"/>
      <c r="B7480" s="417"/>
      <c r="C7480" s="418"/>
      <c r="S7480" s="367"/>
      <c r="T7480" s="367"/>
      <c r="U7480" s="368"/>
      <c r="V7480" s="1"/>
      <c r="W7480" s="1"/>
      <c r="X7480" s="1"/>
      <c r="Y7480" s="1"/>
      <c r="Z7480" s="1"/>
      <c r="AA7480" s="1"/>
      <c r="AB7480" s="1"/>
      <c r="AC7480" s="1"/>
    </row>
    <row r="7481" spans="1:29" ht="15" customHeight="1" x14ac:dyDescent="0.25">
      <c r="A7481" s="342"/>
      <c r="B7481" s="417"/>
      <c r="C7481" s="418"/>
      <c r="S7481" s="367"/>
      <c r="T7481" s="367"/>
      <c r="U7481" s="368"/>
      <c r="V7481" s="1"/>
      <c r="W7481" s="1"/>
      <c r="X7481" s="1"/>
      <c r="Y7481" s="1"/>
      <c r="Z7481" s="1"/>
      <c r="AA7481" s="1"/>
      <c r="AB7481" s="1"/>
      <c r="AC7481" s="1"/>
    </row>
    <row r="7482" spans="1:29" ht="15" customHeight="1" x14ac:dyDescent="0.25">
      <c r="A7482" s="342"/>
      <c r="B7482" s="417"/>
      <c r="C7482" s="418"/>
      <c r="S7482" s="367"/>
      <c r="T7482" s="367"/>
      <c r="U7482" s="368"/>
      <c r="V7482" s="1"/>
      <c r="W7482" s="1"/>
      <c r="X7482" s="1"/>
      <c r="Y7482" s="1"/>
      <c r="Z7482" s="1"/>
      <c r="AA7482" s="1"/>
      <c r="AB7482" s="1"/>
      <c r="AC7482" s="1"/>
    </row>
    <row r="7483" spans="1:29" ht="15" customHeight="1" x14ac:dyDescent="0.25">
      <c r="A7483" s="342"/>
      <c r="B7483" s="417"/>
      <c r="C7483" s="418"/>
      <c r="S7483" s="367"/>
      <c r="T7483" s="367"/>
      <c r="U7483" s="368"/>
      <c r="V7483" s="1"/>
      <c r="W7483" s="1"/>
      <c r="X7483" s="1"/>
      <c r="Y7483" s="1"/>
      <c r="Z7483" s="1"/>
      <c r="AA7483" s="1"/>
      <c r="AB7483" s="1"/>
      <c r="AC7483" s="1"/>
    </row>
    <row r="7484" spans="1:29" ht="15" customHeight="1" x14ac:dyDescent="0.25">
      <c r="A7484" s="342"/>
      <c r="B7484" s="417"/>
      <c r="C7484" s="418"/>
      <c r="S7484" s="367"/>
      <c r="T7484" s="367"/>
      <c r="U7484" s="368"/>
      <c r="V7484" s="1"/>
      <c r="W7484" s="1"/>
      <c r="X7484" s="1"/>
      <c r="Y7484" s="1"/>
      <c r="Z7484" s="1"/>
      <c r="AA7484" s="1"/>
      <c r="AB7484" s="1"/>
      <c r="AC7484" s="1"/>
    </row>
    <row r="7485" spans="1:29" ht="15" customHeight="1" x14ac:dyDescent="0.25">
      <c r="A7485" s="342"/>
      <c r="B7485" s="417"/>
      <c r="C7485" s="418"/>
      <c r="S7485" s="367"/>
      <c r="T7485" s="367"/>
      <c r="U7485" s="368"/>
      <c r="V7485" s="1"/>
      <c r="W7485" s="1"/>
      <c r="X7485" s="1"/>
      <c r="Y7485" s="1"/>
      <c r="Z7485" s="1"/>
      <c r="AA7485" s="1"/>
      <c r="AB7485" s="1"/>
      <c r="AC7485" s="1"/>
    </row>
    <row r="7486" spans="1:29" ht="15" customHeight="1" x14ac:dyDescent="0.25">
      <c r="A7486" s="342"/>
      <c r="B7486" s="417"/>
      <c r="C7486" s="418"/>
      <c r="S7486" s="367"/>
      <c r="T7486" s="367"/>
      <c r="U7486" s="368"/>
      <c r="V7486" s="1"/>
      <c r="W7486" s="1"/>
      <c r="X7486" s="1"/>
      <c r="Y7486" s="1"/>
      <c r="Z7486" s="1"/>
      <c r="AA7486" s="1"/>
      <c r="AB7486" s="1"/>
      <c r="AC7486" s="1"/>
    </row>
    <row r="7487" spans="1:29" ht="15" customHeight="1" x14ac:dyDescent="0.25">
      <c r="A7487" s="342"/>
      <c r="B7487" s="417"/>
      <c r="C7487" s="418"/>
      <c r="S7487" s="367"/>
      <c r="T7487" s="367"/>
      <c r="U7487" s="368"/>
      <c r="V7487" s="1"/>
      <c r="W7487" s="1"/>
      <c r="X7487" s="1"/>
      <c r="Y7487" s="1"/>
      <c r="Z7487" s="1"/>
      <c r="AA7487" s="1"/>
      <c r="AB7487" s="1"/>
      <c r="AC7487" s="1"/>
    </row>
    <row r="7488" spans="1:29" ht="15" customHeight="1" x14ac:dyDescent="0.25">
      <c r="A7488" s="342"/>
      <c r="B7488" s="417"/>
      <c r="C7488" s="418"/>
      <c r="S7488" s="367"/>
      <c r="T7488" s="367"/>
      <c r="U7488" s="368"/>
      <c r="V7488" s="1"/>
      <c r="W7488" s="1"/>
      <c r="X7488" s="1"/>
      <c r="Y7488" s="1"/>
      <c r="Z7488" s="1"/>
      <c r="AA7488" s="1"/>
      <c r="AB7488" s="1"/>
      <c r="AC7488" s="1"/>
    </row>
    <row r="7489" spans="1:29" ht="15" customHeight="1" x14ac:dyDescent="0.25">
      <c r="A7489" s="342"/>
      <c r="B7489" s="417"/>
      <c r="C7489" s="418"/>
      <c r="S7489" s="367"/>
      <c r="T7489" s="367"/>
      <c r="U7489" s="368"/>
      <c r="V7489" s="1"/>
      <c r="W7489" s="1"/>
      <c r="X7489" s="1"/>
      <c r="Y7489" s="1"/>
      <c r="Z7489" s="1"/>
      <c r="AA7489" s="1"/>
      <c r="AB7489" s="1"/>
      <c r="AC7489" s="1"/>
    </row>
    <row r="7490" spans="1:29" ht="15" customHeight="1" x14ac:dyDescent="0.25">
      <c r="A7490" s="342"/>
      <c r="B7490" s="417"/>
      <c r="C7490" s="418"/>
      <c r="S7490" s="367"/>
      <c r="T7490" s="367"/>
      <c r="U7490" s="368"/>
      <c r="V7490" s="1"/>
      <c r="W7490" s="1"/>
      <c r="X7490" s="1"/>
      <c r="Y7490" s="1"/>
      <c r="Z7490" s="1"/>
      <c r="AA7490" s="1"/>
      <c r="AB7490" s="1"/>
      <c r="AC7490" s="1"/>
    </row>
    <row r="7491" spans="1:29" ht="15" customHeight="1" x14ac:dyDescent="0.25">
      <c r="A7491" s="342"/>
      <c r="B7491" s="417"/>
      <c r="C7491" s="418"/>
      <c r="S7491" s="367"/>
      <c r="T7491" s="367"/>
      <c r="U7491" s="368"/>
      <c r="V7491" s="1"/>
      <c r="W7491" s="1"/>
      <c r="X7491" s="1"/>
      <c r="Y7491" s="1"/>
      <c r="Z7491" s="1"/>
      <c r="AA7491" s="1"/>
      <c r="AB7491" s="1"/>
      <c r="AC7491" s="1"/>
    </row>
    <row r="7492" spans="1:29" ht="15" customHeight="1" x14ac:dyDescent="0.25">
      <c r="A7492" s="342"/>
      <c r="B7492" s="417"/>
      <c r="C7492" s="418"/>
      <c r="S7492" s="367"/>
      <c r="T7492" s="367"/>
      <c r="U7492" s="368"/>
      <c r="V7492" s="1"/>
      <c r="W7492" s="1"/>
      <c r="X7492" s="1"/>
      <c r="Y7492" s="1"/>
      <c r="Z7492" s="1"/>
      <c r="AA7492" s="1"/>
      <c r="AB7492" s="1"/>
      <c r="AC7492" s="1"/>
    </row>
    <row r="7493" spans="1:29" ht="15" customHeight="1" x14ac:dyDescent="0.25">
      <c r="A7493" s="342"/>
      <c r="B7493" s="417"/>
      <c r="C7493" s="418"/>
      <c r="S7493" s="367"/>
      <c r="T7493" s="367"/>
      <c r="U7493" s="368"/>
      <c r="V7493" s="1"/>
      <c r="W7493" s="1"/>
      <c r="X7493" s="1"/>
      <c r="Y7493" s="1"/>
      <c r="Z7493" s="1"/>
      <c r="AA7493" s="1"/>
      <c r="AB7493" s="1"/>
      <c r="AC7493" s="1"/>
    </row>
    <row r="7494" spans="1:29" ht="15" customHeight="1" x14ac:dyDescent="0.25">
      <c r="A7494" s="342"/>
      <c r="B7494" s="417"/>
      <c r="C7494" s="418"/>
      <c r="S7494" s="367"/>
      <c r="T7494" s="367"/>
      <c r="U7494" s="368"/>
      <c r="V7494" s="1"/>
      <c r="W7494" s="1"/>
      <c r="X7494" s="1"/>
      <c r="Y7494" s="1"/>
      <c r="Z7494" s="1"/>
      <c r="AA7494" s="1"/>
      <c r="AB7494" s="1"/>
      <c r="AC7494" s="1"/>
    </row>
    <row r="7495" spans="1:29" ht="15" customHeight="1" x14ac:dyDescent="0.25">
      <c r="A7495" s="342"/>
      <c r="B7495" s="417"/>
      <c r="C7495" s="418"/>
      <c r="S7495" s="367"/>
      <c r="T7495" s="367"/>
      <c r="U7495" s="368"/>
      <c r="V7495" s="1"/>
      <c r="W7495" s="1"/>
      <c r="X7495" s="1"/>
      <c r="Y7495" s="1"/>
      <c r="Z7495" s="1"/>
      <c r="AA7495" s="1"/>
      <c r="AB7495" s="1"/>
      <c r="AC7495" s="1"/>
    </row>
    <row r="7496" spans="1:29" ht="15" customHeight="1" x14ac:dyDescent="0.25">
      <c r="A7496" s="342"/>
      <c r="B7496" s="417"/>
      <c r="C7496" s="418"/>
      <c r="S7496" s="367"/>
      <c r="T7496" s="367"/>
      <c r="U7496" s="368"/>
      <c r="V7496" s="1"/>
      <c r="W7496" s="1"/>
      <c r="X7496" s="1"/>
      <c r="Y7496" s="1"/>
      <c r="Z7496" s="1"/>
      <c r="AA7496" s="1"/>
      <c r="AB7496" s="1"/>
      <c r="AC7496" s="1"/>
    </row>
    <row r="7497" spans="1:29" ht="15" customHeight="1" x14ac:dyDescent="0.25">
      <c r="A7497" s="342"/>
      <c r="B7497" s="417"/>
      <c r="C7497" s="418"/>
      <c r="S7497" s="367"/>
      <c r="T7497" s="367"/>
      <c r="U7497" s="368"/>
      <c r="V7497" s="1"/>
      <c r="W7497" s="1"/>
      <c r="X7497" s="1"/>
      <c r="Y7497" s="1"/>
      <c r="Z7497" s="1"/>
      <c r="AA7497" s="1"/>
      <c r="AB7497" s="1"/>
      <c r="AC7497" s="1"/>
    </row>
    <row r="7498" spans="1:29" ht="15" customHeight="1" x14ac:dyDescent="0.25">
      <c r="A7498" s="342"/>
      <c r="B7498" s="417"/>
      <c r="C7498" s="418"/>
      <c r="S7498" s="367"/>
      <c r="T7498" s="367"/>
      <c r="U7498" s="368"/>
      <c r="V7498" s="1"/>
      <c r="W7498" s="1"/>
      <c r="X7498" s="1"/>
      <c r="Y7498" s="1"/>
      <c r="Z7498" s="1"/>
      <c r="AA7498" s="1"/>
      <c r="AB7498" s="1"/>
      <c r="AC7498" s="1"/>
    </row>
    <row r="7499" spans="1:29" ht="15" customHeight="1" x14ac:dyDescent="0.25">
      <c r="A7499" s="342"/>
      <c r="B7499" s="417"/>
      <c r="C7499" s="418"/>
      <c r="S7499" s="367"/>
      <c r="T7499" s="367"/>
      <c r="U7499" s="368"/>
      <c r="V7499" s="1"/>
      <c r="W7499" s="1"/>
      <c r="X7499" s="1"/>
      <c r="Y7499" s="1"/>
      <c r="Z7499" s="1"/>
      <c r="AA7499" s="1"/>
      <c r="AB7499" s="1"/>
      <c r="AC7499" s="1"/>
    </row>
    <row r="7500" spans="1:29" ht="15" customHeight="1" x14ac:dyDescent="0.25">
      <c r="A7500" s="342"/>
      <c r="B7500" s="417"/>
      <c r="C7500" s="418"/>
      <c r="S7500" s="367"/>
      <c r="T7500" s="367"/>
      <c r="U7500" s="368"/>
      <c r="V7500" s="1"/>
      <c r="W7500" s="1"/>
      <c r="X7500" s="1"/>
      <c r="Y7500" s="1"/>
      <c r="Z7500" s="1"/>
      <c r="AA7500" s="1"/>
      <c r="AB7500" s="1"/>
      <c r="AC7500" s="1"/>
    </row>
    <row r="7501" spans="1:29" ht="15" customHeight="1" x14ac:dyDescent="0.25">
      <c r="A7501" s="342"/>
      <c r="B7501" s="417"/>
      <c r="C7501" s="418"/>
      <c r="S7501" s="367"/>
      <c r="T7501" s="367"/>
      <c r="U7501" s="368"/>
      <c r="V7501" s="1"/>
      <c r="W7501" s="1"/>
      <c r="X7501" s="1"/>
      <c r="Y7501" s="1"/>
      <c r="Z7501" s="1"/>
      <c r="AA7501" s="1"/>
      <c r="AB7501" s="1"/>
      <c r="AC7501" s="1"/>
    </row>
    <row r="7502" spans="1:29" ht="15" customHeight="1" x14ac:dyDescent="0.25">
      <c r="A7502" s="342"/>
      <c r="B7502" s="417"/>
      <c r="C7502" s="418"/>
      <c r="S7502" s="367"/>
      <c r="T7502" s="367"/>
      <c r="U7502" s="368"/>
      <c r="V7502" s="1"/>
      <c r="W7502" s="1"/>
      <c r="X7502" s="1"/>
      <c r="Y7502" s="1"/>
      <c r="Z7502" s="1"/>
      <c r="AA7502" s="1"/>
      <c r="AB7502" s="1"/>
      <c r="AC7502" s="1"/>
    </row>
    <row r="7503" spans="1:29" ht="15" customHeight="1" x14ac:dyDescent="0.25">
      <c r="A7503" s="342"/>
      <c r="B7503" s="417"/>
      <c r="C7503" s="418"/>
      <c r="S7503" s="367"/>
      <c r="T7503" s="367"/>
      <c r="U7503" s="368"/>
      <c r="V7503" s="1"/>
      <c r="W7503" s="1"/>
      <c r="X7503" s="1"/>
      <c r="Y7503" s="1"/>
      <c r="Z7503" s="1"/>
      <c r="AA7503" s="1"/>
      <c r="AB7503" s="1"/>
      <c r="AC7503" s="1"/>
    </row>
    <row r="7504" spans="1:29" ht="15" customHeight="1" x14ac:dyDescent="0.25">
      <c r="A7504" s="342"/>
      <c r="B7504" s="417"/>
      <c r="C7504" s="418"/>
      <c r="S7504" s="367"/>
      <c r="T7504" s="367"/>
      <c r="U7504" s="368"/>
      <c r="V7504" s="1"/>
      <c r="W7504" s="1"/>
      <c r="X7504" s="1"/>
      <c r="Y7504" s="1"/>
      <c r="Z7504" s="1"/>
      <c r="AA7504" s="1"/>
      <c r="AB7504" s="1"/>
      <c r="AC7504" s="1"/>
    </row>
    <row r="7505" spans="1:29" ht="15" customHeight="1" x14ac:dyDescent="0.25">
      <c r="A7505" s="342"/>
      <c r="B7505" s="417"/>
      <c r="C7505" s="418"/>
      <c r="S7505" s="367"/>
      <c r="T7505" s="367"/>
      <c r="U7505" s="368"/>
      <c r="V7505" s="1"/>
      <c r="W7505" s="1"/>
      <c r="X7505" s="1"/>
      <c r="Y7505" s="1"/>
      <c r="Z7505" s="1"/>
      <c r="AA7505" s="1"/>
      <c r="AB7505" s="1"/>
      <c r="AC7505" s="1"/>
    </row>
    <row r="7506" spans="1:29" ht="15" customHeight="1" x14ac:dyDescent="0.25">
      <c r="A7506" s="342"/>
      <c r="B7506" s="417"/>
      <c r="C7506" s="418"/>
      <c r="S7506" s="367"/>
      <c r="T7506" s="367"/>
      <c r="U7506" s="368"/>
      <c r="V7506" s="1"/>
      <c r="W7506" s="1"/>
      <c r="X7506" s="1"/>
      <c r="Y7506" s="1"/>
      <c r="Z7506" s="1"/>
      <c r="AA7506" s="1"/>
      <c r="AB7506" s="1"/>
      <c r="AC7506" s="1"/>
    </row>
    <row r="7507" spans="1:29" ht="15" customHeight="1" x14ac:dyDescent="0.25">
      <c r="A7507" s="342"/>
      <c r="B7507" s="417"/>
      <c r="C7507" s="418"/>
      <c r="S7507" s="367"/>
      <c r="T7507" s="367"/>
      <c r="U7507" s="368"/>
      <c r="V7507" s="1"/>
      <c r="W7507" s="1"/>
      <c r="X7507" s="1"/>
      <c r="Y7507" s="1"/>
      <c r="Z7507" s="1"/>
      <c r="AA7507" s="1"/>
      <c r="AB7507" s="1"/>
      <c r="AC7507" s="1"/>
    </row>
    <row r="7508" spans="1:29" ht="15" customHeight="1" x14ac:dyDescent="0.25">
      <c r="A7508" s="342"/>
      <c r="B7508" s="417"/>
      <c r="C7508" s="418"/>
      <c r="S7508" s="367"/>
      <c r="T7508" s="367"/>
      <c r="U7508" s="368"/>
      <c r="V7508" s="1"/>
      <c r="W7508" s="1"/>
      <c r="X7508" s="1"/>
      <c r="Y7508" s="1"/>
      <c r="Z7508" s="1"/>
      <c r="AA7508" s="1"/>
      <c r="AB7508" s="1"/>
      <c r="AC7508" s="1"/>
    </row>
    <row r="7509" spans="1:29" ht="15" customHeight="1" x14ac:dyDescent="0.25">
      <c r="A7509" s="342"/>
      <c r="B7509" s="417"/>
      <c r="C7509" s="418"/>
      <c r="S7509" s="367"/>
      <c r="T7509" s="367"/>
      <c r="U7509" s="368"/>
      <c r="V7509" s="1"/>
      <c r="W7509" s="1"/>
      <c r="X7509" s="1"/>
      <c r="Y7509" s="1"/>
      <c r="Z7509" s="1"/>
      <c r="AA7509" s="1"/>
      <c r="AB7509" s="1"/>
      <c r="AC7509" s="1"/>
    </row>
    <row r="7510" spans="1:29" ht="15" customHeight="1" x14ac:dyDescent="0.25">
      <c r="A7510" s="342"/>
      <c r="B7510" s="417"/>
      <c r="C7510" s="418"/>
      <c r="S7510" s="367"/>
      <c r="T7510" s="367"/>
      <c r="U7510" s="368"/>
      <c r="V7510" s="1"/>
      <c r="W7510" s="1"/>
      <c r="X7510" s="1"/>
      <c r="Y7510" s="1"/>
      <c r="Z7510" s="1"/>
      <c r="AA7510" s="1"/>
      <c r="AB7510" s="1"/>
      <c r="AC7510" s="1"/>
    </row>
    <row r="7511" spans="1:29" ht="15" customHeight="1" x14ac:dyDescent="0.25">
      <c r="A7511" s="342"/>
      <c r="B7511" s="417"/>
      <c r="C7511" s="418"/>
      <c r="S7511" s="367"/>
      <c r="T7511" s="367"/>
      <c r="U7511" s="368"/>
      <c r="V7511" s="1"/>
      <c r="W7511" s="1"/>
      <c r="X7511" s="1"/>
      <c r="Y7511" s="1"/>
      <c r="Z7511" s="1"/>
      <c r="AA7511" s="1"/>
      <c r="AB7511" s="1"/>
      <c r="AC7511" s="1"/>
    </row>
    <row r="7512" spans="1:29" ht="15" customHeight="1" x14ac:dyDescent="0.25">
      <c r="A7512" s="342"/>
      <c r="B7512" s="417"/>
      <c r="C7512" s="418"/>
      <c r="S7512" s="367"/>
      <c r="T7512" s="367"/>
      <c r="U7512" s="368"/>
      <c r="V7512" s="1"/>
      <c r="W7512" s="1"/>
      <c r="X7512" s="1"/>
      <c r="Y7512" s="1"/>
      <c r="Z7512" s="1"/>
      <c r="AA7512" s="1"/>
      <c r="AB7512" s="1"/>
      <c r="AC7512" s="1"/>
    </row>
    <row r="7513" spans="1:29" ht="15" customHeight="1" x14ac:dyDescent="0.25">
      <c r="A7513" s="342"/>
      <c r="B7513" s="417"/>
      <c r="C7513" s="418"/>
      <c r="S7513" s="367"/>
      <c r="T7513" s="367"/>
      <c r="U7513" s="368"/>
      <c r="V7513" s="1"/>
      <c r="W7513" s="1"/>
      <c r="X7513" s="1"/>
      <c r="Y7513" s="1"/>
      <c r="Z7513" s="1"/>
      <c r="AA7513" s="1"/>
      <c r="AB7513" s="1"/>
      <c r="AC7513" s="1"/>
    </row>
    <row r="7514" spans="1:29" ht="15" customHeight="1" x14ac:dyDescent="0.25">
      <c r="A7514" s="342"/>
      <c r="B7514" s="417"/>
      <c r="C7514" s="418"/>
      <c r="S7514" s="367"/>
      <c r="T7514" s="367"/>
      <c r="U7514" s="368"/>
      <c r="V7514" s="1"/>
      <c r="W7514" s="1"/>
      <c r="X7514" s="1"/>
      <c r="Y7514" s="1"/>
      <c r="Z7514" s="1"/>
      <c r="AA7514" s="1"/>
      <c r="AB7514" s="1"/>
      <c r="AC7514" s="1"/>
    </row>
    <row r="7515" spans="1:29" ht="15" customHeight="1" x14ac:dyDescent="0.25">
      <c r="A7515" s="342"/>
      <c r="B7515" s="417"/>
      <c r="C7515" s="418"/>
      <c r="S7515" s="367"/>
      <c r="T7515" s="367"/>
      <c r="U7515" s="368"/>
      <c r="V7515" s="1"/>
      <c r="W7515" s="1"/>
      <c r="X7515" s="1"/>
      <c r="Y7515" s="1"/>
      <c r="Z7515" s="1"/>
      <c r="AA7515" s="1"/>
      <c r="AB7515" s="1"/>
      <c r="AC7515" s="1"/>
    </row>
    <row r="7516" spans="1:29" ht="15" customHeight="1" x14ac:dyDescent="0.25">
      <c r="A7516" s="342"/>
      <c r="B7516" s="417"/>
      <c r="C7516" s="418"/>
      <c r="S7516" s="367"/>
      <c r="T7516" s="367"/>
      <c r="U7516" s="368"/>
      <c r="V7516" s="1"/>
      <c r="W7516" s="1"/>
      <c r="X7516" s="1"/>
      <c r="Y7516" s="1"/>
      <c r="Z7516" s="1"/>
      <c r="AA7516" s="1"/>
      <c r="AB7516" s="1"/>
      <c r="AC7516" s="1"/>
    </row>
    <row r="7517" spans="1:29" ht="15" customHeight="1" x14ac:dyDescent="0.25">
      <c r="A7517" s="342"/>
      <c r="B7517" s="417"/>
      <c r="C7517" s="418"/>
      <c r="S7517" s="367"/>
      <c r="T7517" s="367"/>
      <c r="U7517" s="368"/>
      <c r="V7517" s="1"/>
      <c r="W7517" s="1"/>
      <c r="X7517" s="1"/>
      <c r="Y7517" s="1"/>
      <c r="Z7517" s="1"/>
      <c r="AA7517" s="1"/>
      <c r="AB7517" s="1"/>
      <c r="AC7517" s="1"/>
    </row>
    <row r="7518" spans="1:29" ht="15" customHeight="1" x14ac:dyDescent="0.25">
      <c r="A7518" s="342"/>
      <c r="B7518" s="417"/>
      <c r="C7518" s="418"/>
      <c r="S7518" s="367"/>
      <c r="T7518" s="367"/>
      <c r="U7518" s="368"/>
      <c r="V7518" s="1"/>
      <c r="W7518" s="1"/>
      <c r="X7518" s="1"/>
      <c r="Y7518" s="1"/>
      <c r="Z7518" s="1"/>
      <c r="AA7518" s="1"/>
      <c r="AB7518" s="1"/>
      <c r="AC7518" s="1"/>
    </row>
    <row r="7519" spans="1:29" ht="15" customHeight="1" x14ac:dyDescent="0.25">
      <c r="A7519" s="342"/>
      <c r="B7519" s="417"/>
      <c r="C7519" s="418"/>
      <c r="S7519" s="367"/>
      <c r="T7519" s="367"/>
      <c r="U7519" s="368"/>
      <c r="V7519" s="1"/>
      <c r="W7519" s="1"/>
      <c r="X7519" s="1"/>
      <c r="Y7519" s="1"/>
      <c r="Z7519" s="1"/>
      <c r="AA7519" s="1"/>
      <c r="AB7519" s="1"/>
      <c r="AC7519" s="1"/>
    </row>
    <row r="7520" spans="1:29" ht="15" customHeight="1" x14ac:dyDescent="0.25">
      <c r="A7520" s="342"/>
      <c r="B7520" s="417"/>
      <c r="C7520" s="418"/>
      <c r="S7520" s="367"/>
      <c r="T7520" s="367"/>
      <c r="U7520" s="368"/>
      <c r="V7520" s="1"/>
      <c r="W7520" s="1"/>
      <c r="X7520" s="1"/>
      <c r="Y7520" s="1"/>
      <c r="Z7520" s="1"/>
      <c r="AA7520" s="1"/>
      <c r="AB7520" s="1"/>
      <c r="AC7520" s="1"/>
    </row>
    <row r="7521" spans="1:29" ht="15" customHeight="1" x14ac:dyDescent="0.25">
      <c r="A7521" s="342"/>
      <c r="B7521" s="417"/>
      <c r="C7521" s="418"/>
      <c r="S7521" s="367"/>
      <c r="T7521" s="367"/>
      <c r="U7521" s="368"/>
      <c r="V7521" s="1"/>
      <c r="W7521" s="1"/>
      <c r="X7521" s="1"/>
      <c r="Y7521" s="1"/>
      <c r="Z7521" s="1"/>
      <c r="AA7521" s="1"/>
      <c r="AB7521" s="1"/>
      <c r="AC7521" s="1"/>
    </row>
    <row r="7522" spans="1:29" ht="15" customHeight="1" x14ac:dyDescent="0.25">
      <c r="A7522" s="342"/>
      <c r="B7522" s="417"/>
      <c r="C7522" s="418"/>
      <c r="S7522" s="367"/>
      <c r="T7522" s="367"/>
      <c r="U7522" s="368"/>
      <c r="V7522" s="1"/>
      <c r="W7522" s="1"/>
      <c r="X7522" s="1"/>
      <c r="Y7522" s="1"/>
      <c r="Z7522" s="1"/>
      <c r="AA7522" s="1"/>
      <c r="AB7522" s="1"/>
      <c r="AC7522" s="1"/>
    </row>
    <row r="7523" spans="1:29" ht="15" customHeight="1" x14ac:dyDescent="0.25">
      <c r="A7523" s="342"/>
      <c r="B7523" s="417"/>
      <c r="C7523" s="418"/>
      <c r="S7523" s="367"/>
      <c r="T7523" s="367"/>
      <c r="U7523" s="368"/>
      <c r="V7523" s="1"/>
      <c r="W7523" s="1"/>
      <c r="X7523" s="1"/>
      <c r="Y7523" s="1"/>
      <c r="Z7523" s="1"/>
      <c r="AA7523" s="1"/>
      <c r="AB7523" s="1"/>
      <c r="AC7523" s="1"/>
    </row>
    <row r="7524" spans="1:29" ht="15" customHeight="1" x14ac:dyDescent="0.25">
      <c r="A7524" s="342"/>
      <c r="B7524" s="417"/>
      <c r="C7524" s="418"/>
      <c r="S7524" s="367"/>
      <c r="T7524" s="367"/>
      <c r="U7524" s="368"/>
      <c r="V7524" s="1"/>
      <c r="W7524" s="1"/>
      <c r="X7524" s="1"/>
      <c r="Y7524" s="1"/>
      <c r="Z7524" s="1"/>
      <c r="AA7524" s="1"/>
      <c r="AB7524" s="1"/>
      <c r="AC7524" s="1"/>
    </row>
    <row r="7525" spans="1:29" ht="15" customHeight="1" x14ac:dyDescent="0.25">
      <c r="A7525" s="342"/>
      <c r="B7525" s="417"/>
      <c r="C7525" s="418"/>
      <c r="S7525" s="367"/>
      <c r="T7525" s="367"/>
      <c r="U7525" s="368"/>
      <c r="V7525" s="1"/>
      <c r="W7525" s="1"/>
      <c r="X7525" s="1"/>
      <c r="Y7525" s="1"/>
      <c r="Z7525" s="1"/>
      <c r="AA7525" s="1"/>
      <c r="AB7525" s="1"/>
      <c r="AC7525" s="1"/>
    </row>
    <row r="7526" spans="1:29" ht="15" customHeight="1" x14ac:dyDescent="0.25">
      <c r="A7526" s="342"/>
      <c r="B7526" s="417"/>
      <c r="C7526" s="418"/>
      <c r="S7526" s="367"/>
      <c r="T7526" s="367"/>
      <c r="U7526" s="368"/>
      <c r="V7526" s="1"/>
      <c r="W7526" s="1"/>
      <c r="X7526" s="1"/>
      <c r="Y7526" s="1"/>
      <c r="Z7526" s="1"/>
      <c r="AA7526" s="1"/>
      <c r="AB7526" s="1"/>
      <c r="AC7526" s="1"/>
    </row>
    <row r="7527" spans="1:29" ht="15" customHeight="1" x14ac:dyDescent="0.25">
      <c r="A7527" s="342"/>
      <c r="B7527" s="417"/>
      <c r="C7527" s="418"/>
      <c r="S7527" s="367"/>
      <c r="T7527" s="367"/>
      <c r="U7527" s="368"/>
      <c r="V7527" s="1"/>
      <c r="W7527" s="1"/>
      <c r="X7527" s="1"/>
      <c r="Y7527" s="1"/>
      <c r="Z7527" s="1"/>
      <c r="AA7527" s="1"/>
      <c r="AB7527" s="1"/>
      <c r="AC7527" s="1"/>
    </row>
    <row r="7528" spans="1:29" ht="15" customHeight="1" x14ac:dyDescent="0.25">
      <c r="A7528" s="342"/>
      <c r="B7528" s="417"/>
      <c r="C7528" s="418"/>
      <c r="S7528" s="367"/>
      <c r="T7528" s="367"/>
      <c r="U7528" s="368"/>
      <c r="V7528" s="1"/>
      <c r="W7528" s="1"/>
      <c r="X7528" s="1"/>
      <c r="Y7528" s="1"/>
      <c r="Z7528" s="1"/>
      <c r="AA7528" s="1"/>
      <c r="AB7528" s="1"/>
      <c r="AC7528" s="1"/>
    </row>
    <row r="7529" spans="1:29" ht="15" customHeight="1" x14ac:dyDescent="0.25">
      <c r="A7529" s="342"/>
      <c r="B7529" s="417"/>
      <c r="C7529" s="418"/>
      <c r="S7529" s="367"/>
      <c r="T7529" s="367"/>
      <c r="U7529" s="368"/>
      <c r="V7529" s="1"/>
      <c r="W7529" s="1"/>
      <c r="X7529" s="1"/>
      <c r="Y7529" s="1"/>
      <c r="Z7529" s="1"/>
      <c r="AA7529" s="1"/>
      <c r="AB7529" s="1"/>
      <c r="AC7529" s="1"/>
    </row>
    <row r="7530" spans="1:29" ht="15" customHeight="1" x14ac:dyDescent="0.25">
      <c r="A7530" s="342"/>
      <c r="B7530" s="417"/>
      <c r="C7530" s="418"/>
      <c r="S7530" s="367"/>
      <c r="T7530" s="367"/>
      <c r="U7530" s="368"/>
      <c r="V7530" s="1"/>
      <c r="W7530" s="1"/>
      <c r="X7530" s="1"/>
      <c r="Y7530" s="1"/>
      <c r="Z7530" s="1"/>
      <c r="AA7530" s="1"/>
      <c r="AB7530" s="1"/>
      <c r="AC7530" s="1"/>
    </row>
    <row r="7531" spans="1:29" ht="15" customHeight="1" x14ac:dyDescent="0.25">
      <c r="A7531" s="342"/>
      <c r="B7531" s="417"/>
      <c r="C7531" s="418"/>
      <c r="S7531" s="367"/>
      <c r="T7531" s="367"/>
      <c r="U7531" s="368"/>
      <c r="V7531" s="1"/>
      <c r="W7531" s="1"/>
      <c r="X7531" s="1"/>
      <c r="Y7531" s="1"/>
      <c r="Z7531" s="1"/>
      <c r="AA7531" s="1"/>
      <c r="AB7531" s="1"/>
      <c r="AC7531" s="1"/>
    </row>
    <row r="7532" spans="1:29" ht="15" customHeight="1" x14ac:dyDescent="0.25">
      <c r="A7532" s="342"/>
      <c r="B7532" s="417"/>
      <c r="C7532" s="418"/>
      <c r="S7532" s="367"/>
      <c r="T7532" s="367"/>
      <c r="U7532" s="368"/>
      <c r="V7532" s="1"/>
      <c r="W7532" s="1"/>
      <c r="X7532" s="1"/>
      <c r="Y7532" s="1"/>
      <c r="Z7532" s="1"/>
      <c r="AA7532" s="1"/>
      <c r="AB7532" s="1"/>
      <c r="AC7532" s="1"/>
    </row>
    <row r="7533" spans="1:29" ht="15" customHeight="1" x14ac:dyDescent="0.25">
      <c r="A7533" s="342"/>
      <c r="B7533" s="417"/>
      <c r="C7533" s="418"/>
      <c r="S7533" s="367"/>
      <c r="T7533" s="367"/>
      <c r="U7533" s="368"/>
      <c r="V7533" s="1"/>
      <c r="W7533" s="1"/>
      <c r="X7533" s="1"/>
      <c r="Y7533" s="1"/>
      <c r="Z7533" s="1"/>
      <c r="AA7533" s="1"/>
      <c r="AB7533" s="1"/>
      <c r="AC7533" s="1"/>
    </row>
    <row r="7534" spans="1:29" ht="15" customHeight="1" x14ac:dyDescent="0.25">
      <c r="A7534" s="342"/>
      <c r="B7534" s="417"/>
      <c r="C7534" s="418"/>
      <c r="S7534" s="367"/>
      <c r="T7534" s="367"/>
      <c r="U7534" s="368"/>
      <c r="V7534" s="1"/>
      <c r="W7534" s="1"/>
      <c r="X7534" s="1"/>
      <c r="Y7534" s="1"/>
      <c r="Z7534" s="1"/>
      <c r="AA7534" s="1"/>
      <c r="AB7534" s="1"/>
      <c r="AC7534" s="1"/>
    </row>
    <row r="7535" spans="1:29" ht="15" customHeight="1" x14ac:dyDescent="0.25">
      <c r="A7535" s="342"/>
      <c r="B7535" s="417"/>
      <c r="C7535" s="418"/>
      <c r="S7535" s="367"/>
      <c r="T7535" s="367"/>
      <c r="U7535" s="368"/>
      <c r="V7535" s="1"/>
      <c r="W7535" s="1"/>
      <c r="X7535" s="1"/>
      <c r="Y7535" s="1"/>
      <c r="Z7535" s="1"/>
      <c r="AA7535" s="1"/>
      <c r="AB7535" s="1"/>
      <c r="AC7535" s="1"/>
    </row>
    <row r="7536" spans="1:29" ht="15" customHeight="1" x14ac:dyDescent="0.25">
      <c r="A7536" s="342"/>
      <c r="B7536" s="417"/>
      <c r="C7536" s="418"/>
      <c r="S7536" s="367"/>
      <c r="T7536" s="367"/>
      <c r="U7536" s="368"/>
      <c r="V7536" s="1"/>
      <c r="W7536" s="1"/>
      <c r="X7536" s="1"/>
      <c r="Y7536" s="1"/>
      <c r="Z7536" s="1"/>
      <c r="AA7536" s="1"/>
      <c r="AB7536" s="1"/>
      <c r="AC7536" s="1"/>
    </row>
    <row r="7537" spans="1:29" ht="15" customHeight="1" x14ac:dyDescent="0.25">
      <c r="A7537" s="342"/>
      <c r="B7537" s="417"/>
      <c r="C7537" s="418"/>
      <c r="S7537" s="367"/>
      <c r="T7537" s="367"/>
      <c r="U7537" s="368"/>
      <c r="V7537" s="1"/>
      <c r="W7537" s="1"/>
      <c r="X7537" s="1"/>
      <c r="Y7537" s="1"/>
      <c r="Z7537" s="1"/>
      <c r="AA7537" s="1"/>
      <c r="AB7537" s="1"/>
      <c r="AC7537" s="1"/>
    </row>
    <row r="7538" spans="1:29" ht="15" customHeight="1" x14ac:dyDescent="0.25">
      <c r="A7538" s="342"/>
      <c r="B7538" s="417"/>
      <c r="C7538" s="418"/>
      <c r="S7538" s="367"/>
      <c r="T7538" s="367"/>
      <c r="U7538" s="368"/>
      <c r="V7538" s="1"/>
      <c r="W7538" s="1"/>
      <c r="X7538" s="1"/>
      <c r="Y7538" s="1"/>
      <c r="Z7538" s="1"/>
      <c r="AA7538" s="1"/>
      <c r="AB7538" s="1"/>
      <c r="AC7538" s="1"/>
    </row>
    <row r="7539" spans="1:29" ht="15" customHeight="1" x14ac:dyDescent="0.25">
      <c r="A7539" s="342"/>
      <c r="B7539" s="417"/>
      <c r="C7539" s="418"/>
      <c r="S7539" s="367"/>
      <c r="T7539" s="367"/>
      <c r="U7539" s="368"/>
      <c r="V7539" s="1"/>
      <c r="W7539" s="1"/>
      <c r="X7539" s="1"/>
      <c r="Y7539" s="1"/>
      <c r="Z7539" s="1"/>
      <c r="AA7539" s="1"/>
      <c r="AB7539" s="1"/>
      <c r="AC7539" s="1"/>
    </row>
    <row r="7540" spans="1:29" ht="15" customHeight="1" x14ac:dyDescent="0.25">
      <c r="A7540" s="342"/>
      <c r="B7540" s="417"/>
      <c r="C7540" s="418"/>
      <c r="S7540" s="367"/>
      <c r="T7540" s="367"/>
      <c r="U7540" s="368"/>
      <c r="V7540" s="1"/>
      <c r="W7540" s="1"/>
      <c r="X7540" s="1"/>
      <c r="Y7540" s="1"/>
      <c r="Z7540" s="1"/>
      <c r="AA7540" s="1"/>
      <c r="AB7540" s="1"/>
      <c r="AC7540" s="1"/>
    </row>
    <row r="7541" spans="1:29" ht="15" customHeight="1" x14ac:dyDescent="0.25">
      <c r="A7541" s="342"/>
      <c r="B7541" s="417"/>
      <c r="C7541" s="418"/>
      <c r="S7541" s="367"/>
      <c r="T7541" s="367"/>
      <c r="U7541" s="368"/>
      <c r="V7541" s="1"/>
      <c r="W7541" s="1"/>
      <c r="X7541" s="1"/>
      <c r="Y7541" s="1"/>
      <c r="Z7541" s="1"/>
      <c r="AA7541" s="1"/>
      <c r="AB7541" s="1"/>
      <c r="AC7541" s="1"/>
    </row>
    <row r="7542" spans="1:29" ht="15" customHeight="1" x14ac:dyDescent="0.25">
      <c r="A7542" s="342"/>
      <c r="B7542" s="417"/>
      <c r="C7542" s="418"/>
      <c r="S7542" s="367"/>
      <c r="T7542" s="367"/>
      <c r="U7542" s="368"/>
      <c r="V7542" s="1"/>
      <c r="W7542" s="1"/>
      <c r="X7542" s="1"/>
      <c r="Y7542" s="1"/>
      <c r="Z7542" s="1"/>
      <c r="AA7542" s="1"/>
      <c r="AB7542" s="1"/>
      <c r="AC7542" s="1"/>
    </row>
    <row r="7543" spans="1:29" ht="15" customHeight="1" x14ac:dyDescent="0.25">
      <c r="A7543" s="342"/>
      <c r="B7543" s="417"/>
      <c r="C7543" s="418"/>
      <c r="S7543" s="367"/>
      <c r="T7543" s="367"/>
      <c r="U7543" s="368"/>
      <c r="V7543" s="1"/>
      <c r="W7543" s="1"/>
      <c r="X7543" s="1"/>
      <c r="Y7543" s="1"/>
      <c r="Z7543" s="1"/>
      <c r="AA7543" s="1"/>
      <c r="AB7543" s="1"/>
      <c r="AC7543" s="1"/>
    </row>
    <row r="7544" spans="1:29" ht="15" customHeight="1" x14ac:dyDescent="0.25">
      <c r="A7544" s="342"/>
      <c r="B7544" s="417"/>
      <c r="C7544" s="418"/>
      <c r="S7544" s="367"/>
      <c r="T7544" s="367"/>
      <c r="U7544" s="368"/>
      <c r="V7544" s="1"/>
      <c r="W7544" s="1"/>
      <c r="X7544" s="1"/>
      <c r="Y7544" s="1"/>
      <c r="Z7544" s="1"/>
      <c r="AA7544" s="1"/>
      <c r="AB7544" s="1"/>
      <c r="AC7544" s="1"/>
    </row>
    <row r="7545" spans="1:29" ht="15" customHeight="1" x14ac:dyDescent="0.25">
      <c r="A7545" s="342"/>
      <c r="B7545" s="417"/>
      <c r="C7545" s="418"/>
      <c r="S7545" s="367"/>
      <c r="T7545" s="367"/>
      <c r="U7545" s="368"/>
      <c r="V7545" s="1"/>
      <c r="W7545" s="1"/>
      <c r="X7545" s="1"/>
      <c r="Y7545" s="1"/>
      <c r="Z7545" s="1"/>
      <c r="AA7545" s="1"/>
      <c r="AB7545" s="1"/>
      <c r="AC7545" s="1"/>
    </row>
    <row r="7546" spans="1:29" ht="15" customHeight="1" x14ac:dyDescent="0.25">
      <c r="A7546" s="342"/>
      <c r="B7546" s="417"/>
      <c r="C7546" s="418"/>
      <c r="S7546" s="367"/>
      <c r="T7546" s="367"/>
      <c r="U7546" s="368"/>
      <c r="V7546" s="1"/>
      <c r="W7546" s="1"/>
      <c r="X7546" s="1"/>
      <c r="Y7546" s="1"/>
      <c r="Z7546" s="1"/>
      <c r="AA7546" s="1"/>
      <c r="AB7546" s="1"/>
      <c r="AC7546" s="1"/>
    </row>
    <row r="7547" spans="1:29" ht="15" customHeight="1" x14ac:dyDescent="0.25">
      <c r="A7547" s="342"/>
      <c r="B7547" s="417"/>
      <c r="C7547" s="418"/>
      <c r="S7547" s="367"/>
      <c r="T7547" s="367"/>
      <c r="U7547" s="368"/>
      <c r="V7547" s="1"/>
      <c r="W7547" s="1"/>
      <c r="X7547" s="1"/>
      <c r="Y7547" s="1"/>
      <c r="Z7547" s="1"/>
      <c r="AA7547" s="1"/>
      <c r="AB7547" s="1"/>
      <c r="AC7547" s="1"/>
    </row>
    <row r="7548" spans="1:29" ht="15" customHeight="1" x14ac:dyDescent="0.25">
      <c r="A7548" s="342"/>
      <c r="B7548" s="417"/>
      <c r="C7548" s="418"/>
      <c r="S7548" s="367"/>
      <c r="T7548" s="367"/>
      <c r="U7548" s="368"/>
      <c r="V7548" s="1"/>
      <c r="W7548" s="1"/>
      <c r="X7548" s="1"/>
      <c r="Y7548" s="1"/>
      <c r="Z7548" s="1"/>
      <c r="AA7548" s="1"/>
      <c r="AB7548" s="1"/>
      <c r="AC7548" s="1"/>
    </row>
    <row r="7549" spans="1:29" ht="15" customHeight="1" x14ac:dyDescent="0.25">
      <c r="A7549" s="342"/>
      <c r="B7549" s="417"/>
      <c r="C7549" s="418"/>
      <c r="S7549" s="367"/>
      <c r="T7549" s="367"/>
      <c r="U7549" s="368"/>
      <c r="V7549" s="1"/>
      <c r="W7549" s="1"/>
      <c r="X7549" s="1"/>
      <c r="Y7549" s="1"/>
      <c r="Z7549" s="1"/>
      <c r="AA7549" s="1"/>
      <c r="AB7549" s="1"/>
      <c r="AC7549" s="1"/>
    </row>
    <row r="7550" spans="1:29" ht="15" customHeight="1" x14ac:dyDescent="0.25">
      <c r="A7550" s="342"/>
      <c r="B7550" s="417"/>
      <c r="C7550" s="418"/>
      <c r="S7550" s="367"/>
      <c r="T7550" s="367"/>
      <c r="U7550" s="368"/>
      <c r="V7550" s="1"/>
      <c r="W7550" s="1"/>
      <c r="X7550" s="1"/>
      <c r="Y7550" s="1"/>
      <c r="Z7550" s="1"/>
      <c r="AA7550" s="1"/>
      <c r="AB7550" s="1"/>
      <c r="AC7550" s="1"/>
    </row>
    <row r="7551" spans="1:29" ht="15" customHeight="1" x14ac:dyDescent="0.25">
      <c r="A7551" s="342"/>
      <c r="B7551" s="417"/>
      <c r="C7551" s="418"/>
      <c r="S7551" s="367"/>
      <c r="T7551" s="367"/>
      <c r="U7551" s="368"/>
      <c r="V7551" s="1"/>
      <c r="W7551" s="1"/>
      <c r="X7551" s="1"/>
      <c r="Y7551" s="1"/>
      <c r="Z7551" s="1"/>
      <c r="AA7551" s="1"/>
      <c r="AB7551" s="1"/>
      <c r="AC7551" s="1"/>
    </row>
    <row r="7552" spans="1:29" ht="15" customHeight="1" x14ac:dyDescent="0.25">
      <c r="A7552" s="342"/>
      <c r="B7552" s="417"/>
      <c r="C7552" s="418"/>
      <c r="S7552" s="367"/>
      <c r="T7552" s="367"/>
      <c r="U7552" s="368"/>
      <c r="V7552" s="1"/>
      <c r="W7552" s="1"/>
      <c r="X7552" s="1"/>
      <c r="Y7552" s="1"/>
      <c r="Z7552" s="1"/>
      <c r="AA7552" s="1"/>
      <c r="AB7552" s="1"/>
      <c r="AC7552" s="1"/>
    </row>
    <row r="7553" spans="1:29" ht="15" customHeight="1" x14ac:dyDescent="0.25">
      <c r="A7553" s="342"/>
      <c r="B7553" s="417"/>
      <c r="C7553" s="418"/>
      <c r="S7553" s="367"/>
      <c r="T7553" s="367"/>
      <c r="U7553" s="368"/>
      <c r="V7553" s="1"/>
      <c r="W7553" s="1"/>
      <c r="X7553" s="1"/>
      <c r="Y7553" s="1"/>
      <c r="Z7553" s="1"/>
      <c r="AA7553" s="1"/>
      <c r="AB7553" s="1"/>
      <c r="AC7553" s="1"/>
    </row>
    <row r="7554" spans="1:29" ht="15" customHeight="1" x14ac:dyDescent="0.25">
      <c r="A7554" s="342"/>
      <c r="B7554" s="417"/>
      <c r="C7554" s="418"/>
      <c r="S7554" s="367"/>
      <c r="T7554" s="367"/>
      <c r="U7554" s="368"/>
      <c r="V7554" s="1"/>
      <c r="W7554" s="1"/>
      <c r="X7554" s="1"/>
      <c r="Y7554" s="1"/>
      <c r="Z7554" s="1"/>
      <c r="AA7554" s="1"/>
      <c r="AB7554" s="1"/>
      <c r="AC7554" s="1"/>
    </row>
    <row r="7555" spans="1:29" ht="15" customHeight="1" x14ac:dyDescent="0.25">
      <c r="A7555" s="342"/>
      <c r="B7555" s="417"/>
      <c r="C7555" s="418"/>
      <c r="S7555" s="367"/>
      <c r="T7555" s="367"/>
      <c r="U7555" s="368"/>
      <c r="V7555" s="1"/>
      <c r="W7555" s="1"/>
      <c r="X7555" s="1"/>
      <c r="Y7555" s="1"/>
      <c r="Z7555" s="1"/>
      <c r="AA7555" s="1"/>
      <c r="AB7555" s="1"/>
      <c r="AC7555" s="1"/>
    </row>
    <row r="7556" spans="1:29" ht="15" customHeight="1" x14ac:dyDescent="0.25">
      <c r="A7556" s="342"/>
      <c r="B7556" s="417"/>
      <c r="C7556" s="418"/>
      <c r="S7556" s="367"/>
      <c r="T7556" s="367"/>
      <c r="U7556" s="368"/>
      <c r="V7556" s="1"/>
      <c r="W7556" s="1"/>
      <c r="X7556" s="1"/>
      <c r="Y7556" s="1"/>
      <c r="Z7556" s="1"/>
      <c r="AA7556" s="1"/>
      <c r="AB7556" s="1"/>
      <c r="AC7556" s="1"/>
    </row>
    <row r="7557" spans="1:29" ht="15" customHeight="1" x14ac:dyDescent="0.25">
      <c r="A7557" s="342"/>
      <c r="B7557" s="417"/>
      <c r="C7557" s="418"/>
      <c r="S7557" s="367"/>
      <c r="T7557" s="367"/>
      <c r="U7557" s="368"/>
      <c r="V7557" s="1"/>
      <c r="W7557" s="1"/>
      <c r="X7557" s="1"/>
      <c r="Y7557" s="1"/>
      <c r="Z7557" s="1"/>
      <c r="AA7557" s="1"/>
      <c r="AB7557" s="1"/>
      <c r="AC7557" s="1"/>
    </row>
    <row r="7558" spans="1:29" ht="15" customHeight="1" x14ac:dyDescent="0.25">
      <c r="A7558" s="342"/>
      <c r="B7558" s="417"/>
      <c r="C7558" s="418"/>
      <c r="S7558" s="367"/>
      <c r="T7558" s="367"/>
      <c r="U7558" s="368"/>
      <c r="V7558" s="1"/>
      <c r="W7558" s="1"/>
      <c r="X7558" s="1"/>
      <c r="Y7558" s="1"/>
      <c r="Z7558" s="1"/>
      <c r="AA7558" s="1"/>
      <c r="AB7558" s="1"/>
      <c r="AC7558" s="1"/>
    </row>
    <row r="7559" spans="1:29" ht="15" customHeight="1" x14ac:dyDescent="0.25">
      <c r="A7559" s="342"/>
      <c r="B7559" s="417"/>
      <c r="C7559" s="418"/>
      <c r="S7559" s="367"/>
      <c r="T7559" s="367"/>
      <c r="U7559" s="368"/>
      <c r="V7559" s="1"/>
      <c r="W7559" s="1"/>
      <c r="X7559" s="1"/>
      <c r="Y7559" s="1"/>
      <c r="Z7559" s="1"/>
      <c r="AA7559" s="1"/>
      <c r="AB7559" s="1"/>
      <c r="AC7559" s="1"/>
    </row>
    <row r="7560" spans="1:29" ht="15" customHeight="1" x14ac:dyDescent="0.25">
      <c r="A7560" s="342"/>
      <c r="B7560" s="417"/>
      <c r="C7560" s="418"/>
      <c r="S7560" s="367"/>
      <c r="T7560" s="367"/>
      <c r="U7560" s="368"/>
      <c r="V7560" s="1"/>
      <c r="W7560" s="1"/>
      <c r="X7560" s="1"/>
      <c r="Y7560" s="1"/>
      <c r="Z7560" s="1"/>
      <c r="AA7560" s="1"/>
      <c r="AB7560" s="1"/>
      <c r="AC7560" s="1"/>
    </row>
    <row r="7561" spans="1:29" ht="15" customHeight="1" x14ac:dyDescent="0.25">
      <c r="A7561" s="342"/>
      <c r="B7561" s="417"/>
      <c r="C7561" s="418"/>
      <c r="S7561" s="367"/>
      <c r="T7561" s="367"/>
      <c r="U7561" s="368"/>
      <c r="V7561" s="1"/>
      <c r="W7561" s="1"/>
      <c r="X7561" s="1"/>
      <c r="Y7561" s="1"/>
      <c r="Z7561" s="1"/>
      <c r="AA7561" s="1"/>
      <c r="AB7561" s="1"/>
      <c r="AC7561" s="1"/>
    </row>
    <row r="7562" spans="1:29" ht="15" customHeight="1" x14ac:dyDescent="0.25">
      <c r="A7562" s="342"/>
      <c r="B7562" s="417"/>
      <c r="C7562" s="418"/>
      <c r="S7562" s="367"/>
      <c r="T7562" s="367"/>
      <c r="U7562" s="368"/>
      <c r="V7562" s="1"/>
      <c r="W7562" s="1"/>
      <c r="X7562" s="1"/>
      <c r="Y7562" s="1"/>
      <c r="Z7562" s="1"/>
      <c r="AA7562" s="1"/>
      <c r="AB7562" s="1"/>
      <c r="AC7562" s="1"/>
    </row>
    <row r="7563" spans="1:29" ht="15" customHeight="1" x14ac:dyDescent="0.25">
      <c r="A7563" s="342"/>
      <c r="B7563" s="417"/>
      <c r="C7563" s="418"/>
      <c r="S7563" s="367"/>
      <c r="T7563" s="367"/>
      <c r="U7563" s="368"/>
      <c r="V7563" s="1"/>
      <c r="W7563" s="1"/>
      <c r="X7563" s="1"/>
      <c r="Y7563" s="1"/>
      <c r="Z7563" s="1"/>
      <c r="AA7563" s="1"/>
      <c r="AB7563" s="1"/>
      <c r="AC7563" s="1"/>
    </row>
    <row r="7564" spans="1:29" ht="15" customHeight="1" x14ac:dyDescent="0.25">
      <c r="A7564" s="342"/>
      <c r="B7564" s="417"/>
      <c r="C7564" s="418"/>
      <c r="S7564" s="367"/>
      <c r="T7564" s="367"/>
      <c r="U7564" s="368"/>
      <c r="V7564" s="1"/>
      <c r="W7564" s="1"/>
      <c r="X7564" s="1"/>
      <c r="Y7564" s="1"/>
      <c r="Z7564" s="1"/>
      <c r="AA7564" s="1"/>
      <c r="AB7564" s="1"/>
      <c r="AC7564" s="1"/>
    </row>
    <row r="7565" spans="1:29" ht="15" customHeight="1" x14ac:dyDescent="0.25">
      <c r="A7565" s="342"/>
      <c r="B7565" s="417"/>
      <c r="C7565" s="418"/>
      <c r="S7565" s="367"/>
      <c r="T7565" s="367"/>
      <c r="U7565" s="368"/>
      <c r="V7565" s="1"/>
      <c r="W7565" s="1"/>
      <c r="X7565" s="1"/>
      <c r="Y7565" s="1"/>
      <c r="Z7565" s="1"/>
      <c r="AA7565" s="1"/>
      <c r="AB7565" s="1"/>
      <c r="AC7565" s="1"/>
    </row>
    <row r="7566" spans="1:29" ht="15" customHeight="1" x14ac:dyDescent="0.25">
      <c r="A7566" s="342"/>
      <c r="B7566" s="417"/>
      <c r="C7566" s="418"/>
      <c r="S7566" s="367"/>
      <c r="T7566" s="367"/>
      <c r="U7566" s="368"/>
      <c r="V7566" s="1"/>
      <c r="W7566" s="1"/>
      <c r="X7566" s="1"/>
      <c r="Y7566" s="1"/>
      <c r="Z7566" s="1"/>
      <c r="AA7566" s="1"/>
      <c r="AB7566" s="1"/>
      <c r="AC7566" s="1"/>
    </row>
    <row r="7567" spans="1:29" ht="15" customHeight="1" x14ac:dyDescent="0.25">
      <c r="A7567" s="342"/>
      <c r="B7567" s="417"/>
      <c r="C7567" s="418"/>
      <c r="S7567" s="367"/>
      <c r="T7567" s="367"/>
      <c r="U7567" s="368"/>
      <c r="V7567" s="1"/>
      <c r="W7567" s="1"/>
      <c r="X7567" s="1"/>
      <c r="Y7567" s="1"/>
      <c r="Z7567" s="1"/>
      <c r="AA7567" s="1"/>
      <c r="AB7567" s="1"/>
      <c r="AC7567" s="1"/>
    </row>
    <row r="7568" spans="1:29" ht="15" customHeight="1" x14ac:dyDescent="0.25">
      <c r="A7568" s="342"/>
      <c r="B7568" s="417"/>
      <c r="C7568" s="418"/>
      <c r="S7568" s="367"/>
      <c r="T7568" s="367"/>
      <c r="U7568" s="368"/>
      <c r="V7568" s="1"/>
      <c r="W7568" s="1"/>
      <c r="X7568" s="1"/>
      <c r="Y7568" s="1"/>
      <c r="Z7568" s="1"/>
      <c r="AA7568" s="1"/>
      <c r="AB7568" s="1"/>
      <c r="AC7568" s="1"/>
    </row>
    <row r="7569" spans="1:29" ht="15" customHeight="1" x14ac:dyDescent="0.25">
      <c r="A7569" s="342"/>
      <c r="B7569" s="417"/>
      <c r="C7569" s="418"/>
      <c r="S7569" s="367"/>
      <c r="T7569" s="367"/>
      <c r="U7569" s="368"/>
      <c r="V7569" s="1"/>
      <c r="W7569" s="1"/>
      <c r="X7569" s="1"/>
      <c r="Y7569" s="1"/>
      <c r="Z7569" s="1"/>
      <c r="AA7569" s="1"/>
      <c r="AB7569" s="1"/>
      <c r="AC7569" s="1"/>
    </row>
    <row r="7570" spans="1:29" ht="15" customHeight="1" x14ac:dyDescent="0.25">
      <c r="A7570" s="342"/>
      <c r="B7570" s="417"/>
      <c r="C7570" s="418"/>
      <c r="S7570" s="367"/>
      <c r="T7570" s="367"/>
      <c r="U7570" s="368"/>
      <c r="V7570" s="1"/>
      <c r="W7570" s="1"/>
      <c r="X7570" s="1"/>
      <c r="Y7570" s="1"/>
      <c r="Z7570" s="1"/>
      <c r="AA7570" s="1"/>
      <c r="AB7570" s="1"/>
      <c r="AC7570" s="1"/>
    </row>
    <row r="7571" spans="1:29" ht="15" customHeight="1" x14ac:dyDescent="0.25">
      <c r="A7571" s="342"/>
      <c r="B7571" s="417"/>
      <c r="C7571" s="418"/>
      <c r="S7571" s="367"/>
      <c r="T7571" s="367"/>
      <c r="U7571" s="368"/>
      <c r="V7571" s="1"/>
      <c r="W7571" s="1"/>
      <c r="X7571" s="1"/>
      <c r="Y7571" s="1"/>
      <c r="Z7571" s="1"/>
      <c r="AA7571" s="1"/>
      <c r="AB7571" s="1"/>
      <c r="AC7571" s="1"/>
    </row>
    <row r="7572" spans="1:29" ht="15" customHeight="1" x14ac:dyDescent="0.25">
      <c r="A7572" s="342"/>
      <c r="B7572" s="417"/>
      <c r="C7572" s="418"/>
      <c r="S7572" s="367"/>
      <c r="T7572" s="367"/>
      <c r="U7572" s="368"/>
      <c r="V7572" s="1"/>
      <c r="W7572" s="1"/>
      <c r="X7572" s="1"/>
      <c r="Y7572" s="1"/>
      <c r="Z7572" s="1"/>
      <c r="AA7572" s="1"/>
      <c r="AB7572" s="1"/>
      <c r="AC7572" s="1"/>
    </row>
    <row r="7573" spans="1:29" ht="15" customHeight="1" x14ac:dyDescent="0.25">
      <c r="A7573" s="342"/>
      <c r="B7573" s="417"/>
      <c r="C7573" s="418"/>
      <c r="S7573" s="367"/>
      <c r="T7573" s="367"/>
      <c r="U7573" s="368"/>
      <c r="V7573" s="1"/>
      <c r="W7573" s="1"/>
      <c r="X7573" s="1"/>
      <c r="Y7573" s="1"/>
      <c r="Z7573" s="1"/>
      <c r="AA7573" s="1"/>
      <c r="AB7573" s="1"/>
      <c r="AC7573" s="1"/>
    </row>
    <row r="7574" spans="1:29" ht="15" customHeight="1" x14ac:dyDescent="0.25">
      <c r="A7574" s="342"/>
      <c r="B7574" s="417"/>
      <c r="C7574" s="418"/>
      <c r="S7574" s="367"/>
      <c r="T7574" s="367"/>
      <c r="U7574" s="368"/>
      <c r="V7574" s="1"/>
      <c r="W7574" s="1"/>
      <c r="X7574" s="1"/>
      <c r="Y7574" s="1"/>
      <c r="Z7574" s="1"/>
      <c r="AA7574" s="1"/>
      <c r="AB7574" s="1"/>
      <c r="AC7574" s="1"/>
    </row>
    <row r="7575" spans="1:29" ht="15" customHeight="1" x14ac:dyDescent="0.25">
      <c r="A7575" s="342"/>
      <c r="B7575" s="417"/>
      <c r="C7575" s="418"/>
      <c r="S7575" s="367"/>
      <c r="T7575" s="367"/>
      <c r="U7575" s="368"/>
      <c r="V7575" s="1"/>
      <c r="W7575" s="1"/>
      <c r="X7575" s="1"/>
      <c r="Y7575" s="1"/>
      <c r="Z7575" s="1"/>
      <c r="AA7575" s="1"/>
      <c r="AB7575" s="1"/>
      <c r="AC7575" s="1"/>
    </row>
    <row r="7576" spans="1:29" ht="15" customHeight="1" x14ac:dyDescent="0.25">
      <c r="A7576" s="342"/>
      <c r="B7576" s="417"/>
      <c r="C7576" s="418"/>
      <c r="S7576" s="367"/>
      <c r="T7576" s="367"/>
      <c r="U7576" s="368"/>
      <c r="V7576" s="1"/>
      <c r="W7576" s="1"/>
      <c r="X7576" s="1"/>
      <c r="Y7576" s="1"/>
      <c r="Z7576" s="1"/>
      <c r="AA7576" s="1"/>
      <c r="AB7576" s="1"/>
      <c r="AC7576" s="1"/>
    </row>
    <row r="7577" spans="1:29" ht="15" customHeight="1" x14ac:dyDescent="0.25">
      <c r="A7577" s="342"/>
      <c r="B7577" s="417"/>
      <c r="C7577" s="418"/>
      <c r="S7577" s="367"/>
      <c r="T7577" s="367"/>
      <c r="U7577" s="368"/>
      <c r="V7577" s="1"/>
      <c r="W7577" s="1"/>
      <c r="X7577" s="1"/>
      <c r="Y7577" s="1"/>
      <c r="Z7577" s="1"/>
      <c r="AA7577" s="1"/>
      <c r="AB7577" s="1"/>
      <c r="AC7577" s="1"/>
    </row>
    <row r="7578" spans="1:29" ht="15" customHeight="1" x14ac:dyDescent="0.25">
      <c r="A7578" s="342"/>
      <c r="B7578" s="417"/>
      <c r="C7578" s="418"/>
      <c r="S7578" s="367"/>
      <c r="T7578" s="367"/>
      <c r="U7578" s="368"/>
      <c r="V7578" s="1"/>
      <c r="W7578" s="1"/>
      <c r="X7578" s="1"/>
      <c r="Y7578" s="1"/>
      <c r="Z7578" s="1"/>
      <c r="AA7578" s="1"/>
      <c r="AB7578" s="1"/>
      <c r="AC7578" s="1"/>
    </row>
    <row r="7579" spans="1:29" ht="15" customHeight="1" x14ac:dyDescent="0.25">
      <c r="A7579" s="342"/>
      <c r="B7579" s="417"/>
      <c r="C7579" s="418"/>
      <c r="S7579" s="367"/>
      <c r="T7579" s="367"/>
      <c r="U7579" s="368"/>
      <c r="V7579" s="1"/>
      <c r="W7579" s="1"/>
      <c r="X7579" s="1"/>
      <c r="Y7579" s="1"/>
      <c r="Z7579" s="1"/>
      <c r="AA7579" s="1"/>
      <c r="AB7579" s="1"/>
      <c r="AC7579" s="1"/>
    </row>
    <row r="7580" spans="1:29" ht="15" customHeight="1" x14ac:dyDescent="0.25">
      <c r="A7580" s="342"/>
      <c r="B7580" s="417"/>
      <c r="C7580" s="418"/>
      <c r="S7580" s="367"/>
      <c r="T7580" s="367"/>
      <c r="U7580" s="368"/>
      <c r="V7580" s="1"/>
      <c r="W7580" s="1"/>
      <c r="X7580" s="1"/>
      <c r="Y7580" s="1"/>
      <c r="Z7580" s="1"/>
      <c r="AA7580" s="1"/>
      <c r="AB7580" s="1"/>
      <c r="AC7580" s="1"/>
    </row>
    <row r="7581" spans="1:29" ht="15" customHeight="1" x14ac:dyDescent="0.25">
      <c r="A7581" s="342"/>
      <c r="B7581" s="417"/>
      <c r="C7581" s="418"/>
      <c r="S7581" s="367"/>
      <c r="T7581" s="367"/>
      <c r="U7581" s="368"/>
      <c r="V7581" s="1"/>
      <c r="W7581" s="1"/>
      <c r="X7581" s="1"/>
      <c r="Y7581" s="1"/>
      <c r="Z7581" s="1"/>
      <c r="AA7581" s="1"/>
      <c r="AB7581" s="1"/>
      <c r="AC7581" s="1"/>
    </row>
    <row r="7582" spans="1:29" ht="15" customHeight="1" x14ac:dyDescent="0.25">
      <c r="A7582" s="342"/>
      <c r="B7582" s="417"/>
      <c r="C7582" s="418"/>
      <c r="S7582" s="367"/>
      <c r="T7582" s="367"/>
      <c r="U7582" s="368"/>
      <c r="V7582" s="1"/>
      <c r="W7582" s="1"/>
      <c r="X7582" s="1"/>
      <c r="Y7582" s="1"/>
      <c r="Z7582" s="1"/>
      <c r="AA7582" s="1"/>
      <c r="AB7582" s="1"/>
      <c r="AC7582" s="1"/>
    </row>
    <row r="7583" spans="1:29" ht="15" customHeight="1" x14ac:dyDescent="0.25">
      <c r="A7583" s="342"/>
      <c r="B7583" s="417"/>
      <c r="C7583" s="418"/>
      <c r="S7583" s="367"/>
      <c r="T7583" s="367"/>
      <c r="U7583" s="368"/>
      <c r="V7583" s="1"/>
      <c r="W7583" s="1"/>
      <c r="X7583" s="1"/>
      <c r="Y7583" s="1"/>
      <c r="Z7583" s="1"/>
      <c r="AA7583" s="1"/>
      <c r="AB7583" s="1"/>
      <c r="AC7583" s="1"/>
    </row>
    <row r="7584" spans="1:29" ht="15" customHeight="1" x14ac:dyDescent="0.25">
      <c r="A7584" s="342"/>
      <c r="B7584" s="417"/>
      <c r="C7584" s="418"/>
      <c r="S7584" s="367"/>
      <c r="T7584" s="367"/>
      <c r="U7584" s="368"/>
      <c r="V7584" s="1"/>
      <c r="W7584" s="1"/>
      <c r="X7584" s="1"/>
      <c r="Y7584" s="1"/>
      <c r="Z7584" s="1"/>
      <c r="AA7584" s="1"/>
      <c r="AB7584" s="1"/>
      <c r="AC7584" s="1"/>
    </row>
    <row r="7585" spans="1:29" ht="15" customHeight="1" x14ac:dyDescent="0.25">
      <c r="A7585" s="342"/>
      <c r="B7585" s="417"/>
      <c r="C7585" s="418"/>
      <c r="S7585" s="367"/>
      <c r="T7585" s="367"/>
      <c r="U7585" s="368"/>
      <c r="V7585" s="1"/>
      <c r="W7585" s="1"/>
      <c r="X7585" s="1"/>
      <c r="Y7585" s="1"/>
      <c r="Z7585" s="1"/>
      <c r="AA7585" s="1"/>
      <c r="AB7585" s="1"/>
      <c r="AC7585" s="1"/>
    </row>
    <row r="7586" spans="1:29" ht="15" customHeight="1" x14ac:dyDescent="0.25">
      <c r="A7586" s="342"/>
      <c r="B7586" s="417"/>
      <c r="C7586" s="418"/>
      <c r="S7586" s="367"/>
      <c r="T7586" s="367"/>
      <c r="U7586" s="368"/>
      <c r="V7586" s="1"/>
      <c r="W7586" s="1"/>
      <c r="X7586" s="1"/>
      <c r="Y7586" s="1"/>
      <c r="Z7586" s="1"/>
      <c r="AA7586" s="1"/>
      <c r="AB7586" s="1"/>
      <c r="AC7586" s="1"/>
    </row>
    <row r="7587" spans="1:29" ht="15" customHeight="1" x14ac:dyDescent="0.25">
      <c r="A7587" s="342"/>
      <c r="B7587" s="417"/>
      <c r="C7587" s="418"/>
      <c r="S7587" s="367"/>
      <c r="T7587" s="367"/>
      <c r="U7587" s="368"/>
      <c r="V7587" s="1"/>
      <c r="W7587" s="1"/>
      <c r="X7587" s="1"/>
      <c r="Y7587" s="1"/>
      <c r="Z7587" s="1"/>
      <c r="AA7587" s="1"/>
      <c r="AB7587" s="1"/>
      <c r="AC7587" s="1"/>
    </row>
    <row r="7588" spans="1:29" ht="15" customHeight="1" x14ac:dyDescent="0.25">
      <c r="A7588" s="342"/>
      <c r="B7588" s="417"/>
      <c r="C7588" s="418"/>
      <c r="S7588" s="367"/>
      <c r="T7588" s="367"/>
      <c r="U7588" s="368"/>
      <c r="V7588" s="1"/>
      <c r="W7588" s="1"/>
      <c r="X7588" s="1"/>
      <c r="Y7588" s="1"/>
      <c r="Z7588" s="1"/>
      <c r="AA7588" s="1"/>
      <c r="AB7588" s="1"/>
      <c r="AC7588" s="1"/>
    </row>
    <row r="7589" spans="1:29" ht="15" customHeight="1" x14ac:dyDescent="0.25">
      <c r="A7589" s="342"/>
      <c r="B7589" s="417"/>
      <c r="C7589" s="418"/>
      <c r="S7589" s="367"/>
      <c r="T7589" s="367"/>
      <c r="U7589" s="368"/>
      <c r="V7589" s="1"/>
      <c r="W7589" s="1"/>
      <c r="X7589" s="1"/>
      <c r="Y7589" s="1"/>
      <c r="Z7589" s="1"/>
      <c r="AA7589" s="1"/>
      <c r="AB7589" s="1"/>
      <c r="AC7589" s="1"/>
    </row>
    <row r="7590" spans="1:29" ht="15" customHeight="1" x14ac:dyDescent="0.25">
      <c r="A7590" s="342"/>
      <c r="B7590" s="417"/>
      <c r="C7590" s="418"/>
      <c r="S7590" s="367"/>
      <c r="T7590" s="367"/>
      <c r="U7590" s="368"/>
      <c r="V7590" s="1"/>
      <c r="W7590" s="1"/>
      <c r="X7590" s="1"/>
      <c r="Y7590" s="1"/>
      <c r="Z7590" s="1"/>
      <c r="AA7590" s="1"/>
      <c r="AB7590" s="1"/>
      <c r="AC7590" s="1"/>
    </row>
    <row r="7591" spans="1:29" ht="15" customHeight="1" x14ac:dyDescent="0.25">
      <c r="A7591" s="342"/>
      <c r="B7591" s="417"/>
      <c r="C7591" s="418"/>
      <c r="S7591" s="367"/>
      <c r="T7591" s="367"/>
      <c r="U7591" s="368"/>
      <c r="V7591" s="1"/>
      <c r="W7591" s="1"/>
      <c r="X7591" s="1"/>
      <c r="Y7591" s="1"/>
      <c r="Z7591" s="1"/>
      <c r="AA7591" s="1"/>
      <c r="AB7591" s="1"/>
      <c r="AC7591" s="1"/>
    </row>
    <row r="7592" spans="1:29" ht="15" customHeight="1" x14ac:dyDescent="0.25">
      <c r="A7592" s="342"/>
      <c r="B7592" s="417"/>
      <c r="C7592" s="418"/>
      <c r="S7592" s="367"/>
      <c r="T7592" s="367"/>
      <c r="U7592" s="368"/>
      <c r="V7592" s="1"/>
      <c r="W7592" s="1"/>
      <c r="X7592" s="1"/>
      <c r="Y7592" s="1"/>
      <c r="Z7592" s="1"/>
      <c r="AA7592" s="1"/>
      <c r="AB7592" s="1"/>
      <c r="AC7592" s="1"/>
    </row>
    <row r="7593" spans="1:29" ht="15" customHeight="1" x14ac:dyDescent="0.25">
      <c r="A7593" s="342"/>
      <c r="B7593" s="417"/>
      <c r="C7593" s="418"/>
      <c r="S7593" s="367"/>
      <c r="T7593" s="367"/>
      <c r="U7593" s="368"/>
      <c r="V7593" s="1"/>
      <c r="W7593" s="1"/>
      <c r="X7593" s="1"/>
      <c r="Y7593" s="1"/>
      <c r="Z7593" s="1"/>
      <c r="AA7593" s="1"/>
      <c r="AB7593" s="1"/>
      <c r="AC7593" s="1"/>
    </row>
    <row r="7594" spans="1:29" ht="15" customHeight="1" x14ac:dyDescent="0.25">
      <c r="A7594" s="342"/>
      <c r="B7594" s="417"/>
      <c r="C7594" s="418"/>
      <c r="S7594" s="367"/>
      <c r="T7594" s="367"/>
      <c r="U7594" s="368"/>
      <c r="V7594" s="1"/>
      <c r="W7594" s="1"/>
      <c r="X7594" s="1"/>
      <c r="Y7594" s="1"/>
      <c r="Z7594" s="1"/>
      <c r="AA7594" s="1"/>
      <c r="AB7594" s="1"/>
      <c r="AC7594" s="1"/>
    </row>
    <row r="7595" spans="1:29" ht="15" customHeight="1" x14ac:dyDescent="0.25">
      <c r="A7595" s="342"/>
      <c r="B7595" s="417"/>
      <c r="C7595" s="418"/>
      <c r="S7595" s="367"/>
      <c r="T7595" s="367"/>
      <c r="U7595" s="368"/>
      <c r="V7595" s="1"/>
      <c r="W7595" s="1"/>
      <c r="X7595" s="1"/>
      <c r="Y7595" s="1"/>
      <c r="Z7595" s="1"/>
      <c r="AA7595" s="1"/>
      <c r="AB7595" s="1"/>
      <c r="AC7595" s="1"/>
    </row>
    <row r="7596" spans="1:29" ht="15" customHeight="1" x14ac:dyDescent="0.25">
      <c r="A7596" s="342"/>
      <c r="B7596" s="417"/>
      <c r="C7596" s="418"/>
      <c r="S7596" s="367"/>
      <c r="T7596" s="367"/>
      <c r="U7596" s="368"/>
      <c r="V7596" s="1"/>
      <c r="W7596" s="1"/>
      <c r="X7596" s="1"/>
      <c r="Y7596" s="1"/>
      <c r="Z7596" s="1"/>
      <c r="AA7596" s="1"/>
      <c r="AB7596" s="1"/>
      <c r="AC7596" s="1"/>
    </row>
    <row r="7597" spans="1:29" ht="15" customHeight="1" x14ac:dyDescent="0.25">
      <c r="A7597" s="342"/>
      <c r="B7597" s="417"/>
      <c r="C7597" s="418"/>
      <c r="S7597" s="367"/>
      <c r="T7597" s="367"/>
      <c r="U7597" s="368"/>
      <c r="V7597" s="1"/>
      <c r="W7597" s="1"/>
      <c r="X7597" s="1"/>
      <c r="Y7597" s="1"/>
      <c r="Z7597" s="1"/>
      <c r="AA7597" s="1"/>
      <c r="AB7597" s="1"/>
      <c r="AC7597" s="1"/>
    </row>
    <row r="7598" spans="1:29" ht="15" customHeight="1" x14ac:dyDescent="0.25">
      <c r="A7598" s="342"/>
      <c r="B7598" s="417"/>
      <c r="C7598" s="418"/>
      <c r="S7598" s="367"/>
      <c r="T7598" s="367"/>
      <c r="U7598" s="368"/>
      <c r="V7598" s="1"/>
      <c r="W7598" s="1"/>
      <c r="X7598" s="1"/>
      <c r="Y7598" s="1"/>
      <c r="Z7598" s="1"/>
      <c r="AA7598" s="1"/>
      <c r="AB7598" s="1"/>
      <c r="AC7598" s="1"/>
    </row>
    <row r="7599" spans="1:29" ht="15" customHeight="1" x14ac:dyDescent="0.25">
      <c r="A7599" s="342"/>
      <c r="B7599" s="417"/>
      <c r="C7599" s="418"/>
      <c r="S7599" s="367"/>
      <c r="T7599" s="367"/>
      <c r="U7599" s="368"/>
      <c r="V7599" s="1"/>
      <c r="W7599" s="1"/>
      <c r="X7599" s="1"/>
      <c r="Y7599" s="1"/>
      <c r="Z7599" s="1"/>
      <c r="AA7599" s="1"/>
      <c r="AB7599" s="1"/>
      <c r="AC7599" s="1"/>
    </row>
    <row r="7600" spans="1:29" ht="15" customHeight="1" x14ac:dyDescent="0.25">
      <c r="A7600" s="342"/>
      <c r="B7600" s="417"/>
      <c r="C7600" s="418"/>
      <c r="S7600" s="367"/>
      <c r="T7600" s="367"/>
      <c r="U7600" s="368"/>
      <c r="V7600" s="1"/>
      <c r="W7600" s="1"/>
      <c r="X7600" s="1"/>
      <c r="Y7600" s="1"/>
      <c r="Z7600" s="1"/>
      <c r="AA7600" s="1"/>
      <c r="AB7600" s="1"/>
      <c r="AC7600" s="1"/>
    </row>
    <row r="7601" spans="1:29" ht="15" customHeight="1" x14ac:dyDescent="0.25">
      <c r="A7601" s="342"/>
      <c r="B7601" s="417"/>
      <c r="C7601" s="418"/>
      <c r="S7601" s="367"/>
      <c r="T7601" s="367"/>
      <c r="U7601" s="368"/>
      <c r="V7601" s="1"/>
      <c r="W7601" s="1"/>
      <c r="X7601" s="1"/>
      <c r="Y7601" s="1"/>
      <c r="Z7601" s="1"/>
      <c r="AA7601" s="1"/>
      <c r="AB7601" s="1"/>
      <c r="AC7601" s="1"/>
    </row>
    <row r="7602" spans="1:29" ht="15" customHeight="1" x14ac:dyDescent="0.25">
      <c r="A7602" s="342"/>
      <c r="B7602" s="417"/>
      <c r="C7602" s="418"/>
      <c r="S7602" s="367"/>
      <c r="T7602" s="367"/>
      <c r="U7602" s="368"/>
      <c r="V7602" s="1"/>
      <c r="W7602" s="1"/>
      <c r="X7602" s="1"/>
      <c r="Y7602" s="1"/>
      <c r="Z7602" s="1"/>
      <c r="AA7602" s="1"/>
      <c r="AB7602" s="1"/>
      <c r="AC7602" s="1"/>
    </row>
    <row r="7603" spans="1:29" ht="15" customHeight="1" x14ac:dyDescent="0.25">
      <c r="A7603" s="342"/>
      <c r="B7603" s="417"/>
      <c r="C7603" s="418"/>
      <c r="S7603" s="367"/>
      <c r="T7603" s="367"/>
      <c r="U7603" s="368"/>
      <c r="V7603" s="1"/>
      <c r="W7603" s="1"/>
      <c r="X7603" s="1"/>
      <c r="Y7603" s="1"/>
      <c r="Z7603" s="1"/>
      <c r="AA7603" s="1"/>
      <c r="AB7603" s="1"/>
      <c r="AC7603" s="1"/>
    </row>
    <row r="7604" spans="1:29" ht="15" customHeight="1" x14ac:dyDescent="0.25">
      <c r="A7604" s="342"/>
      <c r="B7604" s="417"/>
      <c r="C7604" s="418"/>
      <c r="S7604" s="367"/>
      <c r="T7604" s="367"/>
      <c r="U7604" s="368"/>
      <c r="V7604" s="1"/>
      <c r="W7604" s="1"/>
      <c r="X7604" s="1"/>
      <c r="Y7604" s="1"/>
      <c r="Z7604" s="1"/>
      <c r="AA7604" s="1"/>
      <c r="AB7604" s="1"/>
      <c r="AC7604" s="1"/>
    </row>
    <row r="7605" spans="1:29" ht="15" customHeight="1" x14ac:dyDescent="0.25">
      <c r="A7605" s="342"/>
      <c r="B7605" s="417"/>
      <c r="C7605" s="418"/>
      <c r="S7605" s="367"/>
      <c r="T7605" s="367"/>
      <c r="U7605" s="368"/>
      <c r="V7605" s="1"/>
      <c r="W7605" s="1"/>
      <c r="X7605" s="1"/>
      <c r="Y7605" s="1"/>
      <c r="Z7605" s="1"/>
      <c r="AA7605" s="1"/>
      <c r="AB7605" s="1"/>
      <c r="AC7605" s="1"/>
    </row>
    <row r="7606" spans="1:29" ht="15" customHeight="1" x14ac:dyDescent="0.25">
      <c r="A7606" s="342"/>
      <c r="B7606" s="417"/>
      <c r="C7606" s="418"/>
      <c r="S7606" s="367"/>
      <c r="T7606" s="367"/>
      <c r="U7606" s="368"/>
      <c r="V7606" s="1"/>
      <c r="W7606" s="1"/>
      <c r="X7606" s="1"/>
      <c r="Y7606" s="1"/>
      <c r="Z7606" s="1"/>
      <c r="AA7606" s="1"/>
      <c r="AB7606" s="1"/>
      <c r="AC7606" s="1"/>
    </row>
    <row r="7607" spans="1:29" ht="15" customHeight="1" x14ac:dyDescent="0.25">
      <c r="A7607" s="342"/>
      <c r="B7607" s="417"/>
      <c r="C7607" s="418"/>
      <c r="S7607" s="367"/>
      <c r="T7607" s="367"/>
      <c r="U7607" s="368"/>
      <c r="V7607" s="1"/>
      <c r="W7607" s="1"/>
      <c r="X7607" s="1"/>
      <c r="Y7607" s="1"/>
      <c r="Z7607" s="1"/>
      <c r="AA7607" s="1"/>
      <c r="AB7607" s="1"/>
      <c r="AC7607" s="1"/>
    </row>
    <row r="7608" spans="1:29" ht="15" customHeight="1" x14ac:dyDescent="0.25">
      <c r="A7608" s="342"/>
      <c r="B7608" s="417"/>
      <c r="C7608" s="418"/>
      <c r="S7608" s="367"/>
      <c r="T7608" s="367"/>
      <c r="U7608" s="368"/>
      <c r="V7608" s="1"/>
      <c r="W7608" s="1"/>
      <c r="X7608" s="1"/>
      <c r="Y7608" s="1"/>
      <c r="Z7608" s="1"/>
      <c r="AA7608" s="1"/>
      <c r="AB7608" s="1"/>
      <c r="AC7608" s="1"/>
    </row>
    <row r="7609" spans="1:29" ht="15" customHeight="1" x14ac:dyDescent="0.25">
      <c r="A7609" s="342"/>
      <c r="B7609" s="417"/>
      <c r="C7609" s="418"/>
      <c r="S7609" s="367"/>
      <c r="T7609" s="367"/>
      <c r="U7609" s="368"/>
      <c r="V7609" s="1"/>
      <c r="W7609" s="1"/>
      <c r="X7609" s="1"/>
      <c r="Y7609" s="1"/>
      <c r="Z7609" s="1"/>
      <c r="AA7609" s="1"/>
      <c r="AB7609" s="1"/>
      <c r="AC7609" s="1"/>
    </row>
    <row r="7610" spans="1:29" ht="15" customHeight="1" x14ac:dyDescent="0.25">
      <c r="A7610" s="342"/>
      <c r="B7610" s="417"/>
      <c r="C7610" s="418"/>
      <c r="S7610" s="367"/>
      <c r="T7610" s="367"/>
      <c r="U7610" s="368"/>
      <c r="V7610" s="1"/>
      <c r="W7610" s="1"/>
      <c r="X7610" s="1"/>
      <c r="Y7610" s="1"/>
      <c r="Z7610" s="1"/>
      <c r="AA7610" s="1"/>
      <c r="AB7610" s="1"/>
      <c r="AC7610" s="1"/>
    </row>
    <row r="7611" spans="1:29" ht="15" customHeight="1" x14ac:dyDescent="0.25">
      <c r="A7611" s="342"/>
      <c r="B7611" s="417"/>
      <c r="C7611" s="418"/>
      <c r="S7611" s="367"/>
      <c r="T7611" s="367"/>
      <c r="U7611" s="368"/>
      <c r="V7611" s="1"/>
      <c r="W7611" s="1"/>
      <c r="X7611" s="1"/>
      <c r="Y7611" s="1"/>
      <c r="Z7611" s="1"/>
      <c r="AA7611" s="1"/>
      <c r="AB7611" s="1"/>
      <c r="AC7611" s="1"/>
    </row>
    <row r="7612" spans="1:29" ht="15" customHeight="1" x14ac:dyDescent="0.25">
      <c r="A7612" s="342"/>
      <c r="B7612" s="417"/>
      <c r="C7612" s="418"/>
      <c r="S7612" s="367"/>
      <c r="T7612" s="367"/>
      <c r="U7612" s="368"/>
      <c r="V7612" s="1"/>
      <c r="W7612" s="1"/>
      <c r="X7612" s="1"/>
      <c r="Y7612" s="1"/>
      <c r="Z7612" s="1"/>
      <c r="AA7612" s="1"/>
      <c r="AB7612" s="1"/>
      <c r="AC7612" s="1"/>
    </row>
    <row r="7613" spans="1:29" ht="15" customHeight="1" x14ac:dyDescent="0.25">
      <c r="A7613" s="342"/>
      <c r="B7613" s="417"/>
      <c r="C7613" s="418"/>
      <c r="S7613" s="367"/>
      <c r="T7613" s="367"/>
      <c r="U7613" s="368"/>
      <c r="V7613" s="1"/>
      <c r="W7613" s="1"/>
      <c r="X7613" s="1"/>
      <c r="Y7613" s="1"/>
      <c r="Z7613" s="1"/>
      <c r="AA7613" s="1"/>
      <c r="AB7613" s="1"/>
      <c r="AC7613" s="1"/>
    </row>
    <row r="7614" spans="1:29" ht="15" customHeight="1" x14ac:dyDescent="0.25">
      <c r="A7614" s="342"/>
      <c r="B7614" s="417"/>
      <c r="C7614" s="418"/>
      <c r="S7614" s="367"/>
      <c r="T7614" s="367"/>
      <c r="U7614" s="368"/>
      <c r="V7614" s="1"/>
      <c r="W7614" s="1"/>
      <c r="X7614" s="1"/>
      <c r="Y7614" s="1"/>
      <c r="Z7614" s="1"/>
      <c r="AA7614" s="1"/>
      <c r="AB7614" s="1"/>
      <c r="AC7614" s="1"/>
    </row>
    <row r="7615" spans="1:29" ht="15" customHeight="1" x14ac:dyDescent="0.25">
      <c r="A7615" s="342"/>
      <c r="B7615" s="417"/>
      <c r="C7615" s="418"/>
      <c r="S7615" s="367"/>
      <c r="T7615" s="367"/>
      <c r="U7615" s="368"/>
      <c r="V7615" s="1"/>
      <c r="W7615" s="1"/>
      <c r="X7615" s="1"/>
      <c r="Y7615" s="1"/>
      <c r="Z7615" s="1"/>
      <c r="AA7615" s="1"/>
      <c r="AB7615" s="1"/>
      <c r="AC7615" s="1"/>
    </row>
    <row r="7616" spans="1:29" ht="15" customHeight="1" x14ac:dyDescent="0.25">
      <c r="A7616" s="342"/>
      <c r="B7616" s="417"/>
      <c r="C7616" s="418"/>
      <c r="S7616" s="367"/>
      <c r="T7616" s="367"/>
      <c r="U7616" s="368"/>
      <c r="V7616" s="1"/>
      <c r="W7616" s="1"/>
      <c r="X7616" s="1"/>
      <c r="Y7616" s="1"/>
      <c r="Z7616" s="1"/>
      <c r="AA7616" s="1"/>
      <c r="AB7616" s="1"/>
      <c r="AC7616" s="1"/>
    </row>
    <row r="7617" spans="1:29" ht="15" customHeight="1" x14ac:dyDescent="0.25">
      <c r="A7617" s="342"/>
      <c r="B7617" s="417"/>
      <c r="C7617" s="418"/>
      <c r="S7617" s="367"/>
      <c r="T7617" s="367"/>
      <c r="U7617" s="368"/>
      <c r="V7617" s="1"/>
      <c r="W7617" s="1"/>
      <c r="X7617" s="1"/>
      <c r="Y7617" s="1"/>
      <c r="Z7617" s="1"/>
      <c r="AA7617" s="1"/>
      <c r="AB7617" s="1"/>
      <c r="AC7617" s="1"/>
    </row>
    <row r="7618" spans="1:29" ht="15" customHeight="1" x14ac:dyDescent="0.25">
      <c r="A7618" s="342"/>
      <c r="B7618" s="417"/>
      <c r="C7618" s="418"/>
      <c r="S7618" s="367"/>
      <c r="T7618" s="367"/>
      <c r="U7618" s="368"/>
      <c r="V7618" s="1"/>
      <c r="W7618" s="1"/>
      <c r="X7618" s="1"/>
      <c r="Y7618" s="1"/>
      <c r="Z7618" s="1"/>
      <c r="AA7618" s="1"/>
      <c r="AB7618" s="1"/>
      <c r="AC7618" s="1"/>
    </row>
    <row r="7619" spans="1:29" ht="15" customHeight="1" x14ac:dyDescent="0.25">
      <c r="A7619" s="342"/>
      <c r="B7619" s="417"/>
      <c r="C7619" s="418"/>
      <c r="S7619" s="367"/>
      <c r="T7619" s="367"/>
      <c r="U7619" s="368"/>
      <c r="V7619" s="1"/>
      <c r="W7619" s="1"/>
      <c r="X7619" s="1"/>
      <c r="Y7619" s="1"/>
      <c r="Z7619" s="1"/>
      <c r="AA7619" s="1"/>
      <c r="AB7619" s="1"/>
      <c r="AC7619" s="1"/>
    </row>
    <row r="7620" spans="1:29" ht="15" customHeight="1" x14ac:dyDescent="0.25">
      <c r="A7620" s="342"/>
      <c r="B7620" s="417"/>
      <c r="C7620" s="418"/>
      <c r="S7620" s="367"/>
      <c r="T7620" s="367"/>
      <c r="U7620" s="368"/>
      <c r="V7620" s="1"/>
      <c r="W7620" s="1"/>
      <c r="X7620" s="1"/>
      <c r="Y7620" s="1"/>
      <c r="Z7620" s="1"/>
      <c r="AA7620" s="1"/>
      <c r="AB7620" s="1"/>
      <c r="AC7620" s="1"/>
    </row>
    <row r="7621" spans="1:29" ht="15" customHeight="1" x14ac:dyDescent="0.25">
      <c r="A7621" s="342"/>
      <c r="B7621" s="417"/>
      <c r="C7621" s="418"/>
      <c r="S7621" s="367"/>
      <c r="T7621" s="367"/>
      <c r="U7621" s="368"/>
      <c r="V7621" s="1"/>
      <c r="W7621" s="1"/>
      <c r="X7621" s="1"/>
      <c r="Y7621" s="1"/>
      <c r="Z7621" s="1"/>
      <c r="AA7621" s="1"/>
      <c r="AB7621" s="1"/>
      <c r="AC7621" s="1"/>
    </row>
    <row r="7622" spans="1:29" ht="15" customHeight="1" x14ac:dyDescent="0.25">
      <c r="A7622" s="342"/>
      <c r="B7622" s="417"/>
      <c r="C7622" s="418"/>
      <c r="S7622" s="367"/>
      <c r="T7622" s="367"/>
      <c r="U7622" s="368"/>
      <c r="V7622" s="1"/>
      <c r="W7622" s="1"/>
      <c r="X7622" s="1"/>
      <c r="Y7622" s="1"/>
      <c r="Z7622" s="1"/>
      <c r="AA7622" s="1"/>
      <c r="AB7622" s="1"/>
      <c r="AC7622" s="1"/>
    </row>
    <row r="7623" spans="1:29" ht="15" customHeight="1" x14ac:dyDescent="0.25">
      <c r="A7623" s="342"/>
      <c r="B7623" s="417"/>
      <c r="C7623" s="418"/>
      <c r="S7623" s="367"/>
      <c r="T7623" s="367"/>
      <c r="U7623" s="368"/>
      <c r="V7623" s="1"/>
      <c r="W7623" s="1"/>
      <c r="X7623" s="1"/>
      <c r="Y7623" s="1"/>
      <c r="Z7623" s="1"/>
      <c r="AA7623" s="1"/>
      <c r="AB7623" s="1"/>
      <c r="AC7623" s="1"/>
    </row>
    <row r="7624" spans="1:29" ht="15" customHeight="1" x14ac:dyDescent="0.25">
      <c r="A7624" s="342"/>
      <c r="B7624" s="417"/>
      <c r="C7624" s="418"/>
      <c r="S7624" s="367"/>
      <c r="T7624" s="367"/>
      <c r="U7624" s="368"/>
      <c r="V7624" s="1"/>
      <c r="W7624" s="1"/>
      <c r="X7624" s="1"/>
      <c r="Y7624" s="1"/>
      <c r="Z7624" s="1"/>
      <c r="AA7624" s="1"/>
      <c r="AB7624" s="1"/>
      <c r="AC7624" s="1"/>
    </row>
    <row r="7625" spans="1:29" ht="15" customHeight="1" x14ac:dyDescent="0.25">
      <c r="A7625" s="342"/>
      <c r="B7625" s="417"/>
      <c r="C7625" s="418"/>
      <c r="S7625" s="367"/>
      <c r="T7625" s="367"/>
      <c r="U7625" s="368"/>
      <c r="V7625" s="1"/>
      <c r="W7625" s="1"/>
      <c r="X7625" s="1"/>
      <c r="Y7625" s="1"/>
      <c r="Z7625" s="1"/>
      <c r="AA7625" s="1"/>
      <c r="AB7625" s="1"/>
      <c r="AC7625" s="1"/>
    </row>
    <row r="7626" spans="1:29" ht="15" customHeight="1" x14ac:dyDescent="0.25">
      <c r="A7626" s="342"/>
      <c r="B7626" s="417"/>
      <c r="C7626" s="418"/>
      <c r="S7626" s="367"/>
      <c r="T7626" s="367"/>
      <c r="U7626" s="368"/>
      <c r="V7626" s="1"/>
      <c r="W7626" s="1"/>
      <c r="X7626" s="1"/>
      <c r="Y7626" s="1"/>
      <c r="Z7626" s="1"/>
      <c r="AA7626" s="1"/>
      <c r="AB7626" s="1"/>
      <c r="AC7626" s="1"/>
    </row>
    <row r="7627" spans="1:29" ht="15" customHeight="1" x14ac:dyDescent="0.25">
      <c r="A7627" s="342"/>
      <c r="B7627" s="417"/>
      <c r="C7627" s="418"/>
      <c r="S7627" s="367"/>
      <c r="T7627" s="367"/>
      <c r="U7627" s="368"/>
      <c r="V7627" s="1"/>
      <c r="W7627" s="1"/>
      <c r="X7627" s="1"/>
      <c r="Y7627" s="1"/>
      <c r="Z7627" s="1"/>
      <c r="AA7627" s="1"/>
      <c r="AB7627" s="1"/>
      <c r="AC7627" s="1"/>
    </row>
    <row r="7628" spans="1:29" ht="15" customHeight="1" x14ac:dyDescent="0.25">
      <c r="A7628" s="342"/>
      <c r="B7628" s="417"/>
      <c r="C7628" s="418"/>
      <c r="S7628" s="367"/>
      <c r="T7628" s="367"/>
      <c r="U7628" s="368"/>
      <c r="V7628" s="1"/>
      <c r="W7628" s="1"/>
      <c r="X7628" s="1"/>
      <c r="Y7628" s="1"/>
      <c r="Z7628" s="1"/>
      <c r="AA7628" s="1"/>
      <c r="AB7628" s="1"/>
      <c r="AC7628" s="1"/>
    </row>
    <row r="7629" spans="1:29" ht="15" customHeight="1" x14ac:dyDescent="0.25">
      <c r="A7629" s="342"/>
      <c r="B7629" s="417"/>
      <c r="C7629" s="418"/>
      <c r="S7629" s="367"/>
      <c r="T7629" s="367"/>
      <c r="U7629" s="368"/>
      <c r="V7629" s="1"/>
      <c r="W7629" s="1"/>
      <c r="X7629" s="1"/>
      <c r="Y7629" s="1"/>
      <c r="Z7629" s="1"/>
      <c r="AA7629" s="1"/>
      <c r="AB7629" s="1"/>
      <c r="AC7629" s="1"/>
    </row>
    <row r="7630" spans="1:29" ht="15" customHeight="1" x14ac:dyDescent="0.25">
      <c r="A7630" s="342"/>
      <c r="B7630" s="417"/>
      <c r="C7630" s="418"/>
      <c r="S7630" s="367"/>
      <c r="T7630" s="367"/>
      <c r="U7630" s="368"/>
      <c r="V7630" s="1"/>
      <c r="W7630" s="1"/>
      <c r="X7630" s="1"/>
      <c r="Y7630" s="1"/>
      <c r="Z7630" s="1"/>
      <c r="AA7630" s="1"/>
      <c r="AB7630" s="1"/>
      <c r="AC7630" s="1"/>
    </row>
    <row r="7631" spans="1:29" ht="15" customHeight="1" x14ac:dyDescent="0.25">
      <c r="A7631" s="342"/>
      <c r="B7631" s="417"/>
      <c r="C7631" s="418"/>
      <c r="S7631" s="367"/>
      <c r="T7631" s="367"/>
      <c r="U7631" s="368"/>
      <c r="V7631" s="1"/>
      <c r="W7631" s="1"/>
      <c r="X7631" s="1"/>
      <c r="Y7631" s="1"/>
      <c r="Z7631" s="1"/>
      <c r="AA7631" s="1"/>
      <c r="AB7631" s="1"/>
      <c r="AC7631" s="1"/>
    </row>
    <row r="7632" spans="1:29" ht="15" customHeight="1" x14ac:dyDescent="0.25">
      <c r="A7632" s="342"/>
      <c r="B7632" s="417"/>
      <c r="C7632" s="418"/>
      <c r="S7632" s="367"/>
      <c r="T7632" s="367"/>
      <c r="U7632" s="368"/>
      <c r="V7632" s="1"/>
      <c r="W7632" s="1"/>
      <c r="X7632" s="1"/>
      <c r="Y7632" s="1"/>
      <c r="Z7632" s="1"/>
      <c r="AA7632" s="1"/>
      <c r="AB7632" s="1"/>
      <c r="AC7632" s="1"/>
    </row>
    <row r="7633" spans="1:29" ht="15" customHeight="1" x14ac:dyDescent="0.25">
      <c r="A7633" s="342"/>
      <c r="B7633" s="417"/>
      <c r="C7633" s="418"/>
      <c r="S7633" s="367"/>
      <c r="T7633" s="367"/>
      <c r="U7633" s="368"/>
      <c r="V7633" s="1"/>
      <c r="W7633" s="1"/>
      <c r="X7633" s="1"/>
      <c r="Y7633" s="1"/>
      <c r="Z7633" s="1"/>
      <c r="AA7633" s="1"/>
      <c r="AB7633" s="1"/>
      <c r="AC7633" s="1"/>
    </row>
    <row r="7634" spans="1:29" ht="15" customHeight="1" x14ac:dyDescent="0.25">
      <c r="A7634" s="342"/>
      <c r="B7634" s="417"/>
      <c r="C7634" s="418"/>
      <c r="S7634" s="367"/>
      <c r="T7634" s="367"/>
      <c r="U7634" s="368"/>
      <c r="V7634" s="1"/>
      <c r="W7634" s="1"/>
      <c r="X7634" s="1"/>
      <c r="Y7634" s="1"/>
      <c r="Z7634" s="1"/>
      <c r="AA7634" s="1"/>
      <c r="AB7634" s="1"/>
      <c r="AC7634" s="1"/>
    </row>
    <row r="7635" spans="1:29" ht="15" customHeight="1" x14ac:dyDescent="0.25">
      <c r="A7635" s="342"/>
      <c r="B7635" s="417"/>
      <c r="C7635" s="418"/>
      <c r="S7635" s="367"/>
      <c r="T7635" s="367"/>
      <c r="U7635" s="368"/>
      <c r="V7635" s="1"/>
      <c r="W7635" s="1"/>
      <c r="X7635" s="1"/>
      <c r="Y7635" s="1"/>
      <c r="Z7635" s="1"/>
      <c r="AA7635" s="1"/>
      <c r="AB7635" s="1"/>
      <c r="AC7635" s="1"/>
    </row>
    <row r="7636" spans="1:29" ht="15" customHeight="1" x14ac:dyDescent="0.25">
      <c r="A7636" s="342"/>
      <c r="B7636" s="417"/>
      <c r="C7636" s="418"/>
      <c r="S7636" s="367"/>
      <c r="T7636" s="367"/>
      <c r="U7636" s="368"/>
      <c r="V7636" s="1"/>
      <c r="W7636" s="1"/>
      <c r="X7636" s="1"/>
      <c r="Y7636" s="1"/>
      <c r="Z7636" s="1"/>
      <c r="AA7636" s="1"/>
      <c r="AB7636" s="1"/>
      <c r="AC7636" s="1"/>
    </row>
    <row r="7637" spans="1:29" ht="15" customHeight="1" x14ac:dyDescent="0.25">
      <c r="A7637" s="342"/>
      <c r="B7637" s="417"/>
      <c r="C7637" s="418"/>
      <c r="S7637" s="367"/>
      <c r="T7637" s="367"/>
      <c r="U7637" s="368"/>
      <c r="V7637" s="1"/>
      <c r="W7637" s="1"/>
      <c r="X7637" s="1"/>
      <c r="Y7637" s="1"/>
      <c r="Z7637" s="1"/>
      <c r="AA7637" s="1"/>
      <c r="AB7637" s="1"/>
      <c r="AC7637" s="1"/>
    </row>
    <row r="7638" spans="1:29" ht="15" customHeight="1" x14ac:dyDescent="0.25">
      <c r="A7638" s="342"/>
      <c r="B7638" s="417"/>
      <c r="C7638" s="418"/>
      <c r="S7638" s="367"/>
      <c r="T7638" s="367"/>
      <c r="U7638" s="368"/>
      <c r="V7638" s="1"/>
      <c r="W7638" s="1"/>
      <c r="X7638" s="1"/>
      <c r="Y7638" s="1"/>
      <c r="Z7638" s="1"/>
      <c r="AA7638" s="1"/>
      <c r="AB7638" s="1"/>
      <c r="AC7638" s="1"/>
    </row>
    <row r="7639" spans="1:29" ht="15" customHeight="1" x14ac:dyDescent="0.25">
      <c r="A7639" s="342"/>
      <c r="B7639" s="417"/>
      <c r="C7639" s="418"/>
      <c r="S7639" s="367"/>
      <c r="T7639" s="367"/>
      <c r="U7639" s="368"/>
      <c r="V7639" s="1"/>
      <c r="W7639" s="1"/>
      <c r="X7639" s="1"/>
      <c r="Y7639" s="1"/>
      <c r="Z7639" s="1"/>
      <c r="AA7639" s="1"/>
      <c r="AB7639" s="1"/>
      <c r="AC7639" s="1"/>
    </row>
    <row r="7640" spans="1:29" ht="15" customHeight="1" x14ac:dyDescent="0.25">
      <c r="A7640" s="342"/>
      <c r="B7640" s="417"/>
      <c r="C7640" s="418"/>
      <c r="S7640" s="367"/>
      <c r="T7640" s="367"/>
      <c r="U7640" s="368"/>
      <c r="V7640" s="1"/>
      <c r="W7640" s="1"/>
      <c r="X7640" s="1"/>
      <c r="Y7640" s="1"/>
      <c r="Z7640" s="1"/>
      <c r="AA7640" s="1"/>
      <c r="AB7640" s="1"/>
      <c r="AC7640" s="1"/>
    </row>
    <row r="7641" spans="1:29" ht="15" customHeight="1" x14ac:dyDescent="0.25">
      <c r="A7641" s="342"/>
      <c r="B7641" s="417"/>
      <c r="C7641" s="418"/>
      <c r="S7641" s="367"/>
      <c r="T7641" s="367"/>
      <c r="U7641" s="368"/>
      <c r="V7641" s="1"/>
      <c r="W7641" s="1"/>
      <c r="X7641" s="1"/>
      <c r="Y7641" s="1"/>
      <c r="Z7641" s="1"/>
      <c r="AA7641" s="1"/>
      <c r="AB7641" s="1"/>
      <c r="AC7641" s="1"/>
    </row>
    <row r="7642" spans="1:29" ht="15" customHeight="1" x14ac:dyDescent="0.25">
      <c r="A7642" s="342"/>
      <c r="B7642" s="417"/>
      <c r="C7642" s="418"/>
      <c r="S7642" s="367"/>
      <c r="T7642" s="367"/>
      <c r="U7642" s="368"/>
      <c r="V7642" s="1"/>
      <c r="W7642" s="1"/>
      <c r="X7642" s="1"/>
      <c r="Y7642" s="1"/>
      <c r="Z7642" s="1"/>
      <c r="AA7642" s="1"/>
      <c r="AB7642" s="1"/>
      <c r="AC7642" s="1"/>
    </row>
    <row r="7643" spans="1:29" ht="15" customHeight="1" x14ac:dyDescent="0.25">
      <c r="A7643" s="342"/>
      <c r="B7643" s="417"/>
      <c r="C7643" s="418"/>
      <c r="S7643" s="367"/>
      <c r="T7643" s="367"/>
      <c r="U7643" s="368"/>
      <c r="V7643" s="1"/>
      <c r="W7643" s="1"/>
      <c r="X7643" s="1"/>
      <c r="Y7643" s="1"/>
      <c r="Z7643" s="1"/>
      <c r="AA7643" s="1"/>
      <c r="AB7643" s="1"/>
      <c r="AC7643" s="1"/>
    </row>
    <row r="7644" spans="1:29" ht="15" customHeight="1" x14ac:dyDescent="0.25">
      <c r="A7644" s="342"/>
      <c r="B7644" s="417"/>
      <c r="C7644" s="418"/>
      <c r="S7644" s="367"/>
      <c r="T7644" s="367"/>
      <c r="U7644" s="368"/>
      <c r="V7644" s="1"/>
      <c r="W7644" s="1"/>
      <c r="X7644" s="1"/>
      <c r="Y7644" s="1"/>
      <c r="Z7644" s="1"/>
      <c r="AA7644" s="1"/>
      <c r="AB7644" s="1"/>
      <c r="AC7644" s="1"/>
    </row>
    <row r="7645" spans="1:29" ht="15" customHeight="1" x14ac:dyDescent="0.25">
      <c r="A7645" s="342"/>
      <c r="B7645" s="417"/>
      <c r="C7645" s="418"/>
      <c r="S7645" s="367"/>
      <c r="T7645" s="367"/>
      <c r="U7645" s="368"/>
      <c r="V7645" s="1"/>
      <c r="W7645" s="1"/>
      <c r="X7645" s="1"/>
      <c r="Y7645" s="1"/>
      <c r="Z7645" s="1"/>
      <c r="AA7645" s="1"/>
      <c r="AB7645" s="1"/>
      <c r="AC7645" s="1"/>
    </row>
    <row r="7646" spans="1:29" ht="15" customHeight="1" x14ac:dyDescent="0.25">
      <c r="A7646" s="342"/>
      <c r="B7646" s="417"/>
      <c r="C7646" s="418"/>
      <c r="S7646" s="367"/>
      <c r="T7646" s="367"/>
      <c r="U7646" s="368"/>
      <c r="V7646" s="1"/>
      <c r="W7646" s="1"/>
      <c r="X7646" s="1"/>
      <c r="Y7646" s="1"/>
      <c r="Z7646" s="1"/>
      <c r="AA7646" s="1"/>
      <c r="AB7646" s="1"/>
      <c r="AC7646" s="1"/>
    </row>
    <row r="7647" spans="1:29" ht="15" customHeight="1" x14ac:dyDescent="0.25">
      <c r="A7647" s="342"/>
      <c r="B7647" s="417"/>
      <c r="C7647" s="418"/>
      <c r="S7647" s="367"/>
      <c r="T7647" s="367"/>
      <c r="U7647" s="368"/>
      <c r="V7647" s="1"/>
      <c r="W7647" s="1"/>
      <c r="X7647" s="1"/>
      <c r="Y7647" s="1"/>
      <c r="Z7647" s="1"/>
      <c r="AA7647" s="1"/>
      <c r="AB7647" s="1"/>
      <c r="AC7647" s="1"/>
    </row>
    <row r="7648" spans="1:29" ht="15" customHeight="1" x14ac:dyDescent="0.25">
      <c r="A7648" s="342"/>
      <c r="B7648" s="417"/>
      <c r="C7648" s="418"/>
      <c r="S7648" s="367"/>
      <c r="T7648" s="367"/>
      <c r="U7648" s="368"/>
      <c r="V7648" s="1"/>
      <c r="W7648" s="1"/>
      <c r="X7648" s="1"/>
      <c r="Y7648" s="1"/>
      <c r="Z7648" s="1"/>
      <c r="AA7648" s="1"/>
      <c r="AB7648" s="1"/>
      <c r="AC7648" s="1"/>
    </row>
    <row r="7649" spans="1:29" ht="15" customHeight="1" x14ac:dyDescent="0.25">
      <c r="A7649" s="342"/>
      <c r="B7649" s="417"/>
      <c r="C7649" s="418"/>
      <c r="S7649" s="367"/>
      <c r="T7649" s="367"/>
      <c r="U7649" s="368"/>
      <c r="V7649" s="1"/>
      <c r="W7649" s="1"/>
      <c r="X7649" s="1"/>
      <c r="Y7649" s="1"/>
      <c r="Z7649" s="1"/>
      <c r="AA7649" s="1"/>
      <c r="AB7649" s="1"/>
      <c r="AC7649" s="1"/>
    </row>
    <row r="7650" spans="1:29" ht="15" customHeight="1" x14ac:dyDescent="0.25">
      <c r="A7650" s="342"/>
      <c r="B7650" s="417"/>
      <c r="C7650" s="418"/>
      <c r="S7650" s="367"/>
      <c r="T7650" s="367"/>
      <c r="U7650" s="368"/>
      <c r="V7650" s="1"/>
      <c r="W7650" s="1"/>
      <c r="X7650" s="1"/>
      <c r="Y7650" s="1"/>
      <c r="Z7650" s="1"/>
      <c r="AA7650" s="1"/>
      <c r="AB7650" s="1"/>
      <c r="AC7650" s="1"/>
    </row>
    <row r="7651" spans="1:29" ht="15" customHeight="1" x14ac:dyDescent="0.25">
      <c r="A7651" s="342"/>
      <c r="B7651" s="417"/>
      <c r="C7651" s="418"/>
      <c r="S7651" s="367"/>
      <c r="T7651" s="367"/>
      <c r="U7651" s="368"/>
      <c r="V7651" s="1"/>
      <c r="W7651" s="1"/>
      <c r="X7651" s="1"/>
      <c r="Y7651" s="1"/>
      <c r="Z7651" s="1"/>
      <c r="AA7651" s="1"/>
      <c r="AB7651" s="1"/>
      <c r="AC7651" s="1"/>
    </row>
    <row r="7652" spans="1:29" ht="15" customHeight="1" x14ac:dyDescent="0.25">
      <c r="A7652" s="342"/>
      <c r="B7652" s="417"/>
      <c r="C7652" s="418"/>
      <c r="S7652" s="367"/>
      <c r="T7652" s="367"/>
      <c r="U7652" s="368"/>
      <c r="V7652" s="1"/>
      <c r="W7652" s="1"/>
      <c r="X7652" s="1"/>
      <c r="Y7652" s="1"/>
      <c r="Z7652" s="1"/>
      <c r="AA7652" s="1"/>
      <c r="AB7652" s="1"/>
      <c r="AC7652" s="1"/>
    </row>
    <row r="7653" spans="1:29" ht="15" customHeight="1" x14ac:dyDescent="0.25">
      <c r="A7653" s="342"/>
      <c r="B7653" s="417"/>
      <c r="C7653" s="418"/>
      <c r="S7653" s="367"/>
      <c r="T7653" s="367"/>
      <c r="U7653" s="368"/>
      <c r="V7653" s="1"/>
      <c r="W7653" s="1"/>
      <c r="X7653" s="1"/>
      <c r="Y7653" s="1"/>
      <c r="Z7653" s="1"/>
      <c r="AA7653" s="1"/>
      <c r="AB7653" s="1"/>
      <c r="AC7653" s="1"/>
    </row>
    <row r="7654" spans="1:29" ht="15" customHeight="1" x14ac:dyDescent="0.25">
      <c r="A7654" s="342"/>
      <c r="B7654" s="417"/>
      <c r="C7654" s="418"/>
      <c r="S7654" s="367"/>
      <c r="T7654" s="367"/>
      <c r="U7654" s="368"/>
      <c r="V7654" s="1"/>
      <c r="W7654" s="1"/>
      <c r="X7654" s="1"/>
      <c r="Y7654" s="1"/>
      <c r="Z7654" s="1"/>
      <c r="AA7654" s="1"/>
      <c r="AB7654" s="1"/>
      <c r="AC7654" s="1"/>
    </row>
    <row r="7655" spans="1:29" ht="15" customHeight="1" x14ac:dyDescent="0.25">
      <c r="A7655" s="342"/>
      <c r="B7655" s="417"/>
      <c r="C7655" s="418"/>
      <c r="S7655" s="367"/>
      <c r="T7655" s="367"/>
      <c r="U7655" s="368"/>
      <c r="V7655" s="1"/>
      <c r="W7655" s="1"/>
      <c r="X7655" s="1"/>
      <c r="Y7655" s="1"/>
      <c r="Z7655" s="1"/>
      <c r="AA7655" s="1"/>
      <c r="AB7655" s="1"/>
      <c r="AC7655" s="1"/>
    </row>
    <row r="7656" spans="1:29" ht="15" customHeight="1" x14ac:dyDescent="0.25">
      <c r="A7656" s="342"/>
      <c r="B7656" s="417"/>
      <c r="C7656" s="418"/>
      <c r="S7656" s="367"/>
      <c r="T7656" s="367"/>
      <c r="U7656" s="368"/>
      <c r="V7656" s="1"/>
      <c r="W7656" s="1"/>
      <c r="X7656" s="1"/>
      <c r="Y7656" s="1"/>
      <c r="Z7656" s="1"/>
      <c r="AA7656" s="1"/>
      <c r="AB7656" s="1"/>
      <c r="AC7656" s="1"/>
    </row>
    <row r="7657" spans="1:29" ht="15" customHeight="1" x14ac:dyDescent="0.25">
      <c r="A7657" s="342"/>
      <c r="B7657" s="417"/>
      <c r="C7657" s="418"/>
      <c r="S7657" s="367"/>
      <c r="T7657" s="367"/>
      <c r="U7657" s="368"/>
      <c r="V7657" s="1"/>
      <c r="W7657" s="1"/>
      <c r="X7657" s="1"/>
      <c r="Y7657" s="1"/>
      <c r="Z7657" s="1"/>
      <c r="AA7657" s="1"/>
      <c r="AB7657" s="1"/>
      <c r="AC7657" s="1"/>
    </row>
    <row r="7658" spans="1:29" ht="15" customHeight="1" x14ac:dyDescent="0.25">
      <c r="A7658" s="342"/>
      <c r="B7658" s="417"/>
      <c r="C7658" s="418"/>
      <c r="S7658" s="367"/>
      <c r="T7658" s="367"/>
      <c r="U7658" s="368"/>
      <c r="V7658" s="1"/>
      <c r="W7658" s="1"/>
      <c r="X7658" s="1"/>
      <c r="Y7658" s="1"/>
      <c r="Z7658" s="1"/>
      <c r="AA7658" s="1"/>
      <c r="AB7658" s="1"/>
      <c r="AC7658" s="1"/>
    </row>
    <row r="7659" spans="1:29" ht="15" customHeight="1" x14ac:dyDescent="0.25">
      <c r="A7659" s="342"/>
      <c r="B7659" s="417"/>
      <c r="C7659" s="418"/>
      <c r="S7659" s="367"/>
      <c r="T7659" s="367"/>
      <c r="U7659" s="368"/>
      <c r="V7659" s="1"/>
      <c r="W7659" s="1"/>
      <c r="X7659" s="1"/>
      <c r="Y7659" s="1"/>
      <c r="Z7659" s="1"/>
      <c r="AA7659" s="1"/>
      <c r="AB7659" s="1"/>
      <c r="AC7659" s="1"/>
    </row>
    <row r="7660" spans="1:29" ht="15" customHeight="1" x14ac:dyDescent="0.25">
      <c r="A7660" s="342"/>
      <c r="B7660" s="417"/>
      <c r="C7660" s="418"/>
      <c r="S7660" s="367"/>
      <c r="T7660" s="367"/>
      <c r="U7660" s="368"/>
      <c r="V7660" s="1"/>
      <c r="W7660" s="1"/>
      <c r="X7660" s="1"/>
      <c r="Y7660" s="1"/>
      <c r="Z7660" s="1"/>
      <c r="AA7660" s="1"/>
      <c r="AB7660" s="1"/>
      <c r="AC7660" s="1"/>
    </row>
    <row r="7661" spans="1:29" ht="15" customHeight="1" x14ac:dyDescent="0.25">
      <c r="A7661" s="342"/>
      <c r="B7661" s="417"/>
      <c r="C7661" s="418"/>
      <c r="S7661" s="367"/>
      <c r="T7661" s="367"/>
      <c r="U7661" s="368"/>
      <c r="V7661" s="1"/>
      <c r="W7661" s="1"/>
      <c r="X7661" s="1"/>
      <c r="Y7661" s="1"/>
      <c r="Z7661" s="1"/>
      <c r="AA7661" s="1"/>
      <c r="AB7661" s="1"/>
      <c r="AC7661" s="1"/>
    </row>
    <row r="7662" spans="1:29" ht="15" customHeight="1" x14ac:dyDescent="0.25">
      <c r="A7662" s="342"/>
      <c r="B7662" s="417"/>
      <c r="C7662" s="418"/>
      <c r="S7662" s="367"/>
      <c r="T7662" s="367"/>
      <c r="U7662" s="368"/>
      <c r="V7662" s="1"/>
      <c r="W7662" s="1"/>
      <c r="X7662" s="1"/>
      <c r="Y7662" s="1"/>
      <c r="Z7662" s="1"/>
      <c r="AA7662" s="1"/>
      <c r="AB7662" s="1"/>
      <c r="AC7662" s="1"/>
    </row>
    <row r="7663" spans="1:29" ht="15" customHeight="1" x14ac:dyDescent="0.25">
      <c r="A7663" s="342"/>
      <c r="B7663" s="417"/>
      <c r="C7663" s="418"/>
      <c r="S7663" s="367"/>
      <c r="T7663" s="367"/>
      <c r="U7663" s="368"/>
      <c r="V7663" s="1"/>
      <c r="W7663" s="1"/>
      <c r="X7663" s="1"/>
      <c r="Y7663" s="1"/>
      <c r="Z7663" s="1"/>
      <c r="AA7663" s="1"/>
      <c r="AB7663" s="1"/>
      <c r="AC7663" s="1"/>
    </row>
    <row r="7664" spans="1:29" ht="15" customHeight="1" x14ac:dyDescent="0.25">
      <c r="A7664" s="342"/>
      <c r="B7664" s="417"/>
      <c r="C7664" s="418"/>
      <c r="S7664" s="367"/>
      <c r="T7664" s="367"/>
      <c r="U7664" s="368"/>
      <c r="V7664" s="1"/>
      <c r="W7664" s="1"/>
      <c r="X7664" s="1"/>
      <c r="Y7664" s="1"/>
      <c r="Z7664" s="1"/>
      <c r="AA7664" s="1"/>
      <c r="AB7664" s="1"/>
      <c r="AC7664" s="1"/>
    </row>
    <row r="7665" spans="1:29" ht="15" customHeight="1" x14ac:dyDescent="0.25">
      <c r="A7665" s="342"/>
      <c r="B7665" s="417"/>
      <c r="C7665" s="418"/>
      <c r="S7665" s="367"/>
      <c r="T7665" s="367"/>
      <c r="U7665" s="368"/>
      <c r="V7665" s="1"/>
      <c r="W7665" s="1"/>
      <c r="X7665" s="1"/>
      <c r="Y7665" s="1"/>
      <c r="Z7665" s="1"/>
      <c r="AA7665" s="1"/>
      <c r="AB7665" s="1"/>
      <c r="AC7665" s="1"/>
    </row>
    <row r="7666" spans="1:29" ht="15" customHeight="1" x14ac:dyDescent="0.25">
      <c r="A7666" s="342"/>
      <c r="B7666" s="417"/>
      <c r="C7666" s="418"/>
      <c r="S7666" s="367"/>
      <c r="T7666" s="367"/>
      <c r="U7666" s="368"/>
      <c r="V7666" s="1"/>
      <c r="W7666" s="1"/>
      <c r="X7666" s="1"/>
      <c r="Y7666" s="1"/>
      <c r="Z7666" s="1"/>
      <c r="AA7666" s="1"/>
      <c r="AB7666" s="1"/>
      <c r="AC7666" s="1"/>
    </row>
    <row r="7667" spans="1:29" ht="15" customHeight="1" x14ac:dyDescent="0.25">
      <c r="A7667" s="342"/>
      <c r="B7667" s="417"/>
      <c r="C7667" s="418"/>
      <c r="S7667" s="367"/>
      <c r="T7667" s="367"/>
      <c r="U7667" s="368"/>
      <c r="V7667" s="1"/>
      <c r="W7667" s="1"/>
      <c r="X7667" s="1"/>
      <c r="Y7667" s="1"/>
      <c r="Z7667" s="1"/>
      <c r="AA7667" s="1"/>
      <c r="AB7667" s="1"/>
      <c r="AC7667" s="1"/>
    </row>
    <row r="7668" spans="1:29" ht="15" customHeight="1" x14ac:dyDescent="0.25">
      <c r="A7668" s="342"/>
      <c r="B7668" s="417"/>
      <c r="C7668" s="418"/>
      <c r="S7668" s="367"/>
      <c r="T7668" s="367"/>
      <c r="U7668" s="368"/>
      <c r="V7668" s="1"/>
      <c r="W7668" s="1"/>
      <c r="X7668" s="1"/>
      <c r="Y7668" s="1"/>
      <c r="Z7668" s="1"/>
      <c r="AA7668" s="1"/>
      <c r="AB7668" s="1"/>
      <c r="AC7668" s="1"/>
    </row>
    <row r="7669" spans="1:29" ht="15" customHeight="1" x14ac:dyDescent="0.25">
      <c r="A7669" s="342"/>
      <c r="B7669" s="417"/>
      <c r="C7669" s="418"/>
      <c r="S7669" s="367"/>
      <c r="T7669" s="367"/>
      <c r="U7669" s="368"/>
      <c r="V7669" s="1"/>
      <c r="W7669" s="1"/>
      <c r="X7669" s="1"/>
      <c r="Y7669" s="1"/>
      <c r="Z7669" s="1"/>
      <c r="AA7669" s="1"/>
      <c r="AB7669" s="1"/>
      <c r="AC7669" s="1"/>
    </row>
    <row r="7670" spans="1:29" ht="15" customHeight="1" x14ac:dyDescent="0.25">
      <c r="A7670" s="342"/>
      <c r="B7670" s="417"/>
      <c r="C7670" s="418"/>
      <c r="S7670" s="367"/>
      <c r="T7670" s="367"/>
      <c r="U7670" s="368"/>
      <c r="V7670" s="1"/>
      <c r="W7670" s="1"/>
      <c r="X7670" s="1"/>
      <c r="Y7670" s="1"/>
      <c r="Z7670" s="1"/>
      <c r="AA7670" s="1"/>
      <c r="AB7670" s="1"/>
      <c r="AC7670" s="1"/>
    </row>
    <row r="7671" spans="1:29" ht="15" customHeight="1" x14ac:dyDescent="0.25">
      <c r="A7671" s="342"/>
      <c r="B7671" s="417"/>
      <c r="C7671" s="418"/>
      <c r="S7671" s="367"/>
      <c r="T7671" s="367"/>
      <c r="U7671" s="368"/>
      <c r="V7671" s="1"/>
      <c r="W7671" s="1"/>
      <c r="X7671" s="1"/>
      <c r="Y7671" s="1"/>
      <c r="Z7671" s="1"/>
      <c r="AA7671" s="1"/>
      <c r="AB7671" s="1"/>
      <c r="AC7671" s="1"/>
    </row>
    <row r="7672" spans="1:29" ht="15" customHeight="1" x14ac:dyDescent="0.25">
      <c r="A7672" s="342"/>
      <c r="B7672" s="417"/>
      <c r="C7672" s="418"/>
      <c r="S7672" s="367"/>
      <c r="T7672" s="367"/>
      <c r="U7672" s="368"/>
      <c r="V7672" s="1"/>
      <c r="W7672" s="1"/>
      <c r="X7672" s="1"/>
      <c r="Y7672" s="1"/>
      <c r="Z7672" s="1"/>
      <c r="AA7672" s="1"/>
      <c r="AB7672" s="1"/>
      <c r="AC7672" s="1"/>
    </row>
    <row r="7673" spans="1:29" ht="15" customHeight="1" x14ac:dyDescent="0.25">
      <c r="A7673" s="342"/>
      <c r="B7673" s="417"/>
      <c r="C7673" s="418"/>
      <c r="S7673" s="367"/>
      <c r="T7673" s="367"/>
      <c r="U7673" s="368"/>
      <c r="V7673" s="1"/>
      <c r="W7673" s="1"/>
      <c r="X7673" s="1"/>
      <c r="Y7673" s="1"/>
      <c r="Z7673" s="1"/>
      <c r="AA7673" s="1"/>
      <c r="AB7673" s="1"/>
      <c r="AC7673" s="1"/>
    </row>
    <row r="7674" spans="1:29" ht="15" customHeight="1" x14ac:dyDescent="0.25">
      <c r="A7674" s="342"/>
      <c r="B7674" s="417"/>
      <c r="C7674" s="418"/>
      <c r="S7674" s="367"/>
      <c r="T7674" s="367"/>
      <c r="U7674" s="368"/>
      <c r="V7674" s="1"/>
      <c r="W7674" s="1"/>
      <c r="X7674" s="1"/>
      <c r="Y7674" s="1"/>
      <c r="Z7674" s="1"/>
      <c r="AA7674" s="1"/>
      <c r="AB7674" s="1"/>
      <c r="AC7674" s="1"/>
    </row>
    <row r="7675" spans="1:29" ht="15" customHeight="1" x14ac:dyDescent="0.25">
      <c r="A7675" s="342"/>
      <c r="B7675" s="417"/>
      <c r="C7675" s="418"/>
      <c r="S7675" s="367"/>
      <c r="T7675" s="367"/>
      <c r="U7675" s="368"/>
      <c r="V7675" s="1"/>
      <c r="W7675" s="1"/>
      <c r="X7675" s="1"/>
      <c r="Y7675" s="1"/>
      <c r="Z7675" s="1"/>
      <c r="AA7675" s="1"/>
      <c r="AB7675" s="1"/>
      <c r="AC7675" s="1"/>
    </row>
    <row r="7676" spans="1:29" ht="15" customHeight="1" x14ac:dyDescent="0.25">
      <c r="A7676" s="342"/>
      <c r="B7676" s="417"/>
      <c r="C7676" s="418"/>
      <c r="S7676" s="367"/>
      <c r="T7676" s="367"/>
      <c r="U7676" s="368"/>
      <c r="V7676" s="1"/>
      <c r="W7676" s="1"/>
      <c r="X7676" s="1"/>
      <c r="Y7676" s="1"/>
      <c r="Z7676" s="1"/>
      <c r="AA7676" s="1"/>
      <c r="AB7676" s="1"/>
      <c r="AC7676" s="1"/>
    </row>
    <row r="7677" spans="1:29" ht="15" customHeight="1" x14ac:dyDescent="0.25">
      <c r="A7677" s="342"/>
      <c r="B7677" s="417"/>
      <c r="C7677" s="418"/>
      <c r="S7677" s="367"/>
      <c r="T7677" s="367"/>
      <c r="U7677" s="368"/>
      <c r="V7677" s="1"/>
      <c r="W7677" s="1"/>
      <c r="X7677" s="1"/>
      <c r="Y7677" s="1"/>
      <c r="Z7677" s="1"/>
      <c r="AA7677" s="1"/>
      <c r="AB7677" s="1"/>
      <c r="AC7677" s="1"/>
    </row>
    <row r="7678" spans="1:29" ht="15" customHeight="1" x14ac:dyDescent="0.25">
      <c r="A7678" s="342"/>
      <c r="B7678" s="417"/>
      <c r="C7678" s="418"/>
      <c r="S7678" s="367"/>
      <c r="T7678" s="367"/>
      <c r="U7678" s="368"/>
      <c r="V7678" s="1"/>
      <c r="W7678" s="1"/>
      <c r="X7678" s="1"/>
      <c r="Y7678" s="1"/>
      <c r="Z7678" s="1"/>
      <c r="AA7678" s="1"/>
      <c r="AB7678" s="1"/>
      <c r="AC7678" s="1"/>
    </row>
    <row r="7679" spans="1:29" ht="15" customHeight="1" x14ac:dyDescent="0.25">
      <c r="A7679" s="342"/>
      <c r="B7679" s="417"/>
      <c r="C7679" s="418"/>
      <c r="S7679" s="367"/>
      <c r="T7679" s="367"/>
      <c r="U7679" s="368"/>
      <c r="V7679" s="1"/>
      <c r="W7679" s="1"/>
      <c r="X7679" s="1"/>
      <c r="Y7679" s="1"/>
      <c r="Z7679" s="1"/>
      <c r="AA7679" s="1"/>
      <c r="AB7679" s="1"/>
      <c r="AC7679" s="1"/>
    </row>
    <row r="7680" spans="1:29" ht="15" customHeight="1" x14ac:dyDescent="0.25">
      <c r="A7680" s="342"/>
      <c r="B7680" s="417"/>
      <c r="C7680" s="418"/>
      <c r="S7680" s="367"/>
      <c r="T7680" s="367"/>
      <c r="U7680" s="368"/>
      <c r="V7680" s="1"/>
      <c r="W7680" s="1"/>
      <c r="X7680" s="1"/>
      <c r="Y7680" s="1"/>
      <c r="Z7680" s="1"/>
      <c r="AA7680" s="1"/>
      <c r="AB7680" s="1"/>
      <c r="AC7680" s="1"/>
    </row>
    <row r="7681" spans="1:29" ht="15" customHeight="1" x14ac:dyDescent="0.25">
      <c r="A7681" s="342"/>
      <c r="B7681" s="417"/>
      <c r="C7681" s="418"/>
      <c r="S7681" s="367"/>
      <c r="T7681" s="367"/>
      <c r="U7681" s="368"/>
      <c r="V7681" s="1"/>
      <c r="W7681" s="1"/>
      <c r="X7681" s="1"/>
      <c r="Y7681" s="1"/>
      <c r="Z7681" s="1"/>
      <c r="AA7681" s="1"/>
      <c r="AB7681" s="1"/>
      <c r="AC7681" s="1"/>
    </row>
    <row r="7682" spans="1:29" ht="15" customHeight="1" x14ac:dyDescent="0.25">
      <c r="A7682" s="342"/>
      <c r="B7682" s="417"/>
      <c r="C7682" s="418"/>
      <c r="S7682" s="367"/>
      <c r="T7682" s="367"/>
      <c r="U7682" s="368"/>
      <c r="V7682" s="1"/>
      <c r="W7682" s="1"/>
      <c r="X7682" s="1"/>
      <c r="Y7682" s="1"/>
      <c r="Z7682" s="1"/>
      <c r="AA7682" s="1"/>
      <c r="AB7682" s="1"/>
      <c r="AC7682" s="1"/>
    </row>
    <row r="7683" spans="1:29" ht="15" customHeight="1" x14ac:dyDescent="0.25">
      <c r="A7683" s="342"/>
      <c r="B7683" s="417"/>
      <c r="C7683" s="418"/>
      <c r="S7683" s="367"/>
      <c r="T7683" s="367"/>
      <c r="U7683" s="368"/>
      <c r="V7683" s="1"/>
      <c r="W7683" s="1"/>
      <c r="X7683" s="1"/>
      <c r="Y7683" s="1"/>
      <c r="Z7683" s="1"/>
      <c r="AA7683" s="1"/>
      <c r="AB7683" s="1"/>
      <c r="AC7683" s="1"/>
    </row>
    <row r="7684" spans="1:29" ht="15" customHeight="1" x14ac:dyDescent="0.25">
      <c r="A7684" s="342"/>
      <c r="B7684" s="417"/>
      <c r="C7684" s="418"/>
      <c r="S7684" s="367"/>
      <c r="T7684" s="367"/>
      <c r="U7684" s="368"/>
      <c r="V7684" s="1"/>
      <c r="W7684" s="1"/>
      <c r="X7684" s="1"/>
      <c r="Y7684" s="1"/>
      <c r="Z7684" s="1"/>
      <c r="AA7684" s="1"/>
      <c r="AB7684" s="1"/>
      <c r="AC7684" s="1"/>
    </row>
    <row r="7685" spans="1:29" ht="15" customHeight="1" x14ac:dyDescent="0.25">
      <c r="A7685" s="342"/>
      <c r="B7685" s="417"/>
      <c r="C7685" s="418"/>
      <c r="S7685" s="367"/>
      <c r="T7685" s="367"/>
      <c r="U7685" s="368"/>
      <c r="V7685" s="1"/>
      <c r="W7685" s="1"/>
      <c r="X7685" s="1"/>
      <c r="Y7685" s="1"/>
      <c r="Z7685" s="1"/>
      <c r="AA7685" s="1"/>
      <c r="AB7685" s="1"/>
      <c r="AC7685" s="1"/>
    </row>
    <row r="7686" spans="1:29" ht="15" customHeight="1" x14ac:dyDescent="0.25">
      <c r="A7686" s="342"/>
      <c r="B7686" s="417"/>
      <c r="C7686" s="418"/>
      <c r="S7686" s="367"/>
      <c r="T7686" s="367"/>
      <c r="U7686" s="368"/>
      <c r="V7686" s="1"/>
      <c r="W7686" s="1"/>
      <c r="X7686" s="1"/>
      <c r="Y7686" s="1"/>
      <c r="Z7686" s="1"/>
      <c r="AA7686" s="1"/>
      <c r="AB7686" s="1"/>
      <c r="AC7686" s="1"/>
    </row>
    <row r="7687" spans="1:29" ht="15" customHeight="1" x14ac:dyDescent="0.25">
      <c r="A7687" s="342"/>
      <c r="B7687" s="417"/>
      <c r="C7687" s="418"/>
      <c r="S7687" s="367"/>
      <c r="T7687" s="367"/>
      <c r="U7687" s="368"/>
      <c r="V7687" s="1"/>
      <c r="W7687" s="1"/>
      <c r="X7687" s="1"/>
      <c r="Y7687" s="1"/>
      <c r="Z7687" s="1"/>
      <c r="AA7687" s="1"/>
      <c r="AB7687" s="1"/>
      <c r="AC7687" s="1"/>
    </row>
    <row r="7688" spans="1:29" ht="15" customHeight="1" x14ac:dyDescent="0.25">
      <c r="A7688" s="342"/>
      <c r="B7688" s="417"/>
      <c r="C7688" s="418"/>
      <c r="S7688" s="367"/>
      <c r="T7688" s="367"/>
      <c r="U7688" s="368"/>
      <c r="V7688" s="1"/>
      <c r="W7688" s="1"/>
      <c r="X7688" s="1"/>
      <c r="Y7688" s="1"/>
      <c r="Z7688" s="1"/>
      <c r="AA7688" s="1"/>
      <c r="AB7688" s="1"/>
      <c r="AC7688" s="1"/>
    </row>
    <row r="7689" spans="1:29" ht="15" customHeight="1" x14ac:dyDescent="0.25">
      <c r="A7689" s="342"/>
      <c r="B7689" s="417"/>
      <c r="C7689" s="418"/>
      <c r="S7689" s="367"/>
      <c r="T7689" s="367"/>
      <c r="U7689" s="368"/>
      <c r="V7689" s="1"/>
      <c r="W7689" s="1"/>
      <c r="X7689" s="1"/>
      <c r="Y7689" s="1"/>
      <c r="Z7689" s="1"/>
      <c r="AA7689" s="1"/>
      <c r="AB7689" s="1"/>
      <c r="AC7689" s="1"/>
    </row>
    <row r="7690" spans="1:29" ht="15" customHeight="1" x14ac:dyDescent="0.25">
      <c r="A7690" s="342"/>
      <c r="B7690" s="417"/>
      <c r="C7690" s="418"/>
      <c r="S7690" s="367"/>
      <c r="T7690" s="367"/>
      <c r="U7690" s="368"/>
      <c r="V7690" s="1"/>
      <c r="W7690" s="1"/>
      <c r="X7690" s="1"/>
      <c r="Y7690" s="1"/>
      <c r="Z7690" s="1"/>
      <c r="AA7690" s="1"/>
      <c r="AB7690" s="1"/>
      <c r="AC7690" s="1"/>
    </row>
    <row r="7691" spans="1:29" ht="15" customHeight="1" x14ac:dyDescent="0.25">
      <c r="A7691" s="342"/>
      <c r="B7691" s="417"/>
      <c r="C7691" s="418"/>
      <c r="S7691" s="367"/>
      <c r="T7691" s="367"/>
      <c r="U7691" s="368"/>
      <c r="V7691" s="1"/>
      <c r="W7691" s="1"/>
      <c r="X7691" s="1"/>
      <c r="Y7691" s="1"/>
      <c r="Z7691" s="1"/>
      <c r="AA7691" s="1"/>
      <c r="AB7691" s="1"/>
      <c r="AC7691" s="1"/>
    </row>
    <row r="7692" spans="1:29" ht="15" customHeight="1" x14ac:dyDescent="0.25">
      <c r="A7692" s="342"/>
      <c r="B7692" s="417"/>
      <c r="C7692" s="418"/>
      <c r="S7692" s="367"/>
      <c r="T7692" s="367"/>
      <c r="U7692" s="368"/>
      <c r="V7692" s="1"/>
      <c r="W7692" s="1"/>
      <c r="X7692" s="1"/>
      <c r="Y7692" s="1"/>
      <c r="Z7692" s="1"/>
      <c r="AA7692" s="1"/>
      <c r="AB7692" s="1"/>
      <c r="AC7692" s="1"/>
    </row>
    <row r="7693" spans="1:29" ht="15" customHeight="1" x14ac:dyDescent="0.25">
      <c r="A7693" s="342"/>
      <c r="B7693" s="417"/>
      <c r="C7693" s="418"/>
      <c r="S7693" s="367"/>
      <c r="T7693" s="367"/>
      <c r="U7693" s="368"/>
      <c r="V7693" s="1"/>
      <c r="W7693" s="1"/>
      <c r="X7693" s="1"/>
      <c r="Y7693" s="1"/>
      <c r="Z7693" s="1"/>
      <c r="AA7693" s="1"/>
      <c r="AB7693" s="1"/>
      <c r="AC7693" s="1"/>
    </row>
    <row r="7694" spans="1:29" ht="15" customHeight="1" x14ac:dyDescent="0.25">
      <c r="A7694" s="342"/>
      <c r="B7694" s="417"/>
      <c r="C7694" s="418"/>
      <c r="S7694" s="367"/>
      <c r="T7694" s="367"/>
      <c r="U7694" s="368"/>
      <c r="V7694" s="1"/>
      <c r="W7694" s="1"/>
      <c r="X7694" s="1"/>
      <c r="Y7694" s="1"/>
      <c r="Z7694" s="1"/>
      <c r="AA7694" s="1"/>
      <c r="AB7694" s="1"/>
      <c r="AC7694" s="1"/>
    </row>
    <row r="7695" spans="1:29" ht="15" customHeight="1" x14ac:dyDescent="0.25">
      <c r="A7695" s="342"/>
      <c r="B7695" s="417"/>
      <c r="C7695" s="418"/>
      <c r="S7695" s="367"/>
      <c r="T7695" s="367"/>
      <c r="U7695" s="368"/>
      <c r="V7695" s="1"/>
      <c r="W7695" s="1"/>
      <c r="X7695" s="1"/>
      <c r="Y7695" s="1"/>
      <c r="Z7695" s="1"/>
      <c r="AA7695" s="1"/>
      <c r="AB7695" s="1"/>
      <c r="AC7695" s="1"/>
    </row>
    <row r="7696" spans="1:29" ht="15" customHeight="1" x14ac:dyDescent="0.25">
      <c r="A7696" s="342"/>
      <c r="B7696" s="417"/>
      <c r="C7696" s="418"/>
      <c r="S7696" s="367"/>
      <c r="T7696" s="367"/>
      <c r="U7696" s="368"/>
      <c r="V7696" s="1"/>
      <c r="W7696" s="1"/>
      <c r="X7696" s="1"/>
      <c r="Y7696" s="1"/>
      <c r="Z7696" s="1"/>
      <c r="AA7696" s="1"/>
      <c r="AB7696" s="1"/>
      <c r="AC7696" s="1"/>
    </row>
    <row r="7697" spans="1:29" ht="15" customHeight="1" x14ac:dyDescent="0.25">
      <c r="A7697" s="342"/>
      <c r="B7697" s="417"/>
      <c r="C7697" s="418"/>
      <c r="S7697" s="367"/>
      <c r="T7697" s="367"/>
      <c r="U7697" s="368"/>
      <c r="V7697" s="1"/>
      <c r="W7697" s="1"/>
      <c r="X7697" s="1"/>
      <c r="Y7697" s="1"/>
      <c r="Z7697" s="1"/>
      <c r="AA7697" s="1"/>
      <c r="AB7697" s="1"/>
      <c r="AC7697" s="1"/>
    </row>
    <row r="7698" spans="1:29" ht="15" customHeight="1" x14ac:dyDescent="0.25">
      <c r="A7698" s="342"/>
      <c r="B7698" s="417"/>
      <c r="C7698" s="418"/>
      <c r="S7698" s="367"/>
      <c r="T7698" s="367"/>
      <c r="U7698" s="368"/>
      <c r="V7698" s="1"/>
      <c r="W7698" s="1"/>
      <c r="X7698" s="1"/>
      <c r="Y7698" s="1"/>
      <c r="Z7698" s="1"/>
      <c r="AA7698" s="1"/>
      <c r="AB7698" s="1"/>
      <c r="AC7698" s="1"/>
    </row>
    <row r="7699" spans="1:29" ht="15" customHeight="1" x14ac:dyDescent="0.25">
      <c r="A7699" s="342"/>
      <c r="B7699" s="417"/>
      <c r="C7699" s="418"/>
      <c r="S7699" s="367"/>
      <c r="T7699" s="367"/>
      <c r="U7699" s="368"/>
      <c r="V7699" s="1"/>
      <c r="W7699" s="1"/>
      <c r="X7699" s="1"/>
      <c r="Y7699" s="1"/>
      <c r="Z7699" s="1"/>
      <c r="AA7699" s="1"/>
      <c r="AB7699" s="1"/>
      <c r="AC7699" s="1"/>
    </row>
    <row r="7700" spans="1:29" ht="15" customHeight="1" x14ac:dyDescent="0.25">
      <c r="A7700" s="342"/>
      <c r="B7700" s="417"/>
      <c r="C7700" s="418"/>
      <c r="S7700" s="367"/>
      <c r="T7700" s="367"/>
      <c r="U7700" s="368"/>
      <c r="V7700" s="1"/>
      <c r="W7700" s="1"/>
      <c r="X7700" s="1"/>
      <c r="Y7700" s="1"/>
      <c r="Z7700" s="1"/>
      <c r="AA7700" s="1"/>
      <c r="AB7700" s="1"/>
      <c r="AC7700" s="1"/>
    </row>
    <row r="7701" spans="1:29" ht="15" customHeight="1" x14ac:dyDescent="0.25">
      <c r="A7701" s="342"/>
      <c r="B7701" s="417"/>
      <c r="C7701" s="418"/>
      <c r="S7701" s="367"/>
      <c r="T7701" s="367"/>
      <c r="U7701" s="368"/>
      <c r="V7701" s="1"/>
      <c r="W7701" s="1"/>
      <c r="X7701" s="1"/>
      <c r="Y7701" s="1"/>
      <c r="Z7701" s="1"/>
      <c r="AA7701" s="1"/>
      <c r="AB7701" s="1"/>
      <c r="AC7701" s="1"/>
    </row>
    <row r="7702" spans="1:29" ht="15" customHeight="1" x14ac:dyDescent="0.25">
      <c r="A7702" s="342"/>
      <c r="B7702" s="417"/>
      <c r="C7702" s="418"/>
      <c r="S7702" s="367"/>
      <c r="T7702" s="367"/>
      <c r="U7702" s="368"/>
      <c r="V7702" s="1"/>
      <c r="W7702" s="1"/>
      <c r="X7702" s="1"/>
      <c r="Y7702" s="1"/>
      <c r="Z7702" s="1"/>
      <c r="AA7702" s="1"/>
      <c r="AB7702" s="1"/>
      <c r="AC7702" s="1"/>
    </row>
    <row r="7703" spans="1:29" ht="15" customHeight="1" x14ac:dyDescent="0.25">
      <c r="A7703" s="342"/>
      <c r="B7703" s="417"/>
      <c r="C7703" s="418"/>
      <c r="S7703" s="367"/>
      <c r="T7703" s="367"/>
      <c r="U7703" s="368"/>
      <c r="V7703" s="1"/>
      <c r="W7703" s="1"/>
      <c r="X7703" s="1"/>
      <c r="Y7703" s="1"/>
      <c r="Z7703" s="1"/>
      <c r="AA7703" s="1"/>
      <c r="AB7703" s="1"/>
      <c r="AC7703" s="1"/>
    </row>
    <row r="7704" spans="1:29" ht="15" customHeight="1" x14ac:dyDescent="0.25">
      <c r="A7704" s="342"/>
      <c r="B7704" s="417"/>
      <c r="C7704" s="418"/>
      <c r="S7704" s="367"/>
      <c r="T7704" s="367"/>
      <c r="U7704" s="368"/>
      <c r="V7704" s="1"/>
      <c r="W7704" s="1"/>
      <c r="X7704" s="1"/>
      <c r="Y7704" s="1"/>
      <c r="Z7704" s="1"/>
      <c r="AA7704" s="1"/>
      <c r="AB7704" s="1"/>
      <c r="AC7704" s="1"/>
    </row>
    <row r="7705" spans="1:29" ht="15" customHeight="1" x14ac:dyDescent="0.25">
      <c r="A7705" s="342"/>
      <c r="B7705" s="417"/>
      <c r="C7705" s="418"/>
      <c r="S7705" s="367"/>
      <c r="T7705" s="367"/>
      <c r="U7705" s="368"/>
      <c r="V7705" s="1"/>
      <c r="W7705" s="1"/>
      <c r="X7705" s="1"/>
      <c r="Y7705" s="1"/>
      <c r="Z7705" s="1"/>
      <c r="AA7705" s="1"/>
      <c r="AB7705" s="1"/>
      <c r="AC7705" s="1"/>
    </row>
    <row r="7706" spans="1:29" ht="15" customHeight="1" x14ac:dyDescent="0.25">
      <c r="A7706" s="342"/>
      <c r="B7706" s="417"/>
      <c r="C7706" s="418"/>
      <c r="S7706" s="367"/>
      <c r="T7706" s="367"/>
      <c r="U7706" s="368"/>
      <c r="V7706" s="1"/>
      <c r="W7706" s="1"/>
      <c r="X7706" s="1"/>
      <c r="Y7706" s="1"/>
      <c r="Z7706" s="1"/>
      <c r="AA7706" s="1"/>
      <c r="AB7706" s="1"/>
      <c r="AC7706" s="1"/>
    </row>
    <row r="7707" spans="1:29" ht="15" customHeight="1" x14ac:dyDescent="0.25">
      <c r="A7707" s="342"/>
      <c r="B7707" s="417"/>
      <c r="C7707" s="418"/>
      <c r="S7707" s="367"/>
      <c r="T7707" s="367"/>
      <c r="U7707" s="368"/>
      <c r="V7707" s="1"/>
      <c r="W7707" s="1"/>
      <c r="X7707" s="1"/>
      <c r="Y7707" s="1"/>
      <c r="Z7707" s="1"/>
      <c r="AA7707" s="1"/>
      <c r="AB7707" s="1"/>
      <c r="AC7707" s="1"/>
    </row>
    <row r="7708" spans="1:29" ht="15" customHeight="1" x14ac:dyDescent="0.25">
      <c r="A7708" s="342"/>
      <c r="B7708" s="417"/>
      <c r="C7708" s="418"/>
      <c r="S7708" s="367"/>
      <c r="T7708" s="367"/>
      <c r="U7708" s="368"/>
      <c r="V7708" s="1"/>
      <c r="W7708" s="1"/>
      <c r="X7708" s="1"/>
      <c r="Y7708" s="1"/>
      <c r="Z7708" s="1"/>
      <c r="AA7708" s="1"/>
      <c r="AB7708" s="1"/>
      <c r="AC7708" s="1"/>
    </row>
    <row r="7709" spans="1:29" ht="15" customHeight="1" x14ac:dyDescent="0.25">
      <c r="A7709" s="342"/>
      <c r="B7709" s="417"/>
      <c r="C7709" s="418"/>
      <c r="S7709" s="367"/>
      <c r="T7709" s="367"/>
      <c r="U7709" s="368"/>
      <c r="V7709" s="1"/>
      <c r="W7709" s="1"/>
      <c r="X7709" s="1"/>
      <c r="Y7709" s="1"/>
      <c r="Z7709" s="1"/>
      <c r="AA7709" s="1"/>
      <c r="AB7709" s="1"/>
      <c r="AC7709" s="1"/>
    </row>
    <row r="7710" spans="1:29" ht="15" customHeight="1" x14ac:dyDescent="0.25">
      <c r="A7710" s="342"/>
      <c r="B7710" s="417"/>
      <c r="C7710" s="418"/>
      <c r="S7710" s="367"/>
      <c r="T7710" s="367"/>
      <c r="U7710" s="368"/>
      <c r="V7710" s="1"/>
      <c r="W7710" s="1"/>
      <c r="X7710" s="1"/>
      <c r="Y7710" s="1"/>
      <c r="Z7710" s="1"/>
      <c r="AA7710" s="1"/>
      <c r="AB7710" s="1"/>
      <c r="AC7710" s="1"/>
    </row>
    <row r="7711" spans="1:29" ht="15" customHeight="1" x14ac:dyDescent="0.25">
      <c r="A7711" s="342"/>
      <c r="B7711" s="417"/>
      <c r="C7711" s="418"/>
      <c r="S7711" s="367"/>
      <c r="T7711" s="367"/>
      <c r="U7711" s="368"/>
      <c r="V7711" s="1"/>
      <c r="W7711" s="1"/>
      <c r="X7711" s="1"/>
      <c r="Y7711" s="1"/>
      <c r="Z7711" s="1"/>
      <c r="AA7711" s="1"/>
      <c r="AB7711" s="1"/>
      <c r="AC7711" s="1"/>
    </row>
    <row r="7712" spans="1:29" ht="15" customHeight="1" x14ac:dyDescent="0.25">
      <c r="A7712" s="342"/>
      <c r="B7712" s="417"/>
      <c r="C7712" s="418"/>
      <c r="S7712" s="367"/>
      <c r="T7712" s="367"/>
      <c r="U7712" s="368"/>
      <c r="V7712" s="1"/>
      <c r="W7712" s="1"/>
      <c r="X7712" s="1"/>
      <c r="Y7712" s="1"/>
      <c r="Z7712" s="1"/>
      <c r="AA7712" s="1"/>
      <c r="AB7712" s="1"/>
      <c r="AC7712" s="1"/>
    </row>
    <row r="7713" spans="1:29" ht="15" customHeight="1" x14ac:dyDescent="0.25">
      <c r="A7713" s="342"/>
      <c r="B7713" s="417"/>
      <c r="C7713" s="418"/>
      <c r="S7713" s="367"/>
      <c r="T7713" s="367"/>
      <c r="U7713" s="368"/>
      <c r="V7713" s="1"/>
      <c r="W7713" s="1"/>
      <c r="X7713" s="1"/>
      <c r="Y7713" s="1"/>
      <c r="Z7713" s="1"/>
      <c r="AA7713" s="1"/>
      <c r="AB7713" s="1"/>
      <c r="AC7713" s="1"/>
    </row>
    <row r="7714" spans="1:29" ht="15" customHeight="1" x14ac:dyDescent="0.25">
      <c r="A7714" s="342"/>
      <c r="B7714" s="417"/>
      <c r="C7714" s="418"/>
      <c r="S7714" s="367"/>
      <c r="T7714" s="367"/>
      <c r="U7714" s="368"/>
      <c r="V7714" s="1"/>
      <c r="W7714" s="1"/>
      <c r="X7714" s="1"/>
      <c r="Y7714" s="1"/>
      <c r="Z7714" s="1"/>
      <c r="AA7714" s="1"/>
      <c r="AB7714" s="1"/>
      <c r="AC7714" s="1"/>
    </row>
    <row r="7715" spans="1:29" ht="15" customHeight="1" x14ac:dyDescent="0.25">
      <c r="A7715" s="342"/>
      <c r="B7715" s="417"/>
      <c r="C7715" s="418"/>
      <c r="S7715" s="367"/>
      <c r="T7715" s="367"/>
      <c r="U7715" s="368"/>
      <c r="V7715" s="1"/>
      <c r="W7715" s="1"/>
      <c r="X7715" s="1"/>
      <c r="Y7715" s="1"/>
      <c r="Z7715" s="1"/>
      <c r="AA7715" s="1"/>
      <c r="AB7715" s="1"/>
      <c r="AC7715" s="1"/>
    </row>
    <row r="7716" spans="1:29" ht="15" customHeight="1" x14ac:dyDescent="0.25">
      <c r="A7716" s="342"/>
      <c r="B7716" s="417"/>
      <c r="C7716" s="418"/>
      <c r="S7716" s="367"/>
      <c r="T7716" s="367"/>
      <c r="U7716" s="368"/>
      <c r="V7716" s="1"/>
      <c r="W7716" s="1"/>
      <c r="X7716" s="1"/>
      <c r="Y7716" s="1"/>
      <c r="Z7716" s="1"/>
      <c r="AA7716" s="1"/>
      <c r="AB7716" s="1"/>
      <c r="AC7716" s="1"/>
    </row>
    <row r="7717" spans="1:29" ht="15" customHeight="1" x14ac:dyDescent="0.25">
      <c r="A7717" s="342"/>
      <c r="B7717" s="417"/>
      <c r="C7717" s="418"/>
      <c r="S7717" s="367"/>
      <c r="T7717" s="367"/>
      <c r="U7717" s="368"/>
      <c r="V7717" s="1"/>
      <c r="W7717" s="1"/>
      <c r="X7717" s="1"/>
      <c r="Y7717" s="1"/>
      <c r="Z7717" s="1"/>
      <c r="AA7717" s="1"/>
      <c r="AB7717" s="1"/>
      <c r="AC7717" s="1"/>
    </row>
    <row r="7718" spans="1:29" ht="15" customHeight="1" x14ac:dyDescent="0.25">
      <c r="A7718" s="342"/>
      <c r="B7718" s="417"/>
      <c r="C7718" s="418"/>
      <c r="S7718" s="367"/>
      <c r="T7718" s="367"/>
      <c r="U7718" s="368"/>
      <c r="V7718" s="1"/>
      <c r="W7718" s="1"/>
      <c r="X7718" s="1"/>
      <c r="Y7718" s="1"/>
      <c r="Z7718" s="1"/>
      <c r="AA7718" s="1"/>
      <c r="AB7718" s="1"/>
      <c r="AC7718" s="1"/>
    </row>
    <row r="7719" spans="1:29" ht="15" customHeight="1" x14ac:dyDescent="0.25">
      <c r="A7719" s="342"/>
      <c r="B7719" s="417"/>
      <c r="C7719" s="418"/>
      <c r="S7719" s="367"/>
      <c r="T7719" s="367"/>
      <c r="U7719" s="368"/>
      <c r="V7719" s="1"/>
      <c r="W7719" s="1"/>
      <c r="X7719" s="1"/>
      <c r="Y7719" s="1"/>
      <c r="Z7719" s="1"/>
      <c r="AA7719" s="1"/>
      <c r="AB7719" s="1"/>
      <c r="AC7719" s="1"/>
    </row>
    <row r="7720" spans="1:29" ht="15" customHeight="1" x14ac:dyDescent="0.25">
      <c r="A7720" s="342"/>
      <c r="B7720" s="417"/>
      <c r="C7720" s="418"/>
      <c r="S7720" s="367"/>
      <c r="T7720" s="367"/>
      <c r="U7720" s="368"/>
      <c r="V7720" s="1"/>
      <c r="W7720" s="1"/>
      <c r="X7720" s="1"/>
      <c r="Y7720" s="1"/>
      <c r="Z7720" s="1"/>
      <c r="AA7720" s="1"/>
      <c r="AB7720" s="1"/>
      <c r="AC7720" s="1"/>
    </row>
    <row r="7721" spans="1:29" ht="15" customHeight="1" x14ac:dyDescent="0.25">
      <c r="A7721" s="342"/>
      <c r="B7721" s="417"/>
      <c r="C7721" s="418"/>
      <c r="S7721" s="367"/>
      <c r="T7721" s="367"/>
      <c r="U7721" s="368"/>
      <c r="V7721" s="1"/>
      <c r="W7721" s="1"/>
      <c r="X7721" s="1"/>
      <c r="Y7721" s="1"/>
      <c r="Z7721" s="1"/>
      <c r="AA7721" s="1"/>
      <c r="AB7721" s="1"/>
      <c r="AC7721" s="1"/>
    </row>
    <row r="7722" spans="1:29" ht="15" customHeight="1" x14ac:dyDescent="0.25">
      <c r="A7722" s="342"/>
      <c r="B7722" s="417"/>
      <c r="C7722" s="418"/>
      <c r="S7722" s="367"/>
      <c r="T7722" s="367"/>
      <c r="U7722" s="368"/>
      <c r="V7722" s="1"/>
      <c r="W7722" s="1"/>
      <c r="X7722" s="1"/>
      <c r="Y7722" s="1"/>
      <c r="Z7722" s="1"/>
      <c r="AA7722" s="1"/>
      <c r="AB7722" s="1"/>
      <c r="AC7722" s="1"/>
    </row>
    <row r="7723" spans="1:29" ht="15" customHeight="1" x14ac:dyDescent="0.25">
      <c r="A7723" s="342"/>
      <c r="B7723" s="417"/>
      <c r="C7723" s="418"/>
      <c r="S7723" s="367"/>
      <c r="T7723" s="367"/>
      <c r="U7723" s="368"/>
      <c r="V7723" s="1"/>
      <c r="W7723" s="1"/>
      <c r="X7723" s="1"/>
      <c r="Y7723" s="1"/>
      <c r="Z7723" s="1"/>
      <c r="AA7723" s="1"/>
      <c r="AB7723" s="1"/>
      <c r="AC7723" s="1"/>
    </row>
    <row r="7724" spans="1:29" ht="15" customHeight="1" x14ac:dyDescent="0.25">
      <c r="A7724" s="342"/>
      <c r="B7724" s="417"/>
      <c r="C7724" s="418"/>
      <c r="S7724" s="367"/>
      <c r="T7724" s="367"/>
      <c r="U7724" s="368"/>
      <c r="V7724" s="1"/>
      <c r="W7724" s="1"/>
      <c r="X7724" s="1"/>
      <c r="Y7724" s="1"/>
      <c r="Z7724" s="1"/>
      <c r="AA7724" s="1"/>
      <c r="AB7724" s="1"/>
      <c r="AC7724" s="1"/>
    </row>
    <row r="7725" spans="1:29" ht="15" customHeight="1" x14ac:dyDescent="0.25">
      <c r="A7725" s="342"/>
      <c r="B7725" s="417"/>
      <c r="C7725" s="418"/>
      <c r="S7725" s="367"/>
      <c r="T7725" s="367"/>
      <c r="U7725" s="368"/>
      <c r="V7725" s="1"/>
      <c r="W7725" s="1"/>
      <c r="X7725" s="1"/>
      <c r="Y7725" s="1"/>
      <c r="Z7725" s="1"/>
      <c r="AA7725" s="1"/>
      <c r="AB7725" s="1"/>
      <c r="AC7725" s="1"/>
    </row>
    <row r="7726" spans="1:29" ht="15" customHeight="1" x14ac:dyDescent="0.25">
      <c r="A7726" s="342"/>
      <c r="B7726" s="417"/>
      <c r="C7726" s="418"/>
      <c r="S7726" s="367"/>
      <c r="T7726" s="367"/>
      <c r="U7726" s="368"/>
      <c r="V7726" s="1"/>
      <c r="W7726" s="1"/>
      <c r="X7726" s="1"/>
      <c r="Y7726" s="1"/>
      <c r="Z7726" s="1"/>
      <c r="AA7726" s="1"/>
      <c r="AB7726" s="1"/>
      <c r="AC7726" s="1"/>
    </row>
    <row r="7727" spans="1:29" ht="15" customHeight="1" x14ac:dyDescent="0.25">
      <c r="A7727" s="342"/>
      <c r="B7727" s="417"/>
      <c r="C7727" s="418"/>
      <c r="S7727" s="367"/>
      <c r="T7727" s="367"/>
      <c r="U7727" s="368"/>
      <c r="V7727" s="1"/>
      <c r="W7727" s="1"/>
      <c r="X7727" s="1"/>
      <c r="Y7727" s="1"/>
      <c r="Z7727" s="1"/>
      <c r="AA7727" s="1"/>
      <c r="AB7727" s="1"/>
      <c r="AC7727" s="1"/>
    </row>
    <row r="7728" spans="1:29" ht="15" customHeight="1" x14ac:dyDescent="0.25">
      <c r="A7728" s="342"/>
      <c r="B7728" s="417"/>
      <c r="C7728" s="418"/>
      <c r="S7728" s="367"/>
      <c r="T7728" s="367"/>
      <c r="U7728" s="368"/>
      <c r="V7728" s="1"/>
      <c r="W7728" s="1"/>
      <c r="X7728" s="1"/>
      <c r="Y7728" s="1"/>
      <c r="Z7728" s="1"/>
      <c r="AA7728" s="1"/>
      <c r="AB7728" s="1"/>
      <c r="AC7728" s="1"/>
    </row>
    <row r="7729" spans="1:29" ht="15" customHeight="1" x14ac:dyDescent="0.25">
      <c r="A7729" s="342"/>
      <c r="B7729" s="417"/>
      <c r="C7729" s="418"/>
      <c r="S7729" s="367"/>
      <c r="T7729" s="367"/>
      <c r="U7729" s="368"/>
      <c r="V7729" s="1"/>
      <c r="W7729" s="1"/>
      <c r="X7729" s="1"/>
      <c r="Y7729" s="1"/>
      <c r="Z7729" s="1"/>
      <c r="AA7729" s="1"/>
      <c r="AB7729" s="1"/>
      <c r="AC7729" s="1"/>
    </row>
    <row r="7730" spans="1:29" ht="15" customHeight="1" x14ac:dyDescent="0.25">
      <c r="A7730" s="342"/>
      <c r="B7730" s="417"/>
      <c r="C7730" s="418"/>
      <c r="S7730" s="367"/>
      <c r="T7730" s="367"/>
      <c r="U7730" s="368"/>
      <c r="V7730" s="1"/>
      <c r="W7730" s="1"/>
      <c r="X7730" s="1"/>
      <c r="Y7730" s="1"/>
      <c r="Z7730" s="1"/>
      <c r="AA7730" s="1"/>
      <c r="AB7730" s="1"/>
      <c r="AC7730" s="1"/>
    </row>
    <row r="7731" spans="1:29" ht="15" customHeight="1" x14ac:dyDescent="0.25">
      <c r="A7731" s="342"/>
      <c r="B7731" s="417"/>
      <c r="C7731" s="418"/>
      <c r="S7731" s="367"/>
      <c r="T7731" s="367"/>
      <c r="U7731" s="368"/>
      <c r="V7731" s="1"/>
      <c r="W7731" s="1"/>
      <c r="X7731" s="1"/>
      <c r="Y7731" s="1"/>
      <c r="Z7731" s="1"/>
      <c r="AA7731" s="1"/>
      <c r="AB7731" s="1"/>
      <c r="AC7731" s="1"/>
    </row>
    <row r="7732" spans="1:29" ht="15" customHeight="1" x14ac:dyDescent="0.25">
      <c r="A7732" s="342"/>
      <c r="B7732" s="417"/>
      <c r="C7732" s="418"/>
      <c r="S7732" s="367"/>
      <c r="T7732" s="367"/>
      <c r="U7732" s="368"/>
      <c r="V7732" s="1"/>
      <c r="W7732" s="1"/>
      <c r="X7732" s="1"/>
      <c r="Y7732" s="1"/>
      <c r="Z7732" s="1"/>
      <c r="AA7732" s="1"/>
      <c r="AB7732" s="1"/>
      <c r="AC7732" s="1"/>
    </row>
    <row r="7733" spans="1:29" ht="15" customHeight="1" x14ac:dyDescent="0.25">
      <c r="A7733" s="342"/>
      <c r="B7733" s="417"/>
      <c r="C7733" s="418"/>
      <c r="S7733" s="367"/>
      <c r="T7733" s="367"/>
      <c r="U7733" s="368"/>
      <c r="V7733" s="1"/>
      <c r="W7733" s="1"/>
      <c r="X7733" s="1"/>
      <c r="Y7733" s="1"/>
      <c r="Z7733" s="1"/>
      <c r="AA7733" s="1"/>
      <c r="AB7733" s="1"/>
      <c r="AC7733" s="1"/>
    </row>
    <row r="7734" spans="1:29" ht="15" customHeight="1" x14ac:dyDescent="0.25">
      <c r="A7734" s="342"/>
      <c r="B7734" s="417"/>
      <c r="C7734" s="418"/>
      <c r="S7734" s="367"/>
      <c r="T7734" s="367"/>
      <c r="U7734" s="368"/>
      <c r="V7734" s="1"/>
      <c r="W7734" s="1"/>
      <c r="X7734" s="1"/>
      <c r="Y7734" s="1"/>
      <c r="Z7734" s="1"/>
      <c r="AA7734" s="1"/>
      <c r="AB7734" s="1"/>
      <c r="AC7734" s="1"/>
    </row>
    <row r="7735" spans="1:29" ht="15" customHeight="1" x14ac:dyDescent="0.25">
      <c r="A7735" s="342"/>
      <c r="B7735" s="417"/>
      <c r="C7735" s="418"/>
      <c r="S7735" s="367"/>
      <c r="T7735" s="367"/>
      <c r="U7735" s="368"/>
      <c r="V7735" s="1"/>
      <c r="W7735" s="1"/>
      <c r="X7735" s="1"/>
      <c r="Y7735" s="1"/>
      <c r="Z7735" s="1"/>
      <c r="AA7735" s="1"/>
      <c r="AB7735" s="1"/>
      <c r="AC7735" s="1"/>
    </row>
    <row r="7736" spans="1:29" ht="15" customHeight="1" x14ac:dyDescent="0.25">
      <c r="A7736" s="342"/>
      <c r="B7736" s="417"/>
      <c r="C7736" s="418"/>
      <c r="S7736" s="367"/>
      <c r="T7736" s="367"/>
      <c r="U7736" s="368"/>
      <c r="V7736" s="1"/>
      <c r="W7736" s="1"/>
      <c r="X7736" s="1"/>
      <c r="Y7736" s="1"/>
      <c r="Z7736" s="1"/>
      <c r="AA7736" s="1"/>
      <c r="AB7736" s="1"/>
      <c r="AC7736" s="1"/>
    </row>
    <row r="7737" spans="1:29" ht="15" customHeight="1" x14ac:dyDescent="0.25">
      <c r="A7737" s="342"/>
      <c r="B7737" s="417"/>
      <c r="C7737" s="418"/>
      <c r="S7737" s="367"/>
      <c r="T7737" s="367"/>
      <c r="U7737" s="368"/>
      <c r="V7737" s="1"/>
      <c r="W7737" s="1"/>
      <c r="X7737" s="1"/>
      <c r="Y7737" s="1"/>
      <c r="Z7737" s="1"/>
      <c r="AA7737" s="1"/>
      <c r="AB7737" s="1"/>
      <c r="AC7737" s="1"/>
    </row>
    <row r="7738" spans="1:29" ht="15" customHeight="1" x14ac:dyDescent="0.25">
      <c r="A7738" s="342"/>
      <c r="B7738" s="417"/>
      <c r="C7738" s="418"/>
      <c r="S7738" s="367"/>
      <c r="T7738" s="367"/>
      <c r="U7738" s="368"/>
      <c r="V7738" s="1"/>
      <c r="W7738" s="1"/>
      <c r="X7738" s="1"/>
      <c r="Y7738" s="1"/>
      <c r="Z7738" s="1"/>
      <c r="AA7738" s="1"/>
      <c r="AB7738" s="1"/>
      <c r="AC7738" s="1"/>
    </row>
    <row r="7739" spans="1:29" ht="15" customHeight="1" x14ac:dyDescent="0.25">
      <c r="A7739" s="342"/>
      <c r="B7739" s="417"/>
      <c r="C7739" s="418"/>
      <c r="S7739" s="367"/>
      <c r="T7739" s="367"/>
      <c r="U7739" s="368"/>
      <c r="V7739" s="1"/>
      <c r="W7739" s="1"/>
      <c r="X7739" s="1"/>
      <c r="Y7739" s="1"/>
      <c r="Z7739" s="1"/>
      <c r="AA7739" s="1"/>
      <c r="AB7739" s="1"/>
      <c r="AC7739" s="1"/>
    </row>
    <row r="7740" spans="1:29" ht="15" customHeight="1" x14ac:dyDescent="0.25">
      <c r="A7740" s="342"/>
      <c r="B7740" s="417"/>
      <c r="C7740" s="418"/>
      <c r="S7740" s="367"/>
      <c r="T7740" s="367"/>
      <c r="U7740" s="368"/>
      <c r="V7740" s="1"/>
      <c r="W7740" s="1"/>
      <c r="X7740" s="1"/>
      <c r="Y7740" s="1"/>
      <c r="Z7740" s="1"/>
      <c r="AA7740" s="1"/>
      <c r="AB7740" s="1"/>
      <c r="AC7740" s="1"/>
    </row>
    <row r="7741" spans="1:29" ht="15" customHeight="1" x14ac:dyDescent="0.25">
      <c r="A7741" s="342"/>
      <c r="B7741" s="417"/>
      <c r="C7741" s="418"/>
      <c r="S7741" s="367"/>
      <c r="T7741" s="367"/>
      <c r="U7741" s="368"/>
      <c r="V7741" s="1"/>
      <c r="W7741" s="1"/>
      <c r="X7741" s="1"/>
      <c r="Y7741" s="1"/>
      <c r="Z7741" s="1"/>
      <c r="AA7741" s="1"/>
      <c r="AB7741" s="1"/>
      <c r="AC7741" s="1"/>
    </row>
    <row r="7742" spans="1:29" ht="15" customHeight="1" x14ac:dyDescent="0.25">
      <c r="A7742" s="342"/>
      <c r="B7742" s="417"/>
      <c r="C7742" s="418"/>
      <c r="S7742" s="367"/>
      <c r="T7742" s="367"/>
      <c r="U7742" s="368"/>
      <c r="V7742" s="1"/>
      <c r="W7742" s="1"/>
      <c r="X7742" s="1"/>
      <c r="Y7742" s="1"/>
      <c r="Z7742" s="1"/>
      <c r="AA7742" s="1"/>
      <c r="AB7742" s="1"/>
      <c r="AC7742" s="1"/>
    </row>
    <row r="7743" spans="1:29" ht="15" customHeight="1" x14ac:dyDescent="0.25">
      <c r="A7743" s="342"/>
      <c r="B7743" s="417"/>
      <c r="C7743" s="418"/>
      <c r="S7743" s="367"/>
      <c r="T7743" s="367"/>
      <c r="U7743" s="368"/>
      <c r="V7743" s="1"/>
      <c r="W7743" s="1"/>
      <c r="X7743" s="1"/>
      <c r="Y7743" s="1"/>
      <c r="Z7743" s="1"/>
      <c r="AA7743" s="1"/>
      <c r="AB7743" s="1"/>
      <c r="AC7743" s="1"/>
    </row>
    <row r="7744" spans="1:29" ht="15" customHeight="1" x14ac:dyDescent="0.25">
      <c r="A7744" s="342"/>
      <c r="B7744" s="417"/>
      <c r="C7744" s="418"/>
      <c r="S7744" s="367"/>
      <c r="T7744" s="367"/>
      <c r="U7744" s="368"/>
      <c r="V7744" s="1"/>
      <c r="W7744" s="1"/>
      <c r="X7744" s="1"/>
      <c r="Y7744" s="1"/>
      <c r="Z7744" s="1"/>
      <c r="AA7744" s="1"/>
      <c r="AB7744" s="1"/>
      <c r="AC7744" s="1"/>
    </row>
    <row r="7745" spans="1:29" ht="15" customHeight="1" x14ac:dyDescent="0.25">
      <c r="A7745" s="342"/>
      <c r="B7745" s="417"/>
      <c r="C7745" s="418"/>
      <c r="S7745" s="367"/>
      <c r="T7745" s="367"/>
      <c r="U7745" s="368"/>
      <c r="V7745" s="1"/>
      <c r="W7745" s="1"/>
      <c r="X7745" s="1"/>
      <c r="Y7745" s="1"/>
      <c r="Z7745" s="1"/>
      <c r="AA7745" s="1"/>
      <c r="AB7745" s="1"/>
      <c r="AC7745" s="1"/>
    </row>
    <row r="7746" spans="1:29" ht="15" customHeight="1" x14ac:dyDescent="0.25">
      <c r="A7746" s="342"/>
      <c r="B7746" s="417"/>
      <c r="C7746" s="418"/>
      <c r="S7746" s="367"/>
      <c r="T7746" s="367"/>
      <c r="U7746" s="368"/>
      <c r="V7746" s="1"/>
      <c r="W7746" s="1"/>
      <c r="X7746" s="1"/>
      <c r="Y7746" s="1"/>
      <c r="Z7746" s="1"/>
      <c r="AA7746" s="1"/>
      <c r="AB7746" s="1"/>
      <c r="AC7746" s="1"/>
    </row>
    <row r="7747" spans="1:29" ht="15" customHeight="1" x14ac:dyDescent="0.25">
      <c r="A7747" s="342"/>
      <c r="B7747" s="417"/>
      <c r="C7747" s="418"/>
      <c r="S7747" s="367"/>
      <c r="T7747" s="367"/>
      <c r="U7747" s="368"/>
      <c r="V7747" s="1"/>
      <c r="W7747" s="1"/>
      <c r="X7747" s="1"/>
      <c r="Y7747" s="1"/>
      <c r="Z7747" s="1"/>
      <c r="AA7747" s="1"/>
      <c r="AB7747" s="1"/>
      <c r="AC7747" s="1"/>
    </row>
    <row r="7748" spans="1:29" ht="15" customHeight="1" x14ac:dyDescent="0.25">
      <c r="A7748" s="342"/>
      <c r="B7748" s="417"/>
      <c r="C7748" s="418"/>
      <c r="S7748" s="367"/>
      <c r="T7748" s="367"/>
      <c r="U7748" s="368"/>
      <c r="V7748" s="1"/>
      <c r="W7748" s="1"/>
      <c r="X7748" s="1"/>
      <c r="Y7748" s="1"/>
      <c r="Z7748" s="1"/>
      <c r="AA7748" s="1"/>
      <c r="AB7748" s="1"/>
      <c r="AC7748" s="1"/>
    </row>
    <row r="7749" spans="1:29" ht="15" customHeight="1" x14ac:dyDescent="0.25">
      <c r="A7749" s="342"/>
      <c r="B7749" s="417"/>
      <c r="C7749" s="418"/>
      <c r="S7749" s="367"/>
      <c r="T7749" s="367"/>
      <c r="U7749" s="368"/>
      <c r="V7749" s="1"/>
      <c r="W7749" s="1"/>
      <c r="X7749" s="1"/>
      <c r="Y7749" s="1"/>
      <c r="Z7749" s="1"/>
      <c r="AA7749" s="1"/>
      <c r="AB7749" s="1"/>
      <c r="AC7749" s="1"/>
    </row>
    <row r="7750" spans="1:29" ht="15" customHeight="1" x14ac:dyDescent="0.25">
      <c r="A7750" s="342"/>
      <c r="B7750" s="417"/>
      <c r="C7750" s="418"/>
      <c r="S7750" s="367"/>
      <c r="T7750" s="367"/>
      <c r="U7750" s="368"/>
      <c r="V7750" s="1"/>
      <c r="W7750" s="1"/>
      <c r="X7750" s="1"/>
      <c r="Y7750" s="1"/>
      <c r="Z7750" s="1"/>
      <c r="AA7750" s="1"/>
      <c r="AB7750" s="1"/>
      <c r="AC7750" s="1"/>
    </row>
    <row r="7751" spans="1:29" ht="15" customHeight="1" x14ac:dyDescent="0.25">
      <c r="A7751" s="342"/>
      <c r="B7751" s="417"/>
      <c r="C7751" s="418"/>
      <c r="S7751" s="367"/>
      <c r="T7751" s="367"/>
      <c r="U7751" s="368"/>
      <c r="V7751" s="1"/>
      <c r="W7751" s="1"/>
      <c r="X7751" s="1"/>
      <c r="Y7751" s="1"/>
      <c r="Z7751" s="1"/>
      <c r="AA7751" s="1"/>
      <c r="AB7751" s="1"/>
      <c r="AC7751" s="1"/>
    </row>
    <row r="7752" spans="1:29" ht="15" customHeight="1" x14ac:dyDescent="0.25">
      <c r="A7752" s="342"/>
      <c r="B7752" s="417"/>
      <c r="C7752" s="418"/>
      <c r="S7752" s="367"/>
      <c r="T7752" s="367"/>
      <c r="U7752" s="368"/>
      <c r="V7752" s="1"/>
      <c r="W7752" s="1"/>
      <c r="X7752" s="1"/>
      <c r="Y7752" s="1"/>
      <c r="Z7752" s="1"/>
      <c r="AA7752" s="1"/>
      <c r="AB7752" s="1"/>
      <c r="AC7752" s="1"/>
    </row>
    <row r="7753" spans="1:29" ht="15" customHeight="1" x14ac:dyDescent="0.25">
      <c r="A7753" s="342"/>
      <c r="B7753" s="417"/>
      <c r="C7753" s="418"/>
      <c r="S7753" s="367"/>
      <c r="T7753" s="367"/>
      <c r="U7753" s="368"/>
      <c r="V7753" s="1"/>
      <c r="W7753" s="1"/>
      <c r="X7753" s="1"/>
      <c r="Y7753" s="1"/>
      <c r="Z7753" s="1"/>
      <c r="AA7753" s="1"/>
      <c r="AB7753" s="1"/>
      <c r="AC7753" s="1"/>
    </row>
    <row r="7754" spans="1:29" ht="15" customHeight="1" x14ac:dyDescent="0.25">
      <c r="A7754" s="342"/>
      <c r="B7754" s="417"/>
      <c r="C7754" s="418"/>
      <c r="S7754" s="367"/>
      <c r="T7754" s="367"/>
      <c r="U7754" s="368"/>
      <c r="V7754" s="1"/>
      <c r="W7754" s="1"/>
      <c r="X7754" s="1"/>
      <c r="Y7754" s="1"/>
      <c r="Z7754" s="1"/>
      <c r="AA7754" s="1"/>
      <c r="AB7754" s="1"/>
      <c r="AC7754" s="1"/>
    </row>
    <row r="7755" spans="1:29" ht="15" customHeight="1" x14ac:dyDescent="0.25">
      <c r="A7755" s="342"/>
      <c r="B7755" s="417"/>
      <c r="C7755" s="418"/>
      <c r="S7755" s="367"/>
      <c r="T7755" s="367"/>
      <c r="U7755" s="368"/>
      <c r="V7755" s="1"/>
      <c r="W7755" s="1"/>
      <c r="X7755" s="1"/>
      <c r="Y7755" s="1"/>
      <c r="Z7755" s="1"/>
      <c r="AA7755" s="1"/>
      <c r="AB7755" s="1"/>
      <c r="AC7755" s="1"/>
    </row>
    <row r="7756" spans="1:29" ht="15" customHeight="1" x14ac:dyDescent="0.25">
      <c r="A7756" s="342"/>
      <c r="B7756" s="417"/>
      <c r="C7756" s="418"/>
      <c r="S7756" s="367"/>
      <c r="T7756" s="367"/>
      <c r="U7756" s="368"/>
      <c r="V7756" s="1"/>
      <c r="W7756" s="1"/>
      <c r="X7756" s="1"/>
      <c r="Y7756" s="1"/>
      <c r="Z7756" s="1"/>
      <c r="AA7756" s="1"/>
      <c r="AB7756" s="1"/>
      <c r="AC7756" s="1"/>
    </row>
    <row r="7757" spans="1:29" ht="15" customHeight="1" x14ac:dyDescent="0.25">
      <c r="A7757" s="342"/>
      <c r="B7757" s="417"/>
      <c r="C7757" s="418"/>
      <c r="S7757" s="367"/>
      <c r="T7757" s="367"/>
      <c r="U7757" s="368"/>
      <c r="V7757" s="1"/>
      <c r="W7757" s="1"/>
      <c r="X7757" s="1"/>
      <c r="Y7757" s="1"/>
      <c r="Z7757" s="1"/>
      <c r="AA7757" s="1"/>
      <c r="AB7757" s="1"/>
      <c r="AC7757" s="1"/>
    </row>
    <row r="7758" spans="1:29" ht="15" customHeight="1" x14ac:dyDescent="0.25">
      <c r="A7758" s="342"/>
      <c r="B7758" s="417"/>
      <c r="C7758" s="418"/>
      <c r="S7758" s="367"/>
      <c r="T7758" s="367"/>
      <c r="U7758" s="368"/>
      <c r="V7758" s="1"/>
      <c r="W7758" s="1"/>
      <c r="X7758" s="1"/>
      <c r="Y7758" s="1"/>
      <c r="Z7758" s="1"/>
      <c r="AA7758" s="1"/>
      <c r="AB7758" s="1"/>
      <c r="AC7758" s="1"/>
    </row>
    <row r="7759" spans="1:29" ht="15" customHeight="1" x14ac:dyDescent="0.25">
      <c r="A7759" s="342"/>
      <c r="B7759" s="417"/>
      <c r="C7759" s="418"/>
      <c r="S7759" s="367"/>
      <c r="T7759" s="367"/>
      <c r="U7759" s="368"/>
      <c r="V7759" s="1"/>
      <c r="W7759" s="1"/>
      <c r="X7759" s="1"/>
      <c r="Y7759" s="1"/>
      <c r="Z7759" s="1"/>
      <c r="AA7759" s="1"/>
      <c r="AB7759" s="1"/>
      <c r="AC7759" s="1"/>
    </row>
    <row r="7760" spans="1:29" ht="15" customHeight="1" x14ac:dyDescent="0.25">
      <c r="A7760" s="342"/>
      <c r="B7760" s="417"/>
      <c r="C7760" s="418"/>
      <c r="S7760" s="367"/>
      <c r="T7760" s="367"/>
      <c r="U7760" s="368"/>
      <c r="V7760" s="1"/>
      <c r="W7760" s="1"/>
      <c r="X7760" s="1"/>
      <c r="Y7760" s="1"/>
      <c r="Z7760" s="1"/>
      <c r="AA7760" s="1"/>
      <c r="AB7760" s="1"/>
      <c r="AC7760" s="1"/>
    </row>
    <row r="7761" spans="1:29" ht="15" customHeight="1" x14ac:dyDescent="0.25">
      <c r="A7761" s="342"/>
      <c r="B7761" s="417"/>
      <c r="C7761" s="418"/>
      <c r="S7761" s="367"/>
      <c r="T7761" s="367"/>
      <c r="U7761" s="368"/>
      <c r="V7761" s="1"/>
      <c r="W7761" s="1"/>
      <c r="X7761" s="1"/>
      <c r="Y7761" s="1"/>
      <c r="Z7761" s="1"/>
      <c r="AA7761" s="1"/>
      <c r="AB7761" s="1"/>
      <c r="AC7761" s="1"/>
    </row>
    <row r="7762" spans="1:29" ht="15" customHeight="1" x14ac:dyDescent="0.25">
      <c r="A7762" s="342"/>
      <c r="B7762" s="417"/>
      <c r="C7762" s="418"/>
      <c r="S7762" s="367"/>
      <c r="T7762" s="367"/>
      <c r="U7762" s="368"/>
      <c r="V7762" s="1"/>
      <c r="W7762" s="1"/>
      <c r="X7762" s="1"/>
      <c r="Y7762" s="1"/>
      <c r="Z7762" s="1"/>
      <c r="AA7762" s="1"/>
      <c r="AB7762" s="1"/>
      <c r="AC7762" s="1"/>
    </row>
    <row r="7763" spans="1:29" ht="15" customHeight="1" x14ac:dyDescent="0.25">
      <c r="A7763" s="342"/>
      <c r="B7763" s="417"/>
      <c r="C7763" s="418"/>
      <c r="S7763" s="367"/>
      <c r="T7763" s="367"/>
      <c r="U7763" s="368"/>
      <c r="V7763" s="1"/>
      <c r="W7763" s="1"/>
      <c r="X7763" s="1"/>
      <c r="Y7763" s="1"/>
      <c r="Z7763" s="1"/>
      <c r="AA7763" s="1"/>
      <c r="AB7763" s="1"/>
      <c r="AC7763" s="1"/>
    </row>
    <row r="7764" spans="1:29" ht="15" customHeight="1" x14ac:dyDescent="0.25">
      <c r="A7764" s="342"/>
      <c r="B7764" s="417"/>
      <c r="C7764" s="418"/>
      <c r="S7764" s="367"/>
      <c r="T7764" s="367"/>
      <c r="U7764" s="368"/>
      <c r="V7764" s="1"/>
      <c r="W7764" s="1"/>
      <c r="X7764" s="1"/>
      <c r="Y7764" s="1"/>
      <c r="Z7764" s="1"/>
      <c r="AA7764" s="1"/>
      <c r="AB7764" s="1"/>
      <c r="AC7764" s="1"/>
    </row>
    <row r="7765" spans="1:29" ht="15" customHeight="1" x14ac:dyDescent="0.25">
      <c r="A7765" s="342"/>
      <c r="B7765" s="417"/>
      <c r="C7765" s="418"/>
      <c r="S7765" s="367"/>
      <c r="T7765" s="367"/>
      <c r="U7765" s="368"/>
      <c r="V7765" s="1"/>
      <c r="W7765" s="1"/>
      <c r="X7765" s="1"/>
      <c r="Y7765" s="1"/>
      <c r="Z7765" s="1"/>
      <c r="AA7765" s="1"/>
      <c r="AB7765" s="1"/>
      <c r="AC7765" s="1"/>
    </row>
    <row r="7766" spans="1:29" ht="15" customHeight="1" x14ac:dyDescent="0.25">
      <c r="A7766" s="342"/>
      <c r="B7766" s="417"/>
      <c r="C7766" s="418"/>
      <c r="S7766" s="367"/>
      <c r="T7766" s="367"/>
      <c r="U7766" s="368"/>
      <c r="V7766" s="1"/>
      <c r="W7766" s="1"/>
      <c r="X7766" s="1"/>
      <c r="Y7766" s="1"/>
      <c r="Z7766" s="1"/>
      <c r="AA7766" s="1"/>
      <c r="AB7766" s="1"/>
      <c r="AC7766" s="1"/>
    </row>
    <row r="7767" spans="1:29" ht="15" customHeight="1" x14ac:dyDescent="0.25">
      <c r="A7767" s="342"/>
      <c r="B7767" s="417"/>
      <c r="C7767" s="418"/>
      <c r="S7767" s="367"/>
      <c r="T7767" s="367"/>
      <c r="U7767" s="368"/>
      <c r="V7767" s="1"/>
      <c r="W7767" s="1"/>
      <c r="X7767" s="1"/>
      <c r="Y7767" s="1"/>
      <c r="Z7767" s="1"/>
      <c r="AA7767" s="1"/>
      <c r="AB7767" s="1"/>
      <c r="AC7767" s="1"/>
    </row>
    <row r="7768" spans="1:29" ht="15" customHeight="1" x14ac:dyDescent="0.25">
      <c r="A7768" s="342"/>
      <c r="B7768" s="417"/>
      <c r="C7768" s="418"/>
      <c r="S7768" s="367"/>
      <c r="T7768" s="367"/>
      <c r="U7768" s="368"/>
      <c r="V7768" s="1"/>
      <c r="W7768" s="1"/>
      <c r="X7768" s="1"/>
      <c r="Y7768" s="1"/>
      <c r="Z7768" s="1"/>
      <c r="AA7768" s="1"/>
      <c r="AB7768" s="1"/>
      <c r="AC7768" s="1"/>
    </row>
    <row r="7769" spans="1:29" ht="15" customHeight="1" x14ac:dyDescent="0.25">
      <c r="A7769" s="342"/>
      <c r="B7769" s="417"/>
      <c r="C7769" s="418"/>
      <c r="S7769" s="367"/>
      <c r="T7769" s="367"/>
      <c r="U7769" s="368"/>
      <c r="V7769" s="1"/>
      <c r="W7769" s="1"/>
      <c r="X7769" s="1"/>
      <c r="Y7769" s="1"/>
      <c r="Z7769" s="1"/>
      <c r="AA7769" s="1"/>
      <c r="AB7769" s="1"/>
      <c r="AC7769" s="1"/>
    </row>
    <row r="7770" spans="1:29" ht="15" customHeight="1" x14ac:dyDescent="0.25">
      <c r="A7770" s="342"/>
      <c r="B7770" s="417"/>
      <c r="C7770" s="418"/>
      <c r="S7770" s="367"/>
      <c r="T7770" s="367"/>
      <c r="U7770" s="368"/>
      <c r="V7770" s="1"/>
      <c r="W7770" s="1"/>
      <c r="X7770" s="1"/>
      <c r="Y7770" s="1"/>
      <c r="Z7770" s="1"/>
      <c r="AA7770" s="1"/>
      <c r="AB7770" s="1"/>
      <c r="AC7770" s="1"/>
    </row>
    <row r="7771" spans="1:29" ht="15" customHeight="1" x14ac:dyDescent="0.25">
      <c r="A7771" s="342"/>
      <c r="B7771" s="417"/>
      <c r="C7771" s="418"/>
      <c r="S7771" s="367"/>
      <c r="T7771" s="367"/>
      <c r="U7771" s="368"/>
      <c r="V7771" s="1"/>
      <c r="W7771" s="1"/>
      <c r="X7771" s="1"/>
      <c r="Y7771" s="1"/>
      <c r="Z7771" s="1"/>
      <c r="AA7771" s="1"/>
      <c r="AB7771" s="1"/>
      <c r="AC7771" s="1"/>
    </row>
    <row r="7772" spans="1:29" ht="15" customHeight="1" x14ac:dyDescent="0.25">
      <c r="A7772" s="342"/>
      <c r="B7772" s="417"/>
      <c r="C7772" s="418"/>
      <c r="S7772" s="367"/>
      <c r="T7772" s="367"/>
      <c r="U7772" s="368"/>
      <c r="V7772" s="1"/>
      <c r="W7772" s="1"/>
      <c r="X7772" s="1"/>
      <c r="Y7772" s="1"/>
      <c r="Z7772" s="1"/>
      <c r="AA7772" s="1"/>
      <c r="AB7772" s="1"/>
      <c r="AC7772" s="1"/>
    </row>
    <row r="7773" spans="1:29" ht="15" customHeight="1" x14ac:dyDescent="0.25">
      <c r="A7773" s="342"/>
      <c r="B7773" s="417"/>
      <c r="C7773" s="418"/>
      <c r="S7773" s="367"/>
      <c r="T7773" s="367"/>
      <c r="U7773" s="368"/>
      <c r="V7773" s="1"/>
      <c r="W7773" s="1"/>
      <c r="X7773" s="1"/>
      <c r="Y7773" s="1"/>
      <c r="Z7773" s="1"/>
      <c r="AA7773" s="1"/>
      <c r="AB7773" s="1"/>
      <c r="AC7773" s="1"/>
    </row>
    <row r="7774" spans="1:29" ht="15" customHeight="1" x14ac:dyDescent="0.25">
      <c r="A7774" s="342"/>
      <c r="B7774" s="417"/>
      <c r="C7774" s="418"/>
      <c r="S7774" s="367"/>
      <c r="T7774" s="367"/>
      <c r="U7774" s="368"/>
      <c r="V7774" s="1"/>
      <c r="W7774" s="1"/>
      <c r="X7774" s="1"/>
      <c r="Y7774" s="1"/>
      <c r="Z7774" s="1"/>
      <c r="AA7774" s="1"/>
      <c r="AB7774" s="1"/>
      <c r="AC7774" s="1"/>
    </row>
    <row r="7775" spans="1:29" ht="15" customHeight="1" x14ac:dyDescent="0.25">
      <c r="A7775" s="342"/>
      <c r="B7775" s="417"/>
      <c r="C7775" s="418"/>
      <c r="S7775" s="367"/>
      <c r="T7775" s="367"/>
      <c r="U7775" s="368"/>
      <c r="V7775" s="1"/>
      <c r="W7775" s="1"/>
      <c r="X7775" s="1"/>
      <c r="Y7775" s="1"/>
      <c r="Z7775" s="1"/>
      <c r="AA7775" s="1"/>
      <c r="AB7775" s="1"/>
      <c r="AC7775" s="1"/>
    </row>
    <row r="7776" spans="1:29" ht="15" customHeight="1" x14ac:dyDescent="0.25">
      <c r="A7776" s="342"/>
      <c r="B7776" s="417"/>
      <c r="C7776" s="418"/>
      <c r="S7776" s="367"/>
      <c r="T7776" s="367"/>
      <c r="U7776" s="368"/>
      <c r="V7776" s="1"/>
      <c r="W7776" s="1"/>
      <c r="X7776" s="1"/>
      <c r="Y7776" s="1"/>
      <c r="Z7776" s="1"/>
      <c r="AA7776" s="1"/>
      <c r="AB7776" s="1"/>
      <c r="AC7776" s="1"/>
    </row>
    <row r="7777" spans="1:29" ht="15" customHeight="1" x14ac:dyDescent="0.25">
      <c r="A7777" s="342"/>
      <c r="B7777" s="417"/>
      <c r="C7777" s="418"/>
      <c r="S7777" s="367"/>
      <c r="T7777" s="367"/>
      <c r="U7777" s="368"/>
      <c r="V7777" s="1"/>
      <c r="W7777" s="1"/>
      <c r="X7777" s="1"/>
      <c r="Y7777" s="1"/>
      <c r="Z7777" s="1"/>
      <c r="AA7777" s="1"/>
      <c r="AB7777" s="1"/>
      <c r="AC7777" s="1"/>
    </row>
    <row r="7778" spans="1:29" ht="15" customHeight="1" x14ac:dyDescent="0.25">
      <c r="A7778" s="342"/>
      <c r="B7778" s="417"/>
      <c r="C7778" s="418"/>
      <c r="S7778" s="367"/>
      <c r="T7778" s="367"/>
      <c r="U7778" s="368"/>
      <c r="V7778" s="1"/>
      <c r="W7778" s="1"/>
      <c r="X7778" s="1"/>
      <c r="Y7778" s="1"/>
      <c r="Z7778" s="1"/>
      <c r="AA7778" s="1"/>
      <c r="AB7778" s="1"/>
      <c r="AC7778" s="1"/>
    </row>
    <row r="7779" spans="1:29" ht="15" customHeight="1" x14ac:dyDescent="0.25">
      <c r="A7779" s="342"/>
      <c r="B7779" s="417"/>
      <c r="C7779" s="418"/>
      <c r="S7779" s="367"/>
      <c r="T7779" s="367"/>
      <c r="U7779" s="368"/>
      <c r="V7779" s="1"/>
      <c r="W7779" s="1"/>
      <c r="X7779" s="1"/>
      <c r="Y7779" s="1"/>
      <c r="Z7779" s="1"/>
      <c r="AA7779" s="1"/>
      <c r="AB7779" s="1"/>
      <c r="AC7779" s="1"/>
    </row>
    <row r="7780" spans="1:29" ht="15" customHeight="1" x14ac:dyDescent="0.25">
      <c r="A7780" s="342"/>
      <c r="B7780" s="417"/>
      <c r="C7780" s="418"/>
      <c r="S7780" s="367"/>
      <c r="T7780" s="367"/>
      <c r="U7780" s="368"/>
      <c r="V7780" s="1"/>
      <c r="W7780" s="1"/>
      <c r="X7780" s="1"/>
      <c r="Y7780" s="1"/>
      <c r="Z7780" s="1"/>
      <c r="AA7780" s="1"/>
      <c r="AB7780" s="1"/>
      <c r="AC7780" s="1"/>
    </row>
    <row r="7781" spans="1:29" ht="15" customHeight="1" x14ac:dyDescent="0.25">
      <c r="A7781" s="342"/>
      <c r="B7781" s="417"/>
      <c r="C7781" s="418"/>
      <c r="S7781" s="367"/>
      <c r="T7781" s="367"/>
      <c r="U7781" s="368"/>
      <c r="V7781" s="1"/>
      <c r="W7781" s="1"/>
      <c r="X7781" s="1"/>
      <c r="Y7781" s="1"/>
      <c r="Z7781" s="1"/>
      <c r="AA7781" s="1"/>
      <c r="AB7781" s="1"/>
      <c r="AC7781" s="1"/>
    </row>
    <row r="7782" spans="1:29" ht="15" customHeight="1" x14ac:dyDescent="0.25">
      <c r="A7782" s="342"/>
      <c r="B7782" s="417"/>
      <c r="C7782" s="418"/>
      <c r="S7782" s="367"/>
      <c r="T7782" s="367"/>
      <c r="U7782" s="368"/>
      <c r="V7782" s="1"/>
      <c r="W7782" s="1"/>
      <c r="X7782" s="1"/>
      <c r="Y7782" s="1"/>
      <c r="Z7782" s="1"/>
      <c r="AA7782" s="1"/>
      <c r="AB7782" s="1"/>
      <c r="AC7782" s="1"/>
    </row>
    <row r="7783" spans="1:29" ht="15" customHeight="1" x14ac:dyDescent="0.25">
      <c r="A7783" s="342"/>
      <c r="B7783" s="417"/>
      <c r="C7783" s="418"/>
      <c r="S7783" s="367"/>
      <c r="T7783" s="367"/>
      <c r="U7783" s="368"/>
      <c r="V7783" s="1"/>
      <c r="W7783" s="1"/>
      <c r="X7783" s="1"/>
      <c r="Y7783" s="1"/>
      <c r="Z7783" s="1"/>
      <c r="AA7783" s="1"/>
      <c r="AB7783" s="1"/>
      <c r="AC7783" s="1"/>
    </row>
    <row r="7784" spans="1:29" ht="15" customHeight="1" x14ac:dyDescent="0.25">
      <c r="A7784" s="342"/>
      <c r="B7784" s="417"/>
      <c r="C7784" s="418"/>
      <c r="S7784" s="367"/>
      <c r="T7784" s="367"/>
      <c r="U7784" s="368"/>
      <c r="V7784" s="1"/>
      <c r="W7784" s="1"/>
      <c r="X7784" s="1"/>
      <c r="Y7784" s="1"/>
      <c r="Z7784" s="1"/>
      <c r="AA7784" s="1"/>
      <c r="AB7784" s="1"/>
      <c r="AC7784" s="1"/>
    </row>
    <row r="7785" spans="1:29" ht="15" customHeight="1" x14ac:dyDescent="0.25">
      <c r="A7785" s="342"/>
      <c r="B7785" s="417"/>
      <c r="C7785" s="418"/>
      <c r="S7785" s="367"/>
      <c r="T7785" s="367"/>
      <c r="U7785" s="368"/>
      <c r="V7785" s="1"/>
      <c r="W7785" s="1"/>
      <c r="X7785" s="1"/>
      <c r="Y7785" s="1"/>
      <c r="Z7785" s="1"/>
      <c r="AA7785" s="1"/>
      <c r="AB7785" s="1"/>
      <c r="AC7785" s="1"/>
    </row>
    <row r="7786" spans="1:29" ht="15" customHeight="1" x14ac:dyDescent="0.25">
      <c r="A7786" s="342"/>
      <c r="B7786" s="417"/>
      <c r="C7786" s="418"/>
      <c r="S7786" s="367"/>
      <c r="T7786" s="367"/>
      <c r="U7786" s="368"/>
      <c r="V7786" s="1"/>
      <c r="W7786" s="1"/>
      <c r="X7786" s="1"/>
      <c r="Y7786" s="1"/>
      <c r="Z7786" s="1"/>
      <c r="AA7786" s="1"/>
      <c r="AB7786" s="1"/>
      <c r="AC7786" s="1"/>
    </row>
    <row r="7787" spans="1:29" ht="15" customHeight="1" x14ac:dyDescent="0.25">
      <c r="A7787" s="342"/>
      <c r="B7787" s="417"/>
      <c r="C7787" s="418"/>
      <c r="S7787" s="367"/>
      <c r="T7787" s="367"/>
      <c r="U7787" s="368"/>
      <c r="V7787" s="1"/>
      <c r="W7787" s="1"/>
      <c r="X7787" s="1"/>
      <c r="Y7787" s="1"/>
      <c r="Z7787" s="1"/>
      <c r="AA7787" s="1"/>
      <c r="AB7787" s="1"/>
      <c r="AC7787" s="1"/>
    </row>
    <row r="7788" spans="1:29" ht="15" customHeight="1" x14ac:dyDescent="0.25">
      <c r="A7788" s="342"/>
      <c r="B7788" s="417"/>
      <c r="C7788" s="418"/>
      <c r="S7788" s="367"/>
      <c r="T7788" s="367"/>
      <c r="U7788" s="368"/>
      <c r="V7788" s="1"/>
      <c r="W7788" s="1"/>
      <c r="X7788" s="1"/>
      <c r="Y7788" s="1"/>
      <c r="Z7788" s="1"/>
      <c r="AA7788" s="1"/>
      <c r="AB7788" s="1"/>
      <c r="AC7788" s="1"/>
    </row>
    <row r="7789" spans="1:29" ht="15" customHeight="1" x14ac:dyDescent="0.25">
      <c r="A7789" s="342"/>
      <c r="B7789" s="417"/>
      <c r="C7789" s="418"/>
      <c r="S7789" s="367"/>
      <c r="T7789" s="367"/>
      <c r="U7789" s="368"/>
      <c r="V7789" s="1"/>
      <c r="W7789" s="1"/>
      <c r="X7789" s="1"/>
      <c r="Y7789" s="1"/>
      <c r="Z7789" s="1"/>
      <c r="AA7789" s="1"/>
      <c r="AB7789" s="1"/>
      <c r="AC7789" s="1"/>
    </row>
    <row r="7790" spans="1:29" ht="15" customHeight="1" x14ac:dyDescent="0.25">
      <c r="A7790" s="342"/>
      <c r="B7790" s="417"/>
      <c r="C7790" s="418"/>
      <c r="S7790" s="367"/>
      <c r="T7790" s="367"/>
      <c r="U7790" s="368"/>
      <c r="V7790" s="1"/>
      <c r="W7790" s="1"/>
      <c r="X7790" s="1"/>
      <c r="Y7790" s="1"/>
      <c r="Z7790" s="1"/>
      <c r="AA7790" s="1"/>
      <c r="AB7790" s="1"/>
      <c r="AC7790" s="1"/>
    </row>
    <row r="7791" spans="1:29" ht="15" customHeight="1" x14ac:dyDescent="0.25">
      <c r="A7791" s="342"/>
      <c r="B7791" s="417"/>
      <c r="C7791" s="418"/>
      <c r="S7791" s="367"/>
      <c r="T7791" s="367"/>
      <c r="U7791" s="368"/>
      <c r="V7791" s="1"/>
      <c r="W7791" s="1"/>
      <c r="X7791" s="1"/>
      <c r="Y7791" s="1"/>
      <c r="Z7791" s="1"/>
      <c r="AA7791" s="1"/>
      <c r="AB7791" s="1"/>
      <c r="AC7791" s="1"/>
    </row>
    <row r="7792" spans="1:29" ht="15" customHeight="1" x14ac:dyDescent="0.25">
      <c r="A7792" s="342"/>
      <c r="B7792" s="417"/>
      <c r="C7792" s="418"/>
      <c r="S7792" s="367"/>
      <c r="T7792" s="367"/>
      <c r="U7792" s="368"/>
      <c r="V7792" s="1"/>
      <c r="W7792" s="1"/>
      <c r="X7792" s="1"/>
      <c r="Y7792" s="1"/>
      <c r="Z7792" s="1"/>
      <c r="AA7792" s="1"/>
      <c r="AB7792" s="1"/>
      <c r="AC7792" s="1"/>
    </row>
    <row r="7793" spans="1:29" ht="15" customHeight="1" x14ac:dyDescent="0.25">
      <c r="A7793" s="342"/>
      <c r="B7793" s="417"/>
      <c r="C7793" s="418"/>
      <c r="S7793" s="367"/>
      <c r="T7793" s="367"/>
      <c r="U7793" s="368"/>
      <c r="V7793" s="1"/>
      <c r="W7793" s="1"/>
      <c r="X7793" s="1"/>
      <c r="Y7793" s="1"/>
      <c r="Z7793" s="1"/>
      <c r="AA7793" s="1"/>
      <c r="AB7793" s="1"/>
      <c r="AC7793" s="1"/>
    </row>
    <row r="7794" spans="1:29" ht="15" customHeight="1" x14ac:dyDescent="0.25">
      <c r="A7794" s="342"/>
      <c r="B7794" s="417"/>
      <c r="C7794" s="418"/>
      <c r="S7794" s="367"/>
      <c r="T7794" s="367"/>
      <c r="U7794" s="368"/>
      <c r="V7794" s="1"/>
      <c r="W7794" s="1"/>
      <c r="X7794" s="1"/>
      <c r="Y7794" s="1"/>
      <c r="Z7794" s="1"/>
      <c r="AA7794" s="1"/>
      <c r="AB7794" s="1"/>
      <c r="AC7794" s="1"/>
    </row>
    <row r="7795" spans="1:29" ht="15" customHeight="1" x14ac:dyDescent="0.25">
      <c r="A7795" s="342"/>
      <c r="B7795" s="417"/>
      <c r="C7795" s="418"/>
      <c r="S7795" s="367"/>
      <c r="T7795" s="367"/>
      <c r="U7795" s="368"/>
      <c r="V7795" s="1"/>
      <c r="W7795" s="1"/>
      <c r="X7795" s="1"/>
      <c r="Y7795" s="1"/>
      <c r="Z7795" s="1"/>
      <c r="AA7795" s="1"/>
      <c r="AB7795" s="1"/>
      <c r="AC7795" s="1"/>
    </row>
    <row r="7796" spans="1:29" ht="15" customHeight="1" x14ac:dyDescent="0.25">
      <c r="A7796" s="342"/>
      <c r="B7796" s="417"/>
      <c r="C7796" s="418"/>
      <c r="S7796" s="367"/>
      <c r="T7796" s="367"/>
      <c r="U7796" s="368"/>
      <c r="V7796" s="1"/>
      <c r="W7796" s="1"/>
      <c r="X7796" s="1"/>
      <c r="Y7796" s="1"/>
      <c r="Z7796" s="1"/>
      <c r="AA7796" s="1"/>
      <c r="AB7796" s="1"/>
      <c r="AC7796" s="1"/>
    </row>
    <row r="7797" spans="1:29" ht="15" customHeight="1" x14ac:dyDescent="0.25">
      <c r="A7797" s="342"/>
      <c r="B7797" s="417"/>
      <c r="C7797" s="418"/>
      <c r="S7797" s="367"/>
      <c r="T7797" s="367"/>
      <c r="U7797" s="368"/>
      <c r="V7797" s="1"/>
      <c r="W7797" s="1"/>
      <c r="X7797" s="1"/>
      <c r="Y7797" s="1"/>
      <c r="Z7797" s="1"/>
      <c r="AA7797" s="1"/>
      <c r="AB7797" s="1"/>
      <c r="AC7797" s="1"/>
    </row>
    <row r="7798" spans="1:29" ht="15" customHeight="1" x14ac:dyDescent="0.25">
      <c r="A7798" s="342"/>
      <c r="B7798" s="417"/>
      <c r="C7798" s="418"/>
      <c r="S7798" s="367"/>
      <c r="T7798" s="367"/>
      <c r="U7798" s="368"/>
      <c r="V7798" s="1"/>
      <c r="W7798" s="1"/>
      <c r="X7798" s="1"/>
      <c r="Y7798" s="1"/>
      <c r="Z7798" s="1"/>
      <c r="AA7798" s="1"/>
      <c r="AB7798" s="1"/>
      <c r="AC7798" s="1"/>
    </row>
    <row r="7799" spans="1:29" ht="15" customHeight="1" x14ac:dyDescent="0.25">
      <c r="A7799" s="342"/>
      <c r="B7799" s="417"/>
      <c r="C7799" s="418"/>
      <c r="S7799" s="367"/>
      <c r="T7799" s="367"/>
      <c r="U7799" s="368"/>
      <c r="V7799" s="1"/>
      <c r="W7799" s="1"/>
      <c r="X7799" s="1"/>
      <c r="Y7799" s="1"/>
      <c r="Z7799" s="1"/>
      <c r="AA7799" s="1"/>
      <c r="AB7799" s="1"/>
      <c r="AC7799" s="1"/>
    </row>
    <row r="7800" spans="1:29" ht="15" customHeight="1" x14ac:dyDescent="0.25">
      <c r="A7800" s="342"/>
      <c r="B7800" s="417"/>
      <c r="C7800" s="418"/>
      <c r="S7800" s="367"/>
      <c r="T7800" s="367"/>
      <c r="U7800" s="368"/>
      <c r="V7800" s="1"/>
      <c r="W7800" s="1"/>
      <c r="X7800" s="1"/>
      <c r="Y7800" s="1"/>
      <c r="Z7800" s="1"/>
      <c r="AA7800" s="1"/>
      <c r="AB7800" s="1"/>
      <c r="AC7800" s="1"/>
    </row>
    <row r="7801" spans="1:29" ht="15" customHeight="1" x14ac:dyDescent="0.25">
      <c r="A7801" s="342"/>
      <c r="B7801" s="417"/>
      <c r="C7801" s="418"/>
      <c r="S7801" s="367"/>
      <c r="T7801" s="367"/>
      <c r="U7801" s="368"/>
      <c r="V7801" s="1"/>
      <c r="W7801" s="1"/>
      <c r="X7801" s="1"/>
      <c r="Y7801" s="1"/>
      <c r="Z7801" s="1"/>
      <c r="AA7801" s="1"/>
      <c r="AB7801" s="1"/>
      <c r="AC7801" s="1"/>
    </row>
    <row r="7802" spans="1:29" ht="15" customHeight="1" x14ac:dyDescent="0.25">
      <c r="A7802" s="342"/>
      <c r="B7802" s="417"/>
      <c r="C7802" s="418"/>
      <c r="S7802" s="367"/>
      <c r="T7802" s="367"/>
      <c r="U7802" s="368"/>
      <c r="V7802" s="1"/>
      <c r="W7802" s="1"/>
      <c r="X7802" s="1"/>
      <c r="Y7802" s="1"/>
      <c r="Z7802" s="1"/>
      <c r="AA7802" s="1"/>
      <c r="AB7802" s="1"/>
      <c r="AC7802" s="1"/>
    </row>
    <row r="7803" spans="1:29" ht="15" customHeight="1" x14ac:dyDescent="0.25">
      <c r="A7803" s="342"/>
      <c r="B7803" s="417"/>
      <c r="C7803" s="418"/>
      <c r="S7803" s="367"/>
      <c r="T7803" s="367"/>
      <c r="U7803" s="368"/>
      <c r="V7803" s="1"/>
      <c r="W7803" s="1"/>
      <c r="X7803" s="1"/>
      <c r="Y7803" s="1"/>
      <c r="Z7803" s="1"/>
      <c r="AA7803" s="1"/>
      <c r="AB7803" s="1"/>
      <c r="AC7803" s="1"/>
    </row>
    <row r="7804" spans="1:29" ht="15" customHeight="1" x14ac:dyDescent="0.25">
      <c r="A7804" s="342"/>
      <c r="B7804" s="417"/>
      <c r="C7804" s="418"/>
      <c r="S7804" s="367"/>
      <c r="T7804" s="367"/>
      <c r="U7804" s="368"/>
      <c r="V7804" s="1"/>
      <c r="W7804" s="1"/>
      <c r="X7804" s="1"/>
      <c r="Y7804" s="1"/>
      <c r="Z7804" s="1"/>
      <c r="AA7804" s="1"/>
      <c r="AB7804" s="1"/>
      <c r="AC7804" s="1"/>
    </row>
    <row r="7805" spans="1:29" ht="15" customHeight="1" x14ac:dyDescent="0.25">
      <c r="A7805" s="342"/>
      <c r="B7805" s="417"/>
      <c r="C7805" s="418"/>
      <c r="S7805" s="367"/>
      <c r="T7805" s="367"/>
      <c r="U7805" s="368"/>
      <c r="V7805" s="1"/>
      <c r="W7805" s="1"/>
      <c r="X7805" s="1"/>
      <c r="Y7805" s="1"/>
      <c r="Z7805" s="1"/>
      <c r="AA7805" s="1"/>
      <c r="AB7805" s="1"/>
      <c r="AC7805" s="1"/>
    </row>
    <row r="7806" spans="1:29" ht="15" customHeight="1" x14ac:dyDescent="0.25">
      <c r="A7806" s="342"/>
      <c r="B7806" s="417"/>
      <c r="C7806" s="418"/>
      <c r="S7806" s="367"/>
      <c r="T7806" s="367"/>
      <c r="U7806" s="368"/>
      <c r="V7806" s="1"/>
      <c r="W7806" s="1"/>
      <c r="X7806" s="1"/>
      <c r="Y7806" s="1"/>
      <c r="Z7806" s="1"/>
      <c r="AA7806" s="1"/>
      <c r="AB7806" s="1"/>
      <c r="AC7806" s="1"/>
    </row>
    <row r="7807" spans="1:29" ht="15" customHeight="1" x14ac:dyDescent="0.25">
      <c r="A7807" s="342"/>
      <c r="B7807" s="417"/>
      <c r="C7807" s="418"/>
      <c r="S7807" s="367"/>
      <c r="T7807" s="367"/>
      <c r="U7807" s="368"/>
      <c r="V7807" s="1"/>
      <c r="W7807" s="1"/>
      <c r="X7807" s="1"/>
      <c r="Y7807" s="1"/>
      <c r="Z7807" s="1"/>
      <c r="AA7807" s="1"/>
      <c r="AB7807" s="1"/>
      <c r="AC7807" s="1"/>
    </row>
    <row r="7808" spans="1:29" ht="15" customHeight="1" x14ac:dyDescent="0.25">
      <c r="A7808" s="342"/>
      <c r="B7808" s="417"/>
      <c r="C7808" s="418"/>
      <c r="S7808" s="367"/>
      <c r="T7808" s="367"/>
      <c r="U7808" s="368"/>
      <c r="V7808" s="1"/>
      <c r="W7808" s="1"/>
      <c r="X7808" s="1"/>
      <c r="Y7808" s="1"/>
      <c r="Z7808" s="1"/>
      <c r="AA7808" s="1"/>
      <c r="AB7808" s="1"/>
      <c r="AC7808" s="1"/>
    </row>
    <row r="7809" spans="1:29" ht="15" customHeight="1" x14ac:dyDescent="0.25">
      <c r="A7809" s="342"/>
      <c r="B7809" s="417"/>
      <c r="C7809" s="418"/>
      <c r="S7809" s="367"/>
      <c r="T7809" s="367"/>
      <c r="U7809" s="368"/>
      <c r="V7809" s="1"/>
      <c r="W7809" s="1"/>
      <c r="X7809" s="1"/>
      <c r="Y7809" s="1"/>
      <c r="Z7809" s="1"/>
      <c r="AA7809" s="1"/>
      <c r="AB7809" s="1"/>
      <c r="AC7809" s="1"/>
    </row>
    <row r="7810" spans="1:29" ht="15" customHeight="1" x14ac:dyDescent="0.25">
      <c r="A7810" s="342"/>
      <c r="B7810" s="417"/>
      <c r="C7810" s="418"/>
      <c r="S7810" s="367"/>
      <c r="T7810" s="367"/>
      <c r="U7810" s="368"/>
      <c r="V7810" s="1"/>
      <c r="W7810" s="1"/>
      <c r="X7810" s="1"/>
      <c r="Y7810" s="1"/>
      <c r="Z7810" s="1"/>
      <c r="AA7810" s="1"/>
      <c r="AB7810" s="1"/>
      <c r="AC7810" s="1"/>
    </row>
    <row r="7811" spans="1:29" ht="15" customHeight="1" x14ac:dyDescent="0.25">
      <c r="A7811" s="342"/>
      <c r="B7811" s="417"/>
      <c r="C7811" s="418"/>
      <c r="S7811" s="367"/>
      <c r="T7811" s="367"/>
      <c r="U7811" s="368"/>
      <c r="V7811" s="1"/>
      <c r="W7811" s="1"/>
      <c r="X7811" s="1"/>
      <c r="Y7811" s="1"/>
      <c r="Z7811" s="1"/>
      <c r="AA7811" s="1"/>
      <c r="AB7811" s="1"/>
      <c r="AC7811" s="1"/>
    </row>
    <row r="7812" spans="1:29" ht="15" customHeight="1" x14ac:dyDescent="0.25">
      <c r="A7812" s="342"/>
      <c r="B7812" s="417"/>
      <c r="C7812" s="418"/>
      <c r="S7812" s="367"/>
      <c r="T7812" s="367"/>
      <c r="U7812" s="368"/>
      <c r="V7812" s="1"/>
      <c r="W7812" s="1"/>
      <c r="X7812" s="1"/>
      <c r="Y7812" s="1"/>
      <c r="Z7812" s="1"/>
      <c r="AA7812" s="1"/>
      <c r="AB7812" s="1"/>
      <c r="AC7812" s="1"/>
    </row>
    <row r="7813" spans="1:29" ht="15" customHeight="1" x14ac:dyDescent="0.25">
      <c r="A7813" s="342"/>
      <c r="B7813" s="417"/>
      <c r="C7813" s="418"/>
      <c r="S7813" s="367"/>
      <c r="T7813" s="367"/>
      <c r="U7813" s="368"/>
      <c r="V7813" s="1"/>
      <c r="W7813" s="1"/>
      <c r="X7813" s="1"/>
      <c r="Y7813" s="1"/>
      <c r="Z7813" s="1"/>
      <c r="AA7813" s="1"/>
      <c r="AB7813" s="1"/>
      <c r="AC7813" s="1"/>
    </row>
    <row r="7814" spans="1:29" ht="15" customHeight="1" x14ac:dyDescent="0.25">
      <c r="A7814" s="342"/>
      <c r="B7814" s="417"/>
      <c r="C7814" s="418"/>
      <c r="S7814" s="367"/>
      <c r="T7814" s="367"/>
      <c r="U7814" s="368"/>
      <c r="V7814" s="1"/>
      <c r="W7814" s="1"/>
      <c r="X7814" s="1"/>
      <c r="Y7814" s="1"/>
      <c r="Z7814" s="1"/>
      <c r="AA7814" s="1"/>
      <c r="AB7814" s="1"/>
      <c r="AC7814" s="1"/>
    </row>
    <row r="7815" spans="1:29" ht="15" customHeight="1" x14ac:dyDescent="0.25">
      <c r="A7815" s="342"/>
      <c r="B7815" s="417"/>
      <c r="C7815" s="418"/>
      <c r="S7815" s="367"/>
      <c r="T7815" s="367"/>
      <c r="U7815" s="368"/>
      <c r="V7815" s="1"/>
      <c r="W7815" s="1"/>
      <c r="X7815" s="1"/>
      <c r="Y7815" s="1"/>
      <c r="Z7815" s="1"/>
      <c r="AA7815" s="1"/>
      <c r="AB7815" s="1"/>
      <c r="AC7815" s="1"/>
    </row>
    <row r="7816" spans="1:29" ht="15" customHeight="1" x14ac:dyDescent="0.25">
      <c r="A7816" s="342"/>
      <c r="B7816" s="417"/>
      <c r="C7816" s="418"/>
      <c r="S7816" s="367"/>
      <c r="T7816" s="367"/>
      <c r="U7816" s="368"/>
      <c r="V7816" s="1"/>
      <c r="W7816" s="1"/>
      <c r="X7816" s="1"/>
      <c r="Y7816" s="1"/>
      <c r="Z7816" s="1"/>
      <c r="AA7816" s="1"/>
      <c r="AB7816" s="1"/>
      <c r="AC7816" s="1"/>
    </row>
    <row r="7817" spans="1:29" ht="15" customHeight="1" x14ac:dyDescent="0.25">
      <c r="A7817" s="342"/>
      <c r="B7817" s="417"/>
      <c r="C7817" s="418"/>
      <c r="S7817" s="367"/>
      <c r="T7817" s="367"/>
      <c r="U7817" s="368"/>
      <c r="V7817" s="1"/>
      <c r="W7817" s="1"/>
      <c r="X7817" s="1"/>
      <c r="Y7817" s="1"/>
      <c r="Z7817" s="1"/>
      <c r="AA7817" s="1"/>
      <c r="AB7817" s="1"/>
      <c r="AC7817" s="1"/>
    </row>
    <row r="7818" spans="1:29" ht="15" customHeight="1" x14ac:dyDescent="0.25">
      <c r="A7818" s="342"/>
      <c r="B7818" s="417"/>
      <c r="C7818" s="418"/>
      <c r="S7818" s="367"/>
      <c r="T7818" s="367"/>
      <c r="U7818" s="368"/>
      <c r="V7818" s="1"/>
      <c r="W7818" s="1"/>
      <c r="X7818" s="1"/>
      <c r="Y7818" s="1"/>
      <c r="Z7818" s="1"/>
      <c r="AA7818" s="1"/>
      <c r="AB7818" s="1"/>
      <c r="AC7818" s="1"/>
    </row>
    <row r="7819" spans="1:29" ht="15" customHeight="1" x14ac:dyDescent="0.25">
      <c r="A7819" s="342"/>
      <c r="B7819" s="417"/>
      <c r="C7819" s="418"/>
      <c r="S7819" s="367"/>
      <c r="T7819" s="367"/>
      <c r="U7819" s="368"/>
      <c r="V7819" s="1"/>
      <c r="W7819" s="1"/>
      <c r="X7819" s="1"/>
      <c r="Y7819" s="1"/>
      <c r="Z7819" s="1"/>
      <c r="AA7819" s="1"/>
      <c r="AB7819" s="1"/>
      <c r="AC7819" s="1"/>
    </row>
    <row r="7820" spans="1:29" ht="15" customHeight="1" x14ac:dyDescent="0.25">
      <c r="A7820" s="342"/>
      <c r="B7820" s="417"/>
      <c r="C7820" s="418"/>
      <c r="S7820" s="367"/>
      <c r="T7820" s="367"/>
      <c r="U7820" s="368"/>
      <c r="V7820" s="1"/>
      <c r="W7820" s="1"/>
      <c r="X7820" s="1"/>
      <c r="Y7820" s="1"/>
      <c r="Z7820" s="1"/>
      <c r="AA7820" s="1"/>
      <c r="AB7820" s="1"/>
      <c r="AC7820" s="1"/>
    </row>
    <row r="7821" spans="1:29" ht="15" customHeight="1" x14ac:dyDescent="0.25">
      <c r="A7821" s="342"/>
      <c r="B7821" s="417"/>
      <c r="C7821" s="418"/>
      <c r="S7821" s="367"/>
      <c r="T7821" s="367"/>
      <c r="U7821" s="368"/>
      <c r="V7821" s="1"/>
      <c r="W7821" s="1"/>
      <c r="X7821" s="1"/>
      <c r="Y7821" s="1"/>
      <c r="Z7821" s="1"/>
      <c r="AA7821" s="1"/>
      <c r="AB7821" s="1"/>
      <c r="AC7821" s="1"/>
    </row>
    <row r="7822" spans="1:29" ht="15" customHeight="1" x14ac:dyDescent="0.25">
      <c r="A7822" s="342"/>
      <c r="B7822" s="417"/>
      <c r="C7822" s="418"/>
      <c r="S7822" s="367"/>
      <c r="T7822" s="367"/>
      <c r="U7822" s="368"/>
      <c r="V7822" s="1"/>
      <c r="W7822" s="1"/>
      <c r="X7822" s="1"/>
      <c r="Y7822" s="1"/>
      <c r="Z7822" s="1"/>
      <c r="AA7822" s="1"/>
      <c r="AB7822" s="1"/>
      <c r="AC7822" s="1"/>
    </row>
    <row r="7823" spans="1:29" ht="15" customHeight="1" x14ac:dyDescent="0.25">
      <c r="A7823" s="342"/>
      <c r="B7823" s="417"/>
      <c r="C7823" s="418"/>
      <c r="S7823" s="367"/>
      <c r="T7823" s="367"/>
      <c r="U7823" s="368"/>
      <c r="V7823" s="1"/>
      <c r="W7823" s="1"/>
      <c r="X7823" s="1"/>
      <c r="Y7823" s="1"/>
      <c r="Z7823" s="1"/>
      <c r="AA7823" s="1"/>
      <c r="AB7823" s="1"/>
      <c r="AC7823" s="1"/>
    </row>
    <row r="7824" spans="1:29" ht="15" customHeight="1" x14ac:dyDescent="0.25">
      <c r="A7824" s="342"/>
      <c r="B7824" s="417"/>
      <c r="C7824" s="418"/>
      <c r="S7824" s="367"/>
      <c r="T7824" s="367"/>
      <c r="U7824" s="368"/>
      <c r="V7824" s="1"/>
      <c r="W7824" s="1"/>
      <c r="X7824" s="1"/>
      <c r="Y7824" s="1"/>
      <c r="Z7824" s="1"/>
      <c r="AA7824" s="1"/>
      <c r="AB7824" s="1"/>
      <c r="AC7824" s="1"/>
    </row>
    <row r="7825" spans="1:29" ht="15" customHeight="1" x14ac:dyDescent="0.25">
      <c r="A7825" s="342"/>
      <c r="B7825" s="417"/>
      <c r="C7825" s="418"/>
      <c r="S7825" s="367"/>
      <c r="T7825" s="367"/>
      <c r="U7825" s="368"/>
      <c r="V7825" s="1"/>
      <c r="W7825" s="1"/>
      <c r="X7825" s="1"/>
      <c r="Y7825" s="1"/>
      <c r="Z7825" s="1"/>
      <c r="AA7825" s="1"/>
      <c r="AB7825" s="1"/>
      <c r="AC7825" s="1"/>
    </row>
    <row r="7826" spans="1:29" ht="15" customHeight="1" x14ac:dyDescent="0.25">
      <c r="A7826" s="342"/>
      <c r="B7826" s="417"/>
      <c r="C7826" s="418"/>
      <c r="S7826" s="367"/>
      <c r="T7826" s="367"/>
      <c r="U7826" s="368"/>
      <c r="V7826" s="1"/>
      <c r="W7826" s="1"/>
      <c r="X7826" s="1"/>
      <c r="Y7826" s="1"/>
      <c r="Z7826" s="1"/>
      <c r="AA7826" s="1"/>
      <c r="AB7826" s="1"/>
      <c r="AC7826" s="1"/>
    </row>
    <row r="7827" spans="1:29" ht="15" customHeight="1" x14ac:dyDescent="0.25">
      <c r="A7827" s="342"/>
      <c r="B7827" s="417"/>
      <c r="C7827" s="418"/>
      <c r="S7827" s="367"/>
      <c r="T7827" s="367"/>
      <c r="U7827" s="368"/>
      <c r="V7827" s="1"/>
      <c r="W7827" s="1"/>
      <c r="X7827" s="1"/>
      <c r="Y7827" s="1"/>
      <c r="Z7827" s="1"/>
      <c r="AA7827" s="1"/>
      <c r="AB7827" s="1"/>
      <c r="AC7827" s="1"/>
    </row>
    <row r="7828" spans="1:29" ht="15" customHeight="1" x14ac:dyDescent="0.25">
      <c r="A7828" s="342"/>
      <c r="B7828" s="417"/>
      <c r="C7828" s="418"/>
      <c r="S7828" s="367"/>
      <c r="T7828" s="367"/>
      <c r="U7828" s="368"/>
      <c r="V7828" s="1"/>
      <c r="W7828" s="1"/>
      <c r="X7828" s="1"/>
      <c r="Y7828" s="1"/>
      <c r="Z7828" s="1"/>
      <c r="AA7828" s="1"/>
      <c r="AB7828" s="1"/>
      <c r="AC7828" s="1"/>
    </row>
    <row r="7829" spans="1:29" ht="15" customHeight="1" x14ac:dyDescent="0.25">
      <c r="A7829" s="342"/>
      <c r="B7829" s="417"/>
      <c r="C7829" s="418"/>
      <c r="S7829" s="367"/>
      <c r="T7829" s="367"/>
      <c r="U7829" s="368"/>
      <c r="V7829" s="1"/>
      <c r="W7829" s="1"/>
      <c r="X7829" s="1"/>
      <c r="Y7829" s="1"/>
      <c r="Z7829" s="1"/>
      <c r="AA7829" s="1"/>
      <c r="AB7829" s="1"/>
      <c r="AC7829" s="1"/>
    </row>
    <row r="7830" spans="1:29" ht="15" customHeight="1" x14ac:dyDescent="0.25">
      <c r="A7830" s="342"/>
      <c r="B7830" s="417"/>
      <c r="C7830" s="418"/>
      <c r="S7830" s="367"/>
      <c r="T7830" s="367"/>
      <c r="U7830" s="368"/>
      <c r="V7830" s="1"/>
      <c r="W7830" s="1"/>
      <c r="X7830" s="1"/>
      <c r="Y7830" s="1"/>
      <c r="Z7830" s="1"/>
      <c r="AA7830" s="1"/>
      <c r="AB7830" s="1"/>
      <c r="AC7830" s="1"/>
    </row>
    <row r="7831" spans="1:29" ht="15" customHeight="1" x14ac:dyDescent="0.25">
      <c r="A7831" s="342"/>
      <c r="B7831" s="417"/>
      <c r="C7831" s="418"/>
      <c r="S7831" s="367"/>
      <c r="T7831" s="367"/>
      <c r="U7831" s="368"/>
      <c r="V7831" s="1"/>
      <c r="W7831" s="1"/>
      <c r="X7831" s="1"/>
      <c r="Y7831" s="1"/>
      <c r="Z7831" s="1"/>
      <c r="AA7831" s="1"/>
      <c r="AB7831" s="1"/>
      <c r="AC7831" s="1"/>
    </row>
    <row r="7832" spans="1:29" ht="15" customHeight="1" x14ac:dyDescent="0.25">
      <c r="A7832" s="342"/>
      <c r="B7832" s="417"/>
      <c r="C7832" s="418"/>
      <c r="S7832" s="367"/>
      <c r="T7832" s="367"/>
      <c r="U7832" s="368"/>
      <c r="V7832" s="1"/>
      <c r="W7832" s="1"/>
      <c r="X7832" s="1"/>
      <c r="Y7832" s="1"/>
      <c r="Z7832" s="1"/>
      <c r="AA7832" s="1"/>
      <c r="AB7832" s="1"/>
      <c r="AC7832" s="1"/>
    </row>
    <row r="7833" spans="1:29" ht="15" customHeight="1" x14ac:dyDescent="0.25">
      <c r="A7833" s="342"/>
      <c r="B7833" s="417"/>
      <c r="C7833" s="418"/>
      <c r="S7833" s="367"/>
      <c r="T7833" s="367"/>
      <c r="U7833" s="368"/>
      <c r="V7833" s="1"/>
      <c r="W7833" s="1"/>
      <c r="X7833" s="1"/>
      <c r="Y7833" s="1"/>
      <c r="Z7833" s="1"/>
      <c r="AA7833" s="1"/>
      <c r="AB7833" s="1"/>
      <c r="AC7833" s="1"/>
    </row>
    <row r="7834" spans="1:29" ht="15" customHeight="1" x14ac:dyDescent="0.25">
      <c r="A7834" s="342"/>
      <c r="B7834" s="417"/>
      <c r="C7834" s="418"/>
      <c r="S7834" s="367"/>
      <c r="T7834" s="367"/>
      <c r="U7834" s="368"/>
      <c r="V7834" s="1"/>
      <c r="W7834" s="1"/>
      <c r="X7834" s="1"/>
      <c r="Y7834" s="1"/>
      <c r="Z7834" s="1"/>
      <c r="AA7834" s="1"/>
      <c r="AB7834" s="1"/>
      <c r="AC7834" s="1"/>
    </row>
    <row r="7835" spans="1:29" ht="15" customHeight="1" x14ac:dyDescent="0.25">
      <c r="A7835" s="342"/>
      <c r="B7835" s="417"/>
      <c r="C7835" s="418"/>
      <c r="S7835" s="367"/>
      <c r="T7835" s="367"/>
      <c r="U7835" s="368"/>
      <c r="V7835" s="1"/>
      <c r="W7835" s="1"/>
      <c r="X7835" s="1"/>
      <c r="Y7835" s="1"/>
      <c r="Z7835" s="1"/>
      <c r="AA7835" s="1"/>
      <c r="AB7835" s="1"/>
      <c r="AC7835" s="1"/>
    </row>
    <row r="7836" spans="1:29" ht="15" customHeight="1" x14ac:dyDescent="0.25">
      <c r="A7836" s="342"/>
      <c r="B7836" s="417"/>
      <c r="C7836" s="418"/>
      <c r="S7836" s="367"/>
      <c r="T7836" s="367"/>
      <c r="U7836" s="368"/>
      <c r="V7836" s="1"/>
      <c r="W7836" s="1"/>
      <c r="X7836" s="1"/>
      <c r="Y7836" s="1"/>
      <c r="Z7836" s="1"/>
      <c r="AA7836" s="1"/>
      <c r="AB7836" s="1"/>
      <c r="AC7836" s="1"/>
    </row>
    <row r="7837" spans="1:29" ht="15" customHeight="1" x14ac:dyDescent="0.25">
      <c r="A7837" s="342"/>
      <c r="B7837" s="417"/>
      <c r="C7837" s="418"/>
      <c r="S7837" s="367"/>
      <c r="T7837" s="367"/>
      <c r="U7837" s="368"/>
      <c r="V7837" s="1"/>
      <c r="W7837" s="1"/>
      <c r="X7837" s="1"/>
      <c r="Y7837" s="1"/>
      <c r="Z7837" s="1"/>
      <c r="AA7837" s="1"/>
      <c r="AB7837" s="1"/>
      <c r="AC7837" s="1"/>
    </row>
    <row r="7838" spans="1:29" ht="15" customHeight="1" x14ac:dyDescent="0.25">
      <c r="A7838" s="342"/>
      <c r="B7838" s="417"/>
      <c r="C7838" s="418"/>
      <c r="S7838" s="367"/>
      <c r="T7838" s="367"/>
      <c r="U7838" s="368"/>
      <c r="V7838" s="1"/>
      <c r="W7838" s="1"/>
      <c r="X7838" s="1"/>
      <c r="Y7838" s="1"/>
      <c r="Z7838" s="1"/>
      <c r="AA7838" s="1"/>
      <c r="AB7838" s="1"/>
      <c r="AC7838" s="1"/>
    </row>
    <row r="7839" spans="1:29" ht="15" customHeight="1" x14ac:dyDescent="0.25">
      <c r="A7839" s="342"/>
      <c r="B7839" s="417"/>
      <c r="C7839" s="418"/>
      <c r="S7839" s="367"/>
      <c r="T7839" s="367"/>
      <c r="U7839" s="368"/>
      <c r="V7839" s="1"/>
      <c r="W7839" s="1"/>
      <c r="X7839" s="1"/>
      <c r="Y7839" s="1"/>
      <c r="Z7839" s="1"/>
      <c r="AA7839" s="1"/>
      <c r="AB7839" s="1"/>
      <c r="AC7839" s="1"/>
    </row>
    <row r="7840" spans="1:29" ht="15" customHeight="1" x14ac:dyDescent="0.25">
      <c r="A7840" s="342"/>
      <c r="B7840" s="417"/>
      <c r="C7840" s="418"/>
      <c r="S7840" s="367"/>
      <c r="T7840" s="367"/>
      <c r="U7840" s="368"/>
      <c r="V7840" s="1"/>
      <c r="W7840" s="1"/>
      <c r="X7840" s="1"/>
      <c r="Y7840" s="1"/>
      <c r="Z7840" s="1"/>
      <c r="AA7840" s="1"/>
      <c r="AB7840" s="1"/>
      <c r="AC7840" s="1"/>
    </row>
    <row r="7841" spans="1:29" ht="15" customHeight="1" x14ac:dyDescent="0.25">
      <c r="A7841" s="342"/>
      <c r="B7841" s="417"/>
      <c r="C7841" s="418"/>
      <c r="S7841" s="367"/>
      <c r="T7841" s="367"/>
      <c r="U7841" s="368"/>
      <c r="V7841" s="1"/>
      <c r="W7841" s="1"/>
      <c r="X7841" s="1"/>
      <c r="Y7841" s="1"/>
      <c r="Z7841" s="1"/>
      <c r="AA7841" s="1"/>
      <c r="AB7841" s="1"/>
      <c r="AC7841" s="1"/>
    </row>
    <row r="7842" spans="1:29" ht="15" customHeight="1" x14ac:dyDescent="0.25">
      <c r="A7842" s="342"/>
      <c r="B7842" s="417"/>
      <c r="C7842" s="418"/>
      <c r="S7842" s="367"/>
      <c r="T7842" s="367"/>
      <c r="U7842" s="368"/>
      <c r="V7842" s="1"/>
      <c r="W7842" s="1"/>
      <c r="X7842" s="1"/>
      <c r="Y7842" s="1"/>
      <c r="Z7842" s="1"/>
      <c r="AA7842" s="1"/>
      <c r="AB7842" s="1"/>
      <c r="AC7842" s="1"/>
    </row>
    <row r="7843" spans="1:29" ht="15" customHeight="1" x14ac:dyDescent="0.25">
      <c r="A7843" s="342"/>
      <c r="B7843" s="417"/>
      <c r="C7843" s="418"/>
      <c r="S7843" s="367"/>
      <c r="T7843" s="367"/>
      <c r="U7843" s="368"/>
      <c r="V7843" s="1"/>
      <c r="W7843" s="1"/>
      <c r="X7843" s="1"/>
      <c r="Y7843" s="1"/>
      <c r="Z7843" s="1"/>
      <c r="AA7843" s="1"/>
      <c r="AB7843" s="1"/>
      <c r="AC7843" s="1"/>
    </row>
    <row r="7844" spans="1:29" ht="15" customHeight="1" x14ac:dyDescent="0.25">
      <c r="A7844" s="342"/>
      <c r="B7844" s="417"/>
      <c r="C7844" s="418"/>
      <c r="S7844" s="367"/>
      <c r="T7844" s="367"/>
      <c r="U7844" s="368"/>
      <c r="V7844" s="1"/>
      <c r="W7844" s="1"/>
      <c r="X7844" s="1"/>
      <c r="Y7844" s="1"/>
      <c r="Z7844" s="1"/>
      <c r="AA7844" s="1"/>
      <c r="AB7844" s="1"/>
      <c r="AC7844" s="1"/>
    </row>
    <row r="7845" spans="1:29" ht="15" customHeight="1" x14ac:dyDescent="0.25">
      <c r="A7845" s="342"/>
      <c r="B7845" s="417"/>
      <c r="C7845" s="418"/>
      <c r="S7845" s="367"/>
      <c r="T7845" s="367"/>
      <c r="U7845" s="368"/>
      <c r="V7845" s="1"/>
      <c r="W7845" s="1"/>
      <c r="X7845" s="1"/>
      <c r="Y7845" s="1"/>
      <c r="Z7845" s="1"/>
      <c r="AA7845" s="1"/>
      <c r="AB7845" s="1"/>
      <c r="AC7845" s="1"/>
    </row>
    <row r="7846" spans="1:29" ht="15" customHeight="1" x14ac:dyDescent="0.25">
      <c r="A7846" s="342"/>
      <c r="B7846" s="417"/>
      <c r="C7846" s="418"/>
      <c r="S7846" s="367"/>
      <c r="T7846" s="367"/>
      <c r="U7846" s="368"/>
      <c r="V7846" s="1"/>
      <c r="W7846" s="1"/>
      <c r="X7846" s="1"/>
      <c r="Y7846" s="1"/>
      <c r="Z7846" s="1"/>
      <c r="AA7846" s="1"/>
      <c r="AB7846" s="1"/>
      <c r="AC7846" s="1"/>
    </row>
    <row r="7847" spans="1:29" ht="15" customHeight="1" x14ac:dyDescent="0.25">
      <c r="A7847" s="342"/>
      <c r="B7847" s="417"/>
      <c r="C7847" s="418"/>
      <c r="S7847" s="367"/>
      <c r="T7847" s="367"/>
      <c r="U7847" s="368"/>
      <c r="V7847" s="1"/>
      <c r="W7847" s="1"/>
      <c r="X7847" s="1"/>
      <c r="Y7847" s="1"/>
      <c r="Z7847" s="1"/>
      <c r="AA7847" s="1"/>
      <c r="AB7847" s="1"/>
      <c r="AC7847" s="1"/>
    </row>
    <row r="7848" spans="1:29" ht="15" customHeight="1" x14ac:dyDescent="0.25">
      <c r="A7848" s="342"/>
      <c r="B7848" s="417"/>
      <c r="C7848" s="418"/>
      <c r="S7848" s="367"/>
      <c r="T7848" s="367"/>
      <c r="U7848" s="368"/>
      <c r="V7848" s="1"/>
      <c r="W7848" s="1"/>
      <c r="X7848" s="1"/>
      <c r="Y7848" s="1"/>
      <c r="Z7848" s="1"/>
      <c r="AA7848" s="1"/>
      <c r="AB7848" s="1"/>
      <c r="AC7848" s="1"/>
    </row>
    <row r="7849" spans="1:29" ht="15" customHeight="1" x14ac:dyDescent="0.25">
      <c r="A7849" s="342"/>
      <c r="B7849" s="417"/>
      <c r="C7849" s="418"/>
      <c r="S7849" s="367"/>
      <c r="T7849" s="367"/>
      <c r="U7849" s="368"/>
      <c r="V7849" s="1"/>
      <c r="W7849" s="1"/>
      <c r="X7849" s="1"/>
      <c r="Y7849" s="1"/>
      <c r="Z7849" s="1"/>
      <c r="AA7849" s="1"/>
      <c r="AB7849" s="1"/>
      <c r="AC7849" s="1"/>
    </row>
    <row r="7850" spans="1:29" ht="15" customHeight="1" x14ac:dyDescent="0.25">
      <c r="A7850" s="342"/>
      <c r="B7850" s="417"/>
      <c r="C7850" s="418"/>
      <c r="S7850" s="367"/>
      <c r="T7850" s="367"/>
      <c r="U7850" s="368"/>
      <c r="V7850" s="1"/>
      <c r="W7850" s="1"/>
      <c r="X7850" s="1"/>
      <c r="Y7850" s="1"/>
      <c r="Z7850" s="1"/>
      <c r="AA7850" s="1"/>
      <c r="AB7850" s="1"/>
      <c r="AC7850" s="1"/>
    </row>
    <row r="7851" spans="1:29" ht="15" customHeight="1" x14ac:dyDescent="0.25">
      <c r="A7851" s="342"/>
      <c r="B7851" s="417"/>
      <c r="C7851" s="418"/>
      <c r="S7851" s="367"/>
      <c r="T7851" s="367"/>
      <c r="U7851" s="368"/>
      <c r="V7851" s="1"/>
      <c r="W7851" s="1"/>
      <c r="X7851" s="1"/>
      <c r="Y7851" s="1"/>
      <c r="Z7851" s="1"/>
      <c r="AA7851" s="1"/>
      <c r="AB7851" s="1"/>
      <c r="AC7851" s="1"/>
    </row>
    <row r="7852" spans="1:29" ht="15" customHeight="1" x14ac:dyDescent="0.25">
      <c r="A7852" s="342"/>
      <c r="B7852" s="417"/>
      <c r="C7852" s="418"/>
      <c r="S7852" s="367"/>
      <c r="T7852" s="367"/>
      <c r="U7852" s="368"/>
      <c r="V7852" s="1"/>
      <c r="W7852" s="1"/>
      <c r="X7852" s="1"/>
      <c r="Y7852" s="1"/>
      <c r="Z7852" s="1"/>
      <c r="AA7852" s="1"/>
      <c r="AB7852" s="1"/>
      <c r="AC7852" s="1"/>
    </row>
    <row r="7853" spans="1:29" ht="15" customHeight="1" x14ac:dyDescent="0.25">
      <c r="A7853" s="342"/>
      <c r="B7853" s="417"/>
      <c r="C7853" s="418"/>
      <c r="S7853" s="367"/>
      <c r="T7853" s="367"/>
      <c r="U7853" s="368"/>
      <c r="V7853" s="1"/>
      <c r="W7853" s="1"/>
      <c r="X7853" s="1"/>
      <c r="Y7853" s="1"/>
      <c r="Z7853" s="1"/>
      <c r="AA7853" s="1"/>
      <c r="AB7853" s="1"/>
      <c r="AC7853" s="1"/>
    </row>
    <row r="7854" spans="1:29" ht="15" customHeight="1" x14ac:dyDescent="0.25">
      <c r="A7854" s="342"/>
      <c r="B7854" s="417"/>
      <c r="C7854" s="418"/>
      <c r="S7854" s="367"/>
      <c r="T7854" s="367"/>
      <c r="U7854" s="368"/>
      <c r="V7854" s="1"/>
      <c r="W7854" s="1"/>
      <c r="X7854" s="1"/>
      <c r="Y7854" s="1"/>
      <c r="Z7854" s="1"/>
      <c r="AA7854" s="1"/>
      <c r="AB7854" s="1"/>
      <c r="AC7854" s="1"/>
    </row>
    <row r="7855" spans="1:29" ht="15" customHeight="1" x14ac:dyDescent="0.25">
      <c r="A7855" s="342"/>
      <c r="B7855" s="417"/>
      <c r="C7855" s="418"/>
      <c r="S7855" s="367"/>
      <c r="T7855" s="367"/>
      <c r="U7855" s="368"/>
      <c r="V7855" s="1"/>
      <c r="W7855" s="1"/>
      <c r="X7855" s="1"/>
      <c r="Y7855" s="1"/>
      <c r="Z7855" s="1"/>
      <c r="AA7855" s="1"/>
      <c r="AB7855" s="1"/>
      <c r="AC7855" s="1"/>
    </row>
    <row r="7856" spans="1:29" ht="15" customHeight="1" x14ac:dyDescent="0.25">
      <c r="A7856" s="342"/>
      <c r="B7856" s="417"/>
      <c r="C7856" s="418"/>
      <c r="S7856" s="367"/>
      <c r="T7856" s="367"/>
      <c r="U7856" s="368"/>
      <c r="V7856" s="1"/>
      <c r="W7856" s="1"/>
      <c r="X7856" s="1"/>
      <c r="Y7856" s="1"/>
      <c r="Z7856" s="1"/>
      <c r="AA7856" s="1"/>
      <c r="AB7856" s="1"/>
      <c r="AC7856" s="1"/>
    </row>
    <row r="7857" spans="1:29" ht="15" customHeight="1" x14ac:dyDescent="0.25">
      <c r="A7857" s="342"/>
      <c r="B7857" s="417"/>
      <c r="C7857" s="418"/>
      <c r="S7857" s="367"/>
      <c r="T7857" s="367"/>
      <c r="U7857" s="368"/>
      <c r="V7857" s="1"/>
      <c r="W7857" s="1"/>
      <c r="X7857" s="1"/>
      <c r="Y7857" s="1"/>
      <c r="Z7857" s="1"/>
      <c r="AA7857" s="1"/>
      <c r="AB7857" s="1"/>
      <c r="AC7857" s="1"/>
    </row>
    <row r="7858" spans="1:29" ht="15" customHeight="1" x14ac:dyDescent="0.25">
      <c r="A7858" s="342"/>
      <c r="B7858" s="417"/>
      <c r="C7858" s="418"/>
      <c r="S7858" s="367"/>
      <c r="T7858" s="367"/>
      <c r="U7858" s="368"/>
      <c r="V7858" s="1"/>
      <c r="W7858" s="1"/>
      <c r="X7858" s="1"/>
      <c r="Y7858" s="1"/>
      <c r="Z7858" s="1"/>
      <c r="AA7858" s="1"/>
      <c r="AB7858" s="1"/>
      <c r="AC7858" s="1"/>
    </row>
    <row r="7859" spans="1:29" ht="15" customHeight="1" x14ac:dyDescent="0.25">
      <c r="A7859" s="342"/>
      <c r="B7859" s="417"/>
      <c r="C7859" s="418"/>
      <c r="S7859" s="367"/>
      <c r="T7859" s="367"/>
      <c r="U7859" s="368"/>
      <c r="V7859" s="1"/>
      <c r="W7859" s="1"/>
      <c r="X7859" s="1"/>
      <c r="Y7859" s="1"/>
      <c r="Z7859" s="1"/>
      <c r="AA7859" s="1"/>
      <c r="AB7859" s="1"/>
      <c r="AC7859" s="1"/>
    </row>
    <row r="7860" spans="1:29" ht="15" customHeight="1" x14ac:dyDescent="0.25">
      <c r="A7860" s="342"/>
      <c r="B7860" s="417"/>
      <c r="C7860" s="418"/>
      <c r="S7860" s="367"/>
      <c r="T7860" s="367"/>
      <c r="U7860" s="368"/>
      <c r="V7860" s="1"/>
      <c r="W7860" s="1"/>
      <c r="X7860" s="1"/>
      <c r="Y7860" s="1"/>
      <c r="Z7860" s="1"/>
      <c r="AA7860" s="1"/>
      <c r="AB7860" s="1"/>
      <c r="AC7860" s="1"/>
    </row>
    <row r="7861" spans="1:29" ht="15" customHeight="1" x14ac:dyDescent="0.25">
      <c r="A7861" s="342"/>
      <c r="B7861" s="417"/>
      <c r="C7861" s="418"/>
      <c r="S7861" s="367"/>
      <c r="T7861" s="367"/>
      <c r="U7861" s="368"/>
      <c r="V7861" s="1"/>
      <c r="W7861" s="1"/>
      <c r="X7861" s="1"/>
      <c r="Y7861" s="1"/>
      <c r="Z7861" s="1"/>
      <c r="AA7861" s="1"/>
      <c r="AB7861" s="1"/>
      <c r="AC7861" s="1"/>
    </row>
    <row r="7862" spans="1:29" ht="15" customHeight="1" x14ac:dyDescent="0.25">
      <c r="A7862" s="342"/>
      <c r="B7862" s="417"/>
      <c r="C7862" s="418"/>
      <c r="S7862" s="367"/>
      <c r="T7862" s="367"/>
      <c r="U7862" s="368"/>
      <c r="V7862" s="1"/>
      <c r="W7862" s="1"/>
      <c r="X7862" s="1"/>
      <c r="Y7862" s="1"/>
      <c r="Z7862" s="1"/>
      <c r="AA7862" s="1"/>
      <c r="AB7862" s="1"/>
      <c r="AC7862" s="1"/>
    </row>
    <row r="7863" spans="1:29" ht="15" customHeight="1" x14ac:dyDescent="0.25">
      <c r="A7863" s="342"/>
      <c r="B7863" s="417"/>
      <c r="C7863" s="418"/>
      <c r="S7863" s="367"/>
      <c r="T7863" s="367"/>
      <c r="U7863" s="368"/>
      <c r="V7863" s="1"/>
      <c r="W7863" s="1"/>
      <c r="X7863" s="1"/>
      <c r="Y7863" s="1"/>
      <c r="Z7863" s="1"/>
      <c r="AA7863" s="1"/>
      <c r="AB7863" s="1"/>
      <c r="AC7863" s="1"/>
    </row>
    <row r="7864" spans="1:29" ht="15" customHeight="1" x14ac:dyDescent="0.25">
      <c r="A7864" s="342"/>
      <c r="B7864" s="417"/>
      <c r="C7864" s="418"/>
      <c r="S7864" s="367"/>
      <c r="T7864" s="367"/>
      <c r="U7864" s="368"/>
      <c r="V7864" s="1"/>
      <c r="W7864" s="1"/>
      <c r="X7864" s="1"/>
      <c r="Y7864" s="1"/>
      <c r="Z7864" s="1"/>
      <c r="AA7864" s="1"/>
      <c r="AB7864" s="1"/>
      <c r="AC7864" s="1"/>
    </row>
    <row r="7865" spans="1:29" ht="15" customHeight="1" x14ac:dyDescent="0.25">
      <c r="A7865" s="342"/>
      <c r="B7865" s="417"/>
      <c r="C7865" s="418"/>
      <c r="S7865" s="367"/>
      <c r="T7865" s="367"/>
      <c r="U7865" s="368"/>
      <c r="V7865" s="1"/>
      <c r="W7865" s="1"/>
      <c r="X7865" s="1"/>
      <c r="Y7865" s="1"/>
      <c r="Z7865" s="1"/>
      <c r="AA7865" s="1"/>
      <c r="AB7865" s="1"/>
      <c r="AC7865" s="1"/>
    </row>
    <row r="7866" spans="1:29" ht="15" customHeight="1" x14ac:dyDescent="0.25">
      <c r="A7866" s="342"/>
      <c r="B7866" s="417"/>
      <c r="C7866" s="418"/>
      <c r="S7866" s="367"/>
      <c r="T7866" s="367"/>
      <c r="U7866" s="368"/>
      <c r="V7866" s="1"/>
      <c r="W7866" s="1"/>
      <c r="X7866" s="1"/>
      <c r="Y7866" s="1"/>
      <c r="Z7866" s="1"/>
      <c r="AA7866" s="1"/>
      <c r="AB7866" s="1"/>
      <c r="AC7866" s="1"/>
    </row>
    <row r="7867" spans="1:29" ht="15" customHeight="1" x14ac:dyDescent="0.25">
      <c r="A7867" s="342"/>
      <c r="B7867" s="417"/>
      <c r="C7867" s="418"/>
      <c r="S7867" s="367"/>
      <c r="T7867" s="367"/>
      <c r="U7867" s="368"/>
      <c r="V7867" s="1"/>
      <c r="W7867" s="1"/>
      <c r="X7867" s="1"/>
      <c r="Y7867" s="1"/>
      <c r="Z7867" s="1"/>
      <c r="AA7867" s="1"/>
      <c r="AB7867" s="1"/>
      <c r="AC7867" s="1"/>
    </row>
    <row r="7868" spans="1:29" ht="15" customHeight="1" x14ac:dyDescent="0.25">
      <c r="A7868" s="342"/>
      <c r="B7868" s="417"/>
      <c r="C7868" s="418"/>
      <c r="S7868" s="367"/>
      <c r="T7868" s="367"/>
      <c r="U7868" s="368"/>
      <c r="V7868" s="1"/>
      <c r="W7868" s="1"/>
      <c r="X7868" s="1"/>
      <c r="Y7868" s="1"/>
      <c r="Z7868" s="1"/>
      <c r="AA7868" s="1"/>
      <c r="AB7868" s="1"/>
      <c r="AC7868" s="1"/>
    </row>
    <row r="7869" spans="1:29" ht="15" customHeight="1" x14ac:dyDescent="0.25">
      <c r="A7869" s="342"/>
      <c r="B7869" s="417"/>
      <c r="C7869" s="418"/>
      <c r="S7869" s="367"/>
      <c r="T7869" s="367"/>
      <c r="U7869" s="368"/>
      <c r="V7869" s="1"/>
      <c r="W7869" s="1"/>
      <c r="X7869" s="1"/>
      <c r="Y7869" s="1"/>
      <c r="Z7869" s="1"/>
      <c r="AA7869" s="1"/>
      <c r="AB7869" s="1"/>
      <c r="AC7869" s="1"/>
    </row>
    <row r="7870" spans="1:29" ht="15" customHeight="1" x14ac:dyDescent="0.25">
      <c r="A7870" s="342"/>
      <c r="B7870" s="417"/>
      <c r="C7870" s="418"/>
      <c r="S7870" s="367"/>
      <c r="T7870" s="367"/>
      <c r="U7870" s="368"/>
      <c r="V7870" s="1"/>
      <c r="W7870" s="1"/>
      <c r="X7870" s="1"/>
      <c r="Y7870" s="1"/>
      <c r="Z7870" s="1"/>
      <c r="AA7870" s="1"/>
      <c r="AB7870" s="1"/>
      <c r="AC7870" s="1"/>
    </row>
    <row r="7871" spans="1:29" ht="15" customHeight="1" x14ac:dyDescent="0.25">
      <c r="A7871" s="342"/>
      <c r="B7871" s="417"/>
      <c r="C7871" s="418"/>
      <c r="S7871" s="367"/>
      <c r="T7871" s="367"/>
      <c r="U7871" s="368"/>
      <c r="V7871" s="1"/>
      <c r="W7871" s="1"/>
      <c r="X7871" s="1"/>
      <c r="Y7871" s="1"/>
      <c r="Z7871" s="1"/>
      <c r="AA7871" s="1"/>
      <c r="AB7871" s="1"/>
      <c r="AC7871" s="1"/>
    </row>
    <row r="7872" spans="1:29" ht="15" customHeight="1" x14ac:dyDescent="0.25">
      <c r="A7872" s="342"/>
      <c r="B7872" s="417"/>
      <c r="C7872" s="418"/>
      <c r="S7872" s="367"/>
      <c r="T7872" s="367"/>
      <c r="U7872" s="368"/>
      <c r="V7872" s="1"/>
      <c r="W7872" s="1"/>
      <c r="X7872" s="1"/>
      <c r="Y7872" s="1"/>
      <c r="Z7872" s="1"/>
      <c r="AA7872" s="1"/>
      <c r="AB7872" s="1"/>
      <c r="AC7872" s="1"/>
    </row>
    <row r="7873" spans="1:29" ht="15" customHeight="1" x14ac:dyDescent="0.25">
      <c r="A7873" s="342"/>
      <c r="B7873" s="417"/>
      <c r="C7873" s="418"/>
      <c r="S7873" s="367"/>
      <c r="T7873" s="367"/>
      <c r="U7873" s="368"/>
      <c r="V7873" s="1"/>
      <c r="W7873" s="1"/>
      <c r="X7873" s="1"/>
      <c r="Y7873" s="1"/>
      <c r="Z7873" s="1"/>
      <c r="AA7873" s="1"/>
      <c r="AB7873" s="1"/>
      <c r="AC7873" s="1"/>
    </row>
    <row r="7874" spans="1:29" ht="15" customHeight="1" x14ac:dyDescent="0.25">
      <c r="A7874" s="342"/>
      <c r="B7874" s="417"/>
      <c r="C7874" s="418"/>
      <c r="S7874" s="367"/>
      <c r="T7874" s="367"/>
      <c r="U7874" s="368"/>
      <c r="V7874" s="1"/>
      <c r="W7874" s="1"/>
      <c r="X7874" s="1"/>
      <c r="Y7874" s="1"/>
      <c r="Z7874" s="1"/>
      <c r="AA7874" s="1"/>
      <c r="AB7874" s="1"/>
      <c r="AC7874" s="1"/>
    </row>
    <row r="7875" spans="1:29" ht="15" customHeight="1" x14ac:dyDescent="0.25">
      <c r="A7875" s="342"/>
      <c r="B7875" s="417"/>
      <c r="C7875" s="418"/>
      <c r="S7875" s="367"/>
      <c r="T7875" s="367"/>
      <c r="U7875" s="368"/>
      <c r="V7875" s="1"/>
      <c r="W7875" s="1"/>
      <c r="X7875" s="1"/>
      <c r="Y7875" s="1"/>
      <c r="Z7875" s="1"/>
      <c r="AA7875" s="1"/>
      <c r="AB7875" s="1"/>
      <c r="AC7875" s="1"/>
    </row>
    <row r="7876" spans="1:29" ht="15" customHeight="1" x14ac:dyDescent="0.25">
      <c r="A7876" s="342"/>
      <c r="B7876" s="417"/>
      <c r="C7876" s="418"/>
      <c r="S7876" s="367"/>
      <c r="T7876" s="367"/>
      <c r="U7876" s="368"/>
      <c r="V7876" s="1"/>
      <c r="W7876" s="1"/>
      <c r="X7876" s="1"/>
      <c r="Y7876" s="1"/>
      <c r="Z7876" s="1"/>
      <c r="AA7876" s="1"/>
      <c r="AB7876" s="1"/>
      <c r="AC7876" s="1"/>
    </row>
    <row r="7877" spans="1:29" ht="15" customHeight="1" x14ac:dyDescent="0.25">
      <c r="A7877" s="342"/>
      <c r="B7877" s="417"/>
      <c r="C7877" s="418"/>
      <c r="S7877" s="367"/>
      <c r="T7877" s="367"/>
      <c r="U7877" s="368"/>
      <c r="V7877" s="1"/>
      <c r="W7877" s="1"/>
      <c r="X7877" s="1"/>
      <c r="Y7877" s="1"/>
      <c r="Z7877" s="1"/>
      <c r="AA7877" s="1"/>
      <c r="AB7877" s="1"/>
      <c r="AC7877" s="1"/>
    </row>
    <row r="7878" spans="1:29" ht="15" customHeight="1" x14ac:dyDescent="0.25">
      <c r="A7878" s="342"/>
      <c r="B7878" s="417"/>
      <c r="C7878" s="418"/>
      <c r="S7878" s="367"/>
      <c r="T7878" s="367"/>
      <c r="U7878" s="368"/>
      <c r="V7878" s="1"/>
      <c r="W7878" s="1"/>
      <c r="X7878" s="1"/>
      <c r="Y7878" s="1"/>
      <c r="Z7878" s="1"/>
      <c r="AA7878" s="1"/>
      <c r="AB7878" s="1"/>
      <c r="AC7878" s="1"/>
    </row>
    <row r="7879" spans="1:29" ht="15" customHeight="1" x14ac:dyDescent="0.25">
      <c r="A7879" s="342"/>
      <c r="B7879" s="417"/>
      <c r="C7879" s="418"/>
      <c r="S7879" s="367"/>
      <c r="T7879" s="367"/>
      <c r="U7879" s="368"/>
      <c r="V7879" s="1"/>
      <c r="W7879" s="1"/>
      <c r="X7879" s="1"/>
      <c r="Y7879" s="1"/>
      <c r="Z7879" s="1"/>
      <c r="AA7879" s="1"/>
      <c r="AB7879" s="1"/>
      <c r="AC7879" s="1"/>
    </row>
    <row r="7880" spans="1:29" ht="15" customHeight="1" x14ac:dyDescent="0.25">
      <c r="A7880" s="342"/>
      <c r="B7880" s="417"/>
      <c r="C7880" s="418"/>
      <c r="S7880" s="367"/>
      <c r="T7880" s="367"/>
      <c r="U7880" s="368"/>
      <c r="V7880" s="1"/>
      <c r="W7880" s="1"/>
      <c r="X7880" s="1"/>
      <c r="Y7880" s="1"/>
      <c r="Z7880" s="1"/>
      <c r="AA7880" s="1"/>
      <c r="AB7880" s="1"/>
      <c r="AC7880" s="1"/>
    </row>
    <row r="7881" spans="1:29" ht="15" customHeight="1" x14ac:dyDescent="0.25">
      <c r="A7881" s="342"/>
      <c r="B7881" s="417"/>
      <c r="C7881" s="418"/>
      <c r="S7881" s="367"/>
      <c r="T7881" s="367"/>
      <c r="U7881" s="368"/>
      <c r="V7881" s="1"/>
      <c r="W7881" s="1"/>
      <c r="X7881" s="1"/>
      <c r="Y7881" s="1"/>
      <c r="Z7881" s="1"/>
      <c r="AA7881" s="1"/>
      <c r="AB7881" s="1"/>
      <c r="AC7881" s="1"/>
    </row>
    <row r="7882" spans="1:29" ht="15" customHeight="1" x14ac:dyDescent="0.25">
      <c r="A7882" s="342"/>
      <c r="B7882" s="417"/>
      <c r="C7882" s="418"/>
      <c r="S7882" s="367"/>
      <c r="T7882" s="367"/>
      <c r="U7882" s="368"/>
      <c r="V7882" s="1"/>
      <c r="W7882" s="1"/>
      <c r="X7882" s="1"/>
      <c r="Y7882" s="1"/>
      <c r="Z7882" s="1"/>
      <c r="AA7882" s="1"/>
      <c r="AB7882" s="1"/>
      <c r="AC7882" s="1"/>
    </row>
    <row r="7883" spans="1:29" ht="15" customHeight="1" x14ac:dyDescent="0.25">
      <c r="A7883" s="342"/>
      <c r="B7883" s="417"/>
      <c r="C7883" s="418"/>
      <c r="S7883" s="367"/>
      <c r="T7883" s="367"/>
      <c r="U7883" s="368"/>
      <c r="V7883" s="1"/>
      <c r="W7883" s="1"/>
      <c r="X7883" s="1"/>
      <c r="Y7883" s="1"/>
      <c r="Z7883" s="1"/>
      <c r="AA7883" s="1"/>
      <c r="AB7883" s="1"/>
      <c r="AC7883" s="1"/>
    </row>
    <row r="7884" spans="1:29" ht="15" customHeight="1" x14ac:dyDescent="0.25">
      <c r="A7884" s="342"/>
      <c r="B7884" s="417"/>
      <c r="C7884" s="418"/>
      <c r="S7884" s="367"/>
      <c r="T7884" s="367"/>
      <c r="U7884" s="368"/>
      <c r="V7884" s="1"/>
      <c r="W7884" s="1"/>
      <c r="X7884" s="1"/>
      <c r="Y7884" s="1"/>
      <c r="Z7884" s="1"/>
      <c r="AA7884" s="1"/>
      <c r="AB7884" s="1"/>
      <c r="AC7884" s="1"/>
    </row>
    <row r="7885" spans="1:29" ht="15" customHeight="1" x14ac:dyDescent="0.25">
      <c r="A7885" s="342"/>
      <c r="B7885" s="417"/>
      <c r="C7885" s="418"/>
      <c r="S7885" s="367"/>
      <c r="T7885" s="367"/>
      <c r="U7885" s="368"/>
      <c r="V7885" s="1"/>
      <c r="W7885" s="1"/>
      <c r="X7885" s="1"/>
      <c r="Y7885" s="1"/>
      <c r="Z7885" s="1"/>
      <c r="AA7885" s="1"/>
      <c r="AB7885" s="1"/>
      <c r="AC7885" s="1"/>
    </row>
    <row r="7886" spans="1:29" ht="15" customHeight="1" x14ac:dyDescent="0.25">
      <c r="A7886" s="342"/>
      <c r="B7886" s="417"/>
      <c r="C7886" s="418"/>
      <c r="S7886" s="367"/>
      <c r="T7886" s="367"/>
      <c r="U7886" s="368"/>
      <c r="V7886" s="1"/>
      <c r="W7886" s="1"/>
      <c r="X7886" s="1"/>
      <c r="Y7886" s="1"/>
      <c r="Z7886" s="1"/>
      <c r="AA7886" s="1"/>
      <c r="AB7886" s="1"/>
      <c r="AC7886" s="1"/>
    </row>
    <row r="7887" spans="1:29" ht="15" customHeight="1" x14ac:dyDescent="0.25">
      <c r="A7887" s="342"/>
      <c r="B7887" s="417"/>
      <c r="C7887" s="418"/>
      <c r="S7887" s="367"/>
      <c r="T7887" s="367"/>
      <c r="U7887" s="368"/>
      <c r="V7887" s="1"/>
      <c r="W7887" s="1"/>
      <c r="X7887" s="1"/>
      <c r="Y7887" s="1"/>
      <c r="Z7887" s="1"/>
      <c r="AA7887" s="1"/>
      <c r="AB7887" s="1"/>
      <c r="AC7887" s="1"/>
    </row>
    <row r="7888" spans="1:29" ht="15" customHeight="1" x14ac:dyDescent="0.25">
      <c r="A7888" s="342"/>
      <c r="B7888" s="417"/>
      <c r="C7888" s="418"/>
      <c r="S7888" s="367"/>
      <c r="T7888" s="367"/>
      <c r="U7888" s="368"/>
      <c r="V7888" s="1"/>
      <c r="W7888" s="1"/>
      <c r="X7888" s="1"/>
      <c r="Y7888" s="1"/>
      <c r="Z7888" s="1"/>
      <c r="AA7888" s="1"/>
      <c r="AB7888" s="1"/>
      <c r="AC7888" s="1"/>
    </row>
    <row r="7889" spans="1:29" ht="15" customHeight="1" x14ac:dyDescent="0.25">
      <c r="A7889" s="342"/>
      <c r="B7889" s="417"/>
      <c r="C7889" s="418"/>
      <c r="S7889" s="367"/>
      <c r="T7889" s="367"/>
      <c r="U7889" s="368"/>
      <c r="V7889" s="1"/>
      <c r="W7889" s="1"/>
      <c r="X7889" s="1"/>
      <c r="Y7889" s="1"/>
      <c r="Z7889" s="1"/>
      <c r="AA7889" s="1"/>
      <c r="AB7889" s="1"/>
      <c r="AC7889" s="1"/>
    </row>
    <row r="7890" spans="1:29" ht="15" customHeight="1" x14ac:dyDescent="0.25">
      <c r="A7890" s="342"/>
      <c r="B7890" s="417"/>
      <c r="C7890" s="418"/>
      <c r="S7890" s="367"/>
      <c r="T7890" s="367"/>
      <c r="U7890" s="368"/>
      <c r="V7890" s="1"/>
      <c r="W7890" s="1"/>
      <c r="X7890" s="1"/>
      <c r="Y7890" s="1"/>
      <c r="Z7890" s="1"/>
      <c r="AA7890" s="1"/>
      <c r="AB7890" s="1"/>
      <c r="AC7890" s="1"/>
    </row>
    <row r="7891" spans="1:29" ht="15" customHeight="1" x14ac:dyDescent="0.25">
      <c r="A7891" s="342"/>
      <c r="B7891" s="417"/>
      <c r="C7891" s="418"/>
      <c r="S7891" s="367"/>
      <c r="T7891" s="367"/>
      <c r="U7891" s="368"/>
      <c r="V7891" s="1"/>
      <c r="W7891" s="1"/>
      <c r="X7891" s="1"/>
      <c r="Y7891" s="1"/>
      <c r="Z7891" s="1"/>
      <c r="AA7891" s="1"/>
      <c r="AB7891" s="1"/>
      <c r="AC7891" s="1"/>
    </row>
    <row r="7892" spans="1:29" ht="15" customHeight="1" x14ac:dyDescent="0.25">
      <c r="A7892" s="342"/>
      <c r="B7892" s="417"/>
      <c r="C7892" s="418"/>
      <c r="S7892" s="367"/>
      <c r="T7892" s="367"/>
      <c r="U7892" s="368"/>
      <c r="V7892" s="1"/>
      <c r="W7892" s="1"/>
      <c r="X7892" s="1"/>
      <c r="Y7892" s="1"/>
      <c r="Z7892" s="1"/>
      <c r="AA7892" s="1"/>
      <c r="AB7892" s="1"/>
      <c r="AC7892" s="1"/>
    </row>
    <row r="7893" spans="1:29" ht="15" customHeight="1" x14ac:dyDescent="0.25">
      <c r="A7893" s="342"/>
      <c r="B7893" s="417"/>
      <c r="C7893" s="418"/>
      <c r="S7893" s="367"/>
      <c r="T7893" s="367"/>
      <c r="U7893" s="368"/>
      <c r="V7893" s="1"/>
      <c r="W7893" s="1"/>
      <c r="X7893" s="1"/>
      <c r="Y7893" s="1"/>
      <c r="Z7893" s="1"/>
      <c r="AA7893" s="1"/>
      <c r="AB7893" s="1"/>
      <c r="AC7893" s="1"/>
    </row>
    <row r="7894" spans="1:29" ht="15" customHeight="1" x14ac:dyDescent="0.25">
      <c r="A7894" s="342"/>
      <c r="B7894" s="417"/>
      <c r="C7894" s="418"/>
      <c r="S7894" s="367"/>
      <c r="T7894" s="367"/>
      <c r="U7894" s="368"/>
      <c r="V7894" s="1"/>
      <c r="W7894" s="1"/>
      <c r="X7894" s="1"/>
      <c r="Y7894" s="1"/>
      <c r="Z7894" s="1"/>
      <c r="AA7894" s="1"/>
      <c r="AB7894" s="1"/>
      <c r="AC7894" s="1"/>
    </row>
    <row r="7895" spans="1:29" ht="15" customHeight="1" x14ac:dyDescent="0.25">
      <c r="A7895" s="342"/>
      <c r="B7895" s="417"/>
      <c r="C7895" s="418"/>
      <c r="S7895" s="367"/>
      <c r="T7895" s="367"/>
      <c r="U7895" s="368"/>
      <c r="V7895" s="1"/>
      <c r="W7895" s="1"/>
      <c r="X7895" s="1"/>
      <c r="Y7895" s="1"/>
      <c r="Z7895" s="1"/>
      <c r="AA7895" s="1"/>
      <c r="AB7895" s="1"/>
      <c r="AC7895" s="1"/>
    </row>
    <row r="7896" spans="1:29" ht="15" customHeight="1" x14ac:dyDescent="0.25">
      <c r="A7896" s="342"/>
      <c r="B7896" s="417"/>
      <c r="C7896" s="418"/>
      <c r="S7896" s="367"/>
      <c r="T7896" s="367"/>
      <c r="U7896" s="368"/>
      <c r="V7896" s="1"/>
      <c r="W7896" s="1"/>
      <c r="X7896" s="1"/>
      <c r="Y7896" s="1"/>
      <c r="Z7896" s="1"/>
      <c r="AA7896" s="1"/>
      <c r="AB7896" s="1"/>
      <c r="AC7896" s="1"/>
    </row>
    <row r="7897" spans="1:29" ht="15" customHeight="1" x14ac:dyDescent="0.25">
      <c r="A7897" s="342"/>
      <c r="B7897" s="417"/>
      <c r="C7897" s="418"/>
      <c r="S7897" s="367"/>
      <c r="T7897" s="367"/>
      <c r="U7897" s="368"/>
      <c r="V7897" s="1"/>
      <c r="W7897" s="1"/>
      <c r="X7897" s="1"/>
      <c r="Y7897" s="1"/>
      <c r="Z7897" s="1"/>
      <c r="AA7897" s="1"/>
      <c r="AB7897" s="1"/>
      <c r="AC7897" s="1"/>
    </row>
    <row r="7898" spans="1:29" ht="15" customHeight="1" x14ac:dyDescent="0.25">
      <c r="A7898" s="342"/>
      <c r="B7898" s="417"/>
      <c r="C7898" s="418"/>
      <c r="S7898" s="367"/>
      <c r="T7898" s="367"/>
      <c r="U7898" s="368"/>
      <c r="V7898" s="1"/>
      <c r="W7898" s="1"/>
      <c r="X7898" s="1"/>
      <c r="Y7898" s="1"/>
      <c r="Z7898" s="1"/>
      <c r="AA7898" s="1"/>
      <c r="AB7898" s="1"/>
      <c r="AC7898" s="1"/>
    </row>
    <row r="7899" spans="1:29" ht="15" customHeight="1" x14ac:dyDescent="0.25">
      <c r="A7899" s="342"/>
      <c r="B7899" s="417"/>
      <c r="C7899" s="418"/>
      <c r="S7899" s="367"/>
      <c r="T7899" s="367"/>
      <c r="U7899" s="368"/>
      <c r="V7899" s="1"/>
      <c r="W7899" s="1"/>
      <c r="X7899" s="1"/>
      <c r="Y7899" s="1"/>
      <c r="Z7899" s="1"/>
      <c r="AA7899" s="1"/>
      <c r="AB7899" s="1"/>
      <c r="AC7899" s="1"/>
    </row>
    <row r="7900" spans="1:29" ht="15" customHeight="1" x14ac:dyDescent="0.25">
      <c r="A7900" s="342"/>
      <c r="B7900" s="417"/>
      <c r="C7900" s="418"/>
      <c r="S7900" s="367"/>
      <c r="T7900" s="367"/>
      <c r="U7900" s="368"/>
      <c r="V7900" s="1"/>
      <c r="W7900" s="1"/>
      <c r="X7900" s="1"/>
      <c r="Y7900" s="1"/>
      <c r="Z7900" s="1"/>
      <c r="AA7900" s="1"/>
      <c r="AB7900" s="1"/>
      <c r="AC7900" s="1"/>
    </row>
    <row r="7901" spans="1:29" ht="15" customHeight="1" x14ac:dyDescent="0.25">
      <c r="A7901" s="342"/>
      <c r="B7901" s="417"/>
      <c r="C7901" s="418"/>
      <c r="S7901" s="367"/>
      <c r="T7901" s="367"/>
      <c r="U7901" s="368"/>
      <c r="V7901" s="1"/>
      <c r="W7901" s="1"/>
      <c r="X7901" s="1"/>
      <c r="Y7901" s="1"/>
      <c r="Z7901" s="1"/>
      <c r="AA7901" s="1"/>
      <c r="AB7901" s="1"/>
      <c r="AC7901" s="1"/>
    </row>
    <row r="7902" spans="1:29" ht="15" customHeight="1" x14ac:dyDescent="0.25">
      <c r="A7902" s="342"/>
      <c r="B7902" s="417"/>
      <c r="C7902" s="418"/>
      <c r="S7902" s="367"/>
      <c r="T7902" s="367"/>
      <c r="U7902" s="368"/>
      <c r="V7902" s="1"/>
      <c r="W7902" s="1"/>
      <c r="X7902" s="1"/>
      <c r="Y7902" s="1"/>
      <c r="Z7902" s="1"/>
      <c r="AA7902" s="1"/>
      <c r="AB7902" s="1"/>
      <c r="AC7902" s="1"/>
    </row>
    <row r="7903" spans="1:29" ht="15" customHeight="1" x14ac:dyDescent="0.25">
      <c r="A7903" s="342"/>
      <c r="B7903" s="417"/>
      <c r="C7903" s="418"/>
      <c r="S7903" s="367"/>
      <c r="T7903" s="367"/>
      <c r="U7903" s="368"/>
      <c r="V7903" s="1"/>
      <c r="W7903" s="1"/>
      <c r="X7903" s="1"/>
      <c r="Y7903" s="1"/>
      <c r="Z7903" s="1"/>
      <c r="AA7903" s="1"/>
      <c r="AB7903" s="1"/>
      <c r="AC7903" s="1"/>
    </row>
    <row r="7904" spans="1:29" ht="15" customHeight="1" x14ac:dyDescent="0.25">
      <c r="A7904" s="342"/>
      <c r="B7904" s="417"/>
      <c r="C7904" s="418"/>
      <c r="S7904" s="367"/>
      <c r="T7904" s="367"/>
      <c r="U7904" s="368"/>
      <c r="V7904" s="1"/>
      <c r="W7904" s="1"/>
      <c r="X7904" s="1"/>
      <c r="Y7904" s="1"/>
      <c r="Z7904" s="1"/>
      <c r="AA7904" s="1"/>
      <c r="AB7904" s="1"/>
      <c r="AC7904" s="1"/>
    </row>
    <row r="7905" spans="1:29" ht="15" customHeight="1" x14ac:dyDescent="0.25">
      <c r="A7905" s="342"/>
      <c r="B7905" s="417"/>
      <c r="C7905" s="418"/>
      <c r="S7905" s="367"/>
      <c r="T7905" s="367"/>
      <c r="U7905" s="368"/>
      <c r="V7905" s="1"/>
      <c r="W7905" s="1"/>
      <c r="X7905" s="1"/>
      <c r="Y7905" s="1"/>
      <c r="Z7905" s="1"/>
      <c r="AA7905" s="1"/>
      <c r="AB7905" s="1"/>
      <c r="AC7905" s="1"/>
    </row>
    <row r="7906" spans="1:29" ht="15" customHeight="1" x14ac:dyDescent="0.25">
      <c r="A7906" s="342"/>
      <c r="B7906" s="417"/>
      <c r="C7906" s="418"/>
      <c r="S7906" s="367"/>
      <c r="T7906" s="367"/>
      <c r="U7906" s="368"/>
      <c r="V7906" s="1"/>
      <c r="W7906" s="1"/>
      <c r="X7906" s="1"/>
      <c r="Y7906" s="1"/>
      <c r="Z7906" s="1"/>
      <c r="AA7906" s="1"/>
      <c r="AB7906" s="1"/>
      <c r="AC7906" s="1"/>
    </row>
    <row r="7907" spans="1:29" ht="15" customHeight="1" x14ac:dyDescent="0.25">
      <c r="A7907" s="342"/>
      <c r="B7907" s="417"/>
      <c r="C7907" s="418"/>
      <c r="S7907" s="367"/>
      <c r="T7907" s="367"/>
      <c r="U7907" s="368"/>
      <c r="V7907" s="1"/>
      <c r="W7907" s="1"/>
      <c r="X7907" s="1"/>
      <c r="Y7907" s="1"/>
      <c r="Z7907" s="1"/>
      <c r="AA7907" s="1"/>
      <c r="AB7907" s="1"/>
      <c r="AC7907" s="1"/>
    </row>
    <row r="7908" spans="1:29" ht="15" customHeight="1" x14ac:dyDescent="0.25">
      <c r="A7908" s="342"/>
      <c r="B7908" s="417"/>
      <c r="C7908" s="418"/>
      <c r="S7908" s="367"/>
      <c r="T7908" s="367"/>
      <c r="U7908" s="368"/>
      <c r="V7908" s="1"/>
      <c r="W7908" s="1"/>
      <c r="X7908" s="1"/>
      <c r="Y7908" s="1"/>
      <c r="Z7908" s="1"/>
      <c r="AA7908" s="1"/>
      <c r="AB7908" s="1"/>
      <c r="AC7908" s="1"/>
    </row>
    <row r="7909" spans="1:29" ht="15" customHeight="1" x14ac:dyDescent="0.25">
      <c r="A7909" s="342"/>
      <c r="B7909" s="417"/>
      <c r="C7909" s="418"/>
      <c r="S7909" s="367"/>
      <c r="T7909" s="367"/>
      <c r="U7909" s="368"/>
      <c r="V7909" s="1"/>
      <c r="W7909" s="1"/>
      <c r="X7909" s="1"/>
      <c r="Y7909" s="1"/>
      <c r="Z7909" s="1"/>
      <c r="AA7909" s="1"/>
      <c r="AB7909" s="1"/>
      <c r="AC7909" s="1"/>
    </row>
    <row r="7910" spans="1:29" ht="15" customHeight="1" x14ac:dyDescent="0.25">
      <c r="A7910" s="342"/>
      <c r="B7910" s="417"/>
      <c r="C7910" s="418"/>
      <c r="S7910" s="367"/>
      <c r="T7910" s="367"/>
      <c r="U7910" s="368"/>
      <c r="V7910" s="1"/>
      <c r="W7910" s="1"/>
      <c r="X7910" s="1"/>
      <c r="Y7910" s="1"/>
      <c r="Z7910" s="1"/>
      <c r="AA7910" s="1"/>
      <c r="AB7910" s="1"/>
      <c r="AC7910" s="1"/>
    </row>
    <row r="7911" spans="1:29" ht="15" customHeight="1" x14ac:dyDescent="0.25">
      <c r="A7911" s="342"/>
      <c r="B7911" s="417"/>
      <c r="C7911" s="418"/>
      <c r="S7911" s="367"/>
      <c r="T7911" s="367"/>
      <c r="U7911" s="368"/>
      <c r="V7911" s="1"/>
      <c r="W7911" s="1"/>
      <c r="X7911" s="1"/>
      <c r="Y7911" s="1"/>
      <c r="Z7911" s="1"/>
      <c r="AA7911" s="1"/>
      <c r="AB7911" s="1"/>
      <c r="AC7911" s="1"/>
    </row>
    <row r="7912" spans="1:29" ht="15" customHeight="1" x14ac:dyDescent="0.25">
      <c r="A7912" s="342"/>
      <c r="B7912" s="417"/>
      <c r="C7912" s="418"/>
      <c r="S7912" s="367"/>
      <c r="T7912" s="367"/>
      <c r="U7912" s="368"/>
      <c r="V7912" s="1"/>
      <c r="W7912" s="1"/>
      <c r="X7912" s="1"/>
      <c r="Y7912" s="1"/>
      <c r="Z7912" s="1"/>
      <c r="AA7912" s="1"/>
      <c r="AB7912" s="1"/>
      <c r="AC7912" s="1"/>
    </row>
    <row r="7913" spans="1:29" ht="15" customHeight="1" x14ac:dyDescent="0.25">
      <c r="A7913" s="342"/>
      <c r="B7913" s="417"/>
      <c r="C7913" s="418"/>
      <c r="S7913" s="367"/>
      <c r="T7913" s="367"/>
      <c r="U7913" s="368"/>
      <c r="V7913" s="1"/>
      <c r="W7913" s="1"/>
      <c r="X7913" s="1"/>
      <c r="Y7913" s="1"/>
      <c r="Z7913" s="1"/>
      <c r="AA7913" s="1"/>
      <c r="AB7913" s="1"/>
      <c r="AC7913" s="1"/>
    </row>
    <row r="7914" spans="1:29" ht="15" customHeight="1" x14ac:dyDescent="0.25">
      <c r="A7914" s="342"/>
      <c r="B7914" s="417"/>
      <c r="C7914" s="418"/>
      <c r="S7914" s="367"/>
      <c r="T7914" s="367"/>
      <c r="U7914" s="368"/>
      <c r="V7914" s="1"/>
      <c r="W7914" s="1"/>
      <c r="X7914" s="1"/>
      <c r="Y7914" s="1"/>
      <c r="Z7914" s="1"/>
      <c r="AA7914" s="1"/>
      <c r="AB7914" s="1"/>
      <c r="AC7914" s="1"/>
    </row>
    <row r="7915" spans="1:29" ht="15" customHeight="1" x14ac:dyDescent="0.25">
      <c r="A7915" s="342"/>
      <c r="B7915" s="417"/>
      <c r="C7915" s="418"/>
      <c r="S7915" s="367"/>
      <c r="T7915" s="367"/>
      <c r="U7915" s="368"/>
      <c r="V7915" s="1"/>
      <c r="W7915" s="1"/>
      <c r="X7915" s="1"/>
      <c r="Y7915" s="1"/>
      <c r="Z7915" s="1"/>
      <c r="AA7915" s="1"/>
      <c r="AB7915" s="1"/>
      <c r="AC7915" s="1"/>
    </row>
    <row r="7916" spans="1:29" ht="15" customHeight="1" x14ac:dyDescent="0.25">
      <c r="A7916" s="342"/>
      <c r="B7916" s="417"/>
      <c r="C7916" s="418"/>
      <c r="S7916" s="367"/>
      <c r="T7916" s="367"/>
      <c r="U7916" s="368"/>
      <c r="V7916" s="1"/>
      <c r="W7916" s="1"/>
      <c r="X7916" s="1"/>
      <c r="Y7916" s="1"/>
      <c r="Z7916" s="1"/>
      <c r="AA7916" s="1"/>
      <c r="AB7916" s="1"/>
      <c r="AC7916" s="1"/>
    </row>
    <row r="7917" spans="1:29" ht="15" customHeight="1" x14ac:dyDescent="0.25">
      <c r="A7917" s="342"/>
      <c r="B7917" s="417"/>
      <c r="C7917" s="418"/>
      <c r="S7917" s="367"/>
      <c r="T7917" s="367"/>
      <c r="U7917" s="368"/>
      <c r="V7917" s="1"/>
      <c r="W7917" s="1"/>
      <c r="X7917" s="1"/>
      <c r="Y7917" s="1"/>
      <c r="Z7917" s="1"/>
      <c r="AA7917" s="1"/>
      <c r="AB7917" s="1"/>
      <c r="AC7917" s="1"/>
    </row>
    <row r="7918" spans="1:29" ht="15" customHeight="1" x14ac:dyDescent="0.25">
      <c r="A7918" s="342"/>
      <c r="B7918" s="417"/>
      <c r="C7918" s="418"/>
      <c r="S7918" s="367"/>
      <c r="T7918" s="367"/>
      <c r="U7918" s="368"/>
      <c r="V7918" s="1"/>
      <c r="W7918" s="1"/>
      <c r="X7918" s="1"/>
      <c r="Y7918" s="1"/>
      <c r="Z7918" s="1"/>
      <c r="AA7918" s="1"/>
      <c r="AB7918" s="1"/>
      <c r="AC7918" s="1"/>
    </row>
    <row r="7919" spans="1:29" ht="15" customHeight="1" x14ac:dyDescent="0.25">
      <c r="A7919" s="342"/>
      <c r="B7919" s="417"/>
      <c r="C7919" s="418"/>
      <c r="S7919" s="367"/>
      <c r="T7919" s="367"/>
      <c r="U7919" s="368"/>
      <c r="V7919" s="1"/>
      <c r="W7919" s="1"/>
      <c r="X7919" s="1"/>
      <c r="Y7919" s="1"/>
      <c r="Z7919" s="1"/>
      <c r="AA7919" s="1"/>
      <c r="AB7919" s="1"/>
      <c r="AC7919" s="1"/>
    </row>
    <row r="7920" spans="1:29" ht="15" customHeight="1" x14ac:dyDescent="0.25">
      <c r="A7920" s="342"/>
      <c r="B7920" s="417"/>
      <c r="C7920" s="418"/>
      <c r="S7920" s="367"/>
      <c r="T7920" s="367"/>
      <c r="U7920" s="368"/>
      <c r="V7920" s="1"/>
      <c r="W7920" s="1"/>
      <c r="X7920" s="1"/>
      <c r="Y7920" s="1"/>
      <c r="Z7920" s="1"/>
      <c r="AA7920" s="1"/>
      <c r="AB7920" s="1"/>
      <c r="AC7920" s="1"/>
    </row>
    <row r="7921" spans="1:29" ht="15" customHeight="1" x14ac:dyDescent="0.25">
      <c r="A7921" s="342"/>
      <c r="B7921" s="417"/>
      <c r="C7921" s="418"/>
      <c r="S7921" s="367"/>
      <c r="T7921" s="367"/>
      <c r="U7921" s="368"/>
      <c r="V7921" s="1"/>
      <c r="W7921" s="1"/>
      <c r="X7921" s="1"/>
      <c r="Y7921" s="1"/>
      <c r="Z7921" s="1"/>
      <c r="AA7921" s="1"/>
      <c r="AB7921" s="1"/>
      <c r="AC7921" s="1"/>
    </row>
    <row r="7922" spans="1:29" ht="15" customHeight="1" x14ac:dyDescent="0.25">
      <c r="A7922" s="342"/>
      <c r="B7922" s="417"/>
      <c r="C7922" s="418"/>
      <c r="S7922" s="367"/>
      <c r="T7922" s="367"/>
      <c r="U7922" s="368"/>
      <c r="V7922" s="1"/>
      <c r="W7922" s="1"/>
      <c r="X7922" s="1"/>
      <c r="Y7922" s="1"/>
      <c r="Z7922" s="1"/>
      <c r="AA7922" s="1"/>
      <c r="AB7922" s="1"/>
      <c r="AC7922" s="1"/>
    </row>
    <row r="7923" spans="1:29" ht="15" customHeight="1" x14ac:dyDescent="0.25">
      <c r="A7923" s="342"/>
      <c r="B7923" s="417"/>
      <c r="C7923" s="418"/>
      <c r="S7923" s="367"/>
      <c r="T7923" s="367"/>
      <c r="U7923" s="368"/>
      <c r="V7923" s="1"/>
      <c r="W7923" s="1"/>
      <c r="X7923" s="1"/>
      <c r="Y7923" s="1"/>
      <c r="Z7923" s="1"/>
      <c r="AA7923" s="1"/>
      <c r="AB7923" s="1"/>
      <c r="AC7923" s="1"/>
    </row>
    <row r="7924" spans="1:29" ht="15" customHeight="1" x14ac:dyDescent="0.25">
      <c r="A7924" s="342"/>
      <c r="B7924" s="417"/>
      <c r="C7924" s="418"/>
      <c r="S7924" s="367"/>
      <c r="T7924" s="367"/>
      <c r="U7924" s="368"/>
      <c r="V7924" s="1"/>
      <c r="W7924" s="1"/>
      <c r="X7924" s="1"/>
      <c r="Y7924" s="1"/>
      <c r="Z7924" s="1"/>
      <c r="AA7924" s="1"/>
      <c r="AB7924" s="1"/>
      <c r="AC7924" s="1"/>
    </row>
    <row r="7925" spans="1:29" ht="15" customHeight="1" x14ac:dyDescent="0.25">
      <c r="A7925" s="342"/>
      <c r="B7925" s="417"/>
      <c r="C7925" s="418"/>
      <c r="S7925" s="367"/>
      <c r="T7925" s="367"/>
      <c r="U7925" s="368"/>
      <c r="V7925" s="1"/>
      <c r="W7925" s="1"/>
      <c r="X7925" s="1"/>
      <c r="Y7925" s="1"/>
      <c r="Z7925" s="1"/>
      <c r="AA7925" s="1"/>
      <c r="AB7925" s="1"/>
      <c r="AC7925" s="1"/>
    </row>
    <row r="7926" spans="1:29" ht="15" customHeight="1" x14ac:dyDescent="0.25">
      <c r="A7926" s="342"/>
      <c r="B7926" s="417"/>
      <c r="C7926" s="418"/>
      <c r="S7926" s="367"/>
      <c r="T7926" s="367"/>
      <c r="U7926" s="368"/>
      <c r="V7926" s="1"/>
      <c r="W7926" s="1"/>
      <c r="X7926" s="1"/>
      <c r="Y7926" s="1"/>
      <c r="Z7926" s="1"/>
      <c r="AA7926" s="1"/>
      <c r="AB7926" s="1"/>
      <c r="AC7926" s="1"/>
    </row>
    <row r="7927" spans="1:29" ht="15" customHeight="1" x14ac:dyDescent="0.25">
      <c r="A7927" s="342"/>
      <c r="B7927" s="417"/>
      <c r="C7927" s="418"/>
      <c r="S7927" s="367"/>
      <c r="T7927" s="367"/>
      <c r="U7927" s="368"/>
      <c r="V7927" s="1"/>
      <c r="W7927" s="1"/>
      <c r="X7927" s="1"/>
      <c r="Y7927" s="1"/>
      <c r="Z7927" s="1"/>
      <c r="AA7927" s="1"/>
      <c r="AB7927" s="1"/>
      <c r="AC7927" s="1"/>
    </row>
    <row r="7928" spans="1:29" ht="15" customHeight="1" x14ac:dyDescent="0.25">
      <c r="A7928" s="342"/>
      <c r="B7928" s="417"/>
      <c r="C7928" s="418"/>
      <c r="S7928" s="367"/>
      <c r="T7928" s="367"/>
      <c r="U7928" s="368"/>
      <c r="V7928" s="1"/>
      <c r="W7928" s="1"/>
      <c r="X7928" s="1"/>
      <c r="Y7928" s="1"/>
      <c r="Z7928" s="1"/>
      <c r="AA7928" s="1"/>
      <c r="AB7928" s="1"/>
      <c r="AC7928" s="1"/>
    </row>
    <row r="7929" spans="1:29" ht="15" customHeight="1" x14ac:dyDescent="0.25">
      <c r="A7929" s="342"/>
      <c r="B7929" s="417"/>
      <c r="C7929" s="418"/>
      <c r="S7929" s="367"/>
      <c r="T7929" s="367"/>
      <c r="U7929" s="368"/>
      <c r="V7929" s="1"/>
      <c r="W7929" s="1"/>
      <c r="X7929" s="1"/>
      <c r="Y7929" s="1"/>
      <c r="Z7929" s="1"/>
      <c r="AA7929" s="1"/>
      <c r="AB7929" s="1"/>
      <c r="AC7929" s="1"/>
    </row>
    <row r="7930" spans="1:29" ht="15" customHeight="1" x14ac:dyDescent="0.25">
      <c r="A7930" s="342"/>
      <c r="B7930" s="417"/>
      <c r="C7930" s="418"/>
      <c r="S7930" s="367"/>
      <c r="T7930" s="367"/>
      <c r="U7930" s="368"/>
      <c r="V7930" s="1"/>
      <c r="W7930" s="1"/>
      <c r="X7930" s="1"/>
      <c r="Y7930" s="1"/>
      <c r="Z7930" s="1"/>
      <c r="AA7930" s="1"/>
      <c r="AB7930" s="1"/>
      <c r="AC7930" s="1"/>
    </row>
    <row r="7931" spans="1:29" ht="15" customHeight="1" x14ac:dyDescent="0.25">
      <c r="A7931" s="342"/>
      <c r="B7931" s="417"/>
      <c r="C7931" s="418"/>
      <c r="S7931" s="367"/>
      <c r="T7931" s="367"/>
      <c r="U7931" s="368"/>
      <c r="V7931" s="1"/>
      <c r="W7931" s="1"/>
      <c r="X7931" s="1"/>
      <c r="Y7931" s="1"/>
      <c r="Z7931" s="1"/>
      <c r="AA7931" s="1"/>
      <c r="AB7931" s="1"/>
      <c r="AC7931" s="1"/>
    </row>
    <row r="7932" spans="1:29" ht="15" customHeight="1" x14ac:dyDescent="0.25">
      <c r="A7932" s="342"/>
      <c r="B7932" s="417"/>
      <c r="C7932" s="418"/>
      <c r="S7932" s="367"/>
      <c r="T7932" s="367"/>
      <c r="U7932" s="368"/>
      <c r="V7932" s="1"/>
      <c r="W7932" s="1"/>
      <c r="X7932" s="1"/>
      <c r="Y7932" s="1"/>
      <c r="Z7932" s="1"/>
      <c r="AA7932" s="1"/>
      <c r="AB7932" s="1"/>
      <c r="AC7932" s="1"/>
    </row>
    <row r="7933" spans="1:29" ht="15" customHeight="1" x14ac:dyDescent="0.25">
      <c r="A7933" s="342"/>
      <c r="B7933" s="417"/>
      <c r="C7933" s="418"/>
      <c r="S7933" s="367"/>
      <c r="T7933" s="367"/>
      <c r="U7933" s="368"/>
      <c r="V7933" s="1"/>
      <c r="W7933" s="1"/>
      <c r="X7933" s="1"/>
      <c r="Y7933" s="1"/>
      <c r="Z7933" s="1"/>
      <c r="AA7933" s="1"/>
      <c r="AB7933" s="1"/>
      <c r="AC7933" s="1"/>
    </row>
    <row r="7934" spans="1:29" ht="15" customHeight="1" x14ac:dyDescent="0.25">
      <c r="A7934" s="342"/>
      <c r="B7934" s="417"/>
      <c r="C7934" s="418"/>
      <c r="S7934" s="367"/>
      <c r="T7934" s="367"/>
      <c r="U7934" s="368"/>
      <c r="V7934" s="1"/>
      <c r="W7934" s="1"/>
      <c r="X7934" s="1"/>
      <c r="Y7934" s="1"/>
      <c r="Z7934" s="1"/>
      <c r="AA7934" s="1"/>
      <c r="AB7934" s="1"/>
      <c r="AC7934" s="1"/>
    </row>
    <row r="7935" spans="1:29" ht="15" customHeight="1" x14ac:dyDescent="0.25">
      <c r="A7935" s="342"/>
      <c r="B7935" s="417"/>
      <c r="C7935" s="418"/>
      <c r="S7935" s="367"/>
      <c r="T7935" s="367"/>
      <c r="U7935" s="368"/>
      <c r="V7935" s="1"/>
      <c r="W7935" s="1"/>
      <c r="X7935" s="1"/>
      <c r="Y7935" s="1"/>
      <c r="Z7935" s="1"/>
      <c r="AA7935" s="1"/>
      <c r="AB7935" s="1"/>
      <c r="AC7935" s="1"/>
    </row>
    <row r="7936" spans="1:29" ht="15" customHeight="1" x14ac:dyDescent="0.25">
      <c r="A7936" s="342"/>
      <c r="B7936" s="417"/>
      <c r="C7936" s="418"/>
      <c r="S7936" s="367"/>
      <c r="T7936" s="367"/>
      <c r="U7936" s="368"/>
      <c r="V7936" s="1"/>
      <c r="W7936" s="1"/>
      <c r="X7936" s="1"/>
      <c r="Y7936" s="1"/>
      <c r="Z7936" s="1"/>
      <c r="AA7936" s="1"/>
      <c r="AB7936" s="1"/>
      <c r="AC7936" s="1"/>
    </row>
    <row r="7937" spans="1:29" ht="15" customHeight="1" x14ac:dyDescent="0.25">
      <c r="A7937" s="342"/>
      <c r="B7937" s="417"/>
      <c r="C7937" s="418"/>
      <c r="S7937" s="367"/>
      <c r="T7937" s="367"/>
      <c r="U7937" s="368"/>
      <c r="V7937" s="1"/>
      <c r="W7937" s="1"/>
      <c r="X7937" s="1"/>
      <c r="Y7937" s="1"/>
      <c r="Z7937" s="1"/>
      <c r="AA7937" s="1"/>
      <c r="AB7937" s="1"/>
      <c r="AC7937" s="1"/>
    </row>
    <row r="7938" spans="1:29" ht="15" customHeight="1" x14ac:dyDescent="0.25">
      <c r="A7938" s="342"/>
      <c r="B7938" s="417"/>
      <c r="C7938" s="418"/>
      <c r="S7938" s="367"/>
      <c r="T7938" s="367"/>
      <c r="U7938" s="368"/>
      <c r="V7938" s="1"/>
      <c r="W7938" s="1"/>
      <c r="X7938" s="1"/>
      <c r="Y7938" s="1"/>
      <c r="Z7938" s="1"/>
      <c r="AA7938" s="1"/>
      <c r="AB7938" s="1"/>
      <c r="AC7938" s="1"/>
    </row>
    <row r="7939" spans="1:29" ht="15" customHeight="1" x14ac:dyDescent="0.25">
      <c r="A7939" s="342"/>
      <c r="B7939" s="417"/>
      <c r="C7939" s="418"/>
      <c r="S7939" s="367"/>
      <c r="T7939" s="367"/>
      <c r="U7939" s="368"/>
      <c r="V7939" s="1"/>
      <c r="W7939" s="1"/>
      <c r="X7939" s="1"/>
      <c r="Y7939" s="1"/>
      <c r="Z7939" s="1"/>
      <c r="AA7939" s="1"/>
      <c r="AB7939" s="1"/>
      <c r="AC7939" s="1"/>
    </row>
    <row r="7940" spans="1:29" ht="15" customHeight="1" x14ac:dyDescent="0.25">
      <c r="A7940" s="342"/>
      <c r="B7940" s="417"/>
      <c r="C7940" s="418"/>
      <c r="S7940" s="367"/>
      <c r="T7940" s="367"/>
      <c r="U7940" s="368"/>
      <c r="V7940" s="1"/>
      <c r="W7940" s="1"/>
      <c r="X7940" s="1"/>
      <c r="Y7940" s="1"/>
      <c r="Z7940" s="1"/>
      <c r="AA7940" s="1"/>
      <c r="AB7940" s="1"/>
      <c r="AC7940" s="1"/>
    </row>
    <row r="7941" spans="1:29" ht="15" customHeight="1" x14ac:dyDescent="0.25">
      <c r="A7941" s="342"/>
      <c r="B7941" s="417"/>
      <c r="C7941" s="418"/>
      <c r="S7941" s="367"/>
      <c r="T7941" s="367"/>
      <c r="U7941" s="368"/>
      <c r="V7941" s="1"/>
      <c r="W7941" s="1"/>
      <c r="X7941" s="1"/>
      <c r="Y7941" s="1"/>
      <c r="Z7941" s="1"/>
      <c r="AA7941" s="1"/>
      <c r="AB7941" s="1"/>
      <c r="AC7941" s="1"/>
    </row>
    <row r="7942" spans="1:29" ht="15" customHeight="1" x14ac:dyDescent="0.25">
      <c r="A7942" s="342"/>
      <c r="B7942" s="417"/>
      <c r="C7942" s="418"/>
      <c r="S7942" s="367"/>
      <c r="T7942" s="367"/>
      <c r="U7942" s="368"/>
      <c r="V7942" s="1"/>
      <c r="W7942" s="1"/>
      <c r="X7942" s="1"/>
      <c r="Y7942" s="1"/>
      <c r="Z7942" s="1"/>
      <c r="AA7942" s="1"/>
      <c r="AB7942" s="1"/>
      <c r="AC7942" s="1"/>
    </row>
    <row r="7943" spans="1:29" ht="15" customHeight="1" x14ac:dyDescent="0.25">
      <c r="A7943" s="342"/>
      <c r="B7943" s="417"/>
      <c r="C7943" s="418"/>
      <c r="S7943" s="367"/>
      <c r="T7943" s="367"/>
      <c r="U7943" s="368"/>
      <c r="V7943" s="1"/>
      <c r="W7943" s="1"/>
      <c r="X7943" s="1"/>
      <c r="Y7943" s="1"/>
      <c r="Z7943" s="1"/>
      <c r="AA7943" s="1"/>
      <c r="AB7943" s="1"/>
      <c r="AC7943" s="1"/>
    </row>
    <row r="7944" spans="1:29" ht="15" customHeight="1" x14ac:dyDescent="0.25">
      <c r="A7944" s="342"/>
      <c r="B7944" s="417"/>
      <c r="C7944" s="418"/>
      <c r="S7944" s="367"/>
      <c r="T7944" s="367"/>
      <c r="U7944" s="368"/>
      <c r="V7944" s="1"/>
      <c r="W7944" s="1"/>
      <c r="X7944" s="1"/>
      <c r="Y7944" s="1"/>
      <c r="Z7944" s="1"/>
      <c r="AA7944" s="1"/>
      <c r="AB7944" s="1"/>
      <c r="AC7944" s="1"/>
    </row>
    <row r="7945" spans="1:29" ht="15" customHeight="1" x14ac:dyDescent="0.25">
      <c r="A7945" s="342"/>
      <c r="B7945" s="417"/>
      <c r="C7945" s="418"/>
      <c r="S7945" s="367"/>
      <c r="T7945" s="367"/>
      <c r="U7945" s="368"/>
      <c r="V7945" s="1"/>
      <c r="W7945" s="1"/>
      <c r="X7945" s="1"/>
      <c r="Y7945" s="1"/>
      <c r="Z7945" s="1"/>
      <c r="AA7945" s="1"/>
      <c r="AB7945" s="1"/>
      <c r="AC7945" s="1"/>
    </row>
    <row r="7946" spans="1:29" ht="15" customHeight="1" x14ac:dyDescent="0.25">
      <c r="A7946" s="342"/>
      <c r="B7946" s="417"/>
      <c r="C7946" s="418"/>
      <c r="S7946" s="367"/>
      <c r="T7946" s="367"/>
      <c r="U7946" s="368"/>
      <c r="V7946" s="1"/>
      <c r="W7946" s="1"/>
      <c r="X7946" s="1"/>
      <c r="Y7946" s="1"/>
      <c r="Z7946" s="1"/>
      <c r="AA7946" s="1"/>
      <c r="AB7946" s="1"/>
      <c r="AC7946" s="1"/>
    </row>
    <row r="7947" spans="1:29" ht="15" customHeight="1" x14ac:dyDescent="0.25">
      <c r="A7947" s="342"/>
      <c r="B7947" s="417"/>
      <c r="C7947" s="418"/>
      <c r="S7947" s="367"/>
      <c r="T7947" s="367"/>
      <c r="U7947" s="368"/>
      <c r="V7947" s="1"/>
      <c r="W7947" s="1"/>
      <c r="X7947" s="1"/>
      <c r="Y7947" s="1"/>
      <c r="Z7947" s="1"/>
      <c r="AA7947" s="1"/>
      <c r="AB7947" s="1"/>
      <c r="AC7947" s="1"/>
    </row>
    <row r="7948" spans="1:29" ht="15" customHeight="1" x14ac:dyDescent="0.25">
      <c r="A7948" s="342"/>
      <c r="B7948" s="417"/>
      <c r="C7948" s="418"/>
      <c r="S7948" s="367"/>
      <c r="T7948" s="367"/>
      <c r="U7948" s="368"/>
      <c r="V7948" s="1"/>
      <c r="W7948" s="1"/>
      <c r="X7948" s="1"/>
      <c r="Y7948" s="1"/>
      <c r="Z7948" s="1"/>
      <c r="AA7948" s="1"/>
      <c r="AB7948" s="1"/>
      <c r="AC7948" s="1"/>
    </row>
    <row r="7949" spans="1:29" ht="15" customHeight="1" x14ac:dyDescent="0.25">
      <c r="A7949" s="342"/>
      <c r="B7949" s="417"/>
      <c r="C7949" s="418"/>
      <c r="S7949" s="367"/>
      <c r="T7949" s="367"/>
      <c r="U7949" s="368"/>
      <c r="V7949" s="1"/>
      <c r="W7949" s="1"/>
      <c r="X7949" s="1"/>
      <c r="Y7949" s="1"/>
      <c r="Z7949" s="1"/>
      <c r="AA7949" s="1"/>
      <c r="AB7949" s="1"/>
      <c r="AC7949" s="1"/>
    </row>
    <row r="7950" spans="1:29" ht="15" customHeight="1" x14ac:dyDescent="0.25">
      <c r="A7950" s="342"/>
      <c r="B7950" s="417"/>
      <c r="C7950" s="418"/>
      <c r="S7950" s="367"/>
      <c r="T7950" s="367"/>
      <c r="U7950" s="368"/>
      <c r="V7950" s="1"/>
      <c r="W7950" s="1"/>
      <c r="X7950" s="1"/>
      <c r="Y7950" s="1"/>
      <c r="Z7950" s="1"/>
      <c r="AA7950" s="1"/>
      <c r="AB7950" s="1"/>
      <c r="AC7950" s="1"/>
    </row>
    <row r="7951" spans="1:29" ht="15" customHeight="1" x14ac:dyDescent="0.25">
      <c r="A7951" s="342"/>
      <c r="B7951" s="417"/>
      <c r="C7951" s="418"/>
      <c r="S7951" s="367"/>
      <c r="T7951" s="367"/>
      <c r="U7951" s="368"/>
      <c r="V7951" s="1"/>
      <c r="W7951" s="1"/>
      <c r="X7951" s="1"/>
      <c r="Y7951" s="1"/>
      <c r="Z7951" s="1"/>
      <c r="AA7951" s="1"/>
      <c r="AB7951" s="1"/>
      <c r="AC7951" s="1"/>
    </row>
    <row r="7952" spans="1:29" ht="15" customHeight="1" x14ac:dyDescent="0.25">
      <c r="A7952" s="342"/>
      <c r="B7952" s="417"/>
      <c r="C7952" s="418"/>
      <c r="S7952" s="367"/>
      <c r="T7952" s="367"/>
      <c r="U7952" s="368"/>
      <c r="V7952" s="1"/>
      <c r="W7952" s="1"/>
      <c r="X7952" s="1"/>
      <c r="Y7952" s="1"/>
      <c r="Z7952" s="1"/>
      <c r="AA7952" s="1"/>
      <c r="AB7952" s="1"/>
      <c r="AC7952" s="1"/>
    </row>
    <row r="7953" spans="1:29" ht="15" customHeight="1" x14ac:dyDescent="0.25">
      <c r="A7953" s="342"/>
      <c r="B7953" s="417"/>
      <c r="C7953" s="418"/>
      <c r="S7953" s="367"/>
      <c r="T7953" s="367"/>
      <c r="U7953" s="368"/>
      <c r="V7953" s="1"/>
      <c r="W7953" s="1"/>
      <c r="X7953" s="1"/>
      <c r="Y7953" s="1"/>
      <c r="Z7953" s="1"/>
      <c r="AA7953" s="1"/>
      <c r="AB7953" s="1"/>
      <c r="AC7953" s="1"/>
    </row>
    <row r="7954" spans="1:29" ht="15" customHeight="1" x14ac:dyDescent="0.25">
      <c r="A7954" s="342"/>
      <c r="B7954" s="417"/>
      <c r="C7954" s="418"/>
      <c r="S7954" s="367"/>
      <c r="T7954" s="367"/>
      <c r="U7954" s="368"/>
      <c r="V7954" s="1"/>
      <c r="W7954" s="1"/>
      <c r="X7954" s="1"/>
      <c r="Y7954" s="1"/>
      <c r="Z7954" s="1"/>
      <c r="AA7954" s="1"/>
      <c r="AB7954" s="1"/>
      <c r="AC7954" s="1"/>
    </row>
    <row r="7955" spans="1:29" ht="15" customHeight="1" x14ac:dyDescent="0.25">
      <c r="A7955" s="342"/>
      <c r="B7955" s="417"/>
      <c r="C7955" s="418"/>
      <c r="S7955" s="367"/>
      <c r="T7955" s="367"/>
      <c r="U7955" s="368"/>
      <c r="V7955" s="1"/>
      <c r="W7955" s="1"/>
      <c r="X7955" s="1"/>
      <c r="Y7955" s="1"/>
      <c r="Z7955" s="1"/>
      <c r="AA7955" s="1"/>
      <c r="AB7955" s="1"/>
      <c r="AC7955" s="1"/>
    </row>
    <row r="7956" spans="1:29" ht="15" customHeight="1" x14ac:dyDescent="0.25">
      <c r="A7956" s="342"/>
      <c r="B7956" s="417"/>
      <c r="C7956" s="418"/>
      <c r="S7956" s="367"/>
      <c r="T7956" s="367"/>
      <c r="U7956" s="368"/>
      <c r="V7956" s="1"/>
      <c r="W7956" s="1"/>
      <c r="X7956" s="1"/>
      <c r="Y7956" s="1"/>
      <c r="Z7956" s="1"/>
      <c r="AA7956" s="1"/>
      <c r="AB7956" s="1"/>
      <c r="AC7956" s="1"/>
    </row>
    <row r="7957" spans="1:29" ht="15" customHeight="1" x14ac:dyDescent="0.25">
      <c r="A7957" s="342"/>
      <c r="B7957" s="417"/>
      <c r="C7957" s="418"/>
      <c r="S7957" s="367"/>
      <c r="T7957" s="367"/>
      <c r="U7957" s="368"/>
      <c r="V7957" s="1"/>
      <c r="W7957" s="1"/>
      <c r="X7957" s="1"/>
      <c r="Y7957" s="1"/>
      <c r="Z7957" s="1"/>
      <c r="AA7957" s="1"/>
      <c r="AB7957" s="1"/>
      <c r="AC7957" s="1"/>
    </row>
    <row r="7958" spans="1:29" ht="15" customHeight="1" x14ac:dyDescent="0.25">
      <c r="A7958" s="342"/>
      <c r="B7958" s="417"/>
      <c r="C7958" s="418"/>
      <c r="S7958" s="367"/>
      <c r="T7958" s="367"/>
      <c r="U7958" s="368"/>
      <c r="V7958" s="1"/>
      <c r="W7958" s="1"/>
      <c r="X7958" s="1"/>
      <c r="Y7958" s="1"/>
      <c r="Z7958" s="1"/>
      <c r="AA7958" s="1"/>
      <c r="AB7958" s="1"/>
      <c r="AC7958" s="1"/>
    </row>
    <row r="7959" spans="1:29" ht="15" customHeight="1" x14ac:dyDescent="0.25">
      <c r="A7959" s="342"/>
      <c r="B7959" s="417"/>
      <c r="C7959" s="418"/>
      <c r="S7959" s="367"/>
      <c r="T7959" s="367"/>
      <c r="U7959" s="368"/>
      <c r="V7959" s="1"/>
      <c r="W7959" s="1"/>
      <c r="X7959" s="1"/>
      <c r="Y7959" s="1"/>
      <c r="Z7959" s="1"/>
      <c r="AA7959" s="1"/>
      <c r="AB7959" s="1"/>
      <c r="AC7959" s="1"/>
    </row>
    <row r="7960" spans="1:29" ht="15" customHeight="1" x14ac:dyDescent="0.25">
      <c r="A7960" s="342"/>
      <c r="B7960" s="417"/>
      <c r="C7960" s="418"/>
      <c r="S7960" s="367"/>
      <c r="T7960" s="367"/>
      <c r="U7960" s="368"/>
      <c r="V7960" s="1"/>
      <c r="W7960" s="1"/>
      <c r="X7960" s="1"/>
      <c r="Y7960" s="1"/>
      <c r="Z7960" s="1"/>
      <c r="AA7960" s="1"/>
      <c r="AB7960" s="1"/>
      <c r="AC7960" s="1"/>
    </row>
    <row r="7961" spans="1:29" ht="15" customHeight="1" x14ac:dyDescent="0.25">
      <c r="A7961" s="342"/>
      <c r="B7961" s="417"/>
      <c r="C7961" s="418"/>
      <c r="S7961" s="367"/>
      <c r="T7961" s="367"/>
      <c r="U7961" s="368"/>
      <c r="V7961" s="1"/>
      <c r="W7961" s="1"/>
      <c r="X7961" s="1"/>
      <c r="Y7961" s="1"/>
      <c r="Z7961" s="1"/>
      <c r="AA7961" s="1"/>
      <c r="AB7961" s="1"/>
      <c r="AC7961" s="1"/>
    </row>
    <row r="7962" spans="1:29" ht="15" customHeight="1" x14ac:dyDescent="0.25">
      <c r="A7962" s="342"/>
      <c r="B7962" s="417"/>
      <c r="C7962" s="418"/>
      <c r="S7962" s="367"/>
      <c r="T7962" s="367"/>
      <c r="U7962" s="368"/>
      <c r="V7962" s="1"/>
      <c r="W7962" s="1"/>
      <c r="X7962" s="1"/>
      <c r="Y7962" s="1"/>
      <c r="Z7962" s="1"/>
      <c r="AA7962" s="1"/>
      <c r="AB7962" s="1"/>
      <c r="AC7962" s="1"/>
    </row>
    <row r="7963" spans="1:29" ht="15" customHeight="1" x14ac:dyDescent="0.25">
      <c r="A7963" s="342"/>
      <c r="B7963" s="417"/>
      <c r="C7963" s="418"/>
      <c r="S7963" s="367"/>
      <c r="T7963" s="367"/>
      <c r="U7963" s="368"/>
      <c r="V7963" s="1"/>
      <c r="W7963" s="1"/>
      <c r="X7963" s="1"/>
      <c r="Y7963" s="1"/>
      <c r="Z7963" s="1"/>
      <c r="AA7963" s="1"/>
      <c r="AB7963" s="1"/>
      <c r="AC7963" s="1"/>
    </row>
    <row r="7964" spans="1:29" ht="15" customHeight="1" x14ac:dyDescent="0.25">
      <c r="A7964" s="342"/>
      <c r="B7964" s="417"/>
      <c r="C7964" s="418"/>
      <c r="S7964" s="367"/>
      <c r="T7964" s="367"/>
      <c r="U7964" s="368"/>
      <c r="V7964" s="1"/>
      <c r="W7964" s="1"/>
      <c r="X7964" s="1"/>
      <c r="Y7964" s="1"/>
      <c r="Z7964" s="1"/>
      <c r="AA7964" s="1"/>
      <c r="AB7964" s="1"/>
      <c r="AC7964" s="1"/>
    </row>
    <row r="7965" spans="1:29" ht="15" customHeight="1" x14ac:dyDescent="0.25">
      <c r="A7965" s="342"/>
      <c r="B7965" s="417"/>
      <c r="C7965" s="418"/>
      <c r="S7965" s="367"/>
      <c r="T7965" s="367"/>
      <c r="U7965" s="368"/>
      <c r="V7965" s="1"/>
      <c r="W7965" s="1"/>
      <c r="X7965" s="1"/>
      <c r="Y7965" s="1"/>
      <c r="Z7965" s="1"/>
      <c r="AA7965" s="1"/>
      <c r="AB7965" s="1"/>
      <c r="AC7965" s="1"/>
    </row>
    <row r="7966" spans="1:29" ht="15" customHeight="1" x14ac:dyDescent="0.25">
      <c r="A7966" s="342"/>
      <c r="B7966" s="417"/>
      <c r="C7966" s="418"/>
      <c r="S7966" s="367"/>
      <c r="T7966" s="367"/>
      <c r="U7966" s="368"/>
      <c r="V7966" s="1"/>
      <c r="W7966" s="1"/>
      <c r="X7966" s="1"/>
      <c r="Y7966" s="1"/>
      <c r="Z7966" s="1"/>
      <c r="AA7966" s="1"/>
      <c r="AB7966" s="1"/>
      <c r="AC7966" s="1"/>
    </row>
    <row r="7967" spans="1:29" ht="15" customHeight="1" x14ac:dyDescent="0.25">
      <c r="A7967" s="342"/>
      <c r="B7967" s="417"/>
      <c r="C7967" s="418"/>
      <c r="S7967" s="367"/>
      <c r="T7967" s="367"/>
      <c r="U7967" s="368"/>
      <c r="V7967" s="1"/>
      <c r="W7967" s="1"/>
      <c r="X7967" s="1"/>
      <c r="Y7967" s="1"/>
      <c r="Z7967" s="1"/>
      <c r="AA7967" s="1"/>
      <c r="AB7967" s="1"/>
      <c r="AC7967" s="1"/>
    </row>
    <row r="7968" spans="1:29" ht="15" customHeight="1" x14ac:dyDescent="0.25">
      <c r="A7968" s="342"/>
      <c r="B7968" s="417"/>
      <c r="C7968" s="418"/>
      <c r="S7968" s="367"/>
      <c r="T7968" s="367"/>
      <c r="U7968" s="368"/>
      <c r="V7968" s="1"/>
      <c r="W7968" s="1"/>
      <c r="X7968" s="1"/>
      <c r="Y7968" s="1"/>
      <c r="Z7968" s="1"/>
      <c r="AA7968" s="1"/>
      <c r="AB7968" s="1"/>
      <c r="AC7968" s="1"/>
    </row>
    <row r="7969" spans="1:29" ht="15" customHeight="1" x14ac:dyDescent="0.25">
      <c r="A7969" s="342"/>
      <c r="B7969" s="417"/>
      <c r="C7969" s="418"/>
      <c r="S7969" s="367"/>
      <c r="T7969" s="367"/>
      <c r="U7969" s="368"/>
      <c r="V7969" s="1"/>
      <c r="W7969" s="1"/>
      <c r="X7969" s="1"/>
      <c r="Y7969" s="1"/>
      <c r="Z7969" s="1"/>
      <c r="AA7969" s="1"/>
      <c r="AB7969" s="1"/>
      <c r="AC7969" s="1"/>
    </row>
    <row r="7970" spans="1:29" ht="15" customHeight="1" x14ac:dyDescent="0.25">
      <c r="A7970" s="342"/>
      <c r="B7970" s="417"/>
      <c r="C7970" s="418"/>
      <c r="S7970" s="367"/>
      <c r="T7970" s="367"/>
      <c r="U7970" s="368"/>
      <c r="V7970" s="1"/>
      <c r="W7970" s="1"/>
      <c r="X7970" s="1"/>
      <c r="Y7970" s="1"/>
      <c r="Z7970" s="1"/>
      <c r="AA7970" s="1"/>
      <c r="AB7970" s="1"/>
      <c r="AC7970" s="1"/>
    </row>
    <row r="7971" spans="1:29" ht="15" customHeight="1" x14ac:dyDescent="0.25">
      <c r="A7971" s="342"/>
      <c r="B7971" s="417"/>
      <c r="C7971" s="418"/>
      <c r="S7971" s="367"/>
      <c r="T7971" s="367"/>
      <c r="U7971" s="368"/>
      <c r="V7971" s="1"/>
      <c r="W7971" s="1"/>
      <c r="X7971" s="1"/>
      <c r="Y7971" s="1"/>
      <c r="Z7971" s="1"/>
      <c r="AA7971" s="1"/>
      <c r="AB7971" s="1"/>
      <c r="AC7971" s="1"/>
    </row>
    <row r="7972" spans="1:29" ht="15" customHeight="1" x14ac:dyDescent="0.25">
      <c r="A7972" s="342"/>
      <c r="B7972" s="417"/>
      <c r="C7972" s="418"/>
      <c r="S7972" s="367"/>
      <c r="T7972" s="367"/>
      <c r="U7972" s="368"/>
      <c r="V7972" s="1"/>
      <c r="W7972" s="1"/>
      <c r="X7972" s="1"/>
      <c r="Y7972" s="1"/>
      <c r="Z7972" s="1"/>
      <c r="AA7972" s="1"/>
      <c r="AB7972" s="1"/>
      <c r="AC7972" s="1"/>
    </row>
    <row r="7973" spans="1:29" ht="15" customHeight="1" x14ac:dyDescent="0.25">
      <c r="A7973" s="342"/>
      <c r="B7973" s="417"/>
      <c r="C7973" s="418"/>
      <c r="S7973" s="367"/>
      <c r="T7973" s="367"/>
      <c r="U7973" s="368"/>
      <c r="V7973" s="1"/>
      <c r="W7973" s="1"/>
      <c r="X7973" s="1"/>
      <c r="Y7973" s="1"/>
      <c r="Z7973" s="1"/>
      <c r="AA7973" s="1"/>
      <c r="AB7973" s="1"/>
      <c r="AC7973" s="1"/>
    </row>
    <row r="7974" spans="1:29" ht="15" customHeight="1" x14ac:dyDescent="0.25">
      <c r="A7974" s="342"/>
      <c r="B7974" s="417"/>
      <c r="C7974" s="418"/>
      <c r="S7974" s="367"/>
      <c r="T7974" s="367"/>
      <c r="U7974" s="368"/>
      <c r="V7974" s="1"/>
      <c r="W7974" s="1"/>
      <c r="X7974" s="1"/>
      <c r="Y7974" s="1"/>
      <c r="Z7974" s="1"/>
      <c r="AA7974" s="1"/>
      <c r="AB7974" s="1"/>
      <c r="AC7974" s="1"/>
    </row>
    <row r="7975" spans="1:29" ht="15" customHeight="1" x14ac:dyDescent="0.25">
      <c r="A7975" s="342"/>
      <c r="B7975" s="417"/>
      <c r="C7975" s="418"/>
      <c r="S7975" s="367"/>
      <c r="T7975" s="367"/>
      <c r="U7975" s="368"/>
      <c r="V7975" s="1"/>
      <c r="W7975" s="1"/>
      <c r="X7975" s="1"/>
      <c r="Y7975" s="1"/>
      <c r="Z7975" s="1"/>
      <c r="AA7975" s="1"/>
      <c r="AB7975" s="1"/>
      <c r="AC7975" s="1"/>
    </row>
    <row r="7976" spans="1:29" ht="15" customHeight="1" x14ac:dyDescent="0.25">
      <c r="A7976" s="342"/>
      <c r="B7976" s="417"/>
      <c r="C7976" s="418"/>
      <c r="S7976" s="367"/>
      <c r="T7976" s="367"/>
      <c r="U7976" s="368"/>
      <c r="V7976" s="1"/>
      <c r="W7976" s="1"/>
      <c r="X7976" s="1"/>
      <c r="Y7976" s="1"/>
      <c r="Z7976" s="1"/>
      <c r="AA7976" s="1"/>
      <c r="AB7976" s="1"/>
      <c r="AC7976" s="1"/>
    </row>
    <row r="7977" spans="1:29" ht="15" customHeight="1" x14ac:dyDescent="0.25">
      <c r="A7977" s="342"/>
      <c r="B7977" s="417"/>
      <c r="C7977" s="418"/>
      <c r="S7977" s="367"/>
      <c r="T7977" s="367"/>
      <c r="U7977" s="368"/>
      <c r="V7977" s="1"/>
      <c r="W7977" s="1"/>
      <c r="X7977" s="1"/>
      <c r="Y7977" s="1"/>
      <c r="Z7977" s="1"/>
      <c r="AA7977" s="1"/>
      <c r="AB7977" s="1"/>
      <c r="AC7977" s="1"/>
    </row>
    <row r="7978" spans="1:29" ht="15" customHeight="1" x14ac:dyDescent="0.25">
      <c r="A7978" s="342"/>
      <c r="B7978" s="417"/>
      <c r="C7978" s="418"/>
      <c r="S7978" s="367"/>
      <c r="T7978" s="367"/>
      <c r="U7978" s="368"/>
      <c r="V7978" s="1"/>
      <c r="W7978" s="1"/>
      <c r="X7978" s="1"/>
      <c r="Y7978" s="1"/>
      <c r="Z7978" s="1"/>
      <c r="AA7978" s="1"/>
      <c r="AB7978" s="1"/>
      <c r="AC7978" s="1"/>
    </row>
    <row r="7979" spans="1:29" ht="15" customHeight="1" x14ac:dyDescent="0.25">
      <c r="A7979" s="342"/>
      <c r="B7979" s="417"/>
      <c r="C7979" s="418"/>
      <c r="S7979" s="367"/>
      <c r="T7979" s="367"/>
      <c r="U7979" s="368"/>
      <c r="V7979" s="1"/>
      <c r="W7979" s="1"/>
      <c r="X7979" s="1"/>
      <c r="Y7979" s="1"/>
      <c r="Z7979" s="1"/>
      <c r="AA7979" s="1"/>
      <c r="AB7979" s="1"/>
      <c r="AC7979" s="1"/>
    </row>
    <row r="7980" spans="1:29" ht="15" customHeight="1" x14ac:dyDescent="0.25">
      <c r="A7980" s="342"/>
      <c r="B7980" s="417"/>
      <c r="C7980" s="418"/>
      <c r="S7980" s="367"/>
      <c r="T7980" s="367"/>
      <c r="U7980" s="368"/>
      <c r="V7980" s="1"/>
      <c r="W7980" s="1"/>
      <c r="X7980" s="1"/>
      <c r="Y7980" s="1"/>
      <c r="Z7980" s="1"/>
      <c r="AA7980" s="1"/>
      <c r="AB7980" s="1"/>
      <c r="AC7980" s="1"/>
    </row>
    <row r="7981" spans="1:29" ht="15" customHeight="1" x14ac:dyDescent="0.25">
      <c r="A7981" s="342"/>
      <c r="B7981" s="417"/>
      <c r="C7981" s="418"/>
      <c r="S7981" s="367"/>
      <c r="T7981" s="367"/>
      <c r="U7981" s="368"/>
      <c r="V7981" s="1"/>
      <c r="W7981" s="1"/>
      <c r="X7981" s="1"/>
      <c r="Y7981" s="1"/>
      <c r="Z7981" s="1"/>
      <c r="AA7981" s="1"/>
      <c r="AB7981" s="1"/>
      <c r="AC7981" s="1"/>
    </row>
    <row r="7982" spans="1:29" ht="15" customHeight="1" x14ac:dyDescent="0.25">
      <c r="A7982" s="342"/>
      <c r="B7982" s="417"/>
      <c r="C7982" s="418"/>
      <c r="S7982" s="367"/>
      <c r="T7982" s="367"/>
      <c r="U7982" s="368"/>
      <c r="V7982" s="1"/>
      <c r="W7982" s="1"/>
      <c r="X7982" s="1"/>
      <c r="Y7982" s="1"/>
      <c r="Z7982" s="1"/>
      <c r="AA7982" s="1"/>
      <c r="AB7982" s="1"/>
      <c r="AC7982" s="1"/>
    </row>
    <row r="7983" spans="1:29" ht="15" customHeight="1" x14ac:dyDescent="0.25">
      <c r="A7983" s="342"/>
      <c r="B7983" s="417"/>
      <c r="C7983" s="418"/>
      <c r="S7983" s="367"/>
      <c r="T7983" s="367"/>
      <c r="U7983" s="368"/>
      <c r="V7983" s="1"/>
      <c r="W7983" s="1"/>
      <c r="X7983" s="1"/>
      <c r="Y7983" s="1"/>
      <c r="Z7983" s="1"/>
      <c r="AA7983" s="1"/>
      <c r="AB7983" s="1"/>
      <c r="AC7983" s="1"/>
    </row>
    <row r="7984" spans="1:29" ht="15" customHeight="1" x14ac:dyDescent="0.25">
      <c r="A7984" s="342"/>
      <c r="B7984" s="417"/>
      <c r="C7984" s="418"/>
      <c r="S7984" s="367"/>
      <c r="T7984" s="367"/>
      <c r="U7984" s="368"/>
      <c r="V7984" s="1"/>
      <c r="W7984" s="1"/>
      <c r="X7984" s="1"/>
      <c r="Y7984" s="1"/>
      <c r="Z7984" s="1"/>
      <c r="AA7984" s="1"/>
      <c r="AB7984" s="1"/>
      <c r="AC7984" s="1"/>
    </row>
    <row r="7985" spans="1:29" ht="15" customHeight="1" x14ac:dyDescent="0.25">
      <c r="A7985" s="342"/>
      <c r="B7985" s="417"/>
      <c r="C7985" s="418"/>
      <c r="S7985" s="367"/>
      <c r="T7985" s="367"/>
      <c r="U7985" s="368"/>
      <c r="V7985" s="1"/>
      <c r="W7985" s="1"/>
      <c r="X7985" s="1"/>
      <c r="Y7985" s="1"/>
      <c r="Z7985" s="1"/>
      <c r="AA7985" s="1"/>
      <c r="AB7985" s="1"/>
      <c r="AC7985" s="1"/>
    </row>
    <row r="7986" spans="1:29" ht="15" customHeight="1" x14ac:dyDescent="0.25">
      <c r="A7986" s="342"/>
      <c r="B7986" s="417"/>
      <c r="C7986" s="418"/>
      <c r="S7986" s="367"/>
      <c r="T7986" s="367"/>
      <c r="U7986" s="368"/>
      <c r="V7986" s="1"/>
      <c r="W7986" s="1"/>
      <c r="X7986" s="1"/>
      <c r="Y7986" s="1"/>
      <c r="Z7986" s="1"/>
      <c r="AA7986" s="1"/>
      <c r="AB7986" s="1"/>
      <c r="AC7986" s="1"/>
    </row>
    <row r="7987" spans="1:29" ht="15" customHeight="1" x14ac:dyDescent="0.25">
      <c r="A7987" s="342"/>
      <c r="B7987" s="417"/>
      <c r="C7987" s="418"/>
      <c r="S7987" s="367"/>
      <c r="T7987" s="367"/>
      <c r="U7987" s="368"/>
      <c r="V7987" s="1"/>
      <c r="W7987" s="1"/>
      <c r="X7987" s="1"/>
      <c r="Y7987" s="1"/>
      <c r="Z7987" s="1"/>
      <c r="AA7987" s="1"/>
      <c r="AB7987" s="1"/>
      <c r="AC7987" s="1"/>
    </row>
    <row r="7988" spans="1:29" ht="15" customHeight="1" x14ac:dyDescent="0.25">
      <c r="A7988" s="342"/>
      <c r="B7988" s="417"/>
      <c r="C7988" s="418"/>
      <c r="S7988" s="367"/>
      <c r="T7988" s="367"/>
      <c r="U7988" s="368"/>
      <c r="V7988" s="1"/>
      <c r="W7988" s="1"/>
      <c r="X7988" s="1"/>
      <c r="Y7988" s="1"/>
      <c r="Z7988" s="1"/>
      <c r="AA7988" s="1"/>
      <c r="AB7988" s="1"/>
      <c r="AC7988" s="1"/>
    </row>
    <row r="7989" spans="1:29" ht="15" customHeight="1" x14ac:dyDescent="0.25">
      <c r="A7989" s="342"/>
      <c r="B7989" s="417"/>
      <c r="C7989" s="418"/>
      <c r="S7989" s="367"/>
      <c r="T7989" s="367"/>
      <c r="U7989" s="368"/>
      <c r="V7989" s="1"/>
      <c r="W7989" s="1"/>
      <c r="X7989" s="1"/>
      <c r="Y7989" s="1"/>
      <c r="Z7989" s="1"/>
      <c r="AA7989" s="1"/>
      <c r="AB7989" s="1"/>
      <c r="AC7989" s="1"/>
    </row>
    <row r="7990" spans="1:29" ht="15" customHeight="1" x14ac:dyDescent="0.25">
      <c r="A7990" s="342"/>
      <c r="B7990" s="417"/>
      <c r="C7990" s="418"/>
      <c r="S7990" s="367"/>
      <c r="T7990" s="367"/>
      <c r="U7990" s="368"/>
      <c r="V7990" s="1"/>
      <c r="W7990" s="1"/>
      <c r="X7990" s="1"/>
      <c r="Y7990" s="1"/>
      <c r="Z7990" s="1"/>
      <c r="AA7990" s="1"/>
      <c r="AB7990" s="1"/>
      <c r="AC7990" s="1"/>
    </row>
    <row r="7991" spans="1:29" ht="15" customHeight="1" x14ac:dyDescent="0.25">
      <c r="A7991" s="342"/>
      <c r="B7991" s="417"/>
      <c r="C7991" s="418"/>
      <c r="S7991" s="367"/>
      <c r="T7991" s="367"/>
      <c r="U7991" s="368"/>
      <c r="V7991" s="1"/>
      <c r="W7991" s="1"/>
      <c r="X7991" s="1"/>
      <c r="Y7991" s="1"/>
      <c r="Z7991" s="1"/>
      <c r="AA7991" s="1"/>
      <c r="AB7991" s="1"/>
      <c r="AC7991" s="1"/>
    </row>
    <row r="7992" spans="1:29" ht="15" customHeight="1" x14ac:dyDescent="0.25">
      <c r="A7992" s="342"/>
      <c r="B7992" s="417"/>
      <c r="C7992" s="418"/>
      <c r="S7992" s="367"/>
      <c r="T7992" s="367"/>
      <c r="U7992" s="368"/>
      <c r="V7992" s="1"/>
      <c r="W7992" s="1"/>
      <c r="X7992" s="1"/>
      <c r="Y7992" s="1"/>
      <c r="Z7992" s="1"/>
      <c r="AA7992" s="1"/>
      <c r="AB7992" s="1"/>
      <c r="AC7992" s="1"/>
    </row>
    <row r="7993" spans="1:29" ht="15" customHeight="1" x14ac:dyDescent="0.25">
      <c r="A7993" s="342"/>
      <c r="B7993" s="417"/>
      <c r="C7993" s="418"/>
      <c r="S7993" s="367"/>
      <c r="T7993" s="367"/>
      <c r="U7993" s="368"/>
      <c r="V7993" s="1"/>
      <c r="W7993" s="1"/>
      <c r="X7993" s="1"/>
      <c r="Y7993" s="1"/>
      <c r="Z7993" s="1"/>
      <c r="AA7993" s="1"/>
      <c r="AB7993" s="1"/>
      <c r="AC7993" s="1"/>
    </row>
    <row r="7994" spans="1:29" ht="15" customHeight="1" x14ac:dyDescent="0.25">
      <c r="A7994" s="342"/>
      <c r="B7994" s="417"/>
      <c r="C7994" s="418"/>
      <c r="S7994" s="367"/>
      <c r="T7994" s="367"/>
      <c r="U7994" s="368"/>
      <c r="V7994" s="1"/>
      <c r="W7994" s="1"/>
      <c r="X7994" s="1"/>
      <c r="Y7994" s="1"/>
      <c r="Z7994" s="1"/>
      <c r="AA7994" s="1"/>
      <c r="AB7994" s="1"/>
      <c r="AC7994" s="1"/>
    </row>
    <row r="7995" spans="1:29" ht="15" customHeight="1" x14ac:dyDescent="0.25">
      <c r="A7995" s="342"/>
      <c r="B7995" s="417"/>
      <c r="C7995" s="418"/>
      <c r="S7995" s="367"/>
      <c r="T7995" s="367"/>
      <c r="U7995" s="368"/>
      <c r="V7995" s="1"/>
      <c r="W7995" s="1"/>
      <c r="X7995" s="1"/>
      <c r="Y7995" s="1"/>
      <c r="Z7995" s="1"/>
      <c r="AA7995" s="1"/>
      <c r="AB7995" s="1"/>
      <c r="AC7995" s="1"/>
    </row>
    <row r="7996" spans="1:29" ht="15" customHeight="1" x14ac:dyDescent="0.25">
      <c r="A7996" s="342"/>
      <c r="B7996" s="417"/>
      <c r="C7996" s="418"/>
      <c r="S7996" s="367"/>
      <c r="T7996" s="367"/>
      <c r="U7996" s="368"/>
      <c r="V7996" s="1"/>
      <c r="W7996" s="1"/>
      <c r="X7996" s="1"/>
      <c r="Y7996" s="1"/>
      <c r="Z7996" s="1"/>
      <c r="AA7996" s="1"/>
      <c r="AB7996" s="1"/>
      <c r="AC7996" s="1"/>
    </row>
    <row r="7997" spans="1:29" ht="15" customHeight="1" x14ac:dyDescent="0.25">
      <c r="A7997" s="342"/>
      <c r="B7997" s="417"/>
      <c r="C7997" s="418"/>
      <c r="S7997" s="367"/>
      <c r="T7997" s="367"/>
      <c r="U7997" s="368"/>
      <c r="V7997" s="1"/>
      <c r="W7997" s="1"/>
      <c r="X7997" s="1"/>
      <c r="Y7997" s="1"/>
      <c r="Z7997" s="1"/>
      <c r="AA7997" s="1"/>
      <c r="AB7997" s="1"/>
      <c r="AC7997" s="1"/>
    </row>
    <row r="7998" spans="1:29" ht="15" customHeight="1" x14ac:dyDescent="0.25">
      <c r="A7998" s="342"/>
      <c r="B7998" s="417"/>
      <c r="C7998" s="418"/>
      <c r="S7998" s="367"/>
      <c r="T7998" s="367"/>
      <c r="U7998" s="368"/>
      <c r="V7998" s="1"/>
      <c r="W7998" s="1"/>
      <c r="X7998" s="1"/>
      <c r="Y7998" s="1"/>
      <c r="Z7998" s="1"/>
      <c r="AA7998" s="1"/>
      <c r="AB7998" s="1"/>
      <c r="AC7998" s="1"/>
    </row>
    <row r="7999" spans="1:29" ht="15" customHeight="1" x14ac:dyDescent="0.25">
      <c r="A7999" s="342"/>
      <c r="B7999" s="417"/>
      <c r="C7999" s="418"/>
      <c r="S7999" s="367"/>
      <c r="T7999" s="367"/>
      <c r="U7999" s="368"/>
      <c r="V7999" s="1"/>
      <c r="W7999" s="1"/>
      <c r="X7999" s="1"/>
      <c r="Y7999" s="1"/>
      <c r="Z7999" s="1"/>
      <c r="AA7999" s="1"/>
      <c r="AB7999" s="1"/>
      <c r="AC7999" s="1"/>
    </row>
    <row r="8000" spans="1:29" ht="15" customHeight="1" x14ac:dyDescent="0.25">
      <c r="A8000" s="342"/>
      <c r="B8000" s="417"/>
      <c r="C8000" s="418"/>
      <c r="S8000" s="367"/>
      <c r="T8000" s="367"/>
      <c r="U8000" s="368"/>
      <c r="V8000" s="1"/>
      <c r="W8000" s="1"/>
      <c r="X8000" s="1"/>
      <c r="Y8000" s="1"/>
      <c r="Z8000" s="1"/>
      <c r="AA8000" s="1"/>
      <c r="AB8000" s="1"/>
      <c r="AC8000" s="1"/>
    </row>
    <row r="8001" spans="1:29" ht="15" customHeight="1" x14ac:dyDescent="0.25">
      <c r="A8001" s="342"/>
      <c r="B8001" s="417"/>
      <c r="C8001" s="418"/>
      <c r="S8001" s="367"/>
      <c r="T8001" s="367"/>
      <c r="U8001" s="368"/>
      <c r="V8001" s="1"/>
      <c r="W8001" s="1"/>
      <c r="X8001" s="1"/>
      <c r="Y8001" s="1"/>
      <c r="Z8001" s="1"/>
      <c r="AA8001" s="1"/>
      <c r="AB8001" s="1"/>
      <c r="AC8001" s="1"/>
    </row>
    <row r="8002" spans="1:29" ht="15" customHeight="1" x14ac:dyDescent="0.25">
      <c r="A8002" s="342"/>
      <c r="B8002" s="417"/>
      <c r="C8002" s="418"/>
      <c r="S8002" s="367"/>
      <c r="T8002" s="367"/>
      <c r="U8002" s="368"/>
      <c r="V8002" s="1"/>
      <c r="W8002" s="1"/>
      <c r="X8002" s="1"/>
      <c r="Y8002" s="1"/>
      <c r="Z8002" s="1"/>
      <c r="AA8002" s="1"/>
      <c r="AB8002" s="1"/>
      <c r="AC8002" s="1"/>
    </row>
    <row r="8003" spans="1:29" ht="15" customHeight="1" x14ac:dyDescent="0.25">
      <c r="A8003" s="342"/>
      <c r="B8003" s="417"/>
      <c r="C8003" s="418"/>
      <c r="S8003" s="367"/>
      <c r="T8003" s="367"/>
      <c r="U8003" s="368"/>
      <c r="V8003" s="1"/>
      <c r="W8003" s="1"/>
      <c r="X8003" s="1"/>
      <c r="Y8003" s="1"/>
      <c r="Z8003" s="1"/>
      <c r="AA8003" s="1"/>
      <c r="AB8003" s="1"/>
      <c r="AC8003" s="1"/>
    </row>
    <row r="8004" spans="1:29" ht="15" customHeight="1" x14ac:dyDescent="0.25">
      <c r="A8004" s="342"/>
      <c r="B8004" s="417"/>
      <c r="C8004" s="418"/>
      <c r="S8004" s="367"/>
      <c r="T8004" s="367"/>
      <c r="U8004" s="368"/>
      <c r="V8004" s="1"/>
      <c r="W8004" s="1"/>
      <c r="X8004" s="1"/>
      <c r="Y8004" s="1"/>
      <c r="Z8004" s="1"/>
      <c r="AA8004" s="1"/>
      <c r="AB8004" s="1"/>
      <c r="AC8004" s="1"/>
    </row>
    <row r="8005" spans="1:29" ht="15" customHeight="1" x14ac:dyDescent="0.25">
      <c r="A8005" s="342"/>
      <c r="B8005" s="417"/>
      <c r="C8005" s="418"/>
      <c r="S8005" s="367"/>
      <c r="T8005" s="367"/>
      <c r="U8005" s="368"/>
      <c r="V8005" s="1"/>
      <c r="W8005" s="1"/>
      <c r="X8005" s="1"/>
      <c r="Y8005" s="1"/>
      <c r="Z8005" s="1"/>
      <c r="AA8005" s="1"/>
      <c r="AB8005" s="1"/>
      <c r="AC8005" s="1"/>
    </row>
    <row r="8006" spans="1:29" ht="15" customHeight="1" x14ac:dyDescent="0.25">
      <c r="A8006" s="342"/>
      <c r="B8006" s="417"/>
      <c r="C8006" s="418"/>
      <c r="S8006" s="367"/>
      <c r="T8006" s="367"/>
      <c r="U8006" s="368"/>
      <c r="V8006" s="1"/>
      <c r="W8006" s="1"/>
      <c r="X8006" s="1"/>
      <c r="Y8006" s="1"/>
      <c r="Z8006" s="1"/>
      <c r="AA8006" s="1"/>
      <c r="AB8006" s="1"/>
      <c r="AC8006" s="1"/>
    </row>
    <row r="8007" spans="1:29" ht="15" customHeight="1" x14ac:dyDescent="0.25">
      <c r="A8007" s="342"/>
      <c r="B8007" s="417"/>
      <c r="C8007" s="418"/>
      <c r="S8007" s="367"/>
      <c r="T8007" s="367"/>
      <c r="U8007" s="368"/>
      <c r="V8007" s="1"/>
      <c r="W8007" s="1"/>
      <c r="X8007" s="1"/>
      <c r="Y8007" s="1"/>
      <c r="Z8007" s="1"/>
      <c r="AA8007" s="1"/>
      <c r="AB8007" s="1"/>
      <c r="AC8007" s="1"/>
    </row>
    <row r="8008" spans="1:29" ht="15" customHeight="1" x14ac:dyDescent="0.25">
      <c r="A8008" s="342"/>
      <c r="B8008" s="417"/>
      <c r="C8008" s="418"/>
      <c r="S8008" s="367"/>
      <c r="T8008" s="367"/>
      <c r="U8008" s="368"/>
      <c r="V8008" s="1"/>
      <c r="W8008" s="1"/>
      <c r="X8008" s="1"/>
      <c r="Y8008" s="1"/>
      <c r="Z8008" s="1"/>
      <c r="AA8008" s="1"/>
      <c r="AB8008" s="1"/>
      <c r="AC8008" s="1"/>
    </row>
    <row r="8009" spans="1:29" ht="15" customHeight="1" x14ac:dyDescent="0.25">
      <c r="A8009" s="342"/>
      <c r="B8009" s="417"/>
      <c r="C8009" s="418"/>
      <c r="S8009" s="367"/>
      <c r="T8009" s="367"/>
      <c r="U8009" s="368"/>
      <c r="V8009" s="1"/>
      <c r="W8009" s="1"/>
      <c r="X8009" s="1"/>
      <c r="Y8009" s="1"/>
      <c r="Z8009" s="1"/>
      <c r="AA8009" s="1"/>
      <c r="AB8009" s="1"/>
      <c r="AC8009" s="1"/>
    </row>
    <row r="8010" spans="1:29" ht="15" customHeight="1" x14ac:dyDescent="0.25">
      <c r="A8010" s="342"/>
      <c r="B8010" s="417"/>
      <c r="C8010" s="418"/>
      <c r="S8010" s="367"/>
      <c r="T8010" s="367"/>
      <c r="U8010" s="368"/>
      <c r="V8010" s="1"/>
      <c r="W8010" s="1"/>
      <c r="X8010" s="1"/>
      <c r="Y8010" s="1"/>
      <c r="Z8010" s="1"/>
      <c r="AA8010" s="1"/>
      <c r="AB8010" s="1"/>
      <c r="AC8010" s="1"/>
    </row>
    <row r="8011" spans="1:29" ht="15" customHeight="1" x14ac:dyDescent="0.25">
      <c r="A8011" s="342"/>
      <c r="B8011" s="417"/>
      <c r="C8011" s="418"/>
      <c r="S8011" s="367"/>
      <c r="T8011" s="367"/>
      <c r="U8011" s="368"/>
      <c r="V8011" s="1"/>
      <c r="W8011" s="1"/>
      <c r="X8011" s="1"/>
      <c r="Y8011" s="1"/>
      <c r="Z8011" s="1"/>
      <c r="AA8011" s="1"/>
      <c r="AB8011" s="1"/>
      <c r="AC8011" s="1"/>
    </row>
    <row r="8012" spans="1:29" ht="15" customHeight="1" x14ac:dyDescent="0.25">
      <c r="A8012" s="342"/>
      <c r="B8012" s="417"/>
      <c r="C8012" s="418"/>
      <c r="S8012" s="367"/>
      <c r="T8012" s="367"/>
      <c r="U8012" s="368"/>
      <c r="V8012" s="1"/>
      <c r="W8012" s="1"/>
      <c r="X8012" s="1"/>
      <c r="Y8012" s="1"/>
      <c r="Z8012" s="1"/>
      <c r="AA8012" s="1"/>
      <c r="AB8012" s="1"/>
      <c r="AC8012" s="1"/>
    </row>
    <row r="8013" spans="1:29" ht="15" customHeight="1" x14ac:dyDescent="0.25">
      <c r="A8013" s="342"/>
      <c r="B8013" s="417"/>
      <c r="C8013" s="418"/>
      <c r="S8013" s="367"/>
      <c r="T8013" s="367"/>
      <c r="U8013" s="368"/>
      <c r="V8013" s="1"/>
      <c r="W8013" s="1"/>
      <c r="X8013" s="1"/>
      <c r="Y8013" s="1"/>
      <c r="Z8013" s="1"/>
      <c r="AA8013" s="1"/>
      <c r="AB8013" s="1"/>
      <c r="AC8013" s="1"/>
    </row>
    <row r="8014" spans="1:29" ht="15" customHeight="1" x14ac:dyDescent="0.25">
      <c r="A8014" s="342"/>
      <c r="B8014" s="417"/>
      <c r="C8014" s="418"/>
      <c r="S8014" s="367"/>
      <c r="T8014" s="367"/>
      <c r="U8014" s="368"/>
      <c r="V8014" s="1"/>
      <c r="W8014" s="1"/>
      <c r="X8014" s="1"/>
      <c r="Y8014" s="1"/>
      <c r="Z8014" s="1"/>
      <c r="AA8014" s="1"/>
      <c r="AB8014" s="1"/>
      <c r="AC8014" s="1"/>
    </row>
    <row r="8015" spans="1:29" ht="15" customHeight="1" x14ac:dyDescent="0.25">
      <c r="A8015" s="342"/>
      <c r="B8015" s="417"/>
      <c r="C8015" s="418"/>
      <c r="S8015" s="367"/>
      <c r="T8015" s="367"/>
      <c r="U8015" s="368"/>
      <c r="V8015" s="1"/>
      <c r="W8015" s="1"/>
      <c r="X8015" s="1"/>
      <c r="Y8015" s="1"/>
      <c r="Z8015" s="1"/>
      <c r="AA8015" s="1"/>
      <c r="AB8015" s="1"/>
      <c r="AC8015" s="1"/>
    </row>
    <row r="8016" spans="1:29" ht="15" customHeight="1" x14ac:dyDescent="0.25">
      <c r="A8016" s="342"/>
      <c r="B8016" s="417"/>
      <c r="C8016" s="418"/>
      <c r="S8016" s="367"/>
      <c r="T8016" s="367"/>
      <c r="U8016" s="368"/>
      <c r="V8016" s="1"/>
      <c r="W8016" s="1"/>
      <c r="X8016" s="1"/>
      <c r="Y8016" s="1"/>
      <c r="Z8016" s="1"/>
      <c r="AA8016" s="1"/>
      <c r="AB8016" s="1"/>
      <c r="AC8016" s="1"/>
    </row>
    <row r="8017" spans="1:29" ht="15" customHeight="1" x14ac:dyDescent="0.25">
      <c r="A8017" s="342"/>
      <c r="B8017" s="417"/>
      <c r="C8017" s="418"/>
      <c r="S8017" s="367"/>
      <c r="T8017" s="367"/>
      <c r="U8017" s="368"/>
      <c r="V8017" s="1"/>
      <c r="W8017" s="1"/>
      <c r="X8017" s="1"/>
      <c r="Y8017" s="1"/>
      <c r="Z8017" s="1"/>
      <c r="AA8017" s="1"/>
      <c r="AB8017" s="1"/>
      <c r="AC8017" s="1"/>
    </row>
    <row r="8018" spans="1:29" ht="15" customHeight="1" x14ac:dyDescent="0.25">
      <c r="A8018" s="342"/>
      <c r="B8018" s="417"/>
      <c r="C8018" s="418"/>
      <c r="S8018" s="367"/>
      <c r="T8018" s="367"/>
      <c r="U8018" s="368"/>
      <c r="V8018" s="1"/>
      <c r="W8018" s="1"/>
      <c r="X8018" s="1"/>
      <c r="Y8018" s="1"/>
      <c r="Z8018" s="1"/>
      <c r="AA8018" s="1"/>
      <c r="AB8018" s="1"/>
      <c r="AC8018" s="1"/>
    </row>
    <row r="8019" spans="1:29" ht="15" customHeight="1" x14ac:dyDescent="0.25">
      <c r="A8019" s="342"/>
      <c r="B8019" s="417"/>
      <c r="C8019" s="418"/>
      <c r="S8019" s="367"/>
      <c r="T8019" s="367"/>
      <c r="U8019" s="368"/>
      <c r="V8019" s="1"/>
      <c r="W8019" s="1"/>
      <c r="X8019" s="1"/>
      <c r="Y8019" s="1"/>
      <c r="Z8019" s="1"/>
      <c r="AA8019" s="1"/>
      <c r="AB8019" s="1"/>
      <c r="AC8019" s="1"/>
    </row>
    <row r="8020" spans="1:29" ht="15" customHeight="1" x14ac:dyDescent="0.25">
      <c r="A8020" s="342"/>
      <c r="B8020" s="417"/>
      <c r="C8020" s="418"/>
      <c r="S8020" s="367"/>
      <c r="T8020" s="367"/>
      <c r="U8020" s="368"/>
      <c r="V8020" s="1"/>
      <c r="W8020" s="1"/>
      <c r="X8020" s="1"/>
      <c r="Y8020" s="1"/>
      <c r="Z8020" s="1"/>
      <c r="AA8020" s="1"/>
      <c r="AB8020" s="1"/>
      <c r="AC8020" s="1"/>
    </row>
    <row r="8021" spans="1:29" ht="15" customHeight="1" x14ac:dyDescent="0.25">
      <c r="A8021" s="342"/>
      <c r="B8021" s="417"/>
      <c r="C8021" s="418"/>
      <c r="S8021" s="367"/>
      <c r="T8021" s="367"/>
      <c r="U8021" s="368"/>
      <c r="V8021" s="1"/>
      <c r="W8021" s="1"/>
      <c r="X8021" s="1"/>
      <c r="Y8021" s="1"/>
      <c r="Z8021" s="1"/>
      <c r="AA8021" s="1"/>
      <c r="AB8021" s="1"/>
      <c r="AC8021" s="1"/>
    </row>
    <row r="8022" spans="1:29" ht="15" customHeight="1" x14ac:dyDescent="0.25">
      <c r="A8022" s="342"/>
      <c r="B8022" s="417"/>
      <c r="C8022" s="418"/>
      <c r="S8022" s="367"/>
      <c r="T8022" s="367"/>
      <c r="U8022" s="368"/>
      <c r="V8022" s="1"/>
      <c r="W8022" s="1"/>
      <c r="X8022" s="1"/>
      <c r="Y8022" s="1"/>
      <c r="Z8022" s="1"/>
      <c r="AA8022" s="1"/>
      <c r="AB8022" s="1"/>
      <c r="AC8022" s="1"/>
    </row>
    <row r="8023" spans="1:29" ht="15" customHeight="1" x14ac:dyDescent="0.25">
      <c r="A8023" s="342"/>
      <c r="B8023" s="417"/>
      <c r="C8023" s="418"/>
      <c r="S8023" s="367"/>
      <c r="T8023" s="367"/>
      <c r="U8023" s="368"/>
      <c r="V8023" s="1"/>
      <c r="W8023" s="1"/>
      <c r="X8023" s="1"/>
      <c r="Y8023" s="1"/>
      <c r="Z8023" s="1"/>
      <c r="AA8023" s="1"/>
      <c r="AB8023" s="1"/>
      <c r="AC8023" s="1"/>
    </row>
    <row r="8024" spans="1:29" ht="15" customHeight="1" x14ac:dyDescent="0.25">
      <c r="A8024" s="342"/>
      <c r="B8024" s="417"/>
      <c r="C8024" s="418"/>
      <c r="S8024" s="367"/>
      <c r="T8024" s="367"/>
      <c r="U8024" s="368"/>
      <c r="V8024" s="1"/>
      <c r="W8024" s="1"/>
      <c r="X8024" s="1"/>
      <c r="Y8024" s="1"/>
      <c r="Z8024" s="1"/>
      <c r="AA8024" s="1"/>
      <c r="AB8024" s="1"/>
      <c r="AC8024" s="1"/>
    </row>
    <row r="8025" spans="1:29" ht="15" customHeight="1" x14ac:dyDescent="0.25">
      <c r="A8025" s="342"/>
      <c r="B8025" s="417"/>
      <c r="C8025" s="418"/>
      <c r="S8025" s="367"/>
      <c r="T8025" s="367"/>
      <c r="U8025" s="368"/>
      <c r="V8025" s="1"/>
      <c r="W8025" s="1"/>
      <c r="X8025" s="1"/>
      <c r="Y8025" s="1"/>
      <c r="Z8025" s="1"/>
      <c r="AA8025" s="1"/>
      <c r="AB8025" s="1"/>
      <c r="AC8025" s="1"/>
    </row>
    <row r="8026" spans="1:29" ht="15" customHeight="1" x14ac:dyDescent="0.25">
      <c r="A8026" s="342"/>
      <c r="B8026" s="417"/>
      <c r="C8026" s="418"/>
      <c r="S8026" s="367"/>
      <c r="T8026" s="367"/>
      <c r="U8026" s="368"/>
      <c r="V8026" s="1"/>
      <c r="W8026" s="1"/>
      <c r="X8026" s="1"/>
      <c r="Y8026" s="1"/>
      <c r="Z8026" s="1"/>
      <c r="AA8026" s="1"/>
      <c r="AB8026" s="1"/>
      <c r="AC8026" s="1"/>
    </row>
    <row r="8027" spans="1:29" ht="15" customHeight="1" x14ac:dyDescent="0.25">
      <c r="A8027" s="342"/>
      <c r="B8027" s="417"/>
      <c r="C8027" s="418"/>
      <c r="S8027" s="367"/>
      <c r="T8027" s="367"/>
      <c r="U8027" s="368"/>
      <c r="V8027" s="1"/>
      <c r="W8027" s="1"/>
      <c r="X8027" s="1"/>
      <c r="Y8027" s="1"/>
      <c r="Z8027" s="1"/>
      <c r="AA8027" s="1"/>
      <c r="AB8027" s="1"/>
      <c r="AC8027" s="1"/>
    </row>
    <row r="8028" spans="1:29" ht="15" customHeight="1" x14ac:dyDescent="0.25">
      <c r="A8028" s="342"/>
      <c r="B8028" s="417"/>
      <c r="C8028" s="418"/>
      <c r="S8028" s="367"/>
      <c r="T8028" s="367"/>
      <c r="U8028" s="368"/>
      <c r="V8028" s="1"/>
      <c r="W8028" s="1"/>
      <c r="X8028" s="1"/>
      <c r="Y8028" s="1"/>
      <c r="Z8028" s="1"/>
      <c r="AA8028" s="1"/>
      <c r="AB8028" s="1"/>
      <c r="AC8028" s="1"/>
    </row>
    <row r="8029" spans="1:29" ht="15" customHeight="1" x14ac:dyDescent="0.25">
      <c r="A8029" s="342"/>
      <c r="B8029" s="417"/>
      <c r="C8029" s="418"/>
      <c r="S8029" s="367"/>
      <c r="T8029" s="367"/>
      <c r="U8029" s="368"/>
      <c r="V8029" s="1"/>
      <c r="W8029" s="1"/>
      <c r="X8029" s="1"/>
      <c r="Y8029" s="1"/>
      <c r="Z8029" s="1"/>
      <c r="AA8029" s="1"/>
      <c r="AB8029" s="1"/>
      <c r="AC8029" s="1"/>
    </row>
    <row r="8030" spans="1:29" ht="15" customHeight="1" x14ac:dyDescent="0.25">
      <c r="A8030" s="342"/>
      <c r="B8030" s="417"/>
      <c r="C8030" s="418"/>
      <c r="S8030" s="367"/>
      <c r="T8030" s="367"/>
      <c r="U8030" s="368"/>
      <c r="V8030" s="1"/>
      <c r="W8030" s="1"/>
      <c r="X8030" s="1"/>
      <c r="Y8030" s="1"/>
      <c r="Z8030" s="1"/>
      <c r="AA8030" s="1"/>
      <c r="AB8030" s="1"/>
      <c r="AC8030" s="1"/>
    </row>
    <row r="8031" spans="1:29" ht="15" customHeight="1" x14ac:dyDescent="0.25">
      <c r="A8031" s="342"/>
      <c r="B8031" s="417"/>
      <c r="C8031" s="418"/>
      <c r="S8031" s="367"/>
      <c r="T8031" s="367"/>
      <c r="U8031" s="368"/>
      <c r="V8031" s="1"/>
      <c r="W8031" s="1"/>
      <c r="X8031" s="1"/>
      <c r="Y8031" s="1"/>
      <c r="Z8031" s="1"/>
      <c r="AA8031" s="1"/>
      <c r="AB8031" s="1"/>
      <c r="AC8031" s="1"/>
    </row>
    <row r="8032" spans="1:29" ht="15" customHeight="1" x14ac:dyDescent="0.25">
      <c r="A8032" s="342"/>
      <c r="B8032" s="417"/>
      <c r="C8032" s="418"/>
      <c r="S8032" s="367"/>
      <c r="T8032" s="367"/>
      <c r="U8032" s="368"/>
      <c r="V8032" s="1"/>
      <c r="W8032" s="1"/>
      <c r="X8032" s="1"/>
      <c r="Y8032" s="1"/>
      <c r="Z8032" s="1"/>
      <c r="AA8032" s="1"/>
      <c r="AB8032" s="1"/>
      <c r="AC8032" s="1"/>
    </row>
    <row r="8033" spans="1:29" ht="15" customHeight="1" x14ac:dyDescent="0.25">
      <c r="A8033" s="342"/>
      <c r="B8033" s="417"/>
      <c r="C8033" s="418"/>
      <c r="S8033" s="367"/>
      <c r="T8033" s="367"/>
      <c r="U8033" s="368"/>
      <c r="V8033" s="1"/>
      <c r="W8033" s="1"/>
      <c r="X8033" s="1"/>
      <c r="Y8033" s="1"/>
      <c r="Z8033" s="1"/>
      <c r="AA8033" s="1"/>
      <c r="AB8033" s="1"/>
      <c r="AC8033" s="1"/>
    </row>
    <row r="8034" spans="1:29" ht="15" customHeight="1" x14ac:dyDescent="0.25">
      <c r="A8034" s="342"/>
      <c r="B8034" s="417"/>
      <c r="C8034" s="418"/>
      <c r="S8034" s="367"/>
      <c r="T8034" s="367"/>
      <c r="U8034" s="368"/>
      <c r="V8034" s="1"/>
      <c r="W8034" s="1"/>
      <c r="X8034" s="1"/>
      <c r="Y8034" s="1"/>
      <c r="Z8034" s="1"/>
      <c r="AA8034" s="1"/>
      <c r="AB8034" s="1"/>
      <c r="AC8034" s="1"/>
    </row>
    <row r="8035" spans="1:29" ht="15" customHeight="1" x14ac:dyDescent="0.25">
      <c r="A8035" s="342"/>
      <c r="B8035" s="417"/>
      <c r="C8035" s="418"/>
      <c r="S8035" s="367"/>
      <c r="T8035" s="367"/>
      <c r="U8035" s="368"/>
      <c r="V8035" s="1"/>
      <c r="W8035" s="1"/>
      <c r="X8035" s="1"/>
      <c r="Y8035" s="1"/>
      <c r="Z8035" s="1"/>
      <c r="AA8035" s="1"/>
      <c r="AB8035" s="1"/>
      <c r="AC8035" s="1"/>
    </row>
    <row r="8036" spans="1:29" ht="15" customHeight="1" x14ac:dyDescent="0.25">
      <c r="A8036" s="342"/>
      <c r="B8036" s="417"/>
      <c r="C8036" s="418"/>
      <c r="S8036" s="367"/>
      <c r="T8036" s="367"/>
      <c r="U8036" s="368"/>
      <c r="V8036" s="1"/>
      <c r="W8036" s="1"/>
      <c r="X8036" s="1"/>
      <c r="Y8036" s="1"/>
      <c r="Z8036" s="1"/>
      <c r="AA8036" s="1"/>
      <c r="AB8036" s="1"/>
      <c r="AC8036" s="1"/>
    </row>
    <row r="8037" spans="1:29" ht="15" customHeight="1" x14ac:dyDescent="0.25">
      <c r="A8037" s="342"/>
      <c r="B8037" s="417"/>
      <c r="C8037" s="418"/>
      <c r="S8037" s="367"/>
      <c r="T8037" s="367"/>
      <c r="U8037" s="368"/>
      <c r="V8037" s="1"/>
      <c r="W8037" s="1"/>
      <c r="X8037" s="1"/>
      <c r="Y8037" s="1"/>
      <c r="Z8037" s="1"/>
      <c r="AA8037" s="1"/>
      <c r="AB8037" s="1"/>
      <c r="AC8037" s="1"/>
    </row>
    <row r="8038" spans="1:29" ht="15" customHeight="1" x14ac:dyDescent="0.25">
      <c r="A8038" s="342"/>
      <c r="B8038" s="417"/>
      <c r="C8038" s="418"/>
      <c r="S8038" s="367"/>
      <c r="T8038" s="367"/>
      <c r="U8038" s="368"/>
      <c r="V8038" s="1"/>
      <c r="W8038" s="1"/>
      <c r="X8038" s="1"/>
      <c r="Y8038" s="1"/>
      <c r="Z8038" s="1"/>
      <c r="AA8038" s="1"/>
      <c r="AB8038" s="1"/>
      <c r="AC8038" s="1"/>
    </row>
    <row r="8039" spans="1:29" ht="15" customHeight="1" x14ac:dyDescent="0.25">
      <c r="A8039" s="342"/>
      <c r="B8039" s="417"/>
      <c r="C8039" s="418"/>
      <c r="S8039" s="367"/>
      <c r="T8039" s="367"/>
      <c r="U8039" s="368"/>
      <c r="V8039" s="1"/>
      <c r="W8039" s="1"/>
      <c r="X8039" s="1"/>
      <c r="Y8039" s="1"/>
      <c r="Z8039" s="1"/>
      <c r="AA8039" s="1"/>
      <c r="AB8039" s="1"/>
      <c r="AC8039" s="1"/>
    </row>
    <row r="8040" spans="1:29" ht="15" customHeight="1" x14ac:dyDescent="0.25">
      <c r="A8040" s="342"/>
      <c r="B8040" s="417"/>
      <c r="C8040" s="418"/>
      <c r="S8040" s="367"/>
      <c r="T8040" s="367"/>
      <c r="U8040" s="368"/>
      <c r="V8040" s="1"/>
      <c r="W8040" s="1"/>
      <c r="X8040" s="1"/>
      <c r="Y8040" s="1"/>
      <c r="Z8040" s="1"/>
      <c r="AA8040" s="1"/>
      <c r="AB8040" s="1"/>
      <c r="AC8040" s="1"/>
    </row>
    <row r="8041" spans="1:29" ht="15" customHeight="1" x14ac:dyDescent="0.25">
      <c r="A8041" s="342"/>
      <c r="B8041" s="417"/>
      <c r="C8041" s="418"/>
      <c r="S8041" s="367"/>
      <c r="T8041" s="367"/>
      <c r="U8041" s="368"/>
      <c r="V8041" s="1"/>
      <c r="W8041" s="1"/>
      <c r="X8041" s="1"/>
      <c r="Y8041" s="1"/>
      <c r="Z8041" s="1"/>
      <c r="AA8041" s="1"/>
      <c r="AB8041" s="1"/>
      <c r="AC8041" s="1"/>
    </row>
    <row r="8042" spans="1:29" ht="15" customHeight="1" x14ac:dyDescent="0.25">
      <c r="A8042" s="342"/>
      <c r="B8042" s="417"/>
      <c r="C8042" s="418"/>
      <c r="S8042" s="367"/>
      <c r="T8042" s="367"/>
      <c r="U8042" s="368"/>
      <c r="V8042" s="1"/>
      <c r="W8042" s="1"/>
      <c r="X8042" s="1"/>
      <c r="Y8042" s="1"/>
      <c r="Z8042" s="1"/>
      <c r="AA8042" s="1"/>
      <c r="AB8042" s="1"/>
      <c r="AC8042" s="1"/>
    </row>
    <row r="8043" spans="1:29" ht="15" customHeight="1" x14ac:dyDescent="0.25">
      <c r="A8043" s="342"/>
      <c r="B8043" s="417"/>
      <c r="C8043" s="418"/>
      <c r="S8043" s="367"/>
      <c r="T8043" s="367"/>
      <c r="U8043" s="368"/>
      <c r="V8043" s="1"/>
      <c r="W8043" s="1"/>
      <c r="X8043" s="1"/>
      <c r="Y8043" s="1"/>
      <c r="Z8043" s="1"/>
      <c r="AA8043" s="1"/>
      <c r="AB8043" s="1"/>
      <c r="AC8043" s="1"/>
    </row>
    <row r="8044" spans="1:29" ht="15" customHeight="1" x14ac:dyDescent="0.25">
      <c r="A8044" s="342"/>
      <c r="B8044" s="417"/>
      <c r="C8044" s="418"/>
      <c r="S8044" s="367"/>
      <c r="T8044" s="367"/>
      <c r="U8044" s="368"/>
      <c r="V8044" s="1"/>
      <c r="W8044" s="1"/>
      <c r="X8044" s="1"/>
      <c r="Y8044" s="1"/>
      <c r="Z8044" s="1"/>
      <c r="AA8044" s="1"/>
      <c r="AB8044" s="1"/>
      <c r="AC8044" s="1"/>
    </row>
    <row r="8045" spans="1:29" ht="15" customHeight="1" x14ac:dyDescent="0.25">
      <c r="A8045" s="342"/>
      <c r="B8045" s="417"/>
      <c r="C8045" s="418"/>
      <c r="S8045" s="367"/>
      <c r="T8045" s="367"/>
      <c r="U8045" s="368"/>
      <c r="V8045" s="1"/>
      <c r="W8045" s="1"/>
      <c r="X8045" s="1"/>
      <c r="Y8045" s="1"/>
      <c r="Z8045" s="1"/>
      <c r="AA8045" s="1"/>
      <c r="AB8045" s="1"/>
      <c r="AC8045" s="1"/>
    </row>
    <row r="8046" spans="1:29" ht="15" customHeight="1" x14ac:dyDescent="0.25">
      <c r="A8046" s="342"/>
      <c r="B8046" s="417"/>
      <c r="C8046" s="418"/>
      <c r="S8046" s="367"/>
      <c r="T8046" s="367"/>
      <c r="U8046" s="368"/>
      <c r="V8046" s="1"/>
      <c r="W8046" s="1"/>
      <c r="X8046" s="1"/>
      <c r="Y8046" s="1"/>
      <c r="Z8046" s="1"/>
      <c r="AA8046" s="1"/>
      <c r="AB8046" s="1"/>
      <c r="AC8046" s="1"/>
    </row>
    <row r="8047" spans="1:29" ht="15" customHeight="1" x14ac:dyDescent="0.25">
      <c r="A8047" s="342"/>
      <c r="B8047" s="417"/>
      <c r="C8047" s="418"/>
      <c r="S8047" s="367"/>
      <c r="T8047" s="367"/>
      <c r="U8047" s="368"/>
      <c r="V8047" s="1"/>
      <c r="W8047" s="1"/>
      <c r="X8047" s="1"/>
      <c r="Y8047" s="1"/>
      <c r="Z8047" s="1"/>
      <c r="AA8047" s="1"/>
      <c r="AB8047" s="1"/>
      <c r="AC8047" s="1"/>
    </row>
    <row r="8048" spans="1:29" ht="15" customHeight="1" x14ac:dyDescent="0.25">
      <c r="A8048" s="342"/>
      <c r="B8048" s="417"/>
      <c r="C8048" s="418"/>
      <c r="S8048" s="367"/>
      <c r="T8048" s="367"/>
      <c r="U8048" s="368"/>
      <c r="V8048" s="1"/>
      <c r="W8048" s="1"/>
      <c r="X8048" s="1"/>
      <c r="Y8048" s="1"/>
      <c r="Z8048" s="1"/>
      <c r="AA8048" s="1"/>
      <c r="AB8048" s="1"/>
      <c r="AC8048" s="1"/>
    </row>
    <row r="8049" spans="1:29" ht="15" customHeight="1" x14ac:dyDescent="0.25">
      <c r="A8049" s="342"/>
      <c r="B8049" s="417"/>
      <c r="C8049" s="418"/>
      <c r="S8049" s="367"/>
      <c r="T8049" s="367"/>
      <c r="U8049" s="368"/>
      <c r="V8049" s="1"/>
      <c r="W8049" s="1"/>
      <c r="X8049" s="1"/>
      <c r="Y8049" s="1"/>
      <c r="Z8049" s="1"/>
      <c r="AA8049" s="1"/>
      <c r="AB8049" s="1"/>
      <c r="AC8049" s="1"/>
    </row>
    <row r="8050" spans="1:29" ht="15" customHeight="1" x14ac:dyDescent="0.25">
      <c r="A8050" s="342"/>
      <c r="B8050" s="417"/>
      <c r="C8050" s="418"/>
      <c r="S8050" s="367"/>
      <c r="T8050" s="367"/>
      <c r="U8050" s="368"/>
      <c r="V8050" s="1"/>
      <c r="W8050" s="1"/>
      <c r="X8050" s="1"/>
      <c r="Y8050" s="1"/>
      <c r="Z8050" s="1"/>
      <c r="AA8050" s="1"/>
      <c r="AB8050" s="1"/>
      <c r="AC8050" s="1"/>
    </row>
    <row r="8051" spans="1:29" ht="15" customHeight="1" x14ac:dyDescent="0.25">
      <c r="A8051" s="342"/>
      <c r="B8051" s="417"/>
      <c r="C8051" s="418"/>
      <c r="S8051" s="367"/>
      <c r="T8051" s="367"/>
      <c r="U8051" s="368"/>
      <c r="V8051" s="1"/>
      <c r="W8051" s="1"/>
      <c r="X8051" s="1"/>
      <c r="Y8051" s="1"/>
      <c r="Z8051" s="1"/>
      <c r="AA8051" s="1"/>
      <c r="AB8051" s="1"/>
      <c r="AC8051" s="1"/>
    </row>
    <row r="8052" spans="1:29" ht="15" customHeight="1" x14ac:dyDescent="0.25">
      <c r="A8052" s="342"/>
      <c r="B8052" s="417"/>
      <c r="C8052" s="418"/>
      <c r="S8052" s="367"/>
      <c r="T8052" s="367"/>
      <c r="U8052" s="368"/>
      <c r="V8052" s="1"/>
      <c r="W8052" s="1"/>
      <c r="X8052" s="1"/>
      <c r="Y8052" s="1"/>
      <c r="Z8052" s="1"/>
      <c r="AA8052" s="1"/>
      <c r="AB8052" s="1"/>
      <c r="AC8052" s="1"/>
    </row>
    <row r="8053" spans="1:29" ht="15" customHeight="1" x14ac:dyDescent="0.25">
      <c r="A8053" s="342"/>
      <c r="B8053" s="417"/>
      <c r="C8053" s="418"/>
      <c r="S8053" s="367"/>
      <c r="T8053" s="367"/>
      <c r="U8053" s="368"/>
      <c r="V8053" s="1"/>
      <c r="W8053" s="1"/>
      <c r="X8053" s="1"/>
      <c r="Y8053" s="1"/>
      <c r="Z8053" s="1"/>
      <c r="AA8053" s="1"/>
      <c r="AB8053" s="1"/>
      <c r="AC8053" s="1"/>
    </row>
    <row r="8054" spans="1:29" ht="15" customHeight="1" x14ac:dyDescent="0.25">
      <c r="A8054" s="342"/>
      <c r="B8054" s="417"/>
      <c r="C8054" s="418"/>
      <c r="S8054" s="367"/>
      <c r="T8054" s="367"/>
      <c r="U8054" s="368"/>
      <c r="V8054" s="1"/>
      <c r="W8054" s="1"/>
      <c r="X8054" s="1"/>
      <c r="Y8054" s="1"/>
      <c r="Z8054" s="1"/>
      <c r="AA8054" s="1"/>
      <c r="AB8054" s="1"/>
      <c r="AC8054" s="1"/>
    </row>
    <row r="8055" spans="1:29" ht="15" customHeight="1" x14ac:dyDescent="0.25">
      <c r="A8055" s="342"/>
      <c r="B8055" s="417"/>
      <c r="C8055" s="418"/>
      <c r="S8055" s="367"/>
      <c r="T8055" s="367"/>
      <c r="U8055" s="368"/>
      <c r="V8055" s="1"/>
      <c r="W8055" s="1"/>
      <c r="X8055" s="1"/>
      <c r="Y8055" s="1"/>
      <c r="Z8055" s="1"/>
      <c r="AA8055" s="1"/>
      <c r="AB8055" s="1"/>
      <c r="AC8055" s="1"/>
    </row>
    <row r="8056" spans="1:29" ht="15" customHeight="1" x14ac:dyDescent="0.25">
      <c r="A8056" s="342"/>
      <c r="B8056" s="417"/>
      <c r="C8056" s="418"/>
      <c r="S8056" s="367"/>
      <c r="T8056" s="367"/>
      <c r="U8056" s="368"/>
      <c r="V8056" s="1"/>
      <c r="W8056" s="1"/>
      <c r="X8056" s="1"/>
      <c r="Y8056" s="1"/>
      <c r="Z8056" s="1"/>
      <c r="AA8056" s="1"/>
      <c r="AB8056" s="1"/>
      <c r="AC8056" s="1"/>
    </row>
    <row r="8057" spans="1:29" ht="15" customHeight="1" x14ac:dyDescent="0.25">
      <c r="A8057" s="342"/>
      <c r="B8057" s="417"/>
      <c r="C8057" s="418"/>
      <c r="S8057" s="367"/>
      <c r="T8057" s="367"/>
      <c r="U8057" s="368"/>
      <c r="V8057" s="1"/>
      <c r="W8057" s="1"/>
      <c r="X8057" s="1"/>
      <c r="Y8057" s="1"/>
      <c r="Z8057" s="1"/>
      <c r="AA8057" s="1"/>
      <c r="AB8057" s="1"/>
      <c r="AC8057" s="1"/>
    </row>
    <row r="8058" spans="1:29" ht="15" customHeight="1" x14ac:dyDescent="0.25">
      <c r="A8058" s="342"/>
      <c r="B8058" s="417"/>
      <c r="C8058" s="418"/>
      <c r="S8058" s="367"/>
      <c r="T8058" s="367"/>
      <c r="U8058" s="368"/>
      <c r="V8058" s="1"/>
      <c r="W8058" s="1"/>
      <c r="X8058" s="1"/>
      <c r="Y8058" s="1"/>
      <c r="Z8058" s="1"/>
      <c r="AA8058" s="1"/>
      <c r="AB8058" s="1"/>
      <c r="AC8058" s="1"/>
    </row>
    <row r="8059" spans="1:29" ht="15" customHeight="1" x14ac:dyDescent="0.25">
      <c r="A8059" s="342"/>
      <c r="B8059" s="417"/>
      <c r="C8059" s="418"/>
      <c r="S8059" s="367"/>
      <c r="T8059" s="367"/>
      <c r="U8059" s="368"/>
      <c r="V8059" s="1"/>
      <c r="W8059" s="1"/>
      <c r="X8059" s="1"/>
      <c r="Y8059" s="1"/>
      <c r="Z8059" s="1"/>
      <c r="AA8059" s="1"/>
      <c r="AB8059" s="1"/>
      <c r="AC8059" s="1"/>
    </row>
    <row r="8060" spans="1:29" ht="15" customHeight="1" x14ac:dyDescent="0.25">
      <c r="A8060" s="342"/>
      <c r="B8060" s="417"/>
      <c r="C8060" s="418"/>
      <c r="S8060" s="367"/>
      <c r="T8060" s="367"/>
      <c r="U8060" s="368"/>
      <c r="V8060" s="1"/>
      <c r="W8060" s="1"/>
      <c r="X8060" s="1"/>
      <c r="Y8060" s="1"/>
      <c r="Z8060" s="1"/>
      <c r="AA8060" s="1"/>
      <c r="AB8060" s="1"/>
      <c r="AC8060" s="1"/>
    </row>
    <row r="8061" spans="1:29" ht="15" customHeight="1" x14ac:dyDescent="0.25">
      <c r="A8061" s="342"/>
      <c r="B8061" s="417"/>
      <c r="C8061" s="418"/>
      <c r="S8061" s="367"/>
      <c r="T8061" s="367"/>
      <c r="U8061" s="368"/>
      <c r="V8061" s="1"/>
      <c r="W8061" s="1"/>
      <c r="X8061" s="1"/>
      <c r="Y8061" s="1"/>
      <c r="Z8061" s="1"/>
      <c r="AA8061" s="1"/>
      <c r="AB8061" s="1"/>
      <c r="AC8061" s="1"/>
    </row>
    <row r="8062" spans="1:29" ht="15" customHeight="1" x14ac:dyDescent="0.25">
      <c r="A8062" s="342"/>
      <c r="B8062" s="417"/>
      <c r="C8062" s="418"/>
      <c r="S8062" s="367"/>
      <c r="T8062" s="367"/>
      <c r="U8062" s="368"/>
      <c r="V8062" s="1"/>
      <c r="W8062" s="1"/>
      <c r="X8062" s="1"/>
      <c r="Y8062" s="1"/>
      <c r="Z8062" s="1"/>
      <c r="AA8062" s="1"/>
      <c r="AB8062" s="1"/>
      <c r="AC8062" s="1"/>
    </row>
    <row r="8063" spans="1:29" ht="15" customHeight="1" x14ac:dyDescent="0.25">
      <c r="A8063" s="342"/>
      <c r="B8063" s="417"/>
      <c r="C8063" s="418"/>
      <c r="S8063" s="367"/>
      <c r="T8063" s="367"/>
      <c r="U8063" s="368"/>
      <c r="V8063" s="1"/>
      <c r="W8063" s="1"/>
      <c r="X8063" s="1"/>
      <c r="Y8063" s="1"/>
      <c r="Z8063" s="1"/>
      <c r="AA8063" s="1"/>
      <c r="AB8063" s="1"/>
      <c r="AC8063" s="1"/>
    </row>
    <row r="8064" spans="1:29" ht="15" customHeight="1" x14ac:dyDescent="0.25">
      <c r="A8064" s="342"/>
      <c r="B8064" s="417"/>
      <c r="C8064" s="418"/>
      <c r="S8064" s="367"/>
      <c r="T8064" s="367"/>
      <c r="U8064" s="368"/>
      <c r="V8064" s="1"/>
      <c r="W8064" s="1"/>
      <c r="X8064" s="1"/>
      <c r="Y8064" s="1"/>
      <c r="Z8064" s="1"/>
      <c r="AA8064" s="1"/>
      <c r="AB8064" s="1"/>
      <c r="AC8064" s="1"/>
    </row>
    <row r="8065" spans="1:29" ht="15" customHeight="1" x14ac:dyDescent="0.25">
      <c r="A8065" s="342"/>
      <c r="B8065" s="417"/>
      <c r="C8065" s="418"/>
      <c r="S8065" s="367"/>
      <c r="T8065" s="367"/>
      <c r="U8065" s="368"/>
      <c r="V8065" s="1"/>
      <c r="W8065" s="1"/>
      <c r="X8065" s="1"/>
      <c r="Y8065" s="1"/>
      <c r="Z8065" s="1"/>
      <c r="AA8065" s="1"/>
      <c r="AB8065" s="1"/>
      <c r="AC8065" s="1"/>
    </row>
    <row r="8066" spans="1:29" ht="15" customHeight="1" x14ac:dyDescent="0.25">
      <c r="A8066" s="342"/>
      <c r="B8066" s="417"/>
      <c r="C8066" s="418"/>
      <c r="S8066" s="367"/>
      <c r="T8066" s="367"/>
      <c r="U8066" s="368"/>
      <c r="V8066" s="1"/>
      <c r="W8066" s="1"/>
      <c r="X8066" s="1"/>
      <c r="Y8066" s="1"/>
      <c r="Z8066" s="1"/>
      <c r="AA8066" s="1"/>
      <c r="AB8066" s="1"/>
      <c r="AC8066" s="1"/>
    </row>
    <row r="8067" spans="1:29" ht="15" customHeight="1" x14ac:dyDescent="0.25">
      <c r="A8067" s="342"/>
      <c r="B8067" s="417"/>
      <c r="C8067" s="418"/>
      <c r="S8067" s="367"/>
      <c r="T8067" s="367"/>
      <c r="U8067" s="368"/>
      <c r="V8067" s="1"/>
      <c r="W8067" s="1"/>
      <c r="X8067" s="1"/>
      <c r="Y8067" s="1"/>
      <c r="Z8067" s="1"/>
      <c r="AA8067" s="1"/>
      <c r="AB8067" s="1"/>
      <c r="AC8067" s="1"/>
    </row>
    <row r="8068" spans="1:29" ht="15" customHeight="1" x14ac:dyDescent="0.25">
      <c r="A8068" s="342"/>
      <c r="B8068" s="417"/>
      <c r="C8068" s="418"/>
      <c r="S8068" s="367"/>
      <c r="T8068" s="367"/>
      <c r="U8068" s="368"/>
      <c r="V8068" s="1"/>
      <c r="W8068" s="1"/>
      <c r="X8068" s="1"/>
      <c r="Y8068" s="1"/>
      <c r="Z8068" s="1"/>
      <c r="AA8068" s="1"/>
      <c r="AB8068" s="1"/>
      <c r="AC8068" s="1"/>
    </row>
    <row r="8069" spans="1:29" ht="15" customHeight="1" x14ac:dyDescent="0.25">
      <c r="A8069" s="342"/>
      <c r="B8069" s="417"/>
      <c r="C8069" s="418"/>
      <c r="S8069" s="367"/>
      <c r="T8069" s="367"/>
      <c r="U8069" s="368"/>
      <c r="V8069" s="1"/>
      <c r="W8069" s="1"/>
      <c r="X8069" s="1"/>
      <c r="Y8069" s="1"/>
      <c r="Z8069" s="1"/>
      <c r="AA8069" s="1"/>
      <c r="AB8069" s="1"/>
      <c r="AC8069" s="1"/>
    </row>
    <row r="8070" spans="1:29" ht="15" customHeight="1" x14ac:dyDescent="0.25">
      <c r="A8070" s="342"/>
      <c r="B8070" s="417"/>
      <c r="C8070" s="418"/>
      <c r="S8070" s="367"/>
      <c r="T8070" s="367"/>
      <c r="U8070" s="368"/>
      <c r="V8070" s="1"/>
      <c r="W8070" s="1"/>
      <c r="X8070" s="1"/>
      <c r="Y8070" s="1"/>
      <c r="Z8070" s="1"/>
      <c r="AA8070" s="1"/>
      <c r="AB8070" s="1"/>
      <c r="AC8070" s="1"/>
    </row>
    <row r="8071" spans="1:29" ht="15" customHeight="1" x14ac:dyDescent="0.25">
      <c r="A8071" s="342"/>
      <c r="B8071" s="417"/>
      <c r="C8071" s="418"/>
      <c r="S8071" s="367"/>
      <c r="T8071" s="367"/>
      <c r="U8071" s="368"/>
      <c r="V8071" s="1"/>
      <c r="W8071" s="1"/>
      <c r="X8071" s="1"/>
      <c r="Y8071" s="1"/>
      <c r="Z8071" s="1"/>
      <c r="AA8071" s="1"/>
      <c r="AB8071" s="1"/>
      <c r="AC8071" s="1"/>
    </row>
    <row r="8072" spans="1:29" ht="15" customHeight="1" x14ac:dyDescent="0.25">
      <c r="A8072" s="342"/>
      <c r="B8072" s="417"/>
      <c r="C8072" s="418"/>
      <c r="S8072" s="367"/>
      <c r="T8072" s="367"/>
      <c r="U8072" s="368"/>
      <c r="V8072" s="1"/>
      <c r="W8072" s="1"/>
      <c r="X8072" s="1"/>
      <c r="Y8072" s="1"/>
      <c r="Z8072" s="1"/>
      <c r="AA8072" s="1"/>
      <c r="AB8072" s="1"/>
      <c r="AC8072" s="1"/>
    </row>
    <row r="8073" spans="1:29" ht="15" customHeight="1" x14ac:dyDescent="0.25">
      <c r="A8073" s="342"/>
      <c r="B8073" s="417"/>
      <c r="C8073" s="418"/>
      <c r="S8073" s="367"/>
      <c r="T8073" s="367"/>
      <c r="U8073" s="368"/>
      <c r="V8073" s="1"/>
      <c r="W8073" s="1"/>
      <c r="X8073" s="1"/>
      <c r="Y8073" s="1"/>
      <c r="Z8073" s="1"/>
      <c r="AA8073" s="1"/>
      <c r="AB8073" s="1"/>
      <c r="AC8073" s="1"/>
    </row>
    <row r="8074" spans="1:29" ht="15" customHeight="1" x14ac:dyDescent="0.25">
      <c r="A8074" s="342"/>
      <c r="B8074" s="417"/>
      <c r="C8074" s="418"/>
      <c r="S8074" s="367"/>
      <c r="T8074" s="367"/>
      <c r="U8074" s="368"/>
      <c r="V8074" s="1"/>
      <c r="W8074" s="1"/>
      <c r="X8074" s="1"/>
      <c r="Y8074" s="1"/>
      <c r="Z8074" s="1"/>
      <c r="AA8074" s="1"/>
      <c r="AB8074" s="1"/>
      <c r="AC8074" s="1"/>
    </row>
    <row r="8075" spans="1:29" ht="15" customHeight="1" x14ac:dyDescent="0.25">
      <c r="A8075" s="342"/>
      <c r="B8075" s="417"/>
      <c r="C8075" s="418"/>
      <c r="S8075" s="367"/>
      <c r="T8075" s="367"/>
      <c r="U8075" s="368"/>
      <c r="V8075" s="1"/>
      <c r="W8075" s="1"/>
      <c r="X8075" s="1"/>
      <c r="Y8075" s="1"/>
      <c r="Z8075" s="1"/>
      <c r="AA8075" s="1"/>
      <c r="AB8075" s="1"/>
      <c r="AC8075" s="1"/>
    </row>
    <row r="8076" spans="1:29" ht="15" customHeight="1" x14ac:dyDescent="0.25">
      <c r="A8076" s="342"/>
      <c r="B8076" s="417"/>
      <c r="C8076" s="418"/>
      <c r="S8076" s="367"/>
      <c r="T8076" s="367"/>
      <c r="U8076" s="368"/>
      <c r="V8076" s="1"/>
      <c r="W8076" s="1"/>
      <c r="X8076" s="1"/>
      <c r="Y8076" s="1"/>
      <c r="Z8076" s="1"/>
      <c r="AA8076" s="1"/>
      <c r="AB8076" s="1"/>
      <c r="AC8076" s="1"/>
    </row>
    <row r="8077" spans="1:29" ht="15" customHeight="1" x14ac:dyDescent="0.25">
      <c r="A8077" s="342"/>
      <c r="B8077" s="417"/>
      <c r="C8077" s="418"/>
      <c r="S8077" s="367"/>
      <c r="T8077" s="367"/>
      <c r="U8077" s="368"/>
      <c r="V8077" s="1"/>
      <c r="W8077" s="1"/>
      <c r="X8077" s="1"/>
      <c r="Y8077" s="1"/>
      <c r="Z8077" s="1"/>
      <c r="AA8077" s="1"/>
      <c r="AB8077" s="1"/>
      <c r="AC8077" s="1"/>
    </row>
    <row r="8078" spans="1:29" ht="15" customHeight="1" x14ac:dyDescent="0.25">
      <c r="A8078" s="342"/>
      <c r="B8078" s="417"/>
      <c r="C8078" s="418"/>
      <c r="S8078" s="367"/>
      <c r="T8078" s="367"/>
      <c r="U8078" s="368"/>
      <c r="V8078" s="1"/>
      <c r="W8078" s="1"/>
      <c r="X8078" s="1"/>
      <c r="Y8078" s="1"/>
      <c r="Z8078" s="1"/>
      <c r="AA8078" s="1"/>
      <c r="AB8078" s="1"/>
      <c r="AC8078" s="1"/>
    </row>
    <row r="8079" spans="1:29" ht="15" customHeight="1" x14ac:dyDescent="0.25">
      <c r="A8079" s="342"/>
      <c r="B8079" s="417"/>
      <c r="C8079" s="418"/>
      <c r="S8079" s="367"/>
      <c r="T8079" s="367"/>
      <c r="U8079" s="368"/>
      <c r="V8079" s="1"/>
      <c r="W8079" s="1"/>
      <c r="X8079" s="1"/>
      <c r="Y8079" s="1"/>
      <c r="Z8079" s="1"/>
      <c r="AA8079" s="1"/>
      <c r="AB8079" s="1"/>
      <c r="AC8079" s="1"/>
    </row>
    <row r="8080" spans="1:29" ht="15" customHeight="1" x14ac:dyDescent="0.25">
      <c r="A8080" s="342"/>
      <c r="B8080" s="417"/>
      <c r="C8080" s="418"/>
      <c r="S8080" s="367"/>
      <c r="T8080" s="367"/>
      <c r="U8080" s="368"/>
      <c r="V8080" s="1"/>
      <c r="W8080" s="1"/>
      <c r="X8080" s="1"/>
      <c r="Y8080" s="1"/>
      <c r="Z8080" s="1"/>
      <c r="AA8080" s="1"/>
      <c r="AB8080" s="1"/>
      <c r="AC8080" s="1"/>
    </row>
    <row r="8081" spans="1:29" ht="15" customHeight="1" x14ac:dyDescent="0.25">
      <c r="A8081" s="342"/>
      <c r="B8081" s="417"/>
      <c r="C8081" s="418"/>
      <c r="S8081" s="367"/>
      <c r="T8081" s="367"/>
      <c r="U8081" s="368"/>
      <c r="V8081" s="1"/>
      <c r="W8081" s="1"/>
      <c r="X8081" s="1"/>
      <c r="Y8081" s="1"/>
      <c r="Z8081" s="1"/>
      <c r="AA8081" s="1"/>
      <c r="AB8081" s="1"/>
      <c r="AC8081" s="1"/>
    </row>
    <row r="8082" spans="1:29" ht="15" customHeight="1" x14ac:dyDescent="0.25">
      <c r="A8082" s="342"/>
      <c r="B8082" s="417"/>
      <c r="C8082" s="418"/>
      <c r="S8082" s="367"/>
      <c r="T8082" s="367"/>
      <c r="U8082" s="368"/>
      <c r="V8082" s="1"/>
      <c r="W8082" s="1"/>
      <c r="X8082" s="1"/>
      <c r="Y8082" s="1"/>
      <c r="Z8082" s="1"/>
      <c r="AA8082" s="1"/>
      <c r="AB8082" s="1"/>
      <c r="AC8082" s="1"/>
    </row>
    <row r="8083" spans="1:29" ht="15" customHeight="1" x14ac:dyDescent="0.25">
      <c r="A8083" s="342"/>
      <c r="B8083" s="417"/>
      <c r="C8083" s="418"/>
      <c r="S8083" s="367"/>
      <c r="T8083" s="367"/>
      <c r="U8083" s="368"/>
      <c r="V8083" s="1"/>
      <c r="W8083" s="1"/>
      <c r="X8083" s="1"/>
      <c r="Y8083" s="1"/>
      <c r="Z8083" s="1"/>
      <c r="AA8083" s="1"/>
      <c r="AB8083" s="1"/>
      <c r="AC8083" s="1"/>
    </row>
    <row r="8084" spans="1:29" ht="15" customHeight="1" x14ac:dyDescent="0.25">
      <c r="A8084" s="342"/>
      <c r="B8084" s="417"/>
      <c r="C8084" s="418"/>
      <c r="S8084" s="367"/>
      <c r="T8084" s="367"/>
      <c r="U8084" s="368"/>
      <c r="V8084" s="1"/>
      <c r="W8084" s="1"/>
      <c r="X8084" s="1"/>
      <c r="Y8084" s="1"/>
      <c r="Z8084" s="1"/>
      <c r="AA8084" s="1"/>
      <c r="AB8084" s="1"/>
      <c r="AC8084" s="1"/>
    </row>
    <row r="8085" spans="1:29" ht="15" customHeight="1" x14ac:dyDescent="0.25">
      <c r="A8085" s="342"/>
      <c r="B8085" s="417"/>
      <c r="C8085" s="418"/>
      <c r="S8085" s="367"/>
      <c r="T8085" s="367"/>
      <c r="U8085" s="368"/>
      <c r="V8085" s="1"/>
      <c r="W8085" s="1"/>
      <c r="X8085" s="1"/>
      <c r="Y8085" s="1"/>
      <c r="Z8085" s="1"/>
      <c r="AA8085" s="1"/>
      <c r="AB8085" s="1"/>
      <c r="AC8085" s="1"/>
    </row>
    <row r="8086" spans="1:29" ht="15" customHeight="1" x14ac:dyDescent="0.25">
      <c r="A8086" s="342"/>
      <c r="B8086" s="417"/>
      <c r="C8086" s="418"/>
      <c r="S8086" s="367"/>
      <c r="T8086" s="367"/>
      <c r="U8086" s="368"/>
      <c r="V8086" s="1"/>
      <c r="W8086" s="1"/>
      <c r="X8086" s="1"/>
      <c r="Y8086" s="1"/>
      <c r="Z8086" s="1"/>
      <c r="AA8086" s="1"/>
      <c r="AB8086" s="1"/>
      <c r="AC8086" s="1"/>
    </row>
    <row r="8087" spans="1:29" ht="15" customHeight="1" x14ac:dyDescent="0.25">
      <c r="A8087" s="342"/>
      <c r="B8087" s="417"/>
      <c r="C8087" s="418"/>
      <c r="S8087" s="367"/>
      <c r="T8087" s="367"/>
      <c r="U8087" s="368"/>
      <c r="V8087" s="1"/>
      <c r="W8087" s="1"/>
      <c r="X8087" s="1"/>
      <c r="Y8087" s="1"/>
      <c r="Z8087" s="1"/>
      <c r="AA8087" s="1"/>
      <c r="AB8087" s="1"/>
      <c r="AC8087" s="1"/>
    </row>
    <row r="8088" spans="1:29" ht="15" customHeight="1" x14ac:dyDescent="0.25">
      <c r="A8088" s="342"/>
      <c r="B8088" s="417"/>
      <c r="C8088" s="418"/>
      <c r="S8088" s="367"/>
      <c r="T8088" s="367"/>
      <c r="U8088" s="368"/>
      <c r="V8088" s="1"/>
      <c r="W8088" s="1"/>
      <c r="X8088" s="1"/>
      <c r="Y8088" s="1"/>
      <c r="Z8088" s="1"/>
      <c r="AA8088" s="1"/>
      <c r="AB8088" s="1"/>
      <c r="AC8088" s="1"/>
    </row>
    <row r="8089" spans="1:29" ht="15" customHeight="1" x14ac:dyDescent="0.25">
      <c r="A8089" s="342"/>
      <c r="B8089" s="417"/>
      <c r="C8089" s="418"/>
      <c r="S8089" s="367"/>
      <c r="T8089" s="367"/>
      <c r="U8089" s="368"/>
      <c r="V8089" s="1"/>
      <c r="W8089" s="1"/>
      <c r="X8089" s="1"/>
      <c r="Y8089" s="1"/>
      <c r="Z8089" s="1"/>
      <c r="AA8089" s="1"/>
      <c r="AB8089" s="1"/>
      <c r="AC8089" s="1"/>
    </row>
    <row r="8090" spans="1:29" ht="15" customHeight="1" x14ac:dyDescent="0.25">
      <c r="A8090" s="342"/>
      <c r="B8090" s="417"/>
      <c r="C8090" s="418"/>
      <c r="S8090" s="367"/>
      <c r="T8090" s="367"/>
      <c r="U8090" s="368"/>
      <c r="V8090" s="1"/>
      <c r="W8090" s="1"/>
      <c r="X8090" s="1"/>
      <c r="Y8090" s="1"/>
      <c r="Z8090" s="1"/>
      <c r="AA8090" s="1"/>
      <c r="AB8090" s="1"/>
      <c r="AC8090" s="1"/>
    </row>
    <row r="8091" spans="1:29" ht="15" customHeight="1" x14ac:dyDescent="0.25">
      <c r="A8091" s="342"/>
      <c r="B8091" s="417"/>
      <c r="C8091" s="418"/>
      <c r="S8091" s="367"/>
      <c r="T8091" s="367"/>
      <c r="U8091" s="368"/>
      <c r="V8091" s="1"/>
      <c r="W8091" s="1"/>
      <c r="X8091" s="1"/>
      <c r="Y8091" s="1"/>
      <c r="Z8091" s="1"/>
      <c r="AA8091" s="1"/>
      <c r="AB8091" s="1"/>
      <c r="AC8091" s="1"/>
    </row>
    <row r="8092" spans="1:29" ht="15" customHeight="1" x14ac:dyDescent="0.25">
      <c r="A8092" s="342"/>
      <c r="B8092" s="417"/>
      <c r="C8092" s="418"/>
      <c r="S8092" s="367"/>
      <c r="T8092" s="367"/>
      <c r="U8092" s="368"/>
      <c r="V8092" s="1"/>
      <c r="W8092" s="1"/>
      <c r="X8092" s="1"/>
      <c r="Y8092" s="1"/>
      <c r="Z8092" s="1"/>
      <c r="AA8092" s="1"/>
      <c r="AB8092" s="1"/>
      <c r="AC8092" s="1"/>
    </row>
    <row r="8093" spans="1:29" ht="15" customHeight="1" x14ac:dyDescent="0.25">
      <c r="A8093" s="342"/>
      <c r="B8093" s="417"/>
      <c r="C8093" s="418"/>
      <c r="S8093" s="367"/>
      <c r="T8093" s="367"/>
      <c r="U8093" s="368"/>
      <c r="V8093" s="1"/>
      <c r="W8093" s="1"/>
      <c r="X8093" s="1"/>
      <c r="Y8093" s="1"/>
      <c r="Z8093" s="1"/>
      <c r="AA8093" s="1"/>
      <c r="AB8093" s="1"/>
      <c r="AC8093" s="1"/>
    </row>
    <row r="8094" spans="1:29" ht="15" customHeight="1" x14ac:dyDescent="0.25">
      <c r="A8094" s="342"/>
      <c r="B8094" s="417"/>
      <c r="C8094" s="418"/>
      <c r="S8094" s="367"/>
      <c r="T8094" s="367"/>
      <c r="U8094" s="368"/>
      <c r="V8094" s="1"/>
      <c r="W8094" s="1"/>
      <c r="X8094" s="1"/>
      <c r="Y8094" s="1"/>
      <c r="Z8094" s="1"/>
      <c r="AA8094" s="1"/>
      <c r="AB8094" s="1"/>
      <c r="AC8094" s="1"/>
    </row>
    <row r="8095" spans="1:29" ht="15" customHeight="1" x14ac:dyDescent="0.25">
      <c r="A8095" s="342"/>
      <c r="B8095" s="417"/>
      <c r="C8095" s="418"/>
      <c r="S8095" s="367"/>
      <c r="T8095" s="367"/>
      <c r="U8095" s="368"/>
      <c r="V8095" s="1"/>
      <c r="W8095" s="1"/>
      <c r="X8095" s="1"/>
      <c r="Y8095" s="1"/>
      <c r="Z8095" s="1"/>
      <c r="AA8095" s="1"/>
      <c r="AB8095" s="1"/>
      <c r="AC8095" s="1"/>
    </row>
    <row r="8096" spans="1:29" ht="15" customHeight="1" x14ac:dyDescent="0.25">
      <c r="A8096" s="342"/>
      <c r="B8096" s="417"/>
      <c r="C8096" s="418"/>
      <c r="S8096" s="367"/>
      <c r="T8096" s="367"/>
      <c r="U8096" s="368"/>
      <c r="V8096" s="1"/>
      <c r="W8096" s="1"/>
      <c r="X8096" s="1"/>
      <c r="Y8096" s="1"/>
      <c r="Z8096" s="1"/>
      <c r="AA8096" s="1"/>
      <c r="AB8096" s="1"/>
      <c r="AC8096" s="1"/>
    </row>
    <row r="8097" spans="1:29" ht="15" customHeight="1" x14ac:dyDescent="0.25">
      <c r="A8097" s="342"/>
      <c r="B8097" s="417"/>
      <c r="C8097" s="418"/>
      <c r="S8097" s="367"/>
      <c r="T8097" s="367"/>
      <c r="U8097" s="368"/>
      <c r="V8097" s="1"/>
      <c r="W8097" s="1"/>
      <c r="X8097" s="1"/>
      <c r="Y8097" s="1"/>
      <c r="Z8097" s="1"/>
      <c r="AA8097" s="1"/>
      <c r="AB8097" s="1"/>
      <c r="AC8097" s="1"/>
    </row>
    <row r="8098" spans="1:29" ht="15" customHeight="1" x14ac:dyDescent="0.25">
      <c r="A8098" s="342"/>
      <c r="B8098" s="417"/>
      <c r="C8098" s="418"/>
      <c r="S8098" s="367"/>
      <c r="T8098" s="367"/>
      <c r="U8098" s="368"/>
      <c r="V8098" s="1"/>
      <c r="W8098" s="1"/>
      <c r="X8098" s="1"/>
      <c r="Y8098" s="1"/>
      <c r="Z8098" s="1"/>
      <c r="AA8098" s="1"/>
      <c r="AB8098" s="1"/>
      <c r="AC8098" s="1"/>
    </row>
    <row r="8099" spans="1:29" ht="15" customHeight="1" x14ac:dyDescent="0.25">
      <c r="A8099" s="342"/>
      <c r="B8099" s="417"/>
      <c r="C8099" s="418"/>
      <c r="S8099" s="367"/>
      <c r="T8099" s="367"/>
      <c r="U8099" s="368"/>
      <c r="V8099" s="1"/>
      <c r="W8099" s="1"/>
      <c r="X8099" s="1"/>
      <c r="Y8099" s="1"/>
      <c r="Z8099" s="1"/>
      <c r="AA8099" s="1"/>
      <c r="AB8099" s="1"/>
      <c r="AC8099" s="1"/>
    </row>
    <row r="8100" spans="1:29" ht="15" customHeight="1" x14ac:dyDescent="0.25">
      <c r="A8100" s="342"/>
      <c r="B8100" s="417"/>
      <c r="C8100" s="418"/>
      <c r="S8100" s="367"/>
      <c r="T8100" s="367"/>
      <c r="U8100" s="368"/>
      <c r="V8100" s="1"/>
      <c r="W8100" s="1"/>
      <c r="X8100" s="1"/>
      <c r="Y8100" s="1"/>
      <c r="Z8100" s="1"/>
      <c r="AA8100" s="1"/>
      <c r="AB8100" s="1"/>
      <c r="AC8100" s="1"/>
    </row>
    <row r="8101" spans="1:29" ht="15" customHeight="1" x14ac:dyDescent="0.25">
      <c r="A8101" s="342"/>
      <c r="B8101" s="417"/>
      <c r="C8101" s="418"/>
      <c r="S8101" s="367"/>
      <c r="T8101" s="367"/>
      <c r="U8101" s="368"/>
      <c r="V8101" s="1"/>
      <c r="W8101" s="1"/>
      <c r="X8101" s="1"/>
      <c r="Y8101" s="1"/>
      <c r="Z8101" s="1"/>
      <c r="AA8101" s="1"/>
      <c r="AB8101" s="1"/>
      <c r="AC8101" s="1"/>
    </row>
    <row r="8102" spans="1:29" ht="15" customHeight="1" x14ac:dyDescent="0.25">
      <c r="A8102" s="342"/>
      <c r="B8102" s="417"/>
      <c r="C8102" s="418"/>
      <c r="S8102" s="367"/>
      <c r="T8102" s="367"/>
      <c r="U8102" s="368"/>
      <c r="V8102" s="1"/>
      <c r="W8102" s="1"/>
      <c r="X8102" s="1"/>
      <c r="Y8102" s="1"/>
      <c r="Z8102" s="1"/>
      <c r="AA8102" s="1"/>
      <c r="AB8102" s="1"/>
      <c r="AC8102" s="1"/>
    </row>
    <row r="8103" spans="1:29" ht="15" customHeight="1" x14ac:dyDescent="0.25">
      <c r="A8103" s="342"/>
      <c r="B8103" s="417"/>
      <c r="C8103" s="418"/>
      <c r="S8103" s="367"/>
      <c r="T8103" s="367"/>
      <c r="U8103" s="368"/>
      <c r="V8103" s="1"/>
      <c r="W8103" s="1"/>
      <c r="X8103" s="1"/>
      <c r="Y8103" s="1"/>
      <c r="Z8103" s="1"/>
      <c r="AA8103" s="1"/>
      <c r="AB8103" s="1"/>
      <c r="AC8103" s="1"/>
    </row>
    <row r="8104" spans="1:29" ht="15" customHeight="1" x14ac:dyDescent="0.25">
      <c r="A8104" s="342"/>
      <c r="B8104" s="417"/>
      <c r="C8104" s="418"/>
      <c r="S8104" s="367"/>
      <c r="T8104" s="367"/>
      <c r="U8104" s="368"/>
      <c r="V8104" s="1"/>
      <c r="W8104" s="1"/>
      <c r="X8104" s="1"/>
      <c r="Y8104" s="1"/>
      <c r="Z8104" s="1"/>
      <c r="AA8104" s="1"/>
      <c r="AB8104" s="1"/>
      <c r="AC8104" s="1"/>
    </row>
    <row r="8105" spans="1:29" ht="15" customHeight="1" x14ac:dyDescent="0.25">
      <c r="A8105" s="342"/>
      <c r="B8105" s="417"/>
      <c r="C8105" s="418"/>
      <c r="S8105" s="367"/>
      <c r="T8105" s="367"/>
      <c r="U8105" s="368"/>
      <c r="V8105" s="1"/>
      <c r="W8105" s="1"/>
      <c r="X8105" s="1"/>
      <c r="Y8105" s="1"/>
      <c r="Z8105" s="1"/>
      <c r="AA8105" s="1"/>
      <c r="AB8105" s="1"/>
      <c r="AC8105" s="1"/>
    </row>
    <row r="8106" spans="1:29" ht="15" customHeight="1" x14ac:dyDescent="0.25">
      <c r="A8106" s="342"/>
      <c r="B8106" s="417"/>
      <c r="C8106" s="418"/>
      <c r="S8106" s="367"/>
      <c r="T8106" s="367"/>
      <c r="U8106" s="368"/>
      <c r="V8106" s="1"/>
      <c r="W8106" s="1"/>
      <c r="X8106" s="1"/>
      <c r="Y8106" s="1"/>
      <c r="Z8106" s="1"/>
      <c r="AA8106" s="1"/>
      <c r="AB8106" s="1"/>
      <c r="AC8106" s="1"/>
    </row>
    <row r="8107" spans="1:29" ht="15" customHeight="1" x14ac:dyDescent="0.25">
      <c r="A8107" s="342"/>
      <c r="B8107" s="417"/>
      <c r="C8107" s="418"/>
      <c r="S8107" s="367"/>
      <c r="T8107" s="367"/>
      <c r="U8107" s="368"/>
      <c r="V8107" s="1"/>
      <c r="W8107" s="1"/>
      <c r="X8107" s="1"/>
      <c r="Y8107" s="1"/>
      <c r="Z8107" s="1"/>
      <c r="AA8107" s="1"/>
      <c r="AB8107" s="1"/>
      <c r="AC8107" s="1"/>
    </row>
    <row r="8108" spans="1:29" ht="15" customHeight="1" x14ac:dyDescent="0.25">
      <c r="A8108" s="342"/>
      <c r="B8108" s="417"/>
      <c r="C8108" s="418"/>
      <c r="S8108" s="367"/>
      <c r="T8108" s="367"/>
      <c r="U8108" s="368"/>
      <c r="V8108" s="1"/>
      <c r="W8108" s="1"/>
      <c r="X8108" s="1"/>
      <c r="Y8108" s="1"/>
      <c r="Z8108" s="1"/>
      <c r="AA8108" s="1"/>
      <c r="AB8108" s="1"/>
      <c r="AC8108" s="1"/>
    </row>
    <row r="8109" spans="1:29" ht="15" customHeight="1" x14ac:dyDescent="0.25">
      <c r="A8109" s="342"/>
      <c r="B8109" s="417"/>
      <c r="C8109" s="418"/>
      <c r="S8109" s="367"/>
      <c r="T8109" s="367"/>
      <c r="U8109" s="368"/>
      <c r="V8109" s="1"/>
      <c r="W8109" s="1"/>
      <c r="X8109" s="1"/>
      <c r="Y8109" s="1"/>
      <c r="Z8109" s="1"/>
      <c r="AA8109" s="1"/>
      <c r="AB8109" s="1"/>
      <c r="AC8109" s="1"/>
    </row>
    <row r="8110" spans="1:29" ht="15" customHeight="1" x14ac:dyDescent="0.25">
      <c r="A8110" s="342"/>
      <c r="B8110" s="417"/>
      <c r="C8110" s="418"/>
      <c r="S8110" s="367"/>
      <c r="T8110" s="367"/>
      <c r="U8110" s="368"/>
      <c r="V8110" s="1"/>
      <c r="W8110" s="1"/>
      <c r="X8110" s="1"/>
      <c r="Y8110" s="1"/>
      <c r="Z8110" s="1"/>
      <c r="AA8110" s="1"/>
      <c r="AB8110" s="1"/>
      <c r="AC8110" s="1"/>
    </row>
    <row r="8111" spans="1:29" ht="15" customHeight="1" x14ac:dyDescent="0.25">
      <c r="A8111" s="342"/>
      <c r="B8111" s="417"/>
      <c r="C8111" s="418"/>
      <c r="S8111" s="367"/>
      <c r="T8111" s="367"/>
      <c r="U8111" s="368"/>
      <c r="V8111" s="1"/>
      <c r="W8111" s="1"/>
      <c r="X8111" s="1"/>
      <c r="Y8111" s="1"/>
      <c r="Z8111" s="1"/>
      <c r="AA8111" s="1"/>
      <c r="AB8111" s="1"/>
      <c r="AC8111" s="1"/>
    </row>
    <row r="8112" spans="1:29" ht="15" customHeight="1" x14ac:dyDescent="0.25">
      <c r="A8112" s="342"/>
      <c r="B8112" s="417"/>
      <c r="C8112" s="418"/>
      <c r="S8112" s="367"/>
      <c r="T8112" s="367"/>
      <c r="U8112" s="368"/>
      <c r="V8112" s="1"/>
      <c r="W8112" s="1"/>
      <c r="X8112" s="1"/>
      <c r="Y8112" s="1"/>
      <c r="Z8112" s="1"/>
      <c r="AA8112" s="1"/>
      <c r="AB8112" s="1"/>
      <c r="AC8112" s="1"/>
    </row>
    <row r="8113" spans="1:29" ht="15" customHeight="1" x14ac:dyDescent="0.25">
      <c r="A8113" s="342"/>
      <c r="B8113" s="417"/>
      <c r="C8113" s="418"/>
      <c r="S8113" s="367"/>
      <c r="T8113" s="367"/>
      <c r="U8113" s="368"/>
      <c r="V8113" s="1"/>
      <c r="W8113" s="1"/>
      <c r="X8113" s="1"/>
      <c r="Y8113" s="1"/>
      <c r="Z8113" s="1"/>
      <c r="AA8113" s="1"/>
      <c r="AB8113" s="1"/>
      <c r="AC8113" s="1"/>
    </row>
    <row r="8114" spans="1:29" ht="15" customHeight="1" x14ac:dyDescent="0.25">
      <c r="A8114" s="342"/>
      <c r="B8114" s="417"/>
      <c r="C8114" s="418"/>
      <c r="S8114" s="367"/>
      <c r="T8114" s="367"/>
      <c r="U8114" s="368"/>
      <c r="V8114" s="1"/>
      <c r="W8114" s="1"/>
      <c r="X8114" s="1"/>
      <c r="Y8114" s="1"/>
      <c r="Z8114" s="1"/>
      <c r="AA8114" s="1"/>
      <c r="AB8114" s="1"/>
      <c r="AC8114" s="1"/>
    </row>
    <row r="8115" spans="1:29" ht="15" customHeight="1" x14ac:dyDescent="0.25">
      <c r="A8115" s="342"/>
      <c r="B8115" s="417"/>
      <c r="C8115" s="418"/>
      <c r="S8115" s="367"/>
      <c r="T8115" s="367"/>
      <c r="U8115" s="368"/>
      <c r="V8115" s="1"/>
      <c r="W8115" s="1"/>
      <c r="X8115" s="1"/>
      <c r="Y8115" s="1"/>
      <c r="Z8115" s="1"/>
      <c r="AA8115" s="1"/>
      <c r="AB8115" s="1"/>
      <c r="AC8115" s="1"/>
    </row>
    <row r="8116" spans="1:29" ht="15" customHeight="1" x14ac:dyDescent="0.25">
      <c r="A8116" s="342"/>
      <c r="B8116" s="417"/>
      <c r="C8116" s="418"/>
      <c r="S8116" s="367"/>
      <c r="T8116" s="367"/>
      <c r="U8116" s="368"/>
      <c r="V8116" s="1"/>
      <c r="W8116" s="1"/>
      <c r="X8116" s="1"/>
      <c r="Y8116" s="1"/>
      <c r="Z8116" s="1"/>
      <c r="AA8116" s="1"/>
      <c r="AB8116" s="1"/>
      <c r="AC8116" s="1"/>
    </row>
    <row r="8117" spans="1:29" ht="15" customHeight="1" x14ac:dyDescent="0.25">
      <c r="A8117" s="342"/>
      <c r="B8117" s="417"/>
      <c r="C8117" s="418"/>
      <c r="S8117" s="367"/>
      <c r="T8117" s="367"/>
      <c r="U8117" s="368"/>
      <c r="V8117" s="1"/>
      <c r="W8117" s="1"/>
      <c r="X8117" s="1"/>
      <c r="Y8117" s="1"/>
      <c r="Z8117" s="1"/>
      <c r="AA8117" s="1"/>
      <c r="AB8117" s="1"/>
      <c r="AC8117" s="1"/>
    </row>
    <row r="8118" spans="1:29" ht="15" customHeight="1" x14ac:dyDescent="0.25">
      <c r="A8118" s="342"/>
      <c r="B8118" s="417"/>
      <c r="C8118" s="418"/>
      <c r="S8118" s="367"/>
      <c r="T8118" s="367"/>
      <c r="U8118" s="368"/>
      <c r="V8118" s="1"/>
      <c r="W8118" s="1"/>
      <c r="X8118" s="1"/>
      <c r="Y8118" s="1"/>
      <c r="Z8118" s="1"/>
      <c r="AA8118" s="1"/>
      <c r="AB8118" s="1"/>
      <c r="AC8118" s="1"/>
    </row>
    <row r="8119" spans="1:29" ht="15" customHeight="1" x14ac:dyDescent="0.25">
      <c r="A8119" s="342"/>
      <c r="B8119" s="417"/>
      <c r="C8119" s="418"/>
      <c r="S8119" s="367"/>
      <c r="T8119" s="367"/>
      <c r="U8119" s="368"/>
      <c r="V8119" s="1"/>
      <c r="W8119" s="1"/>
      <c r="X8119" s="1"/>
      <c r="Y8119" s="1"/>
      <c r="Z8119" s="1"/>
      <c r="AA8119" s="1"/>
      <c r="AB8119" s="1"/>
      <c r="AC8119" s="1"/>
    </row>
    <row r="8120" spans="1:29" ht="15" customHeight="1" x14ac:dyDescent="0.25">
      <c r="A8120" s="342"/>
      <c r="B8120" s="417"/>
      <c r="C8120" s="418"/>
      <c r="S8120" s="367"/>
      <c r="T8120" s="367"/>
      <c r="U8120" s="368"/>
      <c r="V8120" s="1"/>
      <c r="W8120" s="1"/>
      <c r="X8120" s="1"/>
      <c r="Y8120" s="1"/>
      <c r="Z8120" s="1"/>
      <c r="AA8120" s="1"/>
      <c r="AB8120" s="1"/>
      <c r="AC8120" s="1"/>
    </row>
    <row r="8121" spans="1:29" ht="15" customHeight="1" x14ac:dyDescent="0.25">
      <c r="A8121" s="342"/>
      <c r="B8121" s="417"/>
      <c r="C8121" s="418"/>
      <c r="S8121" s="367"/>
      <c r="T8121" s="367"/>
      <c r="U8121" s="368"/>
      <c r="V8121" s="1"/>
      <c r="W8121" s="1"/>
      <c r="X8121" s="1"/>
      <c r="Y8121" s="1"/>
      <c r="Z8121" s="1"/>
      <c r="AA8121" s="1"/>
      <c r="AB8121" s="1"/>
      <c r="AC8121" s="1"/>
    </row>
    <row r="8122" spans="1:29" ht="15" customHeight="1" x14ac:dyDescent="0.25">
      <c r="A8122" s="342"/>
      <c r="B8122" s="417"/>
      <c r="C8122" s="418"/>
      <c r="S8122" s="367"/>
      <c r="T8122" s="367"/>
      <c r="U8122" s="368"/>
      <c r="V8122" s="1"/>
      <c r="W8122" s="1"/>
      <c r="X8122" s="1"/>
      <c r="Y8122" s="1"/>
      <c r="Z8122" s="1"/>
      <c r="AA8122" s="1"/>
      <c r="AB8122" s="1"/>
      <c r="AC8122" s="1"/>
    </row>
    <row r="8123" spans="1:29" ht="15" customHeight="1" x14ac:dyDescent="0.25">
      <c r="A8123" s="342"/>
      <c r="B8123" s="417"/>
      <c r="C8123" s="418"/>
      <c r="S8123" s="367"/>
      <c r="T8123" s="367"/>
      <c r="U8123" s="368"/>
      <c r="V8123" s="1"/>
      <c r="W8123" s="1"/>
      <c r="X8123" s="1"/>
      <c r="Y8123" s="1"/>
      <c r="Z8123" s="1"/>
      <c r="AA8123" s="1"/>
      <c r="AB8123" s="1"/>
      <c r="AC8123" s="1"/>
    </row>
    <row r="8124" spans="1:29" ht="15" customHeight="1" x14ac:dyDescent="0.25">
      <c r="A8124" s="342"/>
      <c r="B8124" s="417"/>
      <c r="C8124" s="418"/>
      <c r="S8124" s="367"/>
      <c r="T8124" s="367"/>
      <c r="U8124" s="368"/>
      <c r="V8124" s="1"/>
      <c r="W8124" s="1"/>
      <c r="X8124" s="1"/>
      <c r="Y8124" s="1"/>
      <c r="Z8124" s="1"/>
      <c r="AA8124" s="1"/>
      <c r="AB8124" s="1"/>
      <c r="AC8124" s="1"/>
    </row>
    <row r="8125" spans="1:29" ht="15" customHeight="1" x14ac:dyDescent="0.25">
      <c r="A8125" s="342"/>
      <c r="B8125" s="417"/>
      <c r="C8125" s="418"/>
      <c r="S8125" s="367"/>
      <c r="T8125" s="367"/>
      <c r="U8125" s="368"/>
      <c r="V8125" s="1"/>
      <c r="W8125" s="1"/>
      <c r="X8125" s="1"/>
      <c r="Y8125" s="1"/>
      <c r="Z8125" s="1"/>
      <c r="AA8125" s="1"/>
      <c r="AB8125" s="1"/>
      <c r="AC8125" s="1"/>
    </row>
    <row r="8126" spans="1:29" ht="15" customHeight="1" x14ac:dyDescent="0.25">
      <c r="A8126" s="342"/>
      <c r="B8126" s="417"/>
      <c r="C8126" s="418"/>
      <c r="S8126" s="367"/>
      <c r="T8126" s="367"/>
      <c r="U8126" s="368"/>
      <c r="V8126" s="1"/>
      <c r="W8126" s="1"/>
      <c r="X8126" s="1"/>
      <c r="Y8126" s="1"/>
      <c r="Z8126" s="1"/>
      <c r="AA8126" s="1"/>
      <c r="AB8126" s="1"/>
      <c r="AC8126" s="1"/>
    </row>
    <row r="8127" spans="1:29" ht="15" customHeight="1" x14ac:dyDescent="0.25">
      <c r="A8127" s="342"/>
      <c r="B8127" s="417"/>
      <c r="C8127" s="418"/>
      <c r="S8127" s="367"/>
      <c r="T8127" s="367"/>
      <c r="U8127" s="368"/>
      <c r="V8127" s="1"/>
      <c r="W8127" s="1"/>
      <c r="X8127" s="1"/>
      <c r="Y8127" s="1"/>
      <c r="Z8127" s="1"/>
      <c r="AA8127" s="1"/>
      <c r="AB8127" s="1"/>
      <c r="AC8127" s="1"/>
    </row>
    <row r="8128" spans="1:29" ht="15" customHeight="1" x14ac:dyDescent="0.25">
      <c r="A8128" s="342"/>
      <c r="B8128" s="417"/>
      <c r="C8128" s="418"/>
      <c r="S8128" s="367"/>
      <c r="T8128" s="367"/>
      <c r="U8128" s="368"/>
      <c r="V8128" s="1"/>
      <c r="W8128" s="1"/>
      <c r="X8128" s="1"/>
      <c r="Y8128" s="1"/>
      <c r="Z8128" s="1"/>
      <c r="AA8128" s="1"/>
      <c r="AB8128" s="1"/>
      <c r="AC8128" s="1"/>
    </row>
    <row r="8129" spans="1:29" ht="15" customHeight="1" x14ac:dyDescent="0.25">
      <c r="A8129" s="342"/>
      <c r="B8129" s="417"/>
      <c r="C8129" s="418"/>
      <c r="S8129" s="367"/>
      <c r="T8129" s="367"/>
      <c r="U8129" s="368"/>
      <c r="V8129" s="1"/>
      <c r="W8129" s="1"/>
      <c r="X8129" s="1"/>
      <c r="Y8129" s="1"/>
      <c r="Z8129" s="1"/>
      <c r="AA8129" s="1"/>
      <c r="AB8129" s="1"/>
      <c r="AC8129" s="1"/>
    </row>
    <row r="8130" spans="1:29" ht="15" customHeight="1" x14ac:dyDescent="0.25">
      <c r="A8130" s="342"/>
      <c r="B8130" s="417"/>
      <c r="C8130" s="418"/>
      <c r="S8130" s="367"/>
      <c r="T8130" s="367"/>
      <c r="U8130" s="368"/>
      <c r="V8130" s="1"/>
      <c r="W8130" s="1"/>
      <c r="X8130" s="1"/>
      <c r="Y8130" s="1"/>
      <c r="Z8130" s="1"/>
      <c r="AA8130" s="1"/>
      <c r="AB8130" s="1"/>
      <c r="AC8130" s="1"/>
    </row>
    <row r="8131" spans="1:29" ht="15" customHeight="1" x14ac:dyDescent="0.25">
      <c r="A8131" s="342"/>
      <c r="B8131" s="417"/>
      <c r="C8131" s="418"/>
      <c r="S8131" s="367"/>
      <c r="T8131" s="367"/>
      <c r="U8131" s="368"/>
      <c r="V8131" s="1"/>
      <c r="W8131" s="1"/>
      <c r="X8131" s="1"/>
      <c r="Y8131" s="1"/>
      <c r="Z8131" s="1"/>
      <c r="AA8131" s="1"/>
      <c r="AB8131" s="1"/>
      <c r="AC8131" s="1"/>
    </row>
    <row r="8132" spans="1:29" ht="15" customHeight="1" x14ac:dyDescent="0.25">
      <c r="A8132" s="342"/>
      <c r="B8132" s="417"/>
      <c r="C8132" s="418"/>
      <c r="S8132" s="367"/>
      <c r="T8132" s="367"/>
      <c r="U8132" s="368"/>
      <c r="V8132" s="1"/>
      <c r="W8132" s="1"/>
      <c r="X8132" s="1"/>
      <c r="Y8132" s="1"/>
      <c r="Z8132" s="1"/>
      <c r="AA8132" s="1"/>
      <c r="AB8132" s="1"/>
      <c r="AC8132" s="1"/>
    </row>
    <row r="8133" spans="1:29" ht="15" customHeight="1" x14ac:dyDescent="0.25">
      <c r="A8133" s="342"/>
      <c r="B8133" s="417"/>
      <c r="C8133" s="418"/>
      <c r="S8133" s="367"/>
      <c r="T8133" s="367"/>
      <c r="U8133" s="368"/>
      <c r="V8133" s="1"/>
      <c r="W8133" s="1"/>
      <c r="X8133" s="1"/>
      <c r="Y8133" s="1"/>
      <c r="Z8133" s="1"/>
      <c r="AA8133" s="1"/>
      <c r="AB8133" s="1"/>
      <c r="AC8133" s="1"/>
    </row>
    <row r="8134" spans="1:29" ht="15" customHeight="1" x14ac:dyDescent="0.25">
      <c r="A8134" s="342"/>
      <c r="B8134" s="417"/>
      <c r="C8134" s="418"/>
      <c r="S8134" s="367"/>
      <c r="T8134" s="367"/>
      <c r="U8134" s="368"/>
      <c r="V8134" s="1"/>
      <c r="W8134" s="1"/>
      <c r="X8134" s="1"/>
      <c r="Y8134" s="1"/>
      <c r="Z8134" s="1"/>
      <c r="AA8134" s="1"/>
      <c r="AB8134" s="1"/>
      <c r="AC8134" s="1"/>
    </row>
    <row r="8135" spans="1:29" ht="15" customHeight="1" x14ac:dyDescent="0.25">
      <c r="A8135" s="342"/>
      <c r="B8135" s="417"/>
      <c r="C8135" s="418"/>
      <c r="S8135" s="367"/>
      <c r="T8135" s="367"/>
      <c r="U8135" s="368"/>
      <c r="V8135" s="1"/>
      <c r="W8135" s="1"/>
      <c r="X8135" s="1"/>
      <c r="Y8135" s="1"/>
      <c r="Z8135" s="1"/>
      <c r="AA8135" s="1"/>
      <c r="AB8135" s="1"/>
      <c r="AC8135" s="1"/>
    </row>
    <row r="8136" spans="1:29" ht="15" customHeight="1" x14ac:dyDescent="0.25">
      <c r="A8136" s="342"/>
      <c r="B8136" s="417"/>
      <c r="C8136" s="418"/>
      <c r="S8136" s="367"/>
      <c r="T8136" s="367"/>
      <c r="U8136" s="368"/>
      <c r="V8136" s="1"/>
      <c r="W8136" s="1"/>
      <c r="X8136" s="1"/>
      <c r="Y8136" s="1"/>
      <c r="Z8136" s="1"/>
      <c r="AA8136" s="1"/>
      <c r="AB8136" s="1"/>
      <c r="AC8136" s="1"/>
    </row>
    <row r="8137" spans="1:29" ht="15" customHeight="1" x14ac:dyDescent="0.25">
      <c r="A8137" s="342"/>
      <c r="B8137" s="417"/>
      <c r="C8137" s="418"/>
      <c r="S8137" s="367"/>
      <c r="T8137" s="367"/>
      <c r="U8137" s="368"/>
      <c r="V8137" s="1"/>
      <c r="W8137" s="1"/>
      <c r="X8137" s="1"/>
      <c r="Y8137" s="1"/>
      <c r="Z8137" s="1"/>
      <c r="AA8137" s="1"/>
      <c r="AB8137" s="1"/>
      <c r="AC8137" s="1"/>
    </row>
    <row r="8138" spans="1:29" ht="15" customHeight="1" x14ac:dyDescent="0.25">
      <c r="A8138" s="342"/>
      <c r="B8138" s="417"/>
      <c r="C8138" s="418"/>
      <c r="S8138" s="367"/>
      <c r="T8138" s="367"/>
      <c r="U8138" s="368"/>
      <c r="V8138" s="1"/>
      <c r="W8138" s="1"/>
      <c r="X8138" s="1"/>
      <c r="Y8138" s="1"/>
      <c r="Z8138" s="1"/>
      <c r="AA8138" s="1"/>
      <c r="AB8138" s="1"/>
      <c r="AC8138" s="1"/>
    </row>
    <row r="8139" spans="1:29" ht="15" customHeight="1" x14ac:dyDescent="0.25">
      <c r="A8139" s="342"/>
      <c r="B8139" s="417"/>
      <c r="C8139" s="418"/>
      <c r="S8139" s="367"/>
      <c r="T8139" s="367"/>
      <c r="U8139" s="368"/>
      <c r="V8139" s="1"/>
      <c r="W8139" s="1"/>
      <c r="X8139" s="1"/>
      <c r="Y8139" s="1"/>
      <c r="Z8139" s="1"/>
      <c r="AA8139" s="1"/>
      <c r="AB8139" s="1"/>
      <c r="AC8139" s="1"/>
    </row>
    <row r="8140" spans="1:29" ht="15" customHeight="1" x14ac:dyDescent="0.25">
      <c r="A8140" s="342"/>
      <c r="B8140" s="417"/>
      <c r="C8140" s="418"/>
      <c r="S8140" s="367"/>
      <c r="T8140" s="367"/>
      <c r="U8140" s="368"/>
      <c r="V8140" s="1"/>
      <c r="W8140" s="1"/>
      <c r="X8140" s="1"/>
      <c r="Y8140" s="1"/>
      <c r="Z8140" s="1"/>
      <c r="AA8140" s="1"/>
      <c r="AB8140" s="1"/>
      <c r="AC8140" s="1"/>
    </row>
    <row r="8141" spans="1:29" ht="15" customHeight="1" x14ac:dyDescent="0.25">
      <c r="A8141" s="342"/>
      <c r="B8141" s="417"/>
      <c r="C8141" s="418"/>
      <c r="S8141" s="367"/>
      <c r="T8141" s="367"/>
      <c r="U8141" s="368"/>
      <c r="V8141" s="1"/>
      <c r="W8141" s="1"/>
      <c r="X8141" s="1"/>
      <c r="Y8141" s="1"/>
      <c r="Z8141" s="1"/>
      <c r="AA8141" s="1"/>
      <c r="AB8141" s="1"/>
      <c r="AC8141" s="1"/>
    </row>
    <row r="8142" spans="1:29" ht="15" customHeight="1" x14ac:dyDescent="0.25">
      <c r="A8142" s="342"/>
      <c r="B8142" s="417"/>
      <c r="C8142" s="418"/>
      <c r="S8142" s="367"/>
      <c r="T8142" s="367"/>
      <c r="U8142" s="368"/>
      <c r="V8142" s="1"/>
      <c r="W8142" s="1"/>
      <c r="X8142" s="1"/>
      <c r="Y8142" s="1"/>
      <c r="Z8142" s="1"/>
      <c r="AA8142" s="1"/>
      <c r="AB8142" s="1"/>
      <c r="AC8142" s="1"/>
    </row>
    <row r="8143" spans="1:29" ht="15" customHeight="1" x14ac:dyDescent="0.25">
      <c r="A8143" s="342"/>
      <c r="B8143" s="417"/>
      <c r="C8143" s="418"/>
      <c r="S8143" s="367"/>
      <c r="T8143" s="367"/>
      <c r="U8143" s="368"/>
      <c r="V8143" s="1"/>
      <c r="W8143" s="1"/>
      <c r="X8143" s="1"/>
      <c r="Y8143" s="1"/>
      <c r="Z8143" s="1"/>
      <c r="AA8143" s="1"/>
      <c r="AB8143" s="1"/>
      <c r="AC8143" s="1"/>
    </row>
    <row r="8144" spans="1:29" ht="15" customHeight="1" x14ac:dyDescent="0.25">
      <c r="A8144" s="342"/>
      <c r="B8144" s="417"/>
      <c r="C8144" s="418"/>
      <c r="S8144" s="367"/>
      <c r="T8144" s="367"/>
      <c r="U8144" s="368"/>
      <c r="V8144" s="1"/>
      <c r="W8144" s="1"/>
      <c r="X8144" s="1"/>
      <c r="Y8144" s="1"/>
      <c r="Z8144" s="1"/>
      <c r="AA8144" s="1"/>
      <c r="AB8144" s="1"/>
      <c r="AC8144" s="1"/>
    </row>
    <row r="8145" spans="1:29" ht="15" customHeight="1" x14ac:dyDescent="0.25">
      <c r="A8145" s="342"/>
      <c r="B8145" s="417"/>
      <c r="C8145" s="418"/>
      <c r="S8145" s="367"/>
      <c r="T8145" s="367"/>
      <c r="U8145" s="368"/>
      <c r="V8145" s="1"/>
      <c r="W8145" s="1"/>
      <c r="X8145" s="1"/>
      <c r="Y8145" s="1"/>
      <c r="Z8145" s="1"/>
      <c r="AA8145" s="1"/>
      <c r="AB8145" s="1"/>
      <c r="AC8145" s="1"/>
    </row>
    <row r="8146" spans="1:29" ht="15" customHeight="1" x14ac:dyDescent="0.25">
      <c r="A8146" s="342"/>
      <c r="B8146" s="417"/>
      <c r="C8146" s="418"/>
      <c r="S8146" s="367"/>
      <c r="T8146" s="367"/>
      <c r="U8146" s="368"/>
      <c r="V8146" s="1"/>
      <c r="W8146" s="1"/>
      <c r="X8146" s="1"/>
      <c r="Y8146" s="1"/>
      <c r="Z8146" s="1"/>
      <c r="AA8146" s="1"/>
      <c r="AB8146" s="1"/>
      <c r="AC8146" s="1"/>
    </row>
    <row r="8147" spans="1:29" ht="15" customHeight="1" x14ac:dyDescent="0.25">
      <c r="A8147" s="342"/>
      <c r="B8147" s="417"/>
      <c r="C8147" s="418"/>
      <c r="S8147" s="367"/>
      <c r="T8147" s="367"/>
      <c r="U8147" s="368"/>
      <c r="V8147" s="1"/>
      <c r="W8147" s="1"/>
      <c r="X8147" s="1"/>
      <c r="Y8147" s="1"/>
      <c r="Z8147" s="1"/>
      <c r="AA8147" s="1"/>
      <c r="AB8147" s="1"/>
      <c r="AC8147" s="1"/>
    </row>
    <row r="8148" spans="1:29" ht="15" customHeight="1" x14ac:dyDescent="0.25">
      <c r="A8148" s="342"/>
      <c r="B8148" s="417"/>
      <c r="C8148" s="418"/>
      <c r="S8148" s="367"/>
      <c r="T8148" s="367"/>
      <c r="U8148" s="368"/>
      <c r="V8148" s="1"/>
      <c r="W8148" s="1"/>
      <c r="X8148" s="1"/>
      <c r="Y8148" s="1"/>
      <c r="Z8148" s="1"/>
      <c r="AA8148" s="1"/>
      <c r="AB8148" s="1"/>
      <c r="AC8148" s="1"/>
    </row>
    <row r="8149" spans="1:29" ht="15" customHeight="1" x14ac:dyDescent="0.25">
      <c r="A8149" s="342"/>
      <c r="B8149" s="417"/>
      <c r="C8149" s="418"/>
      <c r="S8149" s="367"/>
      <c r="T8149" s="367"/>
      <c r="U8149" s="368"/>
      <c r="V8149" s="1"/>
      <c r="W8149" s="1"/>
      <c r="X8149" s="1"/>
      <c r="Y8149" s="1"/>
      <c r="Z8149" s="1"/>
      <c r="AA8149" s="1"/>
      <c r="AB8149" s="1"/>
      <c r="AC8149" s="1"/>
    </row>
    <row r="8150" spans="1:29" ht="15" customHeight="1" x14ac:dyDescent="0.25">
      <c r="A8150" s="342"/>
      <c r="B8150" s="417"/>
      <c r="C8150" s="418"/>
      <c r="S8150" s="367"/>
      <c r="T8150" s="367"/>
      <c r="U8150" s="368"/>
      <c r="V8150" s="1"/>
      <c r="W8150" s="1"/>
      <c r="X8150" s="1"/>
      <c r="Y8150" s="1"/>
      <c r="Z8150" s="1"/>
      <c r="AA8150" s="1"/>
      <c r="AB8150" s="1"/>
      <c r="AC8150" s="1"/>
    </row>
    <row r="8151" spans="1:29" ht="15" customHeight="1" x14ac:dyDescent="0.25">
      <c r="A8151" s="342"/>
      <c r="B8151" s="417"/>
      <c r="C8151" s="418"/>
      <c r="S8151" s="367"/>
      <c r="T8151" s="367"/>
      <c r="U8151" s="368"/>
      <c r="V8151" s="1"/>
      <c r="W8151" s="1"/>
      <c r="X8151" s="1"/>
      <c r="Y8151" s="1"/>
      <c r="Z8151" s="1"/>
      <c r="AA8151" s="1"/>
      <c r="AB8151" s="1"/>
      <c r="AC8151" s="1"/>
    </row>
    <row r="8152" spans="1:29" ht="15" customHeight="1" x14ac:dyDescent="0.25">
      <c r="A8152" s="342"/>
      <c r="B8152" s="417"/>
      <c r="C8152" s="418"/>
      <c r="S8152" s="367"/>
      <c r="T8152" s="367"/>
      <c r="U8152" s="368"/>
      <c r="V8152" s="1"/>
      <c r="W8152" s="1"/>
      <c r="X8152" s="1"/>
      <c r="Y8152" s="1"/>
      <c r="Z8152" s="1"/>
      <c r="AA8152" s="1"/>
      <c r="AB8152" s="1"/>
      <c r="AC8152" s="1"/>
    </row>
    <row r="8153" spans="1:29" ht="15" customHeight="1" x14ac:dyDescent="0.25">
      <c r="A8153" s="342"/>
      <c r="B8153" s="417"/>
      <c r="C8153" s="418"/>
      <c r="S8153" s="367"/>
      <c r="T8153" s="367"/>
      <c r="U8153" s="368"/>
      <c r="V8153" s="1"/>
      <c r="W8153" s="1"/>
      <c r="X8153" s="1"/>
      <c r="Y8153" s="1"/>
      <c r="Z8153" s="1"/>
      <c r="AA8153" s="1"/>
      <c r="AB8153" s="1"/>
      <c r="AC8153" s="1"/>
    </row>
    <row r="8154" spans="1:29" ht="15" customHeight="1" x14ac:dyDescent="0.25">
      <c r="A8154" s="342"/>
      <c r="B8154" s="417"/>
      <c r="C8154" s="418"/>
      <c r="S8154" s="367"/>
      <c r="T8154" s="367"/>
      <c r="U8154" s="368"/>
      <c r="V8154" s="1"/>
      <c r="W8154" s="1"/>
      <c r="X8154" s="1"/>
      <c r="Y8154" s="1"/>
      <c r="Z8154" s="1"/>
      <c r="AA8154" s="1"/>
      <c r="AB8154" s="1"/>
      <c r="AC8154" s="1"/>
    </row>
    <row r="8155" spans="1:29" ht="15" customHeight="1" x14ac:dyDescent="0.25">
      <c r="A8155" s="342"/>
      <c r="B8155" s="417"/>
      <c r="C8155" s="418"/>
      <c r="S8155" s="367"/>
      <c r="T8155" s="367"/>
      <c r="U8155" s="368"/>
      <c r="V8155" s="1"/>
      <c r="W8155" s="1"/>
      <c r="X8155" s="1"/>
      <c r="Y8155" s="1"/>
      <c r="Z8155" s="1"/>
      <c r="AA8155" s="1"/>
      <c r="AB8155" s="1"/>
      <c r="AC8155" s="1"/>
    </row>
    <row r="8156" spans="1:29" ht="15" customHeight="1" x14ac:dyDescent="0.25">
      <c r="A8156" s="342"/>
      <c r="B8156" s="417"/>
      <c r="C8156" s="418"/>
      <c r="S8156" s="367"/>
      <c r="T8156" s="367"/>
      <c r="U8156" s="368"/>
      <c r="V8156" s="1"/>
      <c r="W8156" s="1"/>
      <c r="X8156" s="1"/>
      <c r="Y8156" s="1"/>
      <c r="Z8156" s="1"/>
      <c r="AA8156" s="1"/>
      <c r="AB8156" s="1"/>
      <c r="AC8156" s="1"/>
    </row>
    <row r="8157" spans="1:29" ht="15" customHeight="1" x14ac:dyDescent="0.25">
      <c r="A8157" s="342"/>
      <c r="B8157" s="417"/>
      <c r="C8157" s="418"/>
      <c r="S8157" s="367"/>
      <c r="T8157" s="367"/>
      <c r="U8157" s="368"/>
      <c r="V8157" s="1"/>
      <c r="W8157" s="1"/>
      <c r="X8157" s="1"/>
      <c r="Y8157" s="1"/>
      <c r="Z8157" s="1"/>
      <c r="AA8157" s="1"/>
      <c r="AB8157" s="1"/>
      <c r="AC8157" s="1"/>
    </row>
    <row r="8158" spans="1:29" ht="15" customHeight="1" x14ac:dyDescent="0.25">
      <c r="A8158" s="342"/>
      <c r="B8158" s="417"/>
      <c r="C8158" s="418"/>
      <c r="S8158" s="367"/>
      <c r="T8158" s="367"/>
      <c r="U8158" s="368"/>
      <c r="V8158" s="1"/>
      <c r="W8158" s="1"/>
      <c r="X8158" s="1"/>
      <c r="Y8158" s="1"/>
      <c r="Z8158" s="1"/>
      <c r="AA8158" s="1"/>
      <c r="AB8158" s="1"/>
      <c r="AC8158" s="1"/>
    </row>
    <row r="8159" spans="1:29" ht="15" customHeight="1" x14ac:dyDescent="0.25">
      <c r="A8159" s="342"/>
      <c r="B8159" s="417"/>
      <c r="C8159" s="418"/>
      <c r="S8159" s="367"/>
      <c r="T8159" s="367"/>
      <c r="U8159" s="368"/>
      <c r="V8159" s="1"/>
      <c r="W8159" s="1"/>
      <c r="X8159" s="1"/>
      <c r="Y8159" s="1"/>
      <c r="Z8159" s="1"/>
      <c r="AA8159" s="1"/>
      <c r="AB8159" s="1"/>
      <c r="AC8159" s="1"/>
    </row>
    <row r="8160" spans="1:29" ht="15" customHeight="1" x14ac:dyDescent="0.25">
      <c r="A8160" s="342"/>
      <c r="B8160" s="417"/>
      <c r="C8160" s="418"/>
      <c r="S8160" s="367"/>
      <c r="T8160" s="367"/>
      <c r="U8160" s="368"/>
      <c r="V8160" s="1"/>
      <c r="W8160" s="1"/>
      <c r="X8160" s="1"/>
      <c r="Y8160" s="1"/>
      <c r="Z8160" s="1"/>
      <c r="AA8160" s="1"/>
      <c r="AB8160" s="1"/>
      <c r="AC8160" s="1"/>
    </row>
    <row r="8161" spans="1:29" ht="15" customHeight="1" x14ac:dyDescent="0.25">
      <c r="A8161" s="342"/>
      <c r="B8161" s="417"/>
      <c r="C8161" s="418"/>
      <c r="S8161" s="367"/>
      <c r="T8161" s="367"/>
      <c r="U8161" s="368"/>
      <c r="V8161" s="1"/>
      <c r="W8161" s="1"/>
      <c r="X8161" s="1"/>
      <c r="Y8161" s="1"/>
      <c r="Z8161" s="1"/>
      <c r="AA8161" s="1"/>
      <c r="AB8161" s="1"/>
      <c r="AC8161" s="1"/>
    </row>
    <row r="8162" spans="1:29" ht="15" customHeight="1" x14ac:dyDescent="0.25">
      <c r="A8162" s="342"/>
      <c r="B8162" s="417"/>
      <c r="C8162" s="418"/>
      <c r="S8162" s="367"/>
      <c r="T8162" s="367"/>
      <c r="U8162" s="368"/>
      <c r="V8162" s="1"/>
      <c r="W8162" s="1"/>
      <c r="X8162" s="1"/>
      <c r="Y8162" s="1"/>
      <c r="Z8162" s="1"/>
      <c r="AA8162" s="1"/>
      <c r="AB8162" s="1"/>
      <c r="AC8162" s="1"/>
    </row>
    <row r="8163" spans="1:29" ht="15" customHeight="1" x14ac:dyDescent="0.25">
      <c r="A8163" s="342"/>
      <c r="B8163" s="417"/>
      <c r="C8163" s="418"/>
      <c r="S8163" s="367"/>
      <c r="T8163" s="367"/>
      <c r="U8163" s="368"/>
      <c r="V8163" s="1"/>
      <c r="W8163" s="1"/>
      <c r="X8163" s="1"/>
      <c r="Y8163" s="1"/>
      <c r="Z8163" s="1"/>
      <c r="AA8163" s="1"/>
      <c r="AB8163" s="1"/>
      <c r="AC8163" s="1"/>
    </row>
    <row r="8164" spans="1:29" ht="15" customHeight="1" x14ac:dyDescent="0.25">
      <c r="A8164" s="342"/>
      <c r="B8164" s="417"/>
      <c r="C8164" s="418"/>
      <c r="S8164" s="367"/>
      <c r="T8164" s="367"/>
      <c r="U8164" s="368"/>
      <c r="V8164" s="1"/>
      <c r="W8164" s="1"/>
      <c r="X8164" s="1"/>
      <c r="Y8164" s="1"/>
      <c r="Z8164" s="1"/>
      <c r="AA8164" s="1"/>
      <c r="AB8164" s="1"/>
      <c r="AC8164" s="1"/>
    </row>
    <row r="8165" spans="1:29" ht="15" customHeight="1" x14ac:dyDescent="0.25">
      <c r="A8165" s="342"/>
      <c r="B8165" s="417"/>
      <c r="C8165" s="418"/>
      <c r="S8165" s="367"/>
      <c r="T8165" s="367"/>
      <c r="U8165" s="368"/>
      <c r="V8165" s="1"/>
      <c r="W8165" s="1"/>
      <c r="X8165" s="1"/>
      <c r="Y8165" s="1"/>
      <c r="Z8165" s="1"/>
      <c r="AA8165" s="1"/>
      <c r="AB8165" s="1"/>
      <c r="AC8165" s="1"/>
    </row>
    <row r="8166" spans="1:29" ht="15" customHeight="1" x14ac:dyDescent="0.25">
      <c r="A8166" s="342"/>
      <c r="B8166" s="417"/>
      <c r="C8166" s="418"/>
      <c r="S8166" s="367"/>
      <c r="T8166" s="367"/>
      <c r="U8166" s="368"/>
      <c r="V8166" s="1"/>
      <c r="W8166" s="1"/>
      <c r="X8166" s="1"/>
      <c r="Y8166" s="1"/>
      <c r="Z8166" s="1"/>
      <c r="AA8166" s="1"/>
      <c r="AB8166" s="1"/>
      <c r="AC8166" s="1"/>
    </row>
    <row r="8167" spans="1:29" ht="15" customHeight="1" x14ac:dyDescent="0.25">
      <c r="A8167" s="342"/>
      <c r="B8167" s="417"/>
      <c r="C8167" s="418"/>
      <c r="S8167" s="367"/>
      <c r="T8167" s="367"/>
      <c r="U8167" s="368"/>
      <c r="V8167" s="1"/>
      <c r="W8167" s="1"/>
      <c r="X8167" s="1"/>
      <c r="Y8167" s="1"/>
      <c r="Z8167" s="1"/>
      <c r="AA8167" s="1"/>
      <c r="AB8167" s="1"/>
      <c r="AC8167" s="1"/>
    </row>
    <row r="8168" spans="1:29" ht="15" customHeight="1" x14ac:dyDescent="0.25">
      <c r="A8168" s="342"/>
      <c r="B8168" s="417"/>
      <c r="C8168" s="418"/>
      <c r="S8168" s="367"/>
      <c r="T8168" s="367"/>
      <c r="U8168" s="368"/>
      <c r="V8168" s="1"/>
      <c r="W8168" s="1"/>
      <c r="X8168" s="1"/>
      <c r="Y8168" s="1"/>
      <c r="Z8168" s="1"/>
      <c r="AA8168" s="1"/>
      <c r="AB8168" s="1"/>
      <c r="AC8168" s="1"/>
    </row>
    <row r="8169" spans="1:29" ht="15" customHeight="1" x14ac:dyDescent="0.25">
      <c r="A8169" s="342"/>
      <c r="B8169" s="417"/>
      <c r="C8169" s="418"/>
      <c r="S8169" s="367"/>
      <c r="T8169" s="367"/>
      <c r="U8169" s="368"/>
      <c r="V8169" s="1"/>
      <c r="W8169" s="1"/>
      <c r="X8169" s="1"/>
      <c r="Y8169" s="1"/>
      <c r="Z8169" s="1"/>
      <c r="AA8169" s="1"/>
      <c r="AB8169" s="1"/>
      <c r="AC8169" s="1"/>
    </row>
    <row r="8170" spans="1:29" ht="15" customHeight="1" x14ac:dyDescent="0.25">
      <c r="A8170" s="342"/>
      <c r="B8170" s="417"/>
      <c r="C8170" s="418"/>
      <c r="S8170" s="367"/>
      <c r="T8170" s="367"/>
      <c r="U8170" s="368"/>
      <c r="V8170" s="1"/>
      <c r="W8170" s="1"/>
      <c r="X8170" s="1"/>
      <c r="Y8170" s="1"/>
      <c r="Z8170" s="1"/>
      <c r="AA8170" s="1"/>
      <c r="AB8170" s="1"/>
      <c r="AC8170" s="1"/>
    </row>
    <row r="8171" spans="1:29" ht="15" customHeight="1" x14ac:dyDescent="0.25">
      <c r="A8171" s="342"/>
      <c r="B8171" s="417"/>
      <c r="C8171" s="418"/>
      <c r="S8171" s="367"/>
      <c r="T8171" s="367"/>
      <c r="U8171" s="368"/>
      <c r="V8171" s="1"/>
      <c r="W8171" s="1"/>
      <c r="X8171" s="1"/>
      <c r="Y8171" s="1"/>
      <c r="Z8171" s="1"/>
      <c r="AA8171" s="1"/>
      <c r="AB8171" s="1"/>
      <c r="AC8171" s="1"/>
    </row>
    <row r="8172" spans="1:29" ht="15" customHeight="1" x14ac:dyDescent="0.25">
      <c r="A8172" s="342"/>
      <c r="B8172" s="417"/>
      <c r="C8172" s="418"/>
      <c r="S8172" s="367"/>
      <c r="T8172" s="367"/>
      <c r="U8172" s="368"/>
      <c r="V8172" s="1"/>
      <c r="W8172" s="1"/>
      <c r="X8172" s="1"/>
      <c r="Y8172" s="1"/>
      <c r="Z8172" s="1"/>
      <c r="AA8172" s="1"/>
      <c r="AB8172" s="1"/>
      <c r="AC8172" s="1"/>
    </row>
    <row r="8173" spans="1:29" ht="15" customHeight="1" x14ac:dyDescent="0.25">
      <c r="A8173" s="342"/>
      <c r="B8173" s="417"/>
      <c r="C8173" s="418"/>
      <c r="S8173" s="367"/>
      <c r="T8173" s="367"/>
      <c r="U8173" s="368"/>
      <c r="V8173" s="1"/>
      <c r="W8173" s="1"/>
      <c r="X8173" s="1"/>
      <c r="Y8173" s="1"/>
      <c r="Z8173" s="1"/>
      <c r="AA8173" s="1"/>
      <c r="AB8173" s="1"/>
      <c r="AC8173" s="1"/>
    </row>
    <row r="8174" spans="1:29" ht="15" customHeight="1" x14ac:dyDescent="0.25">
      <c r="A8174" s="342"/>
      <c r="B8174" s="417"/>
      <c r="C8174" s="418"/>
      <c r="S8174" s="367"/>
      <c r="T8174" s="367"/>
      <c r="U8174" s="368"/>
      <c r="V8174" s="1"/>
      <c r="W8174" s="1"/>
      <c r="X8174" s="1"/>
      <c r="Y8174" s="1"/>
      <c r="Z8174" s="1"/>
      <c r="AA8174" s="1"/>
      <c r="AB8174" s="1"/>
      <c r="AC8174" s="1"/>
    </row>
    <row r="8175" spans="1:29" ht="15" customHeight="1" x14ac:dyDescent="0.25">
      <c r="A8175" s="342"/>
      <c r="B8175" s="417"/>
      <c r="C8175" s="418"/>
      <c r="S8175" s="367"/>
      <c r="T8175" s="367"/>
      <c r="U8175" s="368"/>
      <c r="V8175" s="1"/>
      <c r="W8175" s="1"/>
      <c r="X8175" s="1"/>
      <c r="Y8175" s="1"/>
      <c r="Z8175" s="1"/>
      <c r="AA8175" s="1"/>
      <c r="AB8175" s="1"/>
      <c r="AC8175" s="1"/>
    </row>
    <row r="8176" spans="1:29" ht="15" customHeight="1" x14ac:dyDescent="0.25">
      <c r="A8176" s="342"/>
      <c r="B8176" s="417"/>
      <c r="C8176" s="418"/>
      <c r="S8176" s="367"/>
      <c r="T8176" s="367"/>
      <c r="U8176" s="368"/>
      <c r="V8176" s="1"/>
      <c r="W8176" s="1"/>
      <c r="X8176" s="1"/>
      <c r="Y8176" s="1"/>
      <c r="Z8176" s="1"/>
      <c r="AA8176" s="1"/>
      <c r="AB8176" s="1"/>
      <c r="AC8176" s="1"/>
    </row>
    <row r="8177" spans="1:29" ht="15" customHeight="1" x14ac:dyDescent="0.25">
      <c r="A8177" s="342"/>
      <c r="B8177" s="417"/>
      <c r="C8177" s="418"/>
      <c r="S8177" s="367"/>
      <c r="T8177" s="367"/>
      <c r="U8177" s="368"/>
      <c r="V8177" s="1"/>
      <c r="W8177" s="1"/>
      <c r="X8177" s="1"/>
      <c r="Y8177" s="1"/>
      <c r="Z8177" s="1"/>
      <c r="AA8177" s="1"/>
      <c r="AB8177" s="1"/>
      <c r="AC8177" s="1"/>
    </row>
    <row r="8178" spans="1:29" ht="15" customHeight="1" x14ac:dyDescent="0.25">
      <c r="A8178" s="342"/>
      <c r="B8178" s="417"/>
      <c r="C8178" s="418"/>
      <c r="S8178" s="367"/>
      <c r="T8178" s="367"/>
      <c r="U8178" s="368"/>
      <c r="V8178" s="1"/>
      <c r="W8178" s="1"/>
      <c r="X8178" s="1"/>
      <c r="Y8178" s="1"/>
      <c r="Z8178" s="1"/>
      <c r="AA8178" s="1"/>
      <c r="AB8178" s="1"/>
      <c r="AC8178" s="1"/>
    </row>
    <row r="8179" spans="1:29" ht="15" customHeight="1" x14ac:dyDescent="0.25">
      <c r="A8179" s="342"/>
      <c r="B8179" s="417"/>
      <c r="C8179" s="418"/>
      <c r="S8179" s="367"/>
      <c r="T8179" s="367"/>
      <c r="U8179" s="368"/>
      <c r="V8179" s="1"/>
      <c r="W8179" s="1"/>
      <c r="X8179" s="1"/>
      <c r="Y8179" s="1"/>
      <c r="Z8179" s="1"/>
      <c r="AA8179" s="1"/>
      <c r="AB8179" s="1"/>
      <c r="AC8179" s="1"/>
    </row>
    <row r="8180" spans="1:29" ht="15" customHeight="1" x14ac:dyDescent="0.25">
      <c r="A8180" s="342"/>
      <c r="B8180" s="417"/>
      <c r="C8180" s="418"/>
      <c r="S8180" s="367"/>
      <c r="T8180" s="367"/>
      <c r="U8180" s="368"/>
      <c r="V8180" s="1"/>
      <c r="W8180" s="1"/>
      <c r="X8180" s="1"/>
      <c r="Y8180" s="1"/>
      <c r="Z8180" s="1"/>
      <c r="AA8180" s="1"/>
      <c r="AB8180" s="1"/>
      <c r="AC8180" s="1"/>
    </row>
    <row r="8181" spans="1:29" ht="15" customHeight="1" x14ac:dyDescent="0.25">
      <c r="A8181" s="342"/>
      <c r="B8181" s="417"/>
      <c r="C8181" s="418"/>
      <c r="S8181" s="367"/>
      <c r="T8181" s="367"/>
      <c r="U8181" s="368"/>
      <c r="V8181" s="1"/>
      <c r="W8181" s="1"/>
      <c r="X8181" s="1"/>
      <c r="Y8181" s="1"/>
      <c r="Z8181" s="1"/>
      <c r="AA8181" s="1"/>
      <c r="AB8181" s="1"/>
      <c r="AC8181" s="1"/>
    </row>
    <row r="8182" spans="1:29" ht="15" customHeight="1" x14ac:dyDescent="0.25">
      <c r="A8182" s="342"/>
      <c r="B8182" s="417"/>
      <c r="C8182" s="418"/>
      <c r="S8182" s="367"/>
      <c r="T8182" s="367"/>
      <c r="U8182" s="368"/>
      <c r="V8182" s="1"/>
      <c r="W8182" s="1"/>
      <c r="X8182" s="1"/>
      <c r="Y8182" s="1"/>
      <c r="Z8182" s="1"/>
      <c r="AA8182" s="1"/>
      <c r="AB8182" s="1"/>
      <c r="AC8182" s="1"/>
    </row>
    <row r="8183" spans="1:29" ht="15" customHeight="1" x14ac:dyDescent="0.25">
      <c r="A8183" s="342"/>
      <c r="B8183" s="417"/>
      <c r="C8183" s="418"/>
      <c r="S8183" s="367"/>
      <c r="T8183" s="367"/>
      <c r="U8183" s="368"/>
      <c r="V8183" s="1"/>
      <c r="W8183" s="1"/>
      <c r="X8183" s="1"/>
      <c r="Y8183" s="1"/>
      <c r="Z8183" s="1"/>
      <c r="AA8183" s="1"/>
      <c r="AB8183" s="1"/>
      <c r="AC8183" s="1"/>
    </row>
    <row r="8184" spans="1:29" ht="15" customHeight="1" x14ac:dyDescent="0.25">
      <c r="A8184" s="342"/>
      <c r="B8184" s="417"/>
      <c r="C8184" s="418"/>
      <c r="S8184" s="367"/>
      <c r="T8184" s="367"/>
      <c r="U8184" s="368"/>
      <c r="V8184" s="1"/>
      <c r="W8184" s="1"/>
      <c r="X8184" s="1"/>
      <c r="Y8184" s="1"/>
      <c r="Z8184" s="1"/>
      <c r="AA8184" s="1"/>
      <c r="AB8184" s="1"/>
      <c r="AC8184" s="1"/>
    </row>
    <row r="8185" spans="1:29" ht="15" customHeight="1" x14ac:dyDescent="0.25">
      <c r="A8185" s="342"/>
      <c r="B8185" s="417"/>
      <c r="C8185" s="418"/>
      <c r="S8185" s="367"/>
      <c r="T8185" s="367"/>
      <c r="U8185" s="368"/>
      <c r="V8185" s="1"/>
      <c r="W8185" s="1"/>
      <c r="X8185" s="1"/>
      <c r="Y8185" s="1"/>
      <c r="Z8185" s="1"/>
      <c r="AA8185" s="1"/>
      <c r="AB8185" s="1"/>
      <c r="AC8185" s="1"/>
    </row>
    <row r="8186" spans="1:29" ht="15" customHeight="1" x14ac:dyDescent="0.25">
      <c r="A8186" s="342"/>
      <c r="B8186" s="417"/>
      <c r="C8186" s="418"/>
      <c r="S8186" s="367"/>
      <c r="T8186" s="367"/>
      <c r="U8186" s="368"/>
      <c r="V8186" s="1"/>
      <c r="W8186" s="1"/>
      <c r="X8186" s="1"/>
      <c r="Y8186" s="1"/>
      <c r="Z8186" s="1"/>
      <c r="AA8186" s="1"/>
      <c r="AB8186" s="1"/>
      <c r="AC8186" s="1"/>
    </row>
    <row r="8187" spans="1:29" ht="15" customHeight="1" x14ac:dyDescent="0.25">
      <c r="A8187" s="342"/>
      <c r="B8187" s="417"/>
      <c r="C8187" s="418"/>
      <c r="S8187" s="367"/>
      <c r="T8187" s="367"/>
      <c r="U8187" s="368"/>
      <c r="V8187" s="1"/>
      <c r="W8187" s="1"/>
      <c r="X8187" s="1"/>
      <c r="Y8187" s="1"/>
      <c r="Z8187" s="1"/>
      <c r="AA8187" s="1"/>
      <c r="AB8187" s="1"/>
      <c r="AC8187" s="1"/>
    </row>
    <row r="8188" spans="1:29" ht="15" customHeight="1" x14ac:dyDescent="0.25">
      <c r="A8188" s="342"/>
      <c r="B8188" s="417"/>
      <c r="C8188" s="418"/>
      <c r="S8188" s="367"/>
      <c r="T8188" s="367"/>
      <c r="U8188" s="368"/>
      <c r="V8188" s="1"/>
      <c r="W8188" s="1"/>
      <c r="X8188" s="1"/>
      <c r="Y8188" s="1"/>
      <c r="Z8188" s="1"/>
      <c r="AA8188" s="1"/>
      <c r="AB8188" s="1"/>
      <c r="AC8188" s="1"/>
    </row>
    <row r="8189" spans="1:29" ht="15" customHeight="1" x14ac:dyDescent="0.25">
      <c r="A8189" s="342"/>
      <c r="B8189" s="417"/>
      <c r="C8189" s="418"/>
      <c r="S8189" s="367"/>
      <c r="T8189" s="367"/>
      <c r="U8189" s="368"/>
      <c r="V8189" s="1"/>
      <c r="W8189" s="1"/>
      <c r="X8189" s="1"/>
      <c r="Y8189" s="1"/>
      <c r="Z8189" s="1"/>
      <c r="AA8189" s="1"/>
      <c r="AB8189" s="1"/>
      <c r="AC8189" s="1"/>
    </row>
    <row r="8190" spans="1:29" ht="15" customHeight="1" x14ac:dyDescent="0.25">
      <c r="A8190" s="342"/>
      <c r="B8190" s="417"/>
      <c r="C8190" s="418"/>
      <c r="S8190" s="367"/>
      <c r="T8190" s="367"/>
      <c r="U8190" s="368"/>
      <c r="V8190" s="1"/>
      <c r="W8190" s="1"/>
      <c r="X8190" s="1"/>
      <c r="Y8190" s="1"/>
      <c r="Z8190" s="1"/>
      <c r="AA8190" s="1"/>
      <c r="AB8190" s="1"/>
      <c r="AC8190" s="1"/>
    </row>
    <row r="8191" spans="1:29" ht="15" customHeight="1" x14ac:dyDescent="0.25">
      <c r="A8191" s="342"/>
      <c r="B8191" s="417"/>
      <c r="C8191" s="418"/>
      <c r="S8191" s="367"/>
      <c r="T8191" s="367"/>
      <c r="U8191" s="368"/>
      <c r="V8191" s="1"/>
      <c r="W8191" s="1"/>
      <c r="X8191" s="1"/>
      <c r="Y8191" s="1"/>
      <c r="Z8191" s="1"/>
      <c r="AA8191" s="1"/>
      <c r="AB8191" s="1"/>
      <c r="AC8191" s="1"/>
    </row>
    <row r="8192" spans="1:29" ht="15" customHeight="1" x14ac:dyDescent="0.25">
      <c r="A8192" s="342"/>
      <c r="B8192" s="417"/>
      <c r="C8192" s="418"/>
      <c r="S8192" s="367"/>
      <c r="T8192" s="367"/>
      <c r="U8192" s="368"/>
      <c r="V8192" s="1"/>
      <c r="W8192" s="1"/>
      <c r="X8192" s="1"/>
      <c r="Y8192" s="1"/>
      <c r="Z8192" s="1"/>
      <c r="AA8192" s="1"/>
      <c r="AB8192" s="1"/>
      <c r="AC8192" s="1"/>
    </row>
    <row r="8193" spans="1:29" ht="15" customHeight="1" x14ac:dyDescent="0.25">
      <c r="A8193" s="342"/>
      <c r="B8193" s="417"/>
      <c r="C8193" s="418"/>
      <c r="S8193" s="367"/>
      <c r="T8193" s="367"/>
      <c r="U8193" s="368"/>
      <c r="V8193" s="1"/>
      <c r="W8193" s="1"/>
      <c r="X8193" s="1"/>
      <c r="Y8193" s="1"/>
      <c r="Z8193" s="1"/>
      <c r="AA8193" s="1"/>
      <c r="AB8193" s="1"/>
      <c r="AC8193" s="1"/>
    </row>
    <row r="8194" spans="1:29" ht="15" customHeight="1" x14ac:dyDescent="0.25">
      <c r="A8194" s="342"/>
      <c r="B8194" s="417"/>
      <c r="C8194" s="418"/>
      <c r="S8194" s="367"/>
      <c r="T8194" s="367"/>
      <c r="U8194" s="368"/>
      <c r="V8194" s="1"/>
      <c r="W8194" s="1"/>
      <c r="X8194" s="1"/>
      <c r="Y8194" s="1"/>
      <c r="Z8194" s="1"/>
      <c r="AA8194" s="1"/>
      <c r="AB8194" s="1"/>
      <c r="AC8194" s="1"/>
    </row>
    <row r="8195" spans="1:29" ht="15" customHeight="1" x14ac:dyDescent="0.25">
      <c r="A8195" s="342"/>
      <c r="B8195" s="417"/>
      <c r="C8195" s="418"/>
      <c r="S8195" s="367"/>
      <c r="T8195" s="367"/>
      <c r="U8195" s="368"/>
      <c r="V8195" s="1"/>
      <c r="W8195" s="1"/>
      <c r="X8195" s="1"/>
      <c r="Y8195" s="1"/>
      <c r="Z8195" s="1"/>
      <c r="AA8195" s="1"/>
      <c r="AB8195" s="1"/>
      <c r="AC8195" s="1"/>
    </row>
    <row r="8196" spans="1:29" ht="15" customHeight="1" x14ac:dyDescent="0.25">
      <c r="A8196" s="342"/>
      <c r="B8196" s="417"/>
      <c r="C8196" s="418"/>
      <c r="S8196" s="367"/>
      <c r="T8196" s="367"/>
      <c r="U8196" s="368"/>
      <c r="V8196" s="1"/>
      <c r="W8196" s="1"/>
      <c r="X8196" s="1"/>
      <c r="Y8196" s="1"/>
      <c r="Z8196" s="1"/>
      <c r="AA8196" s="1"/>
      <c r="AB8196" s="1"/>
      <c r="AC8196" s="1"/>
    </row>
    <row r="8197" spans="1:29" ht="15" customHeight="1" x14ac:dyDescent="0.25">
      <c r="A8197" s="342"/>
      <c r="B8197" s="417"/>
      <c r="C8197" s="418"/>
      <c r="S8197" s="367"/>
      <c r="T8197" s="367"/>
      <c r="U8197" s="368"/>
      <c r="V8197" s="1"/>
      <c r="W8197" s="1"/>
      <c r="X8197" s="1"/>
      <c r="Y8197" s="1"/>
      <c r="Z8197" s="1"/>
      <c r="AA8197" s="1"/>
      <c r="AB8197" s="1"/>
      <c r="AC8197" s="1"/>
    </row>
    <row r="8198" spans="1:29" ht="15" customHeight="1" x14ac:dyDescent="0.25">
      <c r="A8198" s="342"/>
      <c r="B8198" s="417"/>
      <c r="C8198" s="418"/>
      <c r="S8198" s="367"/>
      <c r="T8198" s="367"/>
      <c r="U8198" s="368"/>
      <c r="V8198" s="1"/>
      <c r="W8198" s="1"/>
      <c r="X8198" s="1"/>
      <c r="Y8198" s="1"/>
      <c r="Z8198" s="1"/>
      <c r="AA8198" s="1"/>
      <c r="AB8198" s="1"/>
      <c r="AC8198" s="1"/>
    </row>
    <row r="8199" spans="1:29" ht="15" customHeight="1" x14ac:dyDescent="0.25">
      <c r="A8199" s="342"/>
      <c r="B8199" s="417"/>
      <c r="C8199" s="418"/>
      <c r="S8199" s="367"/>
      <c r="T8199" s="367"/>
      <c r="U8199" s="368"/>
      <c r="V8199" s="1"/>
      <c r="W8199" s="1"/>
      <c r="X8199" s="1"/>
      <c r="Y8199" s="1"/>
      <c r="Z8199" s="1"/>
      <c r="AA8199" s="1"/>
      <c r="AB8199" s="1"/>
      <c r="AC8199" s="1"/>
    </row>
    <row r="8200" spans="1:29" ht="15" customHeight="1" x14ac:dyDescent="0.25">
      <c r="A8200" s="342"/>
      <c r="B8200" s="417"/>
      <c r="C8200" s="418"/>
      <c r="S8200" s="367"/>
      <c r="T8200" s="367"/>
      <c r="U8200" s="368"/>
      <c r="V8200" s="1"/>
      <c r="W8200" s="1"/>
      <c r="X8200" s="1"/>
      <c r="Y8200" s="1"/>
      <c r="Z8200" s="1"/>
      <c r="AA8200" s="1"/>
      <c r="AB8200" s="1"/>
      <c r="AC8200" s="1"/>
    </row>
    <row r="8201" spans="1:29" ht="15" customHeight="1" x14ac:dyDescent="0.25">
      <c r="A8201" s="342"/>
      <c r="B8201" s="417"/>
      <c r="C8201" s="418"/>
      <c r="S8201" s="367"/>
      <c r="T8201" s="367"/>
      <c r="U8201" s="368"/>
      <c r="V8201" s="1"/>
      <c r="W8201" s="1"/>
      <c r="X8201" s="1"/>
      <c r="Y8201" s="1"/>
      <c r="Z8201" s="1"/>
      <c r="AA8201" s="1"/>
      <c r="AB8201" s="1"/>
      <c r="AC8201" s="1"/>
    </row>
    <row r="8202" spans="1:29" ht="15" customHeight="1" x14ac:dyDescent="0.25">
      <c r="A8202" s="342"/>
      <c r="B8202" s="417"/>
      <c r="C8202" s="418"/>
      <c r="S8202" s="367"/>
      <c r="T8202" s="367"/>
      <c r="U8202" s="368"/>
      <c r="V8202" s="1"/>
      <c r="W8202" s="1"/>
      <c r="X8202" s="1"/>
      <c r="Y8202" s="1"/>
      <c r="Z8202" s="1"/>
      <c r="AA8202" s="1"/>
      <c r="AB8202" s="1"/>
      <c r="AC8202" s="1"/>
    </row>
    <row r="8203" spans="1:29" ht="15" customHeight="1" x14ac:dyDescent="0.25">
      <c r="A8203" s="342"/>
      <c r="B8203" s="417"/>
      <c r="C8203" s="418"/>
      <c r="S8203" s="367"/>
      <c r="T8203" s="367"/>
      <c r="U8203" s="368"/>
      <c r="V8203" s="1"/>
      <c r="W8203" s="1"/>
      <c r="X8203" s="1"/>
      <c r="Y8203" s="1"/>
      <c r="Z8203" s="1"/>
      <c r="AA8203" s="1"/>
      <c r="AB8203" s="1"/>
      <c r="AC8203" s="1"/>
    </row>
    <row r="8204" spans="1:29" ht="15" customHeight="1" x14ac:dyDescent="0.25">
      <c r="A8204" s="342"/>
      <c r="B8204" s="417"/>
      <c r="C8204" s="418"/>
      <c r="S8204" s="367"/>
      <c r="T8204" s="367"/>
      <c r="U8204" s="368"/>
      <c r="V8204" s="1"/>
      <c r="W8204" s="1"/>
      <c r="X8204" s="1"/>
      <c r="Y8204" s="1"/>
      <c r="Z8204" s="1"/>
      <c r="AA8204" s="1"/>
      <c r="AB8204" s="1"/>
      <c r="AC8204" s="1"/>
    </row>
    <row r="8205" spans="1:29" ht="15" customHeight="1" x14ac:dyDescent="0.25">
      <c r="A8205" s="342"/>
      <c r="B8205" s="417"/>
      <c r="C8205" s="418"/>
      <c r="S8205" s="367"/>
      <c r="T8205" s="367"/>
      <c r="U8205" s="368"/>
      <c r="V8205" s="1"/>
      <c r="W8205" s="1"/>
      <c r="X8205" s="1"/>
      <c r="Y8205" s="1"/>
      <c r="Z8205" s="1"/>
      <c r="AA8205" s="1"/>
      <c r="AB8205" s="1"/>
      <c r="AC8205" s="1"/>
    </row>
    <row r="8206" spans="1:29" ht="15" customHeight="1" x14ac:dyDescent="0.25">
      <c r="A8206" s="342"/>
      <c r="B8206" s="417"/>
      <c r="C8206" s="418"/>
      <c r="S8206" s="367"/>
      <c r="T8206" s="367"/>
      <c r="U8206" s="368"/>
      <c r="V8206" s="1"/>
      <c r="W8206" s="1"/>
      <c r="X8206" s="1"/>
      <c r="Y8206" s="1"/>
      <c r="Z8206" s="1"/>
      <c r="AA8206" s="1"/>
      <c r="AB8206" s="1"/>
      <c r="AC8206" s="1"/>
    </row>
    <row r="8207" spans="1:29" ht="15" customHeight="1" x14ac:dyDescent="0.25">
      <c r="A8207" s="342"/>
      <c r="B8207" s="417"/>
      <c r="C8207" s="418"/>
      <c r="S8207" s="367"/>
      <c r="T8207" s="367"/>
      <c r="U8207" s="368"/>
      <c r="V8207" s="1"/>
      <c r="W8207" s="1"/>
      <c r="X8207" s="1"/>
      <c r="Y8207" s="1"/>
      <c r="Z8207" s="1"/>
      <c r="AA8207" s="1"/>
      <c r="AB8207" s="1"/>
      <c r="AC8207" s="1"/>
    </row>
    <row r="8208" spans="1:29" ht="15" customHeight="1" x14ac:dyDescent="0.25">
      <c r="A8208" s="342"/>
      <c r="B8208" s="417"/>
      <c r="C8208" s="418"/>
      <c r="S8208" s="367"/>
      <c r="T8208" s="367"/>
      <c r="U8208" s="368"/>
      <c r="V8208" s="1"/>
      <c r="W8208" s="1"/>
      <c r="X8208" s="1"/>
      <c r="Y8208" s="1"/>
      <c r="Z8208" s="1"/>
      <c r="AA8208" s="1"/>
      <c r="AB8208" s="1"/>
      <c r="AC8208" s="1"/>
    </row>
    <row r="8209" spans="1:29" ht="15" customHeight="1" x14ac:dyDescent="0.25">
      <c r="A8209" s="342"/>
      <c r="B8209" s="417"/>
      <c r="C8209" s="418"/>
      <c r="S8209" s="367"/>
      <c r="T8209" s="367"/>
      <c r="U8209" s="368"/>
      <c r="V8209" s="1"/>
      <c r="W8209" s="1"/>
      <c r="X8209" s="1"/>
      <c r="Y8209" s="1"/>
      <c r="Z8209" s="1"/>
      <c r="AA8209" s="1"/>
      <c r="AB8209" s="1"/>
      <c r="AC8209" s="1"/>
    </row>
    <row r="8210" spans="1:29" ht="15" customHeight="1" x14ac:dyDescent="0.25">
      <c r="A8210" s="342"/>
      <c r="B8210" s="417"/>
      <c r="C8210" s="418"/>
      <c r="S8210" s="367"/>
      <c r="T8210" s="367"/>
      <c r="U8210" s="368"/>
      <c r="V8210" s="1"/>
      <c r="W8210" s="1"/>
      <c r="X8210" s="1"/>
      <c r="Y8210" s="1"/>
      <c r="Z8210" s="1"/>
      <c r="AA8210" s="1"/>
      <c r="AB8210" s="1"/>
      <c r="AC8210" s="1"/>
    </row>
    <row r="8211" spans="1:29" ht="15" customHeight="1" x14ac:dyDescent="0.25">
      <c r="A8211" s="342"/>
      <c r="B8211" s="417"/>
      <c r="C8211" s="418"/>
      <c r="S8211" s="367"/>
      <c r="T8211" s="367"/>
      <c r="U8211" s="368"/>
      <c r="V8211" s="1"/>
      <c r="W8211" s="1"/>
      <c r="X8211" s="1"/>
      <c r="Y8211" s="1"/>
      <c r="Z8211" s="1"/>
      <c r="AA8211" s="1"/>
      <c r="AB8211" s="1"/>
      <c r="AC8211" s="1"/>
    </row>
    <row r="8212" spans="1:29" ht="15" customHeight="1" x14ac:dyDescent="0.25">
      <c r="A8212" s="342"/>
      <c r="B8212" s="417"/>
      <c r="C8212" s="418"/>
      <c r="S8212" s="367"/>
      <c r="T8212" s="367"/>
      <c r="U8212" s="368"/>
      <c r="V8212" s="1"/>
      <c r="W8212" s="1"/>
      <c r="X8212" s="1"/>
      <c r="Y8212" s="1"/>
      <c r="Z8212" s="1"/>
      <c r="AA8212" s="1"/>
      <c r="AB8212" s="1"/>
      <c r="AC8212" s="1"/>
    </row>
    <row r="8213" spans="1:29" ht="15" customHeight="1" x14ac:dyDescent="0.25">
      <c r="A8213" s="342"/>
      <c r="B8213" s="417"/>
      <c r="C8213" s="418"/>
      <c r="S8213" s="367"/>
      <c r="T8213" s="367"/>
      <c r="U8213" s="368"/>
      <c r="V8213" s="1"/>
      <c r="W8213" s="1"/>
      <c r="X8213" s="1"/>
      <c r="Y8213" s="1"/>
      <c r="Z8213" s="1"/>
      <c r="AA8213" s="1"/>
      <c r="AB8213" s="1"/>
      <c r="AC8213" s="1"/>
    </row>
    <row r="8214" spans="1:29" ht="15" customHeight="1" x14ac:dyDescent="0.25">
      <c r="A8214" s="342"/>
      <c r="B8214" s="417"/>
      <c r="C8214" s="418"/>
      <c r="S8214" s="367"/>
      <c r="T8214" s="367"/>
      <c r="U8214" s="368"/>
      <c r="V8214" s="1"/>
      <c r="W8214" s="1"/>
      <c r="X8214" s="1"/>
      <c r="Y8214" s="1"/>
      <c r="Z8214" s="1"/>
      <c r="AA8214" s="1"/>
      <c r="AB8214" s="1"/>
      <c r="AC8214" s="1"/>
    </row>
    <row r="8215" spans="1:29" ht="15" customHeight="1" x14ac:dyDescent="0.25">
      <c r="A8215" s="342"/>
      <c r="B8215" s="417"/>
      <c r="C8215" s="418"/>
      <c r="S8215" s="367"/>
      <c r="T8215" s="367"/>
      <c r="U8215" s="368"/>
      <c r="V8215" s="1"/>
      <c r="W8215" s="1"/>
      <c r="X8215" s="1"/>
      <c r="Y8215" s="1"/>
      <c r="Z8215" s="1"/>
      <c r="AA8215" s="1"/>
      <c r="AB8215" s="1"/>
      <c r="AC8215" s="1"/>
    </row>
    <row r="8216" spans="1:29" ht="15" customHeight="1" x14ac:dyDescent="0.25">
      <c r="A8216" s="342"/>
      <c r="B8216" s="417"/>
      <c r="C8216" s="418"/>
      <c r="S8216" s="367"/>
      <c r="T8216" s="367"/>
      <c r="U8216" s="368"/>
      <c r="V8216" s="1"/>
      <c r="W8216" s="1"/>
      <c r="X8216" s="1"/>
      <c r="Y8216" s="1"/>
      <c r="Z8216" s="1"/>
      <c r="AA8216" s="1"/>
      <c r="AB8216" s="1"/>
      <c r="AC8216" s="1"/>
    </row>
    <row r="8217" spans="1:29" ht="15" customHeight="1" x14ac:dyDescent="0.25">
      <c r="A8217" s="342"/>
      <c r="B8217" s="417"/>
      <c r="C8217" s="418"/>
      <c r="S8217" s="367"/>
      <c r="T8217" s="367"/>
      <c r="U8217" s="368"/>
      <c r="V8217" s="1"/>
      <c r="W8217" s="1"/>
      <c r="X8217" s="1"/>
      <c r="Y8217" s="1"/>
      <c r="Z8217" s="1"/>
      <c r="AA8217" s="1"/>
      <c r="AB8217" s="1"/>
      <c r="AC8217" s="1"/>
    </row>
    <row r="8218" spans="1:29" ht="15" customHeight="1" x14ac:dyDescent="0.25">
      <c r="A8218" s="342"/>
      <c r="B8218" s="417"/>
      <c r="C8218" s="418"/>
      <c r="S8218" s="367"/>
      <c r="T8218" s="367"/>
      <c r="U8218" s="368"/>
      <c r="V8218" s="1"/>
      <c r="W8218" s="1"/>
      <c r="X8218" s="1"/>
      <c r="Y8218" s="1"/>
      <c r="Z8218" s="1"/>
      <c r="AA8218" s="1"/>
      <c r="AB8218" s="1"/>
      <c r="AC8218" s="1"/>
    </row>
    <row r="8219" spans="1:29" ht="15" customHeight="1" x14ac:dyDescent="0.25">
      <c r="A8219" s="342"/>
      <c r="B8219" s="417"/>
      <c r="C8219" s="418"/>
      <c r="S8219" s="367"/>
      <c r="T8219" s="367"/>
      <c r="U8219" s="368"/>
      <c r="V8219" s="1"/>
      <c r="W8219" s="1"/>
      <c r="X8219" s="1"/>
      <c r="Y8219" s="1"/>
      <c r="Z8219" s="1"/>
      <c r="AA8219" s="1"/>
      <c r="AB8219" s="1"/>
      <c r="AC8219" s="1"/>
    </row>
    <row r="8220" spans="1:29" ht="15" customHeight="1" x14ac:dyDescent="0.25">
      <c r="A8220" s="342"/>
      <c r="B8220" s="417"/>
      <c r="C8220" s="418"/>
      <c r="S8220" s="367"/>
      <c r="T8220" s="367"/>
      <c r="U8220" s="368"/>
      <c r="V8220" s="1"/>
      <c r="W8220" s="1"/>
      <c r="X8220" s="1"/>
      <c r="Y8220" s="1"/>
      <c r="Z8220" s="1"/>
      <c r="AA8220" s="1"/>
      <c r="AB8220" s="1"/>
      <c r="AC8220" s="1"/>
    </row>
    <row r="8221" spans="1:29" ht="15" customHeight="1" x14ac:dyDescent="0.25">
      <c r="A8221" s="342"/>
      <c r="B8221" s="417"/>
      <c r="C8221" s="418"/>
      <c r="S8221" s="367"/>
      <c r="T8221" s="367"/>
      <c r="U8221" s="368"/>
      <c r="V8221" s="1"/>
      <c r="W8221" s="1"/>
      <c r="X8221" s="1"/>
      <c r="Y8221" s="1"/>
      <c r="Z8221" s="1"/>
      <c r="AA8221" s="1"/>
      <c r="AB8221" s="1"/>
      <c r="AC8221" s="1"/>
    </row>
    <row r="8222" spans="1:29" ht="15" customHeight="1" x14ac:dyDescent="0.25">
      <c r="A8222" s="342"/>
      <c r="B8222" s="417"/>
      <c r="C8222" s="418"/>
      <c r="S8222" s="367"/>
      <c r="T8222" s="367"/>
      <c r="U8222" s="368"/>
      <c r="V8222" s="1"/>
      <c r="W8222" s="1"/>
      <c r="X8222" s="1"/>
      <c r="Y8222" s="1"/>
      <c r="Z8222" s="1"/>
      <c r="AA8222" s="1"/>
      <c r="AB8222" s="1"/>
      <c r="AC8222" s="1"/>
    </row>
    <row r="8223" spans="1:29" ht="15" customHeight="1" x14ac:dyDescent="0.25">
      <c r="A8223" s="342"/>
      <c r="B8223" s="417"/>
      <c r="C8223" s="418"/>
      <c r="S8223" s="367"/>
      <c r="T8223" s="367"/>
      <c r="U8223" s="368"/>
      <c r="V8223" s="1"/>
      <c r="W8223" s="1"/>
      <c r="X8223" s="1"/>
      <c r="Y8223" s="1"/>
      <c r="Z8223" s="1"/>
      <c r="AA8223" s="1"/>
      <c r="AB8223" s="1"/>
      <c r="AC8223" s="1"/>
    </row>
    <row r="8224" spans="1:29" ht="15" customHeight="1" x14ac:dyDescent="0.25">
      <c r="A8224" s="342"/>
      <c r="B8224" s="417"/>
      <c r="C8224" s="418"/>
      <c r="S8224" s="367"/>
      <c r="T8224" s="367"/>
      <c r="U8224" s="368"/>
      <c r="V8224" s="1"/>
      <c r="W8224" s="1"/>
      <c r="X8224" s="1"/>
      <c r="Y8224" s="1"/>
      <c r="Z8224" s="1"/>
      <c r="AA8224" s="1"/>
      <c r="AB8224" s="1"/>
      <c r="AC8224" s="1"/>
    </row>
    <row r="8225" spans="1:29" ht="15" customHeight="1" x14ac:dyDescent="0.25">
      <c r="A8225" s="342"/>
      <c r="B8225" s="417"/>
      <c r="C8225" s="418"/>
      <c r="S8225" s="367"/>
      <c r="T8225" s="367"/>
      <c r="U8225" s="368"/>
      <c r="V8225" s="1"/>
      <c r="W8225" s="1"/>
      <c r="X8225" s="1"/>
      <c r="Y8225" s="1"/>
      <c r="Z8225" s="1"/>
      <c r="AA8225" s="1"/>
      <c r="AB8225" s="1"/>
      <c r="AC8225" s="1"/>
    </row>
    <row r="8226" spans="1:29" ht="15" customHeight="1" x14ac:dyDescent="0.25">
      <c r="A8226" s="342"/>
      <c r="B8226" s="417"/>
      <c r="C8226" s="418"/>
      <c r="S8226" s="367"/>
      <c r="T8226" s="367"/>
      <c r="U8226" s="368"/>
      <c r="V8226" s="1"/>
      <c r="W8226" s="1"/>
      <c r="X8226" s="1"/>
      <c r="Y8226" s="1"/>
      <c r="Z8226" s="1"/>
      <c r="AA8226" s="1"/>
      <c r="AB8226" s="1"/>
      <c r="AC8226" s="1"/>
    </row>
    <row r="8227" spans="1:29" ht="15" customHeight="1" x14ac:dyDescent="0.25">
      <c r="A8227" s="342"/>
      <c r="B8227" s="417"/>
      <c r="C8227" s="418"/>
      <c r="S8227" s="367"/>
      <c r="T8227" s="367"/>
      <c r="U8227" s="368"/>
      <c r="V8227" s="1"/>
      <c r="W8227" s="1"/>
      <c r="X8227" s="1"/>
      <c r="Y8227" s="1"/>
      <c r="Z8227" s="1"/>
      <c r="AA8227" s="1"/>
      <c r="AB8227" s="1"/>
      <c r="AC8227" s="1"/>
    </row>
    <row r="8228" spans="1:29" ht="15" customHeight="1" x14ac:dyDescent="0.25">
      <c r="A8228" s="342"/>
      <c r="B8228" s="417"/>
      <c r="C8228" s="418"/>
      <c r="S8228" s="367"/>
      <c r="T8228" s="367"/>
      <c r="U8228" s="368"/>
      <c r="V8228" s="1"/>
      <c r="W8228" s="1"/>
      <c r="X8228" s="1"/>
      <c r="Y8228" s="1"/>
      <c r="Z8228" s="1"/>
      <c r="AA8228" s="1"/>
      <c r="AB8228" s="1"/>
      <c r="AC8228" s="1"/>
    </row>
    <row r="8229" spans="1:29" ht="15" customHeight="1" x14ac:dyDescent="0.25">
      <c r="A8229" s="342"/>
      <c r="B8229" s="417"/>
      <c r="C8229" s="418"/>
      <c r="S8229" s="367"/>
      <c r="T8229" s="367"/>
      <c r="U8229" s="368"/>
      <c r="V8229" s="1"/>
      <c r="W8229" s="1"/>
      <c r="X8229" s="1"/>
      <c r="Y8229" s="1"/>
      <c r="Z8229" s="1"/>
      <c r="AA8229" s="1"/>
      <c r="AB8229" s="1"/>
      <c r="AC8229" s="1"/>
    </row>
    <row r="8230" spans="1:29" ht="15" customHeight="1" x14ac:dyDescent="0.25">
      <c r="A8230" s="342"/>
      <c r="B8230" s="417"/>
      <c r="C8230" s="418"/>
      <c r="S8230" s="367"/>
      <c r="T8230" s="367"/>
      <c r="U8230" s="368"/>
      <c r="V8230" s="1"/>
      <c r="W8230" s="1"/>
      <c r="X8230" s="1"/>
      <c r="Y8230" s="1"/>
      <c r="Z8230" s="1"/>
      <c r="AA8230" s="1"/>
      <c r="AB8230" s="1"/>
      <c r="AC8230" s="1"/>
    </row>
    <row r="8231" spans="1:29" ht="15" customHeight="1" x14ac:dyDescent="0.25">
      <c r="A8231" s="342"/>
      <c r="B8231" s="417"/>
      <c r="C8231" s="418"/>
      <c r="S8231" s="367"/>
      <c r="T8231" s="367"/>
      <c r="U8231" s="368"/>
      <c r="V8231" s="1"/>
      <c r="W8231" s="1"/>
      <c r="X8231" s="1"/>
      <c r="Y8231" s="1"/>
      <c r="Z8231" s="1"/>
      <c r="AA8231" s="1"/>
      <c r="AB8231" s="1"/>
      <c r="AC8231" s="1"/>
    </row>
    <row r="8232" spans="1:29" ht="15" customHeight="1" x14ac:dyDescent="0.25">
      <c r="A8232" s="342"/>
      <c r="B8232" s="417"/>
      <c r="C8232" s="418"/>
      <c r="S8232" s="367"/>
      <c r="T8232" s="367"/>
      <c r="U8232" s="368"/>
      <c r="V8232" s="1"/>
      <c r="W8232" s="1"/>
      <c r="X8232" s="1"/>
      <c r="Y8232" s="1"/>
      <c r="Z8232" s="1"/>
      <c r="AA8232" s="1"/>
      <c r="AB8232" s="1"/>
      <c r="AC8232" s="1"/>
    </row>
    <row r="8233" spans="1:29" ht="15" customHeight="1" x14ac:dyDescent="0.25">
      <c r="A8233" s="342"/>
      <c r="B8233" s="417"/>
      <c r="C8233" s="418"/>
      <c r="S8233" s="367"/>
      <c r="T8233" s="367"/>
      <c r="U8233" s="368"/>
      <c r="V8233" s="1"/>
      <c r="W8233" s="1"/>
      <c r="X8233" s="1"/>
      <c r="Y8233" s="1"/>
      <c r="Z8233" s="1"/>
      <c r="AA8233" s="1"/>
      <c r="AB8233" s="1"/>
      <c r="AC8233" s="1"/>
    </row>
    <row r="8234" spans="1:29" ht="15" customHeight="1" x14ac:dyDescent="0.25">
      <c r="A8234" s="342"/>
      <c r="B8234" s="417"/>
      <c r="C8234" s="418"/>
      <c r="S8234" s="367"/>
      <c r="T8234" s="367"/>
      <c r="U8234" s="368"/>
      <c r="V8234" s="1"/>
      <c r="W8234" s="1"/>
      <c r="X8234" s="1"/>
      <c r="Y8234" s="1"/>
      <c r="Z8234" s="1"/>
      <c r="AA8234" s="1"/>
      <c r="AB8234" s="1"/>
      <c r="AC8234" s="1"/>
    </row>
    <row r="8235" spans="1:29" ht="15" customHeight="1" x14ac:dyDescent="0.25">
      <c r="A8235" s="342"/>
      <c r="B8235" s="417"/>
      <c r="C8235" s="418"/>
      <c r="S8235" s="367"/>
      <c r="T8235" s="367"/>
      <c r="U8235" s="368"/>
      <c r="V8235" s="1"/>
      <c r="W8235" s="1"/>
      <c r="X8235" s="1"/>
      <c r="Y8235" s="1"/>
      <c r="Z8235" s="1"/>
      <c r="AA8235" s="1"/>
      <c r="AB8235" s="1"/>
      <c r="AC8235" s="1"/>
    </row>
    <row r="8236" spans="1:29" ht="15" customHeight="1" x14ac:dyDescent="0.25">
      <c r="A8236" s="342"/>
      <c r="B8236" s="417"/>
      <c r="C8236" s="418"/>
      <c r="S8236" s="367"/>
      <c r="T8236" s="367"/>
      <c r="U8236" s="368"/>
      <c r="V8236" s="1"/>
      <c r="W8236" s="1"/>
      <c r="X8236" s="1"/>
      <c r="Y8236" s="1"/>
      <c r="Z8236" s="1"/>
      <c r="AA8236" s="1"/>
      <c r="AB8236" s="1"/>
      <c r="AC8236" s="1"/>
    </row>
    <row r="8237" spans="1:29" ht="15" customHeight="1" x14ac:dyDescent="0.25">
      <c r="A8237" s="342"/>
      <c r="B8237" s="417"/>
      <c r="C8237" s="418"/>
      <c r="S8237" s="367"/>
      <c r="T8237" s="367"/>
      <c r="U8237" s="368"/>
      <c r="V8237" s="1"/>
      <c r="W8237" s="1"/>
      <c r="X8237" s="1"/>
      <c r="Y8237" s="1"/>
      <c r="Z8237" s="1"/>
      <c r="AA8237" s="1"/>
      <c r="AB8237" s="1"/>
      <c r="AC8237" s="1"/>
    </row>
    <row r="8238" spans="1:29" ht="15" customHeight="1" x14ac:dyDescent="0.25">
      <c r="A8238" s="342"/>
      <c r="B8238" s="417"/>
      <c r="C8238" s="418"/>
      <c r="S8238" s="367"/>
      <c r="T8238" s="367"/>
      <c r="U8238" s="368"/>
      <c r="V8238" s="1"/>
      <c r="W8238" s="1"/>
      <c r="X8238" s="1"/>
      <c r="Y8238" s="1"/>
      <c r="Z8238" s="1"/>
      <c r="AA8238" s="1"/>
      <c r="AB8238" s="1"/>
      <c r="AC8238" s="1"/>
    </row>
    <row r="8239" spans="1:29" ht="15" customHeight="1" x14ac:dyDescent="0.25">
      <c r="A8239" s="342"/>
      <c r="B8239" s="417"/>
      <c r="C8239" s="418"/>
      <c r="S8239" s="367"/>
      <c r="T8239" s="367"/>
      <c r="U8239" s="368"/>
      <c r="V8239" s="1"/>
      <c r="W8239" s="1"/>
      <c r="X8239" s="1"/>
      <c r="Y8239" s="1"/>
      <c r="Z8239" s="1"/>
      <c r="AA8239" s="1"/>
      <c r="AB8239" s="1"/>
      <c r="AC8239" s="1"/>
    </row>
    <row r="8240" spans="1:29" ht="15" customHeight="1" x14ac:dyDescent="0.25">
      <c r="A8240" s="342"/>
      <c r="B8240" s="417"/>
      <c r="C8240" s="418"/>
      <c r="S8240" s="367"/>
      <c r="T8240" s="367"/>
      <c r="U8240" s="368"/>
      <c r="V8240" s="1"/>
      <c r="W8240" s="1"/>
      <c r="X8240" s="1"/>
      <c r="Y8240" s="1"/>
      <c r="Z8240" s="1"/>
      <c r="AA8240" s="1"/>
      <c r="AB8240" s="1"/>
      <c r="AC8240" s="1"/>
    </row>
    <row r="8241" spans="1:29" ht="15" customHeight="1" x14ac:dyDescent="0.25">
      <c r="A8241" s="342"/>
      <c r="B8241" s="417"/>
      <c r="C8241" s="418"/>
      <c r="S8241" s="367"/>
      <c r="T8241" s="367"/>
      <c r="U8241" s="368"/>
      <c r="V8241" s="1"/>
      <c r="W8241" s="1"/>
      <c r="X8241" s="1"/>
      <c r="Y8241" s="1"/>
      <c r="Z8241" s="1"/>
      <c r="AA8241" s="1"/>
      <c r="AB8241" s="1"/>
      <c r="AC8241" s="1"/>
    </row>
    <row r="8242" spans="1:29" ht="15" customHeight="1" x14ac:dyDescent="0.25">
      <c r="A8242" s="342"/>
      <c r="B8242" s="417"/>
      <c r="C8242" s="418"/>
      <c r="S8242" s="367"/>
      <c r="T8242" s="367"/>
      <c r="U8242" s="368"/>
      <c r="V8242" s="1"/>
      <c r="W8242" s="1"/>
      <c r="X8242" s="1"/>
      <c r="Y8242" s="1"/>
      <c r="Z8242" s="1"/>
      <c r="AA8242" s="1"/>
      <c r="AB8242" s="1"/>
      <c r="AC8242" s="1"/>
    </row>
    <row r="8243" spans="1:29" ht="15" customHeight="1" x14ac:dyDescent="0.25">
      <c r="A8243" s="342"/>
      <c r="B8243" s="417"/>
      <c r="C8243" s="418"/>
      <c r="S8243" s="367"/>
      <c r="T8243" s="367"/>
      <c r="U8243" s="368"/>
      <c r="V8243" s="1"/>
      <c r="W8243" s="1"/>
      <c r="X8243" s="1"/>
      <c r="Y8243" s="1"/>
      <c r="Z8243" s="1"/>
      <c r="AA8243" s="1"/>
      <c r="AB8243" s="1"/>
      <c r="AC8243" s="1"/>
    </row>
    <row r="8244" spans="1:29" ht="15" customHeight="1" x14ac:dyDescent="0.25">
      <c r="A8244" s="342"/>
      <c r="B8244" s="417"/>
      <c r="C8244" s="418"/>
      <c r="S8244" s="367"/>
      <c r="T8244" s="367"/>
      <c r="U8244" s="368"/>
      <c r="V8244" s="1"/>
      <c r="W8244" s="1"/>
      <c r="X8244" s="1"/>
      <c r="Y8244" s="1"/>
      <c r="Z8244" s="1"/>
      <c r="AA8244" s="1"/>
      <c r="AB8244" s="1"/>
      <c r="AC8244" s="1"/>
    </row>
    <row r="8245" spans="1:29" ht="15" customHeight="1" x14ac:dyDescent="0.25">
      <c r="A8245" s="342"/>
      <c r="B8245" s="417"/>
      <c r="C8245" s="418"/>
      <c r="S8245" s="367"/>
      <c r="T8245" s="367"/>
      <c r="U8245" s="368"/>
      <c r="V8245" s="1"/>
      <c r="W8245" s="1"/>
      <c r="X8245" s="1"/>
      <c r="Y8245" s="1"/>
      <c r="Z8245" s="1"/>
      <c r="AA8245" s="1"/>
      <c r="AB8245" s="1"/>
      <c r="AC8245" s="1"/>
    </row>
    <row r="8246" spans="1:29" ht="15" customHeight="1" x14ac:dyDescent="0.25">
      <c r="A8246" s="342"/>
      <c r="B8246" s="417"/>
      <c r="C8246" s="418"/>
      <c r="S8246" s="367"/>
      <c r="T8246" s="367"/>
      <c r="U8246" s="368"/>
      <c r="V8246" s="1"/>
      <c r="W8246" s="1"/>
      <c r="X8246" s="1"/>
      <c r="Y8246" s="1"/>
      <c r="Z8246" s="1"/>
      <c r="AA8246" s="1"/>
      <c r="AB8246" s="1"/>
      <c r="AC8246" s="1"/>
    </row>
    <row r="8247" spans="1:29" ht="15" customHeight="1" x14ac:dyDescent="0.25">
      <c r="A8247" s="342"/>
      <c r="B8247" s="417"/>
      <c r="C8247" s="418"/>
      <c r="S8247" s="367"/>
      <c r="T8247" s="367"/>
      <c r="U8247" s="368"/>
      <c r="V8247" s="1"/>
      <c r="W8247" s="1"/>
      <c r="X8247" s="1"/>
      <c r="Y8247" s="1"/>
      <c r="Z8247" s="1"/>
      <c r="AA8247" s="1"/>
      <c r="AB8247" s="1"/>
      <c r="AC8247" s="1"/>
    </row>
    <row r="8248" spans="1:29" ht="15" customHeight="1" x14ac:dyDescent="0.25">
      <c r="A8248" s="342"/>
      <c r="B8248" s="417"/>
      <c r="C8248" s="418"/>
      <c r="S8248" s="367"/>
      <c r="T8248" s="367"/>
      <c r="U8248" s="368"/>
      <c r="V8248" s="1"/>
      <c r="W8248" s="1"/>
      <c r="X8248" s="1"/>
      <c r="Y8248" s="1"/>
      <c r="Z8248" s="1"/>
      <c r="AA8248" s="1"/>
      <c r="AB8248" s="1"/>
      <c r="AC8248" s="1"/>
    </row>
    <row r="8249" spans="1:29" ht="15" customHeight="1" x14ac:dyDescent="0.25">
      <c r="A8249" s="342"/>
      <c r="B8249" s="417"/>
      <c r="C8249" s="418"/>
      <c r="S8249" s="367"/>
      <c r="T8249" s="367"/>
      <c r="U8249" s="368"/>
      <c r="V8249" s="1"/>
      <c r="W8249" s="1"/>
      <c r="X8249" s="1"/>
      <c r="Y8249" s="1"/>
      <c r="Z8249" s="1"/>
      <c r="AA8249" s="1"/>
      <c r="AB8249" s="1"/>
      <c r="AC8249" s="1"/>
    </row>
    <row r="8250" spans="1:29" ht="15" customHeight="1" x14ac:dyDescent="0.25">
      <c r="A8250" s="342"/>
      <c r="B8250" s="417"/>
      <c r="C8250" s="418"/>
      <c r="S8250" s="367"/>
      <c r="T8250" s="367"/>
      <c r="U8250" s="368"/>
      <c r="V8250" s="1"/>
      <c r="W8250" s="1"/>
      <c r="X8250" s="1"/>
      <c r="Y8250" s="1"/>
      <c r="Z8250" s="1"/>
      <c r="AA8250" s="1"/>
      <c r="AB8250" s="1"/>
      <c r="AC8250" s="1"/>
    </row>
    <row r="8251" spans="1:29" ht="15" customHeight="1" x14ac:dyDescent="0.25">
      <c r="A8251" s="342"/>
      <c r="B8251" s="417"/>
      <c r="C8251" s="418"/>
      <c r="S8251" s="367"/>
      <c r="T8251" s="367"/>
      <c r="U8251" s="368"/>
      <c r="V8251" s="1"/>
      <c r="W8251" s="1"/>
      <c r="X8251" s="1"/>
      <c r="Y8251" s="1"/>
      <c r="Z8251" s="1"/>
      <c r="AA8251" s="1"/>
      <c r="AB8251" s="1"/>
      <c r="AC8251" s="1"/>
    </row>
    <row r="8252" spans="1:29" ht="15" customHeight="1" x14ac:dyDescent="0.25">
      <c r="A8252" s="342"/>
      <c r="B8252" s="417"/>
      <c r="C8252" s="418"/>
      <c r="S8252" s="367"/>
      <c r="T8252" s="367"/>
      <c r="U8252" s="368"/>
      <c r="V8252" s="1"/>
      <c r="W8252" s="1"/>
      <c r="X8252" s="1"/>
      <c r="Y8252" s="1"/>
      <c r="Z8252" s="1"/>
      <c r="AA8252" s="1"/>
      <c r="AB8252" s="1"/>
      <c r="AC8252" s="1"/>
    </row>
    <row r="8253" spans="1:29" ht="15" customHeight="1" x14ac:dyDescent="0.25">
      <c r="A8253" s="342"/>
      <c r="B8253" s="417"/>
      <c r="C8253" s="418"/>
      <c r="S8253" s="367"/>
      <c r="T8253" s="367"/>
      <c r="U8253" s="368"/>
      <c r="V8253" s="1"/>
      <c r="W8253" s="1"/>
      <c r="X8253" s="1"/>
      <c r="Y8253" s="1"/>
      <c r="Z8253" s="1"/>
      <c r="AA8253" s="1"/>
      <c r="AB8253" s="1"/>
      <c r="AC8253" s="1"/>
    </row>
    <row r="8254" spans="1:29" ht="15" customHeight="1" x14ac:dyDescent="0.25">
      <c r="A8254" s="342"/>
      <c r="B8254" s="417"/>
      <c r="C8254" s="418"/>
      <c r="S8254" s="367"/>
      <c r="T8254" s="367"/>
      <c r="U8254" s="368"/>
      <c r="V8254" s="1"/>
      <c r="W8254" s="1"/>
      <c r="X8254" s="1"/>
      <c r="Y8254" s="1"/>
      <c r="Z8254" s="1"/>
      <c r="AA8254" s="1"/>
      <c r="AB8254" s="1"/>
      <c r="AC8254" s="1"/>
    </row>
    <row r="8255" spans="1:29" ht="15" customHeight="1" x14ac:dyDescent="0.25">
      <c r="A8255" s="342"/>
      <c r="B8255" s="417"/>
      <c r="C8255" s="418"/>
      <c r="S8255" s="367"/>
      <c r="T8255" s="367"/>
      <c r="U8255" s="368"/>
      <c r="V8255" s="1"/>
      <c r="W8255" s="1"/>
      <c r="X8255" s="1"/>
      <c r="Y8255" s="1"/>
      <c r="Z8255" s="1"/>
      <c r="AA8255" s="1"/>
      <c r="AB8255" s="1"/>
      <c r="AC8255" s="1"/>
    </row>
    <row r="8256" spans="1:29" ht="15" customHeight="1" x14ac:dyDescent="0.25">
      <c r="A8256" s="342"/>
      <c r="B8256" s="417"/>
      <c r="C8256" s="418"/>
      <c r="S8256" s="367"/>
      <c r="T8256" s="367"/>
      <c r="U8256" s="368"/>
      <c r="V8256" s="1"/>
      <c r="W8256" s="1"/>
      <c r="X8256" s="1"/>
      <c r="Y8256" s="1"/>
      <c r="Z8256" s="1"/>
      <c r="AA8256" s="1"/>
      <c r="AB8256" s="1"/>
      <c r="AC8256" s="1"/>
    </row>
    <row r="8257" spans="1:29" ht="15" customHeight="1" x14ac:dyDescent="0.25">
      <c r="A8257" s="342"/>
      <c r="B8257" s="417"/>
      <c r="C8257" s="418"/>
      <c r="S8257" s="367"/>
      <c r="T8257" s="367"/>
      <c r="U8257" s="368"/>
      <c r="V8257" s="1"/>
      <c r="W8257" s="1"/>
      <c r="X8257" s="1"/>
      <c r="Y8257" s="1"/>
      <c r="Z8257" s="1"/>
      <c r="AA8257" s="1"/>
      <c r="AB8257" s="1"/>
      <c r="AC8257" s="1"/>
    </row>
    <row r="8258" spans="1:29" ht="15" customHeight="1" x14ac:dyDescent="0.25">
      <c r="A8258" s="342"/>
      <c r="B8258" s="417"/>
      <c r="C8258" s="418"/>
      <c r="S8258" s="367"/>
      <c r="T8258" s="367"/>
      <c r="U8258" s="368"/>
      <c r="V8258" s="1"/>
      <c r="W8258" s="1"/>
      <c r="X8258" s="1"/>
      <c r="Y8258" s="1"/>
      <c r="Z8258" s="1"/>
      <c r="AA8258" s="1"/>
      <c r="AB8258" s="1"/>
      <c r="AC8258" s="1"/>
    </row>
    <row r="8259" spans="1:29" ht="15" customHeight="1" x14ac:dyDescent="0.25">
      <c r="A8259" s="342"/>
      <c r="B8259" s="417"/>
      <c r="C8259" s="418"/>
      <c r="S8259" s="367"/>
      <c r="T8259" s="367"/>
      <c r="U8259" s="368"/>
      <c r="V8259" s="1"/>
      <c r="W8259" s="1"/>
      <c r="X8259" s="1"/>
      <c r="Y8259" s="1"/>
      <c r="Z8259" s="1"/>
      <c r="AA8259" s="1"/>
      <c r="AB8259" s="1"/>
      <c r="AC8259" s="1"/>
    </row>
    <row r="8260" spans="1:29" ht="15" customHeight="1" x14ac:dyDescent="0.25">
      <c r="A8260" s="342"/>
      <c r="B8260" s="417"/>
      <c r="C8260" s="418"/>
      <c r="S8260" s="367"/>
      <c r="T8260" s="367"/>
      <c r="U8260" s="368"/>
      <c r="V8260" s="1"/>
      <c r="W8260" s="1"/>
      <c r="X8260" s="1"/>
      <c r="Y8260" s="1"/>
      <c r="Z8260" s="1"/>
      <c r="AA8260" s="1"/>
      <c r="AB8260" s="1"/>
      <c r="AC8260" s="1"/>
    </row>
    <row r="8261" spans="1:29" ht="15" customHeight="1" x14ac:dyDescent="0.25">
      <c r="A8261" s="342"/>
      <c r="B8261" s="417"/>
      <c r="C8261" s="418"/>
      <c r="S8261" s="367"/>
      <c r="T8261" s="367"/>
      <c r="U8261" s="368"/>
      <c r="V8261" s="1"/>
      <c r="W8261" s="1"/>
      <c r="X8261" s="1"/>
      <c r="Y8261" s="1"/>
      <c r="Z8261" s="1"/>
      <c r="AA8261" s="1"/>
      <c r="AB8261" s="1"/>
      <c r="AC8261" s="1"/>
    </row>
    <row r="8262" spans="1:29" ht="15" customHeight="1" x14ac:dyDescent="0.25">
      <c r="A8262" s="342"/>
      <c r="B8262" s="417"/>
      <c r="C8262" s="418"/>
      <c r="S8262" s="367"/>
      <c r="T8262" s="367"/>
      <c r="U8262" s="368"/>
      <c r="V8262" s="1"/>
      <c r="W8262" s="1"/>
      <c r="X8262" s="1"/>
      <c r="Y8262" s="1"/>
      <c r="Z8262" s="1"/>
      <c r="AA8262" s="1"/>
      <c r="AB8262" s="1"/>
      <c r="AC8262" s="1"/>
    </row>
    <row r="8263" spans="1:29" ht="15" customHeight="1" x14ac:dyDescent="0.25">
      <c r="A8263" s="342"/>
      <c r="B8263" s="417"/>
      <c r="C8263" s="418"/>
      <c r="S8263" s="367"/>
      <c r="T8263" s="367"/>
      <c r="U8263" s="368"/>
      <c r="V8263" s="1"/>
      <c r="W8263" s="1"/>
      <c r="X8263" s="1"/>
      <c r="Y8263" s="1"/>
      <c r="Z8263" s="1"/>
      <c r="AA8263" s="1"/>
      <c r="AB8263" s="1"/>
      <c r="AC8263" s="1"/>
    </row>
    <row r="8264" spans="1:29" ht="15" customHeight="1" x14ac:dyDescent="0.25">
      <c r="A8264" s="342"/>
      <c r="B8264" s="417"/>
      <c r="C8264" s="418"/>
      <c r="S8264" s="367"/>
      <c r="T8264" s="367"/>
      <c r="U8264" s="368"/>
      <c r="V8264" s="1"/>
      <c r="W8264" s="1"/>
      <c r="X8264" s="1"/>
      <c r="Y8264" s="1"/>
      <c r="Z8264" s="1"/>
      <c r="AA8264" s="1"/>
      <c r="AB8264" s="1"/>
      <c r="AC8264" s="1"/>
    </row>
    <row r="8265" spans="1:29" ht="15" customHeight="1" x14ac:dyDescent="0.25">
      <c r="A8265" s="342"/>
      <c r="B8265" s="417"/>
      <c r="C8265" s="418"/>
      <c r="S8265" s="367"/>
      <c r="T8265" s="367"/>
      <c r="U8265" s="368"/>
      <c r="V8265" s="1"/>
      <c r="W8265" s="1"/>
      <c r="X8265" s="1"/>
      <c r="Y8265" s="1"/>
      <c r="Z8265" s="1"/>
      <c r="AA8265" s="1"/>
      <c r="AB8265" s="1"/>
      <c r="AC8265" s="1"/>
    </row>
    <row r="8266" spans="1:29" ht="15" customHeight="1" x14ac:dyDescent="0.25">
      <c r="A8266" s="342"/>
      <c r="B8266" s="417"/>
      <c r="C8266" s="418"/>
      <c r="S8266" s="367"/>
      <c r="T8266" s="367"/>
      <c r="U8266" s="368"/>
      <c r="V8266" s="1"/>
      <c r="W8266" s="1"/>
      <c r="X8266" s="1"/>
      <c r="Y8266" s="1"/>
      <c r="Z8266" s="1"/>
      <c r="AA8266" s="1"/>
      <c r="AB8266" s="1"/>
      <c r="AC8266" s="1"/>
    </row>
    <row r="8267" spans="1:29" ht="15" customHeight="1" x14ac:dyDescent="0.25">
      <c r="A8267" s="342"/>
      <c r="B8267" s="417"/>
      <c r="C8267" s="418"/>
      <c r="S8267" s="367"/>
      <c r="T8267" s="367"/>
      <c r="U8267" s="368"/>
      <c r="V8267" s="1"/>
      <c r="W8267" s="1"/>
      <c r="X8267" s="1"/>
      <c r="Y8267" s="1"/>
      <c r="Z8267" s="1"/>
      <c r="AA8267" s="1"/>
      <c r="AB8267" s="1"/>
      <c r="AC8267" s="1"/>
    </row>
    <row r="8268" spans="1:29" ht="15" customHeight="1" x14ac:dyDescent="0.25">
      <c r="A8268" s="342"/>
      <c r="B8268" s="417"/>
      <c r="C8268" s="418"/>
      <c r="S8268" s="367"/>
      <c r="T8268" s="367"/>
      <c r="U8268" s="368"/>
      <c r="V8268" s="1"/>
      <c r="W8268" s="1"/>
      <c r="X8268" s="1"/>
      <c r="Y8268" s="1"/>
      <c r="Z8268" s="1"/>
      <c r="AA8268" s="1"/>
      <c r="AB8268" s="1"/>
      <c r="AC8268" s="1"/>
    </row>
    <row r="8269" spans="1:29" ht="15" customHeight="1" x14ac:dyDescent="0.25">
      <c r="A8269" s="342"/>
      <c r="B8269" s="417"/>
      <c r="C8269" s="418"/>
      <c r="S8269" s="367"/>
      <c r="T8269" s="367"/>
      <c r="U8269" s="368"/>
      <c r="V8269" s="1"/>
      <c r="W8269" s="1"/>
      <c r="X8269" s="1"/>
      <c r="Y8269" s="1"/>
      <c r="Z8269" s="1"/>
      <c r="AA8269" s="1"/>
      <c r="AB8269" s="1"/>
      <c r="AC8269" s="1"/>
    </row>
    <row r="8270" spans="1:29" ht="15" customHeight="1" x14ac:dyDescent="0.25">
      <c r="A8270" s="342"/>
      <c r="B8270" s="417"/>
      <c r="C8270" s="418"/>
      <c r="S8270" s="367"/>
      <c r="T8270" s="367"/>
      <c r="U8270" s="368"/>
      <c r="V8270" s="1"/>
      <c r="W8270" s="1"/>
      <c r="X8270" s="1"/>
      <c r="Y8270" s="1"/>
      <c r="Z8270" s="1"/>
      <c r="AA8270" s="1"/>
      <c r="AB8270" s="1"/>
      <c r="AC8270" s="1"/>
    </row>
    <row r="8271" spans="1:29" ht="15" customHeight="1" x14ac:dyDescent="0.25">
      <c r="A8271" s="342"/>
      <c r="B8271" s="417"/>
      <c r="C8271" s="418"/>
      <c r="S8271" s="367"/>
      <c r="T8271" s="367"/>
      <c r="U8271" s="368"/>
      <c r="V8271" s="1"/>
      <c r="W8271" s="1"/>
      <c r="X8271" s="1"/>
      <c r="Y8271" s="1"/>
      <c r="Z8271" s="1"/>
      <c r="AA8271" s="1"/>
      <c r="AB8271" s="1"/>
      <c r="AC8271" s="1"/>
    </row>
    <row r="8272" spans="1:29" ht="15" customHeight="1" x14ac:dyDescent="0.25">
      <c r="A8272" s="342"/>
      <c r="B8272" s="417"/>
      <c r="C8272" s="418"/>
      <c r="S8272" s="367"/>
      <c r="T8272" s="367"/>
      <c r="U8272" s="368"/>
      <c r="V8272" s="1"/>
      <c r="W8272" s="1"/>
      <c r="X8272" s="1"/>
      <c r="Y8272" s="1"/>
      <c r="Z8272" s="1"/>
      <c r="AA8272" s="1"/>
      <c r="AB8272" s="1"/>
      <c r="AC8272" s="1"/>
    </row>
    <row r="8273" spans="1:29" ht="15" customHeight="1" x14ac:dyDescent="0.25">
      <c r="A8273" s="342"/>
      <c r="B8273" s="417"/>
      <c r="C8273" s="418"/>
      <c r="S8273" s="367"/>
      <c r="T8273" s="367"/>
      <c r="U8273" s="368"/>
      <c r="V8273" s="1"/>
      <c r="W8273" s="1"/>
      <c r="X8273" s="1"/>
      <c r="Y8273" s="1"/>
      <c r="Z8273" s="1"/>
      <c r="AA8273" s="1"/>
      <c r="AB8273" s="1"/>
      <c r="AC8273" s="1"/>
    </row>
    <row r="8274" spans="1:29" ht="15" customHeight="1" x14ac:dyDescent="0.25">
      <c r="A8274" s="342"/>
      <c r="B8274" s="417"/>
      <c r="C8274" s="418"/>
      <c r="S8274" s="367"/>
      <c r="T8274" s="367"/>
      <c r="U8274" s="368"/>
      <c r="V8274" s="1"/>
      <c r="W8274" s="1"/>
      <c r="X8274" s="1"/>
      <c r="Y8274" s="1"/>
      <c r="Z8274" s="1"/>
      <c r="AA8274" s="1"/>
      <c r="AB8274" s="1"/>
      <c r="AC8274" s="1"/>
    </row>
    <row r="8275" spans="1:29" ht="15" customHeight="1" x14ac:dyDescent="0.25">
      <c r="A8275" s="342"/>
      <c r="B8275" s="417"/>
      <c r="C8275" s="418"/>
      <c r="S8275" s="367"/>
      <c r="T8275" s="367"/>
      <c r="U8275" s="368"/>
      <c r="V8275" s="1"/>
      <c r="W8275" s="1"/>
      <c r="X8275" s="1"/>
      <c r="Y8275" s="1"/>
      <c r="Z8275" s="1"/>
      <c r="AA8275" s="1"/>
      <c r="AB8275" s="1"/>
      <c r="AC8275" s="1"/>
    </row>
    <row r="8276" spans="1:29" ht="15" customHeight="1" x14ac:dyDescent="0.25">
      <c r="A8276" s="342"/>
      <c r="B8276" s="417"/>
      <c r="C8276" s="418"/>
      <c r="S8276" s="367"/>
      <c r="T8276" s="367"/>
      <c r="U8276" s="368"/>
      <c r="V8276" s="1"/>
      <c r="W8276" s="1"/>
      <c r="X8276" s="1"/>
      <c r="Y8276" s="1"/>
      <c r="Z8276" s="1"/>
      <c r="AA8276" s="1"/>
      <c r="AB8276" s="1"/>
      <c r="AC8276" s="1"/>
    </row>
    <row r="8277" spans="1:29" ht="15" customHeight="1" x14ac:dyDescent="0.25">
      <c r="A8277" s="342"/>
      <c r="B8277" s="417"/>
      <c r="C8277" s="418"/>
      <c r="S8277" s="367"/>
      <c r="T8277" s="367"/>
      <c r="U8277" s="368"/>
      <c r="V8277" s="1"/>
      <c r="W8277" s="1"/>
      <c r="X8277" s="1"/>
      <c r="Y8277" s="1"/>
      <c r="Z8277" s="1"/>
      <c r="AA8277" s="1"/>
      <c r="AB8277" s="1"/>
      <c r="AC8277" s="1"/>
    </row>
    <row r="8278" spans="1:29" ht="15" customHeight="1" x14ac:dyDescent="0.25">
      <c r="A8278" s="342"/>
      <c r="B8278" s="417"/>
      <c r="C8278" s="418"/>
      <c r="S8278" s="367"/>
      <c r="T8278" s="367"/>
      <c r="U8278" s="368"/>
      <c r="V8278" s="1"/>
      <c r="W8278" s="1"/>
      <c r="X8278" s="1"/>
      <c r="Y8278" s="1"/>
      <c r="Z8278" s="1"/>
      <c r="AA8278" s="1"/>
      <c r="AB8278" s="1"/>
      <c r="AC8278" s="1"/>
    </row>
    <row r="8279" spans="1:29" ht="15" customHeight="1" x14ac:dyDescent="0.25">
      <c r="A8279" s="342"/>
      <c r="B8279" s="417"/>
      <c r="C8279" s="418"/>
      <c r="S8279" s="367"/>
      <c r="T8279" s="367"/>
      <c r="U8279" s="368"/>
      <c r="V8279" s="1"/>
      <c r="W8279" s="1"/>
      <c r="X8279" s="1"/>
      <c r="Y8279" s="1"/>
      <c r="Z8279" s="1"/>
      <c r="AA8279" s="1"/>
      <c r="AB8279" s="1"/>
      <c r="AC8279" s="1"/>
    </row>
    <row r="8280" spans="1:29" ht="15" customHeight="1" x14ac:dyDescent="0.25">
      <c r="A8280" s="342"/>
      <c r="B8280" s="417"/>
      <c r="C8280" s="418"/>
      <c r="S8280" s="367"/>
      <c r="T8280" s="367"/>
      <c r="U8280" s="368"/>
      <c r="V8280" s="1"/>
      <c r="W8280" s="1"/>
      <c r="X8280" s="1"/>
      <c r="Y8280" s="1"/>
      <c r="Z8280" s="1"/>
      <c r="AA8280" s="1"/>
      <c r="AB8280" s="1"/>
      <c r="AC8280" s="1"/>
    </row>
    <row r="8281" spans="1:29" ht="15" customHeight="1" x14ac:dyDescent="0.25">
      <c r="A8281" s="342"/>
      <c r="B8281" s="417"/>
      <c r="C8281" s="418"/>
      <c r="S8281" s="367"/>
      <c r="T8281" s="367"/>
      <c r="U8281" s="368"/>
      <c r="V8281" s="1"/>
      <c r="W8281" s="1"/>
      <c r="X8281" s="1"/>
      <c r="Y8281" s="1"/>
      <c r="Z8281" s="1"/>
      <c r="AA8281" s="1"/>
      <c r="AB8281" s="1"/>
      <c r="AC8281" s="1"/>
    </row>
    <row r="8282" spans="1:29" ht="15" customHeight="1" x14ac:dyDescent="0.25">
      <c r="A8282" s="342"/>
      <c r="B8282" s="417"/>
      <c r="C8282" s="418"/>
      <c r="S8282" s="367"/>
      <c r="T8282" s="367"/>
      <c r="U8282" s="368"/>
      <c r="V8282" s="1"/>
      <c r="W8282" s="1"/>
      <c r="X8282" s="1"/>
      <c r="Y8282" s="1"/>
      <c r="Z8282" s="1"/>
      <c r="AA8282" s="1"/>
      <c r="AB8282" s="1"/>
      <c r="AC8282" s="1"/>
    </row>
    <row r="8283" spans="1:29" ht="15" customHeight="1" x14ac:dyDescent="0.25">
      <c r="A8283" s="342"/>
      <c r="B8283" s="417"/>
      <c r="C8283" s="418"/>
      <c r="S8283" s="367"/>
      <c r="T8283" s="367"/>
      <c r="U8283" s="368"/>
      <c r="V8283" s="1"/>
      <c r="W8283" s="1"/>
      <c r="X8283" s="1"/>
      <c r="Y8283" s="1"/>
      <c r="Z8283" s="1"/>
      <c r="AA8283" s="1"/>
      <c r="AB8283" s="1"/>
      <c r="AC8283" s="1"/>
    </row>
    <row r="8284" spans="1:29" ht="15" customHeight="1" x14ac:dyDescent="0.25">
      <c r="A8284" s="342"/>
      <c r="B8284" s="417"/>
      <c r="C8284" s="418"/>
      <c r="S8284" s="367"/>
      <c r="T8284" s="367"/>
      <c r="U8284" s="368"/>
      <c r="V8284" s="1"/>
      <c r="W8284" s="1"/>
      <c r="X8284" s="1"/>
      <c r="Y8284" s="1"/>
      <c r="Z8284" s="1"/>
      <c r="AA8284" s="1"/>
      <c r="AB8284" s="1"/>
      <c r="AC8284" s="1"/>
    </row>
    <row r="8285" spans="1:29" ht="15" customHeight="1" x14ac:dyDescent="0.25">
      <c r="A8285" s="342"/>
      <c r="B8285" s="417"/>
      <c r="C8285" s="418"/>
      <c r="S8285" s="367"/>
      <c r="T8285" s="367"/>
      <c r="U8285" s="368"/>
      <c r="V8285" s="1"/>
      <c r="W8285" s="1"/>
      <c r="X8285" s="1"/>
      <c r="Y8285" s="1"/>
      <c r="Z8285" s="1"/>
      <c r="AA8285" s="1"/>
      <c r="AB8285" s="1"/>
      <c r="AC8285" s="1"/>
    </row>
    <row r="8286" spans="1:29" ht="15" customHeight="1" x14ac:dyDescent="0.25">
      <c r="A8286" s="342"/>
      <c r="B8286" s="417"/>
      <c r="C8286" s="418"/>
      <c r="S8286" s="367"/>
      <c r="T8286" s="367"/>
      <c r="U8286" s="368"/>
      <c r="V8286" s="1"/>
      <c r="W8286" s="1"/>
      <c r="X8286" s="1"/>
      <c r="Y8286" s="1"/>
      <c r="Z8286" s="1"/>
      <c r="AA8286" s="1"/>
      <c r="AB8286" s="1"/>
      <c r="AC8286" s="1"/>
    </row>
    <row r="8287" spans="1:29" ht="15" customHeight="1" x14ac:dyDescent="0.25">
      <c r="A8287" s="342"/>
      <c r="B8287" s="417"/>
      <c r="C8287" s="418"/>
      <c r="S8287" s="367"/>
      <c r="T8287" s="367"/>
      <c r="U8287" s="368"/>
      <c r="V8287" s="1"/>
      <c r="W8287" s="1"/>
      <c r="X8287" s="1"/>
      <c r="Y8287" s="1"/>
      <c r="Z8287" s="1"/>
      <c r="AA8287" s="1"/>
      <c r="AB8287" s="1"/>
      <c r="AC8287" s="1"/>
    </row>
    <row r="8288" spans="1:29" ht="15" customHeight="1" x14ac:dyDescent="0.25">
      <c r="A8288" s="342"/>
      <c r="B8288" s="417"/>
      <c r="C8288" s="418"/>
      <c r="S8288" s="367"/>
      <c r="T8288" s="367"/>
      <c r="U8288" s="368"/>
      <c r="V8288" s="1"/>
      <c r="W8288" s="1"/>
      <c r="X8288" s="1"/>
      <c r="Y8288" s="1"/>
      <c r="Z8288" s="1"/>
      <c r="AA8288" s="1"/>
      <c r="AB8288" s="1"/>
      <c r="AC8288" s="1"/>
    </row>
    <row r="8289" spans="1:29" ht="15" customHeight="1" x14ac:dyDescent="0.25">
      <c r="A8289" s="342"/>
      <c r="B8289" s="417"/>
      <c r="C8289" s="418"/>
      <c r="S8289" s="367"/>
      <c r="T8289" s="367"/>
      <c r="U8289" s="368"/>
      <c r="V8289" s="1"/>
      <c r="W8289" s="1"/>
      <c r="X8289" s="1"/>
      <c r="Y8289" s="1"/>
      <c r="Z8289" s="1"/>
      <c r="AA8289" s="1"/>
      <c r="AB8289" s="1"/>
      <c r="AC8289" s="1"/>
    </row>
    <row r="8290" spans="1:29" ht="15" customHeight="1" x14ac:dyDescent="0.25">
      <c r="A8290" s="342"/>
      <c r="B8290" s="417"/>
      <c r="C8290" s="418"/>
      <c r="S8290" s="367"/>
      <c r="T8290" s="367"/>
      <c r="U8290" s="368"/>
      <c r="V8290" s="1"/>
      <c r="W8290" s="1"/>
      <c r="X8290" s="1"/>
      <c r="Y8290" s="1"/>
      <c r="Z8290" s="1"/>
      <c r="AA8290" s="1"/>
      <c r="AB8290" s="1"/>
      <c r="AC8290" s="1"/>
    </row>
    <row r="8291" spans="1:29" ht="15" customHeight="1" x14ac:dyDescent="0.25">
      <c r="A8291" s="342"/>
      <c r="B8291" s="417"/>
      <c r="C8291" s="418"/>
      <c r="S8291" s="367"/>
      <c r="T8291" s="367"/>
      <c r="U8291" s="368"/>
      <c r="V8291" s="1"/>
      <c r="W8291" s="1"/>
      <c r="X8291" s="1"/>
      <c r="Y8291" s="1"/>
      <c r="Z8291" s="1"/>
      <c r="AA8291" s="1"/>
      <c r="AB8291" s="1"/>
      <c r="AC8291" s="1"/>
    </row>
    <row r="8292" spans="1:29" ht="15" customHeight="1" x14ac:dyDescent="0.25">
      <c r="A8292" s="342"/>
      <c r="B8292" s="417"/>
      <c r="C8292" s="418"/>
      <c r="S8292" s="367"/>
      <c r="T8292" s="367"/>
      <c r="U8292" s="368"/>
      <c r="V8292" s="1"/>
      <c r="W8292" s="1"/>
      <c r="X8292" s="1"/>
      <c r="Y8292" s="1"/>
      <c r="Z8292" s="1"/>
      <c r="AA8292" s="1"/>
      <c r="AB8292" s="1"/>
      <c r="AC8292" s="1"/>
    </row>
    <row r="8293" spans="1:29" ht="15" customHeight="1" x14ac:dyDescent="0.25">
      <c r="A8293" s="342"/>
      <c r="B8293" s="417"/>
      <c r="C8293" s="418"/>
      <c r="S8293" s="367"/>
      <c r="T8293" s="367"/>
      <c r="U8293" s="368"/>
      <c r="V8293" s="1"/>
      <c r="W8293" s="1"/>
      <c r="X8293" s="1"/>
      <c r="Y8293" s="1"/>
      <c r="Z8293" s="1"/>
      <c r="AA8293" s="1"/>
      <c r="AB8293" s="1"/>
      <c r="AC8293" s="1"/>
    </row>
    <row r="8294" spans="1:29" ht="15" customHeight="1" x14ac:dyDescent="0.25">
      <c r="A8294" s="342"/>
      <c r="B8294" s="417"/>
      <c r="C8294" s="418"/>
      <c r="S8294" s="367"/>
      <c r="T8294" s="367"/>
      <c r="U8294" s="368"/>
      <c r="V8294" s="1"/>
      <c r="W8294" s="1"/>
      <c r="X8294" s="1"/>
      <c r="Y8294" s="1"/>
      <c r="Z8294" s="1"/>
      <c r="AA8294" s="1"/>
      <c r="AB8294" s="1"/>
      <c r="AC8294" s="1"/>
    </row>
    <row r="8295" spans="1:29" ht="15" customHeight="1" x14ac:dyDescent="0.25">
      <c r="A8295" s="342"/>
      <c r="B8295" s="417"/>
      <c r="C8295" s="418"/>
      <c r="S8295" s="367"/>
      <c r="T8295" s="367"/>
      <c r="U8295" s="368"/>
      <c r="V8295" s="1"/>
      <c r="W8295" s="1"/>
      <c r="X8295" s="1"/>
      <c r="Y8295" s="1"/>
      <c r="Z8295" s="1"/>
      <c r="AA8295" s="1"/>
      <c r="AB8295" s="1"/>
      <c r="AC8295" s="1"/>
    </row>
    <row r="8296" spans="1:29" ht="15" customHeight="1" x14ac:dyDescent="0.25">
      <c r="A8296" s="342"/>
      <c r="B8296" s="417"/>
      <c r="C8296" s="418"/>
      <c r="S8296" s="367"/>
      <c r="T8296" s="367"/>
      <c r="U8296" s="368"/>
      <c r="V8296" s="1"/>
      <c r="W8296" s="1"/>
      <c r="X8296" s="1"/>
      <c r="Y8296" s="1"/>
      <c r="Z8296" s="1"/>
      <c r="AA8296" s="1"/>
      <c r="AB8296" s="1"/>
      <c r="AC8296" s="1"/>
    </row>
    <row r="8297" spans="1:29" ht="15" customHeight="1" x14ac:dyDescent="0.25">
      <c r="A8297" s="342"/>
      <c r="B8297" s="417"/>
      <c r="C8297" s="418"/>
      <c r="S8297" s="367"/>
      <c r="T8297" s="367"/>
      <c r="U8297" s="368"/>
      <c r="V8297" s="1"/>
      <c r="W8297" s="1"/>
      <c r="X8297" s="1"/>
      <c r="Y8297" s="1"/>
      <c r="Z8297" s="1"/>
      <c r="AA8297" s="1"/>
      <c r="AB8297" s="1"/>
      <c r="AC8297" s="1"/>
    </row>
    <row r="8298" spans="1:29" ht="15" customHeight="1" x14ac:dyDescent="0.25">
      <c r="A8298" s="342"/>
      <c r="B8298" s="417"/>
      <c r="C8298" s="418"/>
      <c r="S8298" s="367"/>
      <c r="T8298" s="367"/>
      <c r="U8298" s="368"/>
      <c r="V8298" s="1"/>
      <c r="W8298" s="1"/>
      <c r="X8298" s="1"/>
      <c r="Y8298" s="1"/>
      <c r="Z8298" s="1"/>
      <c r="AA8298" s="1"/>
      <c r="AB8298" s="1"/>
      <c r="AC8298" s="1"/>
    </row>
    <row r="8299" spans="1:29" ht="15" customHeight="1" x14ac:dyDescent="0.25">
      <c r="A8299" s="342"/>
      <c r="B8299" s="417"/>
      <c r="C8299" s="418"/>
      <c r="S8299" s="367"/>
      <c r="T8299" s="367"/>
      <c r="U8299" s="368"/>
      <c r="V8299" s="1"/>
      <c r="W8299" s="1"/>
      <c r="X8299" s="1"/>
      <c r="Y8299" s="1"/>
      <c r="Z8299" s="1"/>
      <c r="AA8299" s="1"/>
      <c r="AB8299" s="1"/>
      <c r="AC8299" s="1"/>
    </row>
    <row r="8300" spans="1:29" ht="15" customHeight="1" x14ac:dyDescent="0.25">
      <c r="A8300" s="342"/>
      <c r="B8300" s="417"/>
      <c r="C8300" s="418"/>
      <c r="S8300" s="367"/>
      <c r="T8300" s="367"/>
      <c r="U8300" s="368"/>
      <c r="V8300" s="1"/>
      <c r="W8300" s="1"/>
      <c r="X8300" s="1"/>
      <c r="Y8300" s="1"/>
      <c r="Z8300" s="1"/>
      <c r="AA8300" s="1"/>
      <c r="AB8300" s="1"/>
      <c r="AC8300" s="1"/>
    </row>
    <row r="8301" spans="1:29" ht="15" customHeight="1" x14ac:dyDescent="0.25">
      <c r="A8301" s="342"/>
      <c r="B8301" s="417"/>
      <c r="C8301" s="418"/>
      <c r="S8301" s="367"/>
      <c r="T8301" s="367"/>
      <c r="U8301" s="368"/>
      <c r="V8301" s="1"/>
      <c r="W8301" s="1"/>
      <c r="X8301" s="1"/>
      <c r="Y8301" s="1"/>
      <c r="Z8301" s="1"/>
      <c r="AA8301" s="1"/>
      <c r="AB8301" s="1"/>
      <c r="AC8301" s="1"/>
    </row>
    <row r="8302" spans="1:29" ht="15" customHeight="1" x14ac:dyDescent="0.25">
      <c r="A8302" s="342"/>
      <c r="B8302" s="417"/>
      <c r="C8302" s="418"/>
      <c r="S8302" s="367"/>
      <c r="T8302" s="367"/>
      <c r="U8302" s="368"/>
      <c r="V8302" s="1"/>
      <c r="W8302" s="1"/>
      <c r="X8302" s="1"/>
      <c r="Y8302" s="1"/>
      <c r="Z8302" s="1"/>
      <c r="AA8302" s="1"/>
      <c r="AB8302" s="1"/>
      <c r="AC8302" s="1"/>
    </row>
    <row r="8303" spans="1:29" ht="15" customHeight="1" x14ac:dyDescent="0.25">
      <c r="A8303" s="342"/>
      <c r="B8303" s="417"/>
      <c r="C8303" s="418"/>
      <c r="S8303" s="367"/>
      <c r="T8303" s="367"/>
      <c r="U8303" s="368"/>
      <c r="V8303" s="1"/>
      <c r="W8303" s="1"/>
      <c r="X8303" s="1"/>
      <c r="Y8303" s="1"/>
      <c r="Z8303" s="1"/>
      <c r="AA8303" s="1"/>
      <c r="AB8303" s="1"/>
      <c r="AC8303" s="1"/>
    </row>
    <row r="8304" spans="1:29" ht="15" customHeight="1" x14ac:dyDescent="0.25">
      <c r="A8304" s="342"/>
      <c r="B8304" s="417"/>
      <c r="C8304" s="418"/>
      <c r="S8304" s="367"/>
      <c r="T8304" s="367"/>
      <c r="U8304" s="368"/>
      <c r="V8304" s="1"/>
      <c r="W8304" s="1"/>
      <c r="X8304" s="1"/>
      <c r="Y8304" s="1"/>
      <c r="Z8304" s="1"/>
      <c r="AA8304" s="1"/>
      <c r="AB8304" s="1"/>
      <c r="AC8304" s="1"/>
    </row>
    <row r="8305" spans="1:29" ht="15" customHeight="1" x14ac:dyDescent="0.25">
      <c r="A8305" s="342"/>
      <c r="B8305" s="417"/>
      <c r="C8305" s="418"/>
      <c r="S8305" s="367"/>
      <c r="T8305" s="367"/>
      <c r="U8305" s="368"/>
      <c r="V8305" s="1"/>
      <c r="W8305" s="1"/>
      <c r="X8305" s="1"/>
      <c r="Y8305" s="1"/>
      <c r="Z8305" s="1"/>
      <c r="AA8305" s="1"/>
      <c r="AB8305" s="1"/>
      <c r="AC8305" s="1"/>
    </row>
    <row r="8306" spans="1:29" ht="15" customHeight="1" x14ac:dyDescent="0.25">
      <c r="A8306" s="342"/>
      <c r="B8306" s="417"/>
      <c r="C8306" s="418"/>
      <c r="S8306" s="367"/>
      <c r="T8306" s="367"/>
      <c r="U8306" s="368"/>
      <c r="V8306" s="1"/>
      <c r="W8306" s="1"/>
      <c r="X8306" s="1"/>
      <c r="Y8306" s="1"/>
      <c r="Z8306" s="1"/>
      <c r="AA8306" s="1"/>
      <c r="AB8306" s="1"/>
      <c r="AC8306" s="1"/>
    </row>
    <row r="8307" spans="1:29" ht="15" customHeight="1" x14ac:dyDescent="0.25">
      <c r="A8307" s="342"/>
      <c r="B8307" s="417"/>
      <c r="C8307" s="418"/>
      <c r="S8307" s="367"/>
      <c r="T8307" s="367"/>
      <c r="U8307" s="368"/>
      <c r="V8307" s="1"/>
      <c r="W8307" s="1"/>
      <c r="X8307" s="1"/>
      <c r="Y8307" s="1"/>
      <c r="Z8307" s="1"/>
      <c r="AA8307" s="1"/>
      <c r="AB8307" s="1"/>
      <c r="AC8307" s="1"/>
    </row>
    <row r="8308" spans="1:29" ht="15" customHeight="1" x14ac:dyDescent="0.25">
      <c r="A8308" s="342"/>
      <c r="B8308" s="417"/>
      <c r="C8308" s="418"/>
      <c r="S8308" s="367"/>
      <c r="T8308" s="367"/>
      <c r="U8308" s="368"/>
      <c r="V8308" s="1"/>
      <c r="W8308" s="1"/>
      <c r="X8308" s="1"/>
      <c r="Y8308" s="1"/>
      <c r="Z8308" s="1"/>
      <c r="AA8308" s="1"/>
      <c r="AB8308" s="1"/>
      <c r="AC8308" s="1"/>
    </row>
    <row r="8309" spans="1:29" ht="15" customHeight="1" x14ac:dyDescent="0.25">
      <c r="A8309" s="342"/>
      <c r="B8309" s="417"/>
      <c r="C8309" s="418"/>
      <c r="S8309" s="367"/>
      <c r="T8309" s="367"/>
      <c r="U8309" s="368"/>
      <c r="V8309" s="1"/>
      <c r="W8309" s="1"/>
      <c r="X8309" s="1"/>
      <c r="Y8309" s="1"/>
      <c r="Z8309" s="1"/>
      <c r="AA8309" s="1"/>
      <c r="AB8309" s="1"/>
      <c r="AC8309" s="1"/>
    </row>
    <row r="8310" spans="1:29" ht="15" customHeight="1" x14ac:dyDescent="0.25">
      <c r="A8310" s="342"/>
      <c r="B8310" s="417"/>
      <c r="C8310" s="418"/>
      <c r="S8310" s="367"/>
      <c r="T8310" s="367"/>
      <c r="U8310" s="368"/>
      <c r="V8310" s="1"/>
      <c r="W8310" s="1"/>
      <c r="X8310" s="1"/>
      <c r="Y8310" s="1"/>
      <c r="Z8310" s="1"/>
      <c r="AA8310" s="1"/>
      <c r="AB8310" s="1"/>
      <c r="AC8310" s="1"/>
    </row>
    <row r="8311" spans="1:29" ht="15" customHeight="1" x14ac:dyDescent="0.25">
      <c r="A8311" s="342"/>
      <c r="B8311" s="417"/>
      <c r="C8311" s="418"/>
      <c r="S8311" s="367"/>
      <c r="T8311" s="367"/>
      <c r="U8311" s="368"/>
      <c r="V8311" s="1"/>
      <c r="W8311" s="1"/>
      <c r="X8311" s="1"/>
      <c r="Y8311" s="1"/>
      <c r="Z8311" s="1"/>
      <c r="AA8311" s="1"/>
      <c r="AB8311" s="1"/>
      <c r="AC8311" s="1"/>
    </row>
    <row r="8312" spans="1:29" ht="15" customHeight="1" x14ac:dyDescent="0.25">
      <c r="A8312" s="342"/>
      <c r="B8312" s="417"/>
      <c r="C8312" s="418"/>
      <c r="S8312" s="367"/>
      <c r="T8312" s="367"/>
      <c r="U8312" s="368"/>
      <c r="V8312" s="1"/>
      <c r="W8312" s="1"/>
      <c r="X8312" s="1"/>
      <c r="Y8312" s="1"/>
      <c r="Z8312" s="1"/>
      <c r="AA8312" s="1"/>
      <c r="AB8312" s="1"/>
      <c r="AC8312" s="1"/>
    </row>
    <row r="8313" spans="1:29" ht="15" customHeight="1" x14ac:dyDescent="0.25">
      <c r="A8313" s="342"/>
      <c r="B8313" s="417"/>
      <c r="C8313" s="418"/>
      <c r="S8313" s="367"/>
      <c r="T8313" s="367"/>
      <c r="U8313" s="368"/>
      <c r="V8313" s="1"/>
      <c r="W8313" s="1"/>
      <c r="X8313" s="1"/>
      <c r="Y8313" s="1"/>
      <c r="Z8313" s="1"/>
      <c r="AA8313" s="1"/>
      <c r="AB8313" s="1"/>
      <c r="AC8313" s="1"/>
    </row>
    <row r="8314" spans="1:29" ht="15" customHeight="1" x14ac:dyDescent="0.25">
      <c r="A8314" s="342"/>
      <c r="B8314" s="417"/>
      <c r="C8314" s="418"/>
      <c r="S8314" s="367"/>
      <c r="T8314" s="367"/>
      <c r="U8314" s="368"/>
      <c r="V8314" s="1"/>
      <c r="W8314" s="1"/>
      <c r="X8314" s="1"/>
      <c r="Y8314" s="1"/>
      <c r="Z8314" s="1"/>
      <c r="AA8314" s="1"/>
      <c r="AB8314" s="1"/>
      <c r="AC8314" s="1"/>
    </row>
    <row r="8315" spans="1:29" ht="15" customHeight="1" x14ac:dyDescent="0.25">
      <c r="A8315" s="342"/>
      <c r="B8315" s="417"/>
      <c r="C8315" s="418"/>
      <c r="S8315" s="367"/>
      <c r="T8315" s="367"/>
      <c r="U8315" s="368"/>
      <c r="V8315" s="1"/>
      <c r="W8315" s="1"/>
      <c r="X8315" s="1"/>
      <c r="Y8315" s="1"/>
      <c r="Z8315" s="1"/>
      <c r="AA8315" s="1"/>
      <c r="AB8315" s="1"/>
      <c r="AC8315" s="1"/>
    </row>
    <row r="8316" spans="1:29" ht="15" customHeight="1" x14ac:dyDescent="0.25">
      <c r="A8316" s="342"/>
      <c r="B8316" s="417"/>
      <c r="C8316" s="418"/>
      <c r="S8316" s="367"/>
      <c r="T8316" s="367"/>
      <c r="U8316" s="368"/>
      <c r="V8316" s="1"/>
      <c r="W8316" s="1"/>
      <c r="X8316" s="1"/>
      <c r="Y8316" s="1"/>
      <c r="Z8316" s="1"/>
      <c r="AA8316" s="1"/>
      <c r="AB8316" s="1"/>
      <c r="AC8316" s="1"/>
    </row>
    <row r="8317" spans="1:29" ht="15" customHeight="1" x14ac:dyDescent="0.25">
      <c r="A8317" s="342"/>
      <c r="B8317" s="417"/>
      <c r="C8317" s="418"/>
      <c r="S8317" s="367"/>
      <c r="T8317" s="367"/>
      <c r="U8317" s="368"/>
      <c r="V8317" s="1"/>
      <c r="W8317" s="1"/>
      <c r="X8317" s="1"/>
      <c r="Y8317" s="1"/>
      <c r="Z8317" s="1"/>
      <c r="AA8317" s="1"/>
      <c r="AB8317" s="1"/>
      <c r="AC8317" s="1"/>
    </row>
    <row r="8318" spans="1:29" ht="15" customHeight="1" x14ac:dyDescent="0.25">
      <c r="A8318" s="342"/>
      <c r="B8318" s="417"/>
      <c r="C8318" s="418"/>
      <c r="S8318" s="367"/>
      <c r="T8318" s="367"/>
      <c r="U8318" s="368"/>
      <c r="V8318" s="1"/>
      <c r="W8318" s="1"/>
      <c r="X8318" s="1"/>
      <c r="Y8318" s="1"/>
      <c r="Z8318" s="1"/>
      <c r="AA8318" s="1"/>
      <c r="AB8318" s="1"/>
      <c r="AC8318" s="1"/>
    </row>
    <row r="8319" spans="1:29" ht="15" customHeight="1" x14ac:dyDescent="0.25">
      <c r="A8319" s="342"/>
      <c r="B8319" s="417"/>
      <c r="C8319" s="418"/>
      <c r="S8319" s="367"/>
      <c r="T8319" s="367"/>
      <c r="U8319" s="368"/>
      <c r="V8319" s="1"/>
      <c r="W8319" s="1"/>
      <c r="X8319" s="1"/>
      <c r="Y8319" s="1"/>
      <c r="Z8319" s="1"/>
      <c r="AA8319" s="1"/>
      <c r="AB8319" s="1"/>
      <c r="AC8319" s="1"/>
    </row>
    <row r="8320" spans="1:29" ht="15" customHeight="1" x14ac:dyDescent="0.25">
      <c r="A8320" s="342"/>
      <c r="B8320" s="417"/>
      <c r="C8320" s="418"/>
      <c r="S8320" s="367"/>
      <c r="T8320" s="367"/>
      <c r="U8320" s="368"/>
      <c r="V8320" s="1"/>
      <c r="W8320" s="1"/>
      <c r="X8320" s="1"/>
      <c r="Y8320" s="1"/>
      <c r="Z8320" s="1"/>
      <c r="AA8320" s="1"/>
      <c r="AB8320" s="1"/>
      <c r="AC8320" s="1"/>
    </row>
    <row r="8321" spans="1:29" ht="15" customHeight="1" x14ac:dyDescent="0.25">
      <c r="A8321" s="342"/>
      <c r="B8321" s="417"/>
      <c r="C8321" s="418"/>
      <c r="S8321" s="367"/>
      <c r="T8321" s="367"/>
      <c r="U8321" s="368"/>
      <c r="V8321" s="1"/>
      <c r="W8321" s="1"/>
      <c r="X8321" s="1"/>
      <c r="Y8321" s="1"/>
      <c r="Z8321" s="1"/>
      <c r="AA8321" s="1"/>
      <c r="AB8321" s="1"/>
      <c r="AC8321" s="1"/>
    </row>
    <row r="8322" spans="1:29" ht="15" customHeight="1" x14ac:dyDescent="0.25">
      <c r="A8322" s="342"/>
      <c r="B8322" s="417"/>
      <c r="C8322" s="418"/>
      <c r="S8322" s="367"/>
      <c r="T8322" s="367"/>
      <c r="U8322" s="368"/>
      <c r="V8322" s="1"/>
      <c r="W8322" s="1"/>
      <c r="X8322" s="1"/>
      <c r="Y8322" s="1"/>
      <c r="Z8322" s="1"/>
      <c r="AA8322" s="1"/>
      <c r="AB8322" s="1"/>
      <c r="AC8322" s="1"/>
    </row>
    <row r="8323" spans="1:29" ht="15" customHeight="1" x14ac:dyDescent="0.25">
      <c r="A8323" s="342"/>
      <c r="B8323" s="417"/>
      <c r="C8323" s="418"/>
      <c r="S8323" s="367"/>
      <c r="T8323" s="367"/>
      <c r="U8323" s="368"/>
      <c r="V8323" s="1"/>
      <c r="W8323" s="1"/>
      <c r="X8323" s="1"/>
      <c r="Y8323" s="1"/>
      <c r="Z8323" s="1"/>
      <c r="AA8323" s="1"/>
      <c r="AB8323" s="1"/>
      <c r="AC8323" s="1"/>
    </row>
    <row r="8324" spans="1:29" ht="15" customHeight="1" x14ac:dyDescent="0.25">
      <c r="A8324" s="342"/>
      <c r="B8324" s="417"/>
      <c r="C8324" s="418"/>
      <c r="S8324" s="367"/>
      <c r="T8324" s="367"/>
      <c r="U8324" s="368"/>
      <c r="V8324" s="1"/>
      <c r="W8324" s="1"/>
      <c r="X8324" s="1"/>
      <c r="Y8324" s="1"/>
      <c r="Z8324" s="1"/>
      <c r="AA8324" s="1"/>
      <c r="AB8324" s="1"/>
      <c r="AC8324" s="1"/>
    </row>
    <row r="8325" spans="1:29" ht="15" customHeight="1" x14ac:dyDescent="0.25">
      <c r="A8325" s="342"/>
      <c r="B8325" s="417"/>
      <c r="C8325" s="418"/>
      <c r="S8325" s="367"/>
      <c r="T8325" s="367"/>
      <c r="U8325" s="368"/>
      <c r="V8325" s="1"/>
      <c r="W8325" s="1"/>
      <c r="X8325" s="1"/>
      <c r="Y8325" s="1"/>
      <c r="Z8325" s="1"/>
      <c r="AA8325" s="1"/>
      <c r="AB8325" s="1"/>
      <c r="AC8325" s="1"/>
    </row>
    <row r="8326" spans="1:29" ht="15" customHeight="1" x14ac:dyDescent="0.25">
      <c r="A8326" s="342"/>
      <c r="B8326" s="417"/>
      <c r="C8326" s="418"/>
      <c r="S8326" s="367"/>
      <c r="T8326" s="367"/>
      <c r="U8326" s="368"/>
      <c r="V8326" s="1"/>
      <c r="W8326" s="1"/>
      <c r="X8326" s="1"/>
      <c r="Y8326" s="1"/>
      <c r="Z8326" s="1"/>
      <c r="AA8326" s="1"/>
      <c r="AB8326" s="1"/>
      <c r="AC8326" s="1"/>
    </row>
    <row r="8327" spans="1:29" ht="15" customHeight="1" x14ac:dyDescent="0.25">
      <c r="A8327" s="342"/>
      <c r="B8327" s="417"/>
      <c r="C8327" s="418"/>
      <c r="S8327" s="367"/>
      <c r="T8327" s="367"/>
      <c r="U8327" s="368"/>
      <c r="V8327" s="1"/>
      <c r="W8327" s="1"/>
      <c r="X8327" s="1"/>
      <c r="Y8327" s="1"/>
      <c r="Z8327" s="1"/>
      <c r="AA8327" s="1"/>
      <c r="AB8327" s="1"/>
      <c r="AC8327" s="1"/>
    </row>
    <row r="8328" spans="1:29" ht="15" customHeight="1" x14ac:dyDescent="0.25">
      <c r="A8328" s="342"/>
      <c r="B8328" s="417"/>
      <c r="C8328" s="418"/>
      <c r="S8328" s="367"/>
      <c r="T8328" s="367"/>
      <c r="U8328" s="368"/>
      <c r="V8328" s="1"/>
      <c r="W8328" s="1"/>
      <c r="X8328" s="1"/>
      <c r="Y8328" s="1"/>
      <c r="Z8328" s="1"/>
      <c r="AA8328" s="1"/>
      <c r="AB8328" s="1"/>
      <c r="AC8328" s="1"/>
    </row>
    <row r="8329" spans="1:29" ht="15" customHeight="1" x14ac:dyDescent="0.25">
      <c r="A8329" s="342"/>
      <c r="B8329" s="417"/>
      <c r="C8329" s="418"/>
      <c r="S8329" s="367"/>
      <c r="T8329" s="367"/>
      <c r="U8329" s="368"/>
      <c r="V8329" s="1"/>
      <c r="W8329" s="1"/>
      <c r="X8329" s="1"/>
      <c r="Y8329" s="1"/>
      <c r="Z8329" s="1"/>
      <c r="AA8329" s="1"/>
      <c r="AB8329" s="1"/>
      <c r="AC8329" s="1"/>
    </row>
    <row r="8330" spans="1:29" ht="15" customHeight="1" x14ac:dyDescent="0.25">
      <c r="A8330" s="342"/>
      <c r="B8330" s="417"/>
      <c r="C8330" s="418"/>
      <c r="S8330" s="367"/>
      <c r="T8330" s="367"/>
      <c r="U8330" s="368"/>
      <c r="V8330" s="1"/>
      <c r="W8330" s="1"/>
      <c r="X8330" s="1"/>
      <c r="Y8330" s="1"/>
      <c r="Z8330" s="1"/>
      <c r="AA8330" s="1"/>
      <c r="AB8330" s="1"/>
      <c r="AC8330" s="1"/>
    </row>
    <row r="8331" spans="1:29" ht="15" customHeight="1" x14ac:dyDescent="0.25">
      <c r="A8331" s="342"/>
      <c r="B8331" s="417"/>
      <c r="C8331" s="418"/>
      <c r="S8331" s="367"/>
      <c r="T8331" s="367"/>
      <c r="U8331" s="368"/>
      <c r="V8331" s="1"/>
      <c r="W8331" s="1"/>
      <c r="X8331" s="1"/>
      <c r="Y8331" s="1"/>
      <c r="Z8331" s="1"/>
      <c r="AA8331" s="1"/>
      <c r="AB8331" s="1"/>
      <c r="AC8331" s="1"/>
    </row>
    <row r="8332" spans="1:29" ht="15" customHeight="1" x14ac:dyDescent="0.25">
      <c r="A8332" s="342"/>
      <c r="B8332" s="417"/>
      <c r="C8332" s="418"/>
      <c r="S8332" s="367"/>
      <c r="T8332" s="367"/>
      <c r="U8332" s="368"/>
      <c r="V8332" s="1"/>
      <c r="W8332" s="1"/>
      <c r="X8332" s="1"/>
      <c r="Y8332" s="1"/>
      <c r="Z8332" s="1"/>
      <c r="AA8332" s="1"/>
      <c r="AB8332" s="1"/>
      <c r="AC8332" s="1"/>
    </row>
    <row r="8333" spans="1:29" ht="15" customHeight="1" x14ac:dyDescent="0.25">
      <c r="A8333" s="342"/>
      <c r="B8333" s="417"/>
      <c r="C8333" s="418"/>
      <c r="S8333" s="367"/>
      <c r="T8333" s="367"/>
      <c r="U8333" s="368"/>
      <c r="V8333" s="1"/>
      <c r="W8333" s="1"/>
      <c r="X8333" s="1"/>
      <c r="Y8333" s="1"/>
      <c r="Z8333" s="1"/>
      <c r="AA8333" s="1"/>
      <c r="AB8333" s="1"/>
      <c r="AC8333" s="1"/>
    </row>
    <row r="8334" spans="1:29" ht="15" customHeight="1" x14ac:dyDescent="0.25">
      <c r="A8334" s="342"/>
      <c r="B8334" s="417"/>
      <c r="C8334" s="418"/>
      <c r="S8334" s="367"/>
      <c r="T8334" s="367"/>
      <c r="U8334" s="368"/>
      <c r="V8334" s="1"/>
      <c r="W8334" s="1"/>
      <c r="X8334" s="1"/>
      <c r="Y8334" s="1"/>
      <c r="Z8334" s="1"/>
      <c r="AA8334" s="1"/>
      <c r="AB8334" s="1"/>
      <c r="AC8334" s="1"/>
    </row>
    <row r="8335" spans="1:29" ht="15" customHeight="1" x14ac:dyDescent="0.25">
      <c r="A8335" s="342"/>
      <c r="B8335" s="417"/>
      <c r="C8335" s="418"/>
      <c r="S8335" s="367"/>
      <c r="T8335" s="367"/>
      <c r="U8335" s="368"/>
      <c r="V8335" s="1"/>
      <c r="W8335" s="1"/>
      <c r="X8335" s="1"/>
      <c r="Y8335" s="1"/>
      <c r="Z8335" s="1"/>
      <c r="AA8335" s="1"/>
      <c r="AB8335" s="1"/>
      <c r="AC8335" s="1"/>
    </row>
    <row r="8336" spans="1:29" ht="15" customHeight="1" x14ac:dyDescent="0.25">
      <c r="A8336" s="342"/>
      <c r="B8336" s="417"/>
      <c r="C8336" s="418"/>
      <c r="S8336" s="367"/>
      <c r="T8336" s="367"/>
      <c r="U8336" s="368"/>
      <c r="V8336" s="1"/>
      <c r="W8336" s="1"/>
      <c r="X8336" s="1"/>
      <c r="Y8336" s="1"/>
      <c r="Z8336" s="1"/>
      <c r="AA8336" s="1"/>
      <c r="AB8336" s="1"/>
      <c r="AC8336" s="1"/>
    </row>
    <row r="8337" spans="1:29" ht="15" customHeight="1" x14ac:dyDescent="0.25">
      <c r="A8337" s="342"/>
      <c r="B8337" s="417"/>
      <c r="C8337" s="418"/>
      <c r="S8337" s="367"/>
      <c r="T8337" s="367"/>
      <c r="U8337" s="368"/>
      <c r="V8337" s="1"/>
      <c r="W8337" s="1"/>
      <c r="X8337" s="1"/>
      <c r="Y8337" s="1"/>
      <c r="Z8337" s="1"/>
      <c r="AA8337" s="1"/>
      <c r="AB8337" s="1"/>
      <c r="AC8337" s="1"/>
    </row>
    <row r="8338" spans="1:29" ht="15" customHeight="1" x14ac:dyDescent="0.25">
      <c r="A8338" s="342"/>
      <c r="B8338" s="417"/>
      <c r="C8338" s="418"/>
      <c r="S8338" s="367"/>
      <c r="T8338" s="367"/>
      <c r="U8338" s="368"/>
      <c r="V8338" s="1"/>
      <c r="W8338" s="1"/>
      <c r="X8338" s="1"/>
      <c r="Y8338" s="1"/>
      <c r="Z8338" s="1"/>
      <c r="AA8338" s="1"/>
      <c r="AB8338" s="1"/>
      <c r="AC8338" s="1"/>
    </row>
    <row r="8339" spans="1:29" ht="15" customHeight="1" x14ac:dyDescent="0.25">
      <c r="A8339" s="342"/>
      <c r="B8339" s="417"/>
      <c r="C8339" s="418"/>
      <c r="S8339" s="367"/>
      <c r="T8339" s="367"/>
      <c r="U8339" s="368"/>
      <c r="V8339" s="1"/>
      <c r="W8339" s="1"/>
      <c r="X8339" s="1"/>
      <c r="Y8339" s="1"/>
      <c r="Z8339" s="1"/>
      <c r="AA8339" s="1"/>
      <c r="AB8339" s="1"/>
      <c r="AC8339" s="1"/>
    </row>
    <row r="8340" spans="1:29" ht="15" customHeight="1" x14ac:dyDescent="0.25">
      <c r="A8340" s="342"/>
      <c r="B8340" s="417"/>
      <c r="C8340" s="418"/>
      <c r="S8340" s="367"/>
      <c r="T8340" s="367"/>
      <c r="U8340" s="368"/>
      <c r="V8340" s="1"/>
      <c r="W8340" s="1"/>
      <c r="X8340" s="1"/>
      <c r="Y8340" s="1"/>
      <c r="Z8340" s="1"/>
      <c r="AA8340" s="1"/>
      <c r="AB8340" s="1"/>
      <c r="AC8340" s="1"/>
    </row>
    <row r="8341" spans="1:29" ht="15" customHeight="1" x14ac:dyDescent="0.25">
      <c r="A8341" s="342"/>
      <c r="B8341" s="417"/>
      <c r="C8341" s="418"/>
      <c r="S8341" s="367"/>
      <c r="T8341" s="367"/>
      <c r="U8341" s="368"/>
      <c r="V8341" s="1"/>
      <c r="W8341" s="1"/>
      <c r="X8341" s="1"/>
      <c r="Y8341" s="1"/>
      <c r="Z8341" s="1"/>
      <c r="AA8341" s="1"/>
      <c r="AB8341" s="1"/>
      <c r="AC8341" s="1"/>
    </row>
    <row r="8342" spans="1:29" ht="15" customHeight="1" x14ac:dyDescent="0.25">
      <c r="A8342" s="342"/>
      <c r="B8342" s="417"/>
      <c r="C8342" s="418"/>
      <c r="S8342" s="367"/>
      <c r="T8342" s="367"/>
      <c r="U8342" s="368"/>
      <c r="V8342" s="1"/>
      <c r="W8342" s="1"/>
      <c r="X8342" s="1"/>
      <c r="Y8342" s="1"/>
      <c r="Z8342" s="1"/>
      <c r="AA8342" s="1"/>
      <c r="AB8342" s="1"/>
      <c r="AC8342" s="1"/>
    </row>
    <row r="8343" spans="1:29" ht="15" customHeight="1" x14ac:dyDescent="0.25">
      <c r="A8343" s="342"/>
      <c r="B8343" s="417"/>
      <c r="C8343" s="418"/>
      <c r="S8343" s="367"/>
      <c r="T8343" s="367"/>
      <c r="U8343" s="368"/>
      <c r="V8343" s="1"/>
      <c r="W8343" s="1"/>
      <c r="X8343" s="1"/>
      <c r="Y8343" s="1"/>
      <c r="Z8343" s="1"/>
      <c r="AA8343" s="1"/>
      <c r="AB8343" s="1"/>
      <c r="AC8343" s="1"/>
    </row>
    <row r="8344" spans="1:29" ht="15" customHeight="1" x14ac:dyDescent="0.25">
      <c r="A8344" s="342"/>
      <c r="B8344" s="417"/>
      <c r="C8344" s="418"/>
      <c r="S8344" s="367"/>
      <c r="T8344" s="367"/>
      <c r="U8344" s="368"/>
      <c r="V8344" s="1"/>
      <c r="W8344" s="1"/>
      <c r="X8344" s="1"/>
      <c r="Y8344" s="1"/>
      <c r="Z8344" s="1"/>
      <c r="AA8344" s="1"/>
      <c r="AB8344" s="1"/>
      <c r="AC8344" s="1"/>
    </row>
    <row r="8345" spans="1:29" ht="15" customHeight="1" x14ac:dyDescent="0.25">
      <c r="A8345" s="342"/>
      <c r="B8345" s="417"/>
      <c r="C8345" s="418"/>
      <c r="S8345" s="367"/>
      <c r="T8345" s="367"/>
      <c r="U8345" s="368"/>
      <c r="V8345" s="1"/>
      <c r="W8345" s="1"/>
      <c r="X8345" s="1"/>
      <c r="Y8345" s="1"/>
      <c r="Z8345" s="1"/>
      <c r="AA8345" s="1"/>
      <c r="AB8345" s="1"/>
      <c r="AC8345" s="1"/>
    </row>
    <row r="8346" spans="1:29" ht="15" customHeight="1" x14ac:dyDescent="0.25">
      <c r="A8346" s="342"/>
      <c r="B8346" s="417"/>
      <c r="C8346" s="418"/>
      <c r="S8346" s="367"/>
      <c r="T8346" s="367"/>
      <c r="U8346" s="368"/>
      <c r="V8346" s="1"/>
      <c r="W8346" s="1"/>
      <c r="X8346" s="1"/>
      <c r="Y8346" s="1"/>
      <c r="Z8346" s="1"/>
      <c r="AA8346" s="1"/>
      <c r="AB8346" s="1"/>
      <c r="AC8346" s="1"/>
    </row>
    <row r="8347" spans="1:29" ht="15" customHeight="1" x14ac:dyDescent="0.25">
      <c r="A8347" s="342"/>
      <c r="B8347" s="417"/>
      <c r="C8347" s="418"/>
      <c r="S8347" s="367"/>
      <c r="T8347" s="367"/>
      <c r="U8347" s="368"/>
      <c r="V8347" s="1"/>
      <c r="W8347" s="1"/>
      <c r="X8347" s="1"/>
      <c r="Y8347" s="1"/>
      <c r="Z8347" s="1"/>
      <c r="AA8347" s="1"/>
      <c r="AB8347" s="1"/>
      <c r="AC8347" s="1"/>
    </row>
    <row r="8348" spans="1:29" ht="15" customHeight="1" x14ac:dyDescent="0.25">
      <c r="A8348" s="342"/>
      <c r="B8348" s="417"/>
      <c r="C8348" s="418"/>
      <c r="S8348" s="367"/>
      <c r="T8348" s="367"/>
      <c r="U8348" s="368"/>
      <c r="V8348" s="1"/>
      <c r="W8348" s="1"/>
      <c r="X8348" s="1"/>
      <c r="Y8348" s="1"/>
      <c r="Z8348" s="1"/>
      <c r="AA8348" s="1"/>
      <c r="AB8348" s="1"/>
      <c r="AC8348" s="1"/>
    </row>
    <row r="8349" spans="1:29" ht="15" customHeight="1" x14ac:dyDescent="0.25">
      <c r="A8349" s="342"/>
      <c r="B8349" s="417"/>
      <c r="C8349" s="418"/>
      <c r="S8349" s="367"/>
      <c r="T8349" s="367"/>
      <c r="U8349" s="368"/>
      <c r="V8349" s="1"/>
      <c r="W8349" s="1"/>
      <c r="X8349" s="1"/>
      <c r="Y8349" s="1"/>
      <c r="Z8349" s="1"/>
      <c r="AA8349" s="1"/>
      <c r="AB8349" s="1"/>
      <c r="AC8349" s="1"/>
    </row>
    <row r="8350" spans="1:29" ht="15" customHeight="1" x14ac:dyDescent="0.25">
      <c r="A8350" s="342"/>
      <c r="B8350" s="417"/>
      <c r="C8350" s="418"/>
      <c r="S8350" s="367"/>
      <c r="T8350" s="367"/>
      <c r="U8350" s="368"/>
      <c r="V8350" s="1"/>
      <c r="W8350" s="1"/>
      <c r="X8350" s="1"/>
      <c r="Y8350" s="1"/>
      <c r="Z8350" s="1"/>
      <c r="AA8350" s="1"/>
      <c r="AB8350" s="1"/>
      <c r="AC8350" s="1"/>
    </row>
    <row r="8351" spans="1:29" ht="15" customHeight="1" x14ac:dyDescent="0.25">
      <c r="A8351" s="342"/>
      <c r="B8351" s="417"/>
      <c r="C8351" s="418"/>
      <c r="S8351" s="367"/>
      <c r="T8351" s="367"/>
      <c r="U8351" s="368"/>
      <c r="V8351" s="1"/>
      <c r="W8351" s="1"/>
      <c r="X8351" s="1"/>
      <c r="Y8351" s="1"/>
      <c r="Z8351" s="1"/>
      <c r="AA8351" s="1"/>
      <c r="AB8351" s="1"/>
      <c r="AC8351" s="1"/>
    </row>
    <row r="8352" spans="1:29" ht="15" customHeight="1" x14ac:dyDescent="0.25">
      <c r="A8352" s="342"/>
      <c r="B8352" s="417"/>
      <c r="C8352" s="418"/>
      <c r="S8352" s="367"/>
      <c r="T8352" s="367"/>
      <c r="U8352" s="368"/>
      <c r="V8352" s="1"/>
      <c r="W8352" s="1"/>
      <c r="X8352" s="1"/>
      <c r="Y8352" s="1"/>
      <c r="Z8352" s="1"/>
      <c r="AA8352" s="1"/>
      <c r="AB8352" s="1"/>
      <c r="AC8352" s="1"/>
    </row>
    <row r="8353" spans="1:29" ht="15" customHeight="1" x14ac:dyDescent="0.25">
      <c r="A8353" s="342"/>
      <c r="B8353" s="417"/>
      <c r="C8353" s="418"/>
      <c r="S8353" s="367"/>
      <c r="T8353" s="367"/>
      <c r="U8353" s="368"/>
      <c r="V8353" s="1"/>
      <c r="W8353" s="1"/>
      <c r="X8353" s="1"/>
      <c r="Y8353" s="1"/>
      <c r="Z8353" s="1"/>
      <c r="AA8353" s="1"/>
      <c r="AB8353" s="1"/>
      <c r="AC8353" s="1"/>
    </row>
    <row r="8354" spans="1:29" ht="15" customHeight="1" x14ac:dyDescent="0.25">
      <c r="A8354" s="342"/>
      <c r="B8354" s="417"/>
      <c r="C8354" s="418"/>
      <c r="S8354" s="367"/>
      <c r="T8354" s="367"/>
      <c r="U8354" s="368"/>
      <c r="V8354" s="1"/>
      <c r="W8354" s="1"/>
      <c r="X8354" s="1"/>
      <c r="Y8354" s="1"/>
      <c r="Z8354" s="1"/>
      <c r="AA8354" s="1"/>
      <c r="AB8354" s="1"/>
      <c r="AC8354" s="1"/>
    </row>
    <row r="8355" spans="1:29" ht="15" customHeight="1" x14ac:dyDescent="0.25">
      <c r="A8355" s="342"/>
      <c r="B8355" s="417"/>
      <c r="C8355" s="418"/>
      <c r="S8355" s="367"/>
      <c r="T8355" s="367"/>
      <c r="U8355" s="368"/>
      <c r="V8355" s="1"/>
      <c r="W8355" s="1"/>
      <c r="X8355" s="1"/>
      <c r="Y8355" s="1"/>
      <c r="Z8355" s="1"/>
      <c r="AA8355" s="1"/>
      <c r="AB8355" s="1"/>
      <c r="AC8355" s="1"/>
    </row>
    <row r="8356" spans="1:29" ht="15" customHeight="1" x14ac:dyDescent="0.25">
      <c r="A8356" s="342"/>
      <c r="B8356" s="417"/>
      <c r="C8356" s="418"/>
      <c r="S8356" s="367"/>
      <c r="T8356" s="367"/>
      <c r="U8356" s="368"/>
      <c r="V8356" s="1"/>
      <c r="W8356" s="1"/>
      <c r="X8356" s="1"/>
      <c r="Y8356" s="1"/>
      <c r="Z8356" s="1"/>
      <c r="AA8356" s="1"/>
      <c r="AB8356" s="1"/>
      <c r="AC8356" s="1"/>
    </row>
    <row r="8357" spans="1:29" ht="15" customHeight="1" x14ac:dyDescent="0.25">
      <c r="A8357" s="342"/>
      <c r="B8357" s="417"/>
      <c r="C8357" s="418"/>
      <c r="S8357" s="367"/>
      <c r="T8357" s="367"/>
      <c r="U8357" s="368"/>
      <c r="V8357" s="1"/>
      <c r="W8357" s="1"/>
      <c r="X8357" s="1"/>
      <c r="Y8357" s="1"/>
      <c r="Z8357" s="1"/>
      <c r="AA8357" s="1"/>
      <c r="AB8357" s="1"/>
      <c r="AC8357" s="1"/>
    </row>
    <row r="8358" spans="1:29" ht="15" customHeight="1" x14ac:dyDescent="0.25">
      <c r="A8358" s="342"/>
      <c r="B8358" s="417"/>
      <c r="C8358" s="418"/>
      <c r="S8358" s="367"/>
      <c r="T8358" s="367"/>
      <c r="U8358" s="368"/>
      <c r="V8358" s="1"/>
      <c r="W8358" s="1"/>
      <c r="X8358" s="1"/>
      <c r="Y8358" s="1"/>
      <c r="Z8358" s="1"/>
      <c r="AA8358" s="1"/>
      <c r="AB8358" s="1"/>
      <c r="AC8358" s="1"/>
    </row>
    <row r="8359" spans="1:29" ht="15" customHeight="1" x14ac:dyDescent="0.25">
      <c r="A8359" s="342"/>
      <c r="B8359" s="417"/>
      <c r="C8359" s="418"/>
      <c r="S8359" s="367"/>
      <c r="T8359" s="367"/>
      <c r="U8359" s="368"/>
      <c r="V8359" s="1"/>
      <c r="W8359" s="1"/>
      <c r="X8359" s="1"/>
      <c r="Y8359" s="1"/>
      <c r="Z8359" s="1"/>
      <c r="AA8359" s="1"/>
      <c r="AB8359" s="1"/>
      <c r="AC8359" s="1"/>
    </row>
    <row r="8360" spans="1:29" ht="15" customHeight="1" x14ac:dyDescent="0.25">
      <c r="A8360" s="342"/>
      <c r="B8360" s="417"/>
      <c r="C8360" s="418"/>
      <c r="S8360" s="367"/>
      <c r="T8360" s="367"/>
      <c r="U8360" s="368"/>
      <c r="V8360" s="1"/>
      <c r="W8360" s="1"/>
      <c r="X8360" s="1"/>
      <c r="Y8360" s="1"/>
      <c r="Z8360" s="1"/>
      <c r="AA8360" s="1"/>
      <c r="AB8360" s="1"/>
      <c r="AC8360" s="1"/>
    </row>
    <row r="8361" spans="1:29" ht="15" customHeight="1" x14ac:dyDescent="0.25">
      <c r="A8361" s="342"/>
      <c r="B8361" s="417"/>
      <c r="C8361" s="418"/>
      <c r="S8361" s="367"/>
      <c r="T8361" s="367"/>
      <c r="U8361" s="368"/>
      <c r="V8361" s="1"/>
      <c r="W8361" s="1"/>
      <c r="X8361" s="1"/>
      <c r="Y8361" s="1"/>
      <c r="Z8361" s="1"/>
      <c r="AA8361" s="1"/>
      <c r="AB8361" s="1"/>
      <c r="AC8361" s="1"/>
    </row>
    <row r="8362" spans="1:29" ht="15" customHeight="1" x14ac:dyDescent="0.25">
      <c r="A8362" s="342"/>
      <c r="B8362" s="417"/>
      <c r="C8362" s="418"/>
      <c r="S8362" s="367"/>
      <c r="T8362" s="367"/>
      <c r="U8362" s="368"/>
      <c r="V8362" s="1"/>
      <c r="W8362" s="1"/>
      <c r="X8362" s="1"/>
      <c r="Y8362" s="1"/>
      <c r="Z8362" s="1"/>
      <c r="AA8362" s="1"/>
      <c r="AB8362" s="1"/>
      <c r="AC8362" s="1"/>
    </row>
    <row r="8363" spans="1:29" ht="15" customHeight="1" x14ac:dyDescent="0.25">
      <c r="A8363" s="342"/>
      <c r="B8363" s="417"/>
      <c r="C8363" s="418"/>
      <c r="S8363" s="367"/>
      <c r="T8363" s="367"/>
      <c r="U8363" s="368"/>
      <c r="V8363" s="1"/>
      <c r="W8363" s="1"/>
      <c r="X8363" s="1"/>
      <c r="Y8363" s="1"/>
      <c r="Z8363" s="1"/>
      <c r="AA8363" s="1"/>
      <c r="AB8363" s="1"/>
      <c r="AC8363" s="1"/>
    </row>
    <row r="8364" spans="1:29" ht="15" customHeight="1" x14ac:dyDescent="0.25">
      <c r="A8364" s="342"/>
      <c r="B8364" s="417"/>
      <c r="C8364" s="418"/>
      <c r="S8364" s="367"/>
      <c r="T8364" s="367"/>
      <c r="U8364" s="368"/>
      <c r="V8364" s="1"/>
      <c r="W8364" s="1"/>
      <c r="X8364" s="1"/>
      <c r="Y8364" s="1"/>
      <c r="Z8364" s="1"/>
      <c r="AA8364" s="1"/>
      <c r="AB8364" s="1"/>
      <c r="AC8364" s="1"/>
    </row>
    <row r="8365" spans="1:29" ht="15" customHeight="1" x14ac:dyDescent="0.25">
      <c r="A8365" s="342"/>
      <c r="B8365" s="417"/>
      <c r="C8365" s="418"/>
      <c r="S8365" s="367"/>
      <c r="T8365" s="367"/>
      <c r="U8365" s="368"/>
      <c r="V8365" s="1"/>
      <c r="W8365" s="1"/>
      <c r="X8365" s="1"/>
      <c r="Y8365" s="1"/>
      <c r="Z8365" s="1"/>
      <c r="AA8365" s="1"/>
      <c r="AB8365" s="1"/>
      <c r="AC8365" s="1"/>
    </row>
    <row r="8366" spans="1:29" ht="15" customHeight="1" x14ac:dyDescent="0.25">
      <c r="A8366" s="342"/>
      <c r="B8366" s="417"/>
      <c r="C8366" s="418"/>
      <c r="S8366" s="367"/>
      <c r="T8366" s="367"/>
      <c r="U8366" s="368"/>
      <c r="V8366" s="1"/>
      <c r="W8366" s="1"/>
      <c r="X8366" s="1"/>
      <c r="Y8366" s="1"/>
      <c r="Z8366" s="1"/>
      <c r="AA8366" s="1"/>
      <c r="AB8366" s="1"/>
      <c r="AC8366" s="1"/>
    </row>
    <row r="8367" spans="1:29" ht="15" customHeight="1" x14ac:dyDescent="0.25">
      <c r="A8367" s="342"/>
      <c r="B8367" s="417"/>
      <c r="C8367" s="418"/>
      <c r="S8367" s="367"/>
      <c r="T8367" s="367"/>
      <c r="U8367" s="368"/>
      <c r="V8367" s="1"/>
      <c r="W8367" s="1"/>
      <c r="X8367" s="1"/>
      <c r="Y8367" s="1"/>
      <c r="Z8367" s="1"/>
      <c r="AA8367" s="1"/>
      <c r="AB8367" s="1"/>
      <c r="AC8367" s="1"/>
    </row>
    <row r="8368" spans="1:29" ht="15" customHeight="1" x14ac:dyDescent="0.25">
      <c r="A8368" s="342"/>
      <c r="B8368" s="417"/>
      <c r="C8368" s="418"/>
      <c r="S8368" s="367"/>
      <c r="T8368" s="367"/>
      <c r="U8368" s="368"/>
      <c r="V8368" s="1"/>
      <c r="W8368" s="1"/>
      <c r="X8368" s="1"/>
      <c r="Y8368" s="1"/>
      <c r="Z8368" s="1"/>
      <c r="AA8368" s="1"/>
      <c r="AB8368" s="1"/>
      <c r="AC8368" s="1"/>
    </row>
    <row r="8369" spans="1:29" ht="15" customHeight="1" x14ac:dyDescent="0.25">
      <c r="A8369" s="342"/>
      <c r="B8369" s="417"/>
      <c r="C8369" s="418"/>
      <c r="S8369" s="367"/>
      <c r="T8369" s="367"/>
      <c r="U8369" s="368"/>
      <c r="V8369" s="1"/>
      <c r="W8369" s="1"/>
      <c r="X8369" s="1"/>
      <c r="Y8369" s="1"/>
      <c r="Z8369" s="1"/>
      <c r="AA8369" s="1"/>
      <c r="AB8369" s="1"/>
      <c r="AC8369" s="1"/>
    </row>
    <row r="8370" spans="1:29" ht="15" customHeight="1" x14ac:dyDescent="0.25">
      <c r="A8370" s="342"/>
      <c r="B8370" s="417"/>
      <c r="C8370" s="418"/>
      <c r="S8370" s="367"/>
      <c r="T8370" s="367"/>
      <c r="U8370" s="368"/>
      <c r="V8370" s="1"/>
      <c r="W8370" s="1"/>
      <c r="X8370" s="1"/>
      <c r="Y8370" s="1"/>
      <c r="Z8370" s="1"/>
      <c r="AA8370" s="1"/>
      <c r="AB8370" s="1"/>
      <c r="AC8370" s="1"/>
    </row>
    <row r="8371" spans="1:29" ht="15" customHeight="1" x14ac:dyDescent="0.25">
      <c r="A8371" s="342"/>
      <c r="B8371" s="417"/>
      <c r="C8371" s="418"/>
      <c r="S8371" s="367"/>
      <c r="T8371" s="367"/>
      <c r="U8371" s="368"/>
      <c r="V8371" s="1"/>
      <c r="W8371" s="1"/>
      <c r="X8371" s="1"/>
      <c r="Y8371" s="1"/>
      <c r="Z8371" s="1"/>
      <c r="AA8371" s="1"/>
      <c r="AB8371" s="1"/>
      <c r="AC8371" s="1"/>
    </row>
    <row r="8372" spans="1:29" ht="15" customHeight="1" x14ac:dyDescent="0.25">
      <c r="A8372" s="342"/>
      <c r="B8372" s="417"/>
      <c r="C8372" s="418"/>
      <c r="S8372" s="367"/>
      <c r="T8372" s="367"/>
      <c r="U8372" s="368"/>
      <c r="V8372" s="1"/>
      <c r="W8372" s="1"/>
      <c r="X8372" s="1"/>
      <c r="Y8372" s="1"/>
      <c r="Z8372" s="1"/>
      <c r="AA8372" s="1"/>
      <c r="AB8372" s="1"/>
      <c r="AC8372" s="1"/>
    </row>
    <row r="8373" spans="1:29" ht="15" customHeight="1" x14ac:dyDescent="0.25">
      <c r="A8373" s="342"/>
      <c r="B8373" s="417"/>
      <c r="C8373" s="418"/>
      <c r="S8373" s="367"/>
      <c r="T8373" s="367"/>
      <c r="U8373" s="368"/>
      <c r="V8373" s="1"/>
      <c r="W8373" s="1"/>
      <c r="X8373" s="1"/>
      <c r="Y8373" s="1"/>
      <c r="Z8373" s="1"/>
      <c r="AA8373" s="1"/>
      <c r="AB8373" s="1"/>
      <c r="AC8373" s="1"/>
    </row>
    <row r="8374" spans="1:29" ht="15" customHeight="1" x14ac:dyDescent="0.25">
      <c r="A8374" s="342"/>
      <c r="B8374" s="417"/>
      <c r="C8374" s="418"/>
      <c r="S8374" s="367"/>
      <c r="T8374" s="367"/>
      <c r="U8374" s="368"/>
      <c r="V8374" s="1"/>
      <c r="W8374" s="1"/>
      <c r="X8374" s="1"/>
      <c r="Y8374" s="1"/>
      <c r="Z8374" s="1"/>
      <c r="AA8374" s="1"/>
      <c r="AB8374" s="1"/>
      <c r="AC8374" s="1"/>
    </row>
    <row r="8375" spans="1:29" ht="15" customHeight="1" x14ac:dyDescent="0.25">
      <c r="A8375" s="342"/>
      <c r="B8375" s="417"/>
      <c r="C8375" s="418"/>
      <c r="S8375" s="367"/>
      <c r="T8375" s="367"/>
      <c r="U8375" s="368"/>
      <c r="V8375" s="1"/>
      <c r="W8375" s="1"/>
      <c r="X8375" s="1"/>
      <c r="Y8375" s="1"/>
      <c r="Z8375" s="1"/>
      <c r="AA8375" s="1"/>
      <c r="AB8375" s="1"/>
      <c r="AC8375" s="1"/>
    </row>
    <row r="8376" spans="1:29" ht="15" customHeight="1" x14ac:dyDescent="0.25">
      <c r="A8376" s="342"/>
      <c r="B8376" s="417"/>
      <c r="C8376" s="418"/>
      <c r="S8376" s="367"/>
      <c r="T8376" s="367"/>
      <c r="U8376" s="368"/>
      <c r="V8376" s="1"/>
      <c r="W8376" s="1"/>
      <c r="X8376" s="1"/>
      <c r="Y8376" s="1"/>
      <c r="Z8376" s="1"/>
      <c r="AA8376" s="1"/>
      <c r="AB8376" s="1"/>
      <c r="AC8376" s="1"/>
    </row>
    <row r="8377" spans="1:29" ht="15" customHeight="1" x14ac:dyDescent="0.25">
      <c r="A8377" s="342"/>
      <c r="B8377" s="417"/>
      <c r="C8377" s="418"/>
      <c r="S8377" s="367"/>
      <c r="T8377" s="367"/>
      <c r="U8377" s="368"/>
      <c r="V8377" s="1"/>
      <c r="W8377" s="1"/>
      <c r="X8377" s="1"/>
      <c r="Y8377" s="1"/>
      <c r="Z8377" s="1"/>
      <c r="AA8377" s="1"/>
      <c r="AB8377" s="1"/>
      <c r="AC8377" s="1"/>
    </row>
    <row r="8378" spans="1:29" ht="15" customHeight="1" x14ac:dyDescent="0.25">
      <c r="A8378" s="342"/>
      <c r="B8378" s="417"/>
      <c r="C8378" s="418"/>
      <c r="S8378" s="367"/>
      <c r="T8378" s="367"/>
      <c r="U8378" s="368"/>
      <c r="V8378" s="1"/>
      <c r="W8378" s="1"/>
      <c r="X8378" s="1"/>
      <c r="Y8378" s="1"/>
      <c r="Z8378" s="1"/>
      <c r="AA8378" s="1"/>
      <c r="AB8378" s="1"/>
      <c r="AC8378" s="1"/>
    </row>
    <row r="8379" spans="1:29" ht="15" customHeight="1" x14ac:dyDescent="0.25">
      <c r="A8379" s="342"/>
      <c r="B8379" s="417"/>
      <c r="C8379" s="418"/>
      <c r="S8379" s="367"/>
      <c r="T8379" s="367"/>
      <c r="U8379" s="368"/>
      <c r="V8379" s="1"/>
      <c r="W8379" s="1"/>
      <c r="X8379" s="1"/>
      <c r="Y8379" s="1"/>
      <c r="Z8379" s="1"/>
      <c r="AA8379" s="1"/>
      <c r="AB8379" s="1"/>
      <c r="AC8379" s="1"/>
    </row>
    <row r="8380" spans="1:29" ht="15" customHeight="1" x14ac:dyDescent="0.25">
      <c r="A8380" s="342"/>
      <c r="B8380" s="417"/>
      <c r="C8380" s="418"/>
      <c r="S8380" s="367"/>
      <c r="T8380" s="367"/>
      <c r="U8380" s="368"/>
      <c r="V8380" s="1"/>
      <c r="W8380" s="1"/>
      <c r="X8380" s="1"/>
      <c r="Y8380" s="1"/>
      <c r="Z8380" s="1"/>
      <c r="AA8380" s="1"/>
      <c r="AB8380" s="1"/>
      <c r="AC8380" s="1"/>
    </row>
    <row r="8381" spans="1:29" ht="15" customHeight="1" x14ac:dyDescent="0.25">
      <c r="A8381" s="342"/>
      <c r="B8381" s="417"/>
      <c r="C8381" s="418"/>
      <c r="S8381" s="367"/>
      <c r="T8381" s="367"/>
      <c r="U8381" s="368"/>
      <c r="V8381" s="1"/>
      <c r="W8381" s="1"/>
      <c r="X8381" s="1"/>
      <c r="Y8381" s="1"/>
      <c r="Z8381" s="1"/>
      <c r="AA8381" s="1"/>
      <c r="AB8381" s="1"/>
      <c r="AC8381" s="1"/>
    </row>
    <row r="8382" spans="1:29" ht="15" customHeight="1" x14ac:dyDescent="0.25">
      <c r="A8382" s="342"/>
      <c r="B8382" s="417"/>
      <c r="C8382" s="418"/>
      <c r="S8382" s="367"/>
      <c r="T8382" s="367"/>
      <c r="U8382" s="368"/>
      <c r="V8382" s="1"/>
      <c r="W8382" s="1"/>
      <c r="X8382" s="1"/>
      <c r="Y8382" s="1"/>
      <c r="Z8382" s="1"/>
      <c r="AA8382" s="1"/>
      <c r="AB8382" s="1"/>
      <c r="AC8382" s="1"/>
    </row>
    <row r="8383" spans="1:29" ht="15" customHeight="1" x14ac:dyDescent="0.25">
      <c r="A8383" s="342"/>
      <c r="B8383" s="417"/>
      <c r="C8383" s="418"/>
      <c r="S8383" s="367"/>
      <c r="T8383" s="367"/>
      <c r="U8383" s="368"/>
      <c r="V8383" s="1"/>
      <c r="W8383" s="1"/>
      <c r="X8383" s="1"/>
      <c r="Y8383" s="1"/>
      <c r="Z8383" s="1"/>
      <c r="AA8383" s="1"/>
      <c r="AB8383" s="1"/>
      <c r="AC8383" s="1"/>
    </row>
    <row r="8384" spans="1:29" ht="15" customHeight="1" x14ac:dyDescent="0.25">
      <c r="A8384" s="342"/>
      <c r="B8384" s="417"/>
      <c r="C8384" s="418"/>
      <c r="S8384" s="367"/>
      <c r="T8384" s="367"/>
      <c r="U8384" s="368"/>
      <c r="V8384" s="1"/>
      <c r="W8384" s="1"/>
      <c r="X8384" s="1"/>
      <c r="Y8384" s="1"/>
      <c r="Z8384" s="1"/>
      <c r="AA8384" s="1"/>
      <c r="AB8384" s="1"/>
      <c r="AC8384" s="1"/>
    </row>
    <row r="8385" spans="1:29" ht="15" customHeight="1" x14ac:dyDescent="0.25">
      <c r="A8385" s="342"/>
      <c r="B8385" s="417"/>
      <c r="C8385" s="418"/>
      <c r="S8385" s="367"/>
      <c r="T8385" s="367"/>
      <c r="U8385" s="368"/>
      <c r="V8385" s="1"/>
      <c r="W8385" s="1"/>
      <c r="X8385" s="1"/>
      <c r="Y8385" s="1"/>
      <c r="Z8385" s="1"/>
      <c r="AA8385" s="1"/>
      <c r="AB8385" s="1"/>
      <c r="AC8385" s="1"/>
    </row>
    <row r="8386" spans="1:29" ht="15" customHeight="1" x14ac:dyDescent="0.25">
      <c r="A8386" s="342"/>
      <c r="B8386" s="417"/>
      <c r="C8386" s="418"/>
      <c r="S8386" s="367"/>
      <c r="T8386" s="367"/>
      <c r="U8386" s="368"/>
      <c r="V8386" s="1"/>
      <c r="W8386" s="1"/>
      <c r="X8386" s="1"/>
      <c r="Y8386" s="1"/>
      <c r="Z8386" s="1"/>
      <c r="AA8386" s="1"/>
      <c r="AB8386" s="1"/>
      <c r="AC8386" s="1"/>
    </row>
    <row r="8387" spans="1:29" ht="15" customHeight="1" x14ac:dyDescent="0.25">
      <c r="A8387" s="342"/>
      <c r="B8387" s="417"/>
      <c r="C8387" s="418"/>
      <c r="S8387" s="367"/>
      <c r="T8387" s="367"/>
      <c r="U8387" s="368"/>
      <c r="V8387" s="1"/>
      <c r="W8387" s="1"/>
      <c r="X8387" s="1"/>
      <c r="Y8387" s="1"/>
      <c r="Z8387" s="1"/>
      <c r="AA8387" s="1"/>
      <c r="AB8387" s="1"/>
      <c r="AC8387" s="1"/>
    </row>
    <row r="8388" spans="1:29" ht="15" customHeight="1" x14ac:dyDescent="0.25">
      <c r="A8388" s="342"/>
      <c r="B8388" s="417"/>
      <c r="C8388" s="418"/>
      <c r="S8388" s="367"/>
      <c r="T8388" s="367"/>
      <c r="U8388" s="368"/>
      <c r="V8388" s="1"/>
      <c r="W8388" s="1"/>
      <c r="X8388" s="1"/>
      <c r="Y8388" s="1"/>
      <c r="Z8388" s="1"/>
      <c r="AA8388" s="1"/>
      <c r="AB8388" s="1"/>
      <c r="AC8388" s="1"/>
    </row>
    <row r="8389" spans="1:29" ht="15" customHeight="1" x14ac:dyDescent="0.25">
      <c r="A8389" s="342"/>
      <c r="B8389" s="417"/>
      <c r="C8389" s="418"/>
      <c r="S8389" s="367"/>
      <c r="T8389" s="367"/>
      <c r="U8389" s="368"/>
      <c r="V8389" s="1"/>
      <c r="W8389" s="1"/>
      <c r="X8389" s="1"/>
      <c r="Y8389" s="1"/>
      <c r="Z8389" s="1"/>
      <c r="AA8389" s="1"/>
      <c r="AB8389" s="1"/>
      <c r="AC8389" s="1"/>
    </row>
    <row r="8390" spans="1:29" ht="15" customHeight="1" x14ac:dyDescent="0.25">
      <c r="A8390" s="342"/>
      <c r="B8390" s="417"/>
      <c r="C8390" s="418"/>
      <c r="S8390" s="367"/>
      <c r="T8390" s="367"/>
      <c r="U8390" s="368"/>
      <c r="V8390" s="1"/>
      <c r="W8390" s="1"/>
      <c r="X8390" s="1"/>
      <c r="Y8390" s="1"/>
      <c r="Z8390" s="1"/>
      <c r="AA8390" s="1"/>
      <c r="AB8390" s="1"/>
      <c r="AC8390" s="1"/>
    </row>
    <row r="8391" spans="1:29" ht="15" customHeight="1" x14ac:dyDescent="0.25">
      <c r="A8391" s="342"/>
      <c r="B8391" s="417"/>
      <c r="C8391" s="418"/>
      <c r="S8391" s="367"/>
      <c r="T8391" s="367"/>
      <c r="U8391" s="368"/>
      <c r="V8391" s="1"/>
      <c r="W8391" s="1"/>
      <c r="X8391" s="1"/>
      <c r="Y8391" s="1"/>
      <c r="Z8391" s="1"/>
      <c r="AA8391" s="1"/>
      <c r="AB8391" s="1"/>
      <c r="AC8391" s="1"/>
    </row>
    <row r="8392" spans="1:29" ht="15" customHeight="1" x14ac:dyDescent="0.25">
      <c r="A8392" s="342"/>
      <c r="B8392" s="417"/>
      <c r="C8392" s="418"/>
      <c r="S8392" s="367"/>
      <c r="T8392" s="367"/>
      <c r="U8392" s="368"/>
      <c r="V8392" s="1"/>
      <c r="W8392" s="1"/>
      <c r="X8392" s="1"/>
      <c r="Y8392" s="1"/>
      <c r="Z8392" s="1"/>
      <c r="AA8392" s="1"/>
      <c r="AB8392" s="1"/>
      <c r="AC8392" s="1"/>
    </row>
    <row r="8393" spans="1:29" ht="15" customHeight="1" x14ac:dyDescent="0.25">
      <c r="A8393" s="342"/>
      <c r="B8393" s="417"/>
      <c r="C8393" s="418"/>
      <c r="S8393" s="367"/>
      <c r="T8393" s="367"/>
      <c r="U8393" s="368"/>
      <c r="V8393" s="1"/>
      <c r="W8393" s="1"/>
      <c r="X8393" s="1"/>
      <c r="Y8393" s="1"/>
      <c r="Z8393" s="1"/>
      <c r="AA8393" s="1"/>
      <c r="AB8393" s="1"/>
      <c r="AC8393" s="1"/>
    </row>
    <row r="8394" spans="1:29" ht="15" customHeight="1" x14ac:dyDescent="0.25">
      <c r="A8394" s="342"/>
      <c r="B8394" s="417"/>
      <c r="C8394" s="418"/>
      <c r="S8394" s="367"/>
      <c r="T8394" s="367"/>
      <c r="U8394" s="368"/>
      <c r="V8394" s="1"/>
      <c r="W8394" s="1"/>
      <c r="X8394" s="1"/>
      <c r="Y8394" s="1"/>
      <c r="Z8394" s="1"/>
      <c r="AA8394" s="1"/>
      <c r="AB8394" s="1"/>
      <c r="AC8394" s="1"/>
    </row>
    <row r="8395" spans="1:29" ht="15" customHeight="1" x14ac:dyDescent="0.25">
      <c r="A8395" s="342"/>
      <c r="B8395" s="417"/>
      <c r="C8395" s="418"/>
      <c r="S8395" s="367"/>
      <c r="T8395" s="367"/>
      <c r="U8395" s="368"/>
      <c r="V8395" s="1"/>
      <c r="W8395" s="1"/>
      <c r="X8395" s="1"/>
      <c r="Y8395" s="1"/>
      <c r="Z8395" s="1"/>
      <c r="AA8395" s="1"/>
      <c r="AB8395" s="1"/>
      <c r="AC8395" s="1"/>
    </row>
    <row r="8396" spans="1:29" ht="15" customHeight="1" x14ac:dyDescent="0.25">
      <c r="A8396" s="342"/>
      <c r="B8396" s="417"/>
      <c r="C8396" s="418"/>
      <c r="S8396" s="367"/>
      <c r="T8396" s="367"/>
      <c r="U8396" s="368"/>
      <c r="V8396" s="1"/>
      <c r="W8396" s="1"/>
      <c r="X8396" s="1"/>
      <c r="Y8396" s="1"/>
      <c r="Z8396" s="1"/>
      <c r="AA8396" s="1"/>
      <c r="AB8396" s="1"/>
      <c r="AC8396" s="1"/>
    </row>
    <row r="8397" spans="1:29" ht="15" customHeight="1" x14ac:dyDescent="0.25">
      <c r="A8397" s="342"/>
      <c r="B8397" s="417"/>
      <c r="C8397" s="418"/>
      <c r="S8397" s="367"/>
      <c r="T8397" s="367"/>
      <c r="U8397" s="368"/>
      <c r="V8397" s="1"/>
      <c r="W8397" s="1"/>
      <c r="X8397" s="1"/>
      <c r="Y8397" s="1"/>
      <c r="Z8397" s="1"/>
      <c r="AA8397" s="1"/>
      <c r="AB8397" s="1"/>
      <c r="AC8397" s="1"/>
    </row>
    <row r="8398" spans="1:29" ht="15" customHeight="1" x14ac:dyDescent="0.25">
      <c r="A8398" s="342"/>
      <c r="B8398" s="417"/>
      <c r="C8398" s="418"/>
      <c r="S8398" s="367"/>
      <c r="T8398" s="367"/>
      <c r="U8398" s="368"/>
      <c r="V8398" s="1"/>
      <c r="W8398" s="1"/>
      <c r="X8398" s="1"/>
      <c r="Y8398" s="1"/>
      <c r="Z8398" s="1"/>
      <c r="AA8398" s="1"/>
      <c r="AB8398" s="1"/>
      <c r="AC8398" s="1"/>
    </row>
    <row r="8399" spans="1:29" ht="15" customHeight="1" x14ac:dyDescent="0.25">
      <c r="A8399" s="342"/>
      <c r="B8399" s="417"/>
      <c r="C8399" s="418"/>
      <c r="S8399" s="367"/>
      <c r="T8399" s="367"/>
      <c r="U8399" s="368"/>
      <c r="V8399" s="1"/>
      <c r="W8399" s="1"/>
      <c r="X8399" s="1"/>
      <c r="Y8399" s="1"/>
      <c r="Z8399" s="1"/>
      <c r="AA8399" s="1"/>
      <c r="AB8399" s="1"/>
      <c r="AC8399" s="1"/>
    </row>
    <row r="8400" spans="1:29" ht="15" customHeight="1" x14ac:dyDescent="0.25">
      <c r="A8400" s="342"/>
      <c r="B8400" s="417"/>
      <c r="C8400" s="418"/>
      <c r="S8400" s="367"/>
      <c r="T8400" s="367"/>
      <c r="U8400" s="368"/>
      <c r="V8400" s="1"/>
      <c r="W8400" s="1"/>
      <c r="X8400" s="1"/>
      <c r="Y8400" s="1"/>
      <c r="Z8400" s="1"/>
      <c r="AA8400" s="1"/>
      <c r="AB8400" s="1"/>
      <c r="AC8400" s="1"/>
    </row>
    <row r="8401" spans="1:29" ht="15" customHeight="1" x14ac:dyDescent="0.25">
      <c r="A8401" s="342"/>
      <c r="B8401" s="417"/>
      <c r="C8401" s="418"/>
      <c r="S8401" s="367"/>
      <c r="T8401" s="367"/>
      <c r="U8401" s="368"/>
      <c r="V8401" s="1"/>
      <c r="W8401" s="1"/>
      <c r="X8401" s="1"/>
      <c r="Y8401" s="1"/>
      <c r="Z8401" s="1"/>
      <c r="AA8401" s="1"/>
      <c r="AB8401" s="1"/>
      <c r="AC8401" s="1"/>
    </row>
    <row r="8402" spans="1:29" ht="15" customHeight="1" x14ac:dyDescent="0.25">
      <c r="A8402" s="342"/>
      <c r="B8402" s="417"/>
      <c r="C8402" s="418"/>
      <c r="S8402" s="367"/>
      <c r="T8402" s="367"/>
      <c r="U8402" s="368"/>
      <c r="V8402" s="1"/>
      <c r="W8402" s="1"/>
      <c r="X8402" s="1"/>
      <c r="Y8402" s="1"/>
      <c r="Z8402" s="1"/>
      <c r="AA8402" s="1"/>
      <c r="AB8402" s="1"/>
      <c r="AC8402" s="1"/>
    </row>
    <row r="8403" spans="1:29" ht="15" customHeight="1" x14ac:dyDescent="0.25">
      <c r="A8403" s="342"/>
      <c r="B8403" s="417"/>
      <c r="C8403" s="418"/>
      <c r="S8403" s="367"/>
      <c r="T8403" s="367"/>
      <c r="U8403" s="368"/>
      <c r="V8403" s="1"/>
      <c r="W8403" s="1"/>
      <c r="X8403" s="1"/>
      <c r="Y8403" s="1"/>
      <c r="Z8403" s="1"/>
      <c r="AA8403" s="1"/>
      <c r="AB8403" s="1"/>
      <c r="AC8403" s="1"/>
    </row>
    <row r="8404" spans="1:29" ht="15" customHeight="1" x14ac:dyDescent="0.25">
      <c r="A8404" s="342"/>
      <c r="B8404" s="417"/>
      <c r="C8404" s="418"/>
      <c r="S8404" s="367"/>
      <c r="T8404" s="367"/>
      <c r="U8404" s="368"/>
      <c r="V8404" s="1"/>
      <c r="W8404" s="1"/>
      <c r="X8404" s="1"/>
      <c r="Y8404" s="1"/>
      <c r="Z8404" s="1"/>
      <c r="AA8404" s="1"/>
      <c r="AB8404" s="1"/>
      <c r="AC8404" s="1"/>
    </row>
    <row r="8405" spans="1:29" ht="15" customHeight="1" x14ac:dyDescent="0.25">
      <c r="A8405" s="342"/>
      <c r="B8405" s="417"/>
      <c r="C8405" s="418"/>
      <c r="S8405" s="367"/>
      <c r="T8405" s="367"/>
      <c r="U8405" s="368"/>
      <c r="V8405" s="1"/>
      <c r="W8405" s="1"/>
      <c r="X8405" s="1"/>
      <c r="Y8405" s="1"/>
      <c r="Z8405" s="1"/>
      <c r="AA8405" s="1"/>
      <c r="AB8405" s="1"/>
      <c r="AC8405" s="1"/>
    </row>
    <row r="8406" spans="1:29" ht="15" customHeight="1" x14ac:dyDescent="0.25">
      <c r="A8406" s="342"/>
      <c r="B8406" s="417"/>
      <c r="C8406" s="418"/>
      <c r="S8406" s="367"/>
      <c r="T8406" s="367"/>
      <c r="U8406" s="368"/>
      <c r="V8406" s="1"/>
      <c r="W8406" s="1"/>
      <c r="X8406" s="1"/>
      <c r="Y8406" s="1"/>
      <c r="Z8406" s="1"/>
      <c r="AA8406" s="1"/>
      <c r="AB8406" s="1"/>
      <c r="AC8406" s="1"/>
    </row>
    <row r="8407" spans="1:29" ht="15" customHeight="1" x14ac:dyDescent="0.25">
      <c r="A8407" s="342"/>
      <c r="B8407" s="417"/>
      <c r="C8407" s="418"/>
      <c r="S8407" s="367"/>
      <c r="T8407" s="367"/>
      <c r="U8407" s="368"/>
      <c r="V8407" s="1"/>
      <c r="W8407" s="1"/>
      <c r="X8407" s="1"/>
      <c r="Y8407" s="1"/>
      <c r="Z8407" s="1"/>
      <c r="AA8407" s="1"/>
      <c r="AB8407" s="1"/>
      <c r="AC8407" s="1"/>
    </row>
    <row r="8408" spans="1:29" ht="15" customHeight="1" x14ac:dyDescent="0.25">
      <c r="A8408" s="342"/>
      <c r="B8408" s="417"/>
      <c r="C8408" s="418"/>
      <c r="S8408" s="367"/>
      <c r="T8408" s="367"/>
      <c r="U8408" s="368"/>
      <c r="V8408" s="1"/>
      <c r="W8408" s="1"/>
      <c r="X8408" s="1"/>
      <c r="Y8408" s="1"/>
      <c r="Z8408" s="1"/>
      <c r="AA8408" s="1"/>
      <c r="AB8408" s="1"/>
      <c r="AC8408" s="1"/>
    </row>
    <row r="8409" spans="1:29" ht="15" customHeight="1" x14ac:dyDescent="0.25">
      <c r="A8409" s="342"/>
      <c r="B8409" s="417"/>
      <c r="C8409" s="418"/>
      <c r="S8409" s="367"/>
      <c r="T8409" s="367"/>
      <c r="U8409" s="368"/>
      <c r="V8409" s="1"/>
      <c r="W8409" s="1"/>
      <c r="X8409" s="1"/>
      <c r="Y8409" s="1"/>
      <c r="Z8409" s="1"/>
      <c r="AA8409" s="1"/>
      <c r="AB8409" s="1"/>
      <c r="AC8409" s="1"/>
    </row>
    <row r="8410" spans="1:29" ht="15" customHeight="1" x14ac:dyDescent="0.25">
      <c r="A8410" s="342"/>
      <c r="B8410" s="417"/>
      <c r="C8410" s="418"/>
      <c r="S8410" s="367"/>
      <c r="T8410" s="367"/>
      <c r="U8410" s="368"/>
      <c r="V8410" s="1"/>
      <c r="W8410" s="1"/>
      <c r="X8410" s="1"/>
      <c r="Y8410" s="1"/>
      <c r="Z8410" s="1"/>
      <c r="AA8410" s="1"/>
      <c r="AB8410" s="1"/>
      <c r="AC8410" s="1"/>
    </row>
    <row r="8411" spans="1:29" ht="15" customHeight="1" x14ac:dyDescent="0.25">
      <c r="A8411" s="342"/>
      <c r="B8411" s="417"/>
      <c r="C8411" s="418"/>
      <c r="S8411" s="367"/>
      <c r="T8411" s="367"/>
      <c r="U8411" s="368"/>
      <c r="V8411" s="1"/>
      <c r="W8411" s="1"/>
      <c r="X8411" s="1"/>
      <c r="Y8411" s="1"/>
      <c r="Z8411" s="1"/>
      <c r="AA8411" s="1"/>
      <c r="AB8411" s="1"/>
      <c r="AC8411" s="1"/>
    </row>
    <row r="8412" spans="1:29" ht="15" customHeight="1" x14ac:dyDescent="0.25">
      <c r="A8412" s="342"/>
      <c r="B8412" s="417"/>
      <c r="C8412" s="418"/>
      <c r="S8412" s="367"/>
      <c r="T8412" s="367"/>
      <c r="U8412" s="368"/>
      <c r="V8412" s="1"/>
      <c r="W8412" s="1"/>
      <c r="X8412" s="1"/>
      <c r="Y8412" s="1"/>
      <c r="Z8412" s="1"/>
      <c r="AA8412" s="1"/>
      <c r="AB8412" s="1"/>
      <c r="AC8412" s="1"/>
    </row>
    <row r="8413" spans="1:29" ht="15" customHeight="1" x14ac:dyDescent="0.25">
      <c r="A8413" s="342"/>
      <c r="B8413" s="417"/>
      <c r="C8413" s="418"/>
      <c r="S8413" s="367"/>
      <c r="T8413" s="367"/>
      <c r="U8413" s="368"/>
      <c r="V8413" s="1"/>
      <c r="W8413" s="1"/>
      <c r="X8413" s="1"/>
      <c r="Y8413" s="1"/>
      <c r="Z8413" s="1"/>
      <c r="AA8413" s="1"/>
      <c r="AB8413" s="1"/>
      <c r="AC8413" s="1"/>
    </row>
    <row r="8414" spans="1:29" ht="15" customHeight="1" x14ac:dyDescent="0.25">
      <c r="A8414" s="342"/>
      <c r="B8414" s="417"/>
      <c r="C8414" s="418"/>
      <c r="S8414" s="367"/>
      <c r="T8414" s="367"/>
      <c r="U8414" s="368"/>
      <c r="V8414" s="1"/>
      <c r="W8414" s="1"/>
      <c r="X8414" s="1"/>
      <c r="Y8414" s="1"/>
      <c r="Z8414" s="1"/>
      <c r="AA8414" s="1"/>
      <c r="AB8414" s="1"/>
      <c r="AC8414" s="1"/>
    </row>
    <row r="8415" spans="1:29" ht="15" customHeight="1" x14ac:dyDescent="0.25">
      <c r="A8415" s="342"/>
      <c r="B8415" s="417"/>
      <c r="C8415" s="418"/>
      <c r="S8415" s="367"/>
      <c r="T8415" s="367"/>
      <c r="U8415" s="368"/>
      <c r="V8415" s="1"/>
      <c r="W8415" s="1"/>
      <c r="X8415" s="1"/>
      <c r="Y8415" s="1"/>
      <c r="Z8415" s="1"/>
      <c r="AA8415" s="1"/>
      <c r="AB8415" s="1"/>
      <c r="AC8415" s="1"/>
    </row>
    <row r="8416" spans="1:29" ht="15" customHeight="1" x14ac:dyDescent="0.25">
      <c r="A8416" s="342"/>
      <c r="B8416" s="417"/>
      <c r="C8416" s="418"/>
      <c r="S8416" s="367"/>
      <c r="T8416" s="367"/>
      <c r="U8416" s="368"/>
      <c r="V8416" s="1"/>
      <c r="W8416" s="1"/>
      <c r="X8416" s="1"/>
      <c r="Y8416" s="1"/>
      <c r="Z8416" s="1"/>
      <c r="AA8416" s="1"/>
      <c r="AB8416" s="1"/>
      <c r="AC8416" s="1"/>
    </row>
    <row r="8417" spans="1:29" ht="15" customHeight="1" x14ac:dyDescent="0.25">
      <c r="A8417" s="342"/>
      <c r="B8417" s="417"/>
      <c r="C8417" s="418"/>
      <c r="S8417" s="367"/>
      <c r="T8417" s="367"/>
      <c r="U8417" s="368"/>
      <c r="V8417" s="1"/>
      <c r="W8417" s="1"/>
      <c r="X8417" s="1"/>
      <c r="Y8417" s="1"/>
      <c r="Z8417" s="1"/>
      <c r="AA8417" s="1"/>
      <c r="AB8417" s="1"/>
      <c r="AC8417" s="1"/>
    </row>
    <row r="8418" spans="1:29" ht="15" customHeight="1" x14ac:dyDescent="0.25">
      <c r="A8418" s="342"/>
      <c r="B8418" s="417"/>
      <c r="C8418" s="418"/>
      <c r="S8418" s="367"/>
      <c r="T8418" s="367"/>
      <c r="U8418" s="368"/>
      <c r="V8418" s="1"/>
      <c r="W8418" s="1"/>
      <c r="X8418" s="1"/>
      <c r="Y8418" s="1"/>
      <c r="Z8418" s="1"/>
      <c r="AA8418" s="1"/>
      <c r="AB8418" s="1"/>
      <c r="AC8418" s="1"/>
    </row>
    <row r="8419" spans="1:29" ht="15" customHeight="1" x14ac:dyDescent="0.25">
      <c r="A8419" s="342"/>
      <c r="B8419" s="417"/>
      <c r="C8419" s="418"/>
      <c r="S8419" s="367"/>
      <c r="T8419" s="367"/>
      <c r="U8419" s="368"/>
      <c r="V8419" s="1"/>
      <c r="W8419" s="1"/>
      <c r="X8419" s="1"/>
      <c r="Y8419" s="1"/>
      <c r="Z8419" s="1"/>
      <c r="AA8419" s="1"/>
      <c r="AB8419" s="1"/>
      <c r="AC8419" s="1"/>
    </row>
    <row r="8420" spans="1:29" ht="15" customHeight="1" x14ac:dyDescent="0.25">
      <c r="A8420" s="342"/>
      <c r="B8420" s="417"/>
      <c r="C8420" s="418"/>
      <c r="S8420" s="367"/>
      <c r="T8420" s="367"/>
      <c r="U8420" s="368"/>
      <c r="V8420" s="1"/>
      <c r="W8420" s="1"/>
      <c r="X8420" s="1"/>
      <c r="Y8420" s="1"/>
      <c r="Z8420" s="1"/>
      <c r="AA8420" s="1"/>
      <c r="AB8420" s="1"/>
      <c r="AC8420" s="1"/>
    </row>
    <row r="8421" spans="1:29" ht="15" customHeight="1" x14ac:dyDescent="0.25">
      <c r="A8421" s="342"/>
      <c r="B8421" s="417"/>
      <c r="C8421" s="418"/>
      <c r="S8421" s="367"/>
      <c r="T8421" s="367"/>
      <c r="U8421" s="368"/>
      <c r="V8421" s="1"/>
      <c r="W8421" s="1"/>
      <c r="X8421" s="1"/>
      <c r="Y8421" s="1"/>
      <c r="Z8421" s="1"/>
      <c r="AA8421" s="1"/>
      <c r="AB8421" s="1"/>
      <c r="AC8421" s="1"/>
    </row>
    <row r="8422" spans="1:29" ht="15" customHeight="1" x14ac:dyDescent="0.25">
      <c r="A8422" s="342"/>
      <c r="B8422" s="417"/>
      <c r="C8422" s="418"/>
      <c r="S8422" s="367"/>
      <c r="T8422" s="367"/>
      <c r="U8422" s="368"/>
      <c r="V8422" s="1"/>
      <c r="W8422" s="1"/>
      <c r="X8422" s="1"/>
      <c r="Y8422" s="1"/>
      <c r="Z8422" s="1"/>
      <c r="AA8422" s="1"/>
      <c r="AB8422" s="1"/>
      <c r="AC8422" s="1"/>
    </row>
    <row r="8423" spans="1:29" ht="15" customHeight="1" x14ac:dyDescent="0.25">
      <c r="A8423" s="342"/>
      <c r="B8423" s="417"/>
      <c r="C8423" s="418"/>
      <c r="S8423" s="367"/>
      <c r="T8423" s="367"/>
      <c r="U8423" s="368"/>
      <c r="V8423" s="1"/>
      <c r="W8423" s="1"/>
      <c r="X8423" s="1"/>
      <c r="Y8423" s="1"/>
      <c r="Z8423" s="1"/>
      <c r="AA8423" s="1"/>
      <c r="AB8423" s="1"/>
      <c r="AC8423" s="1"/>
    </row>
    <row r="8424" spans="1:29" ht="15" customHeight="1" x14ac:dyDescent="0.25">
      <c r="A8424" s="342"/>
      <c r="B8424" s="417"/>
      <c r="C8424" s="418"/>
      <c r="S8424" s="367"/>
      <c r="T8424" s="367"/>
      <c r="U8424" s="368"/>
      <c r="V8424" s="1"/>
      <c r="W8424" s="1"/>
      <c r="X8424" s="1"/>
      <c r="Y8424" s="1"/>
      <c r="Z8424" s="1"/>
      <c r="AA8424" s="1"/>
      <c r="AB8424" s="1"/>
      <c r="AC8424" s="1"/>
    </row>
    <row r="8425" spans="1:29" ht="15" customHeight="1" x14ac:dyDescent="0.25">
      <c r="A8425" s="342"/>
      <c r="B8425" s="417"/>
      <c r="C8425" s="418"/>
      <c r="S8425" s="367"/>
      <c r="T8425" s="367"/>
      <c r="U8425" s="368"/>
      <c r="V8425" s="1"/>
      <c r="W8425" s="1"/>
      <c r="X8425" s="1"/>
      <c r="Y8425" s="1"/>
      <c r="Z8425" s="1"/>
      <c r="AA8425" s="1"/>
      <c r="AB8425" s="1"/>
      <c r="AC8425" s="1"/>
    </row>
    <row r="8426" spans="1:29" ht="15" customHeight="1" x14ac:dyDescent="0.25">
      <c r="A8426" s="342"/>
      <c r="B8426" s="417"/>
      <c r="C8426" s="418"/>
      <c r="S8426" s="367"/>
      <c r="T8426" s="367"/>
      <c r="U8426" s="368"/>
      <c r="V8426" s="1"/>
      <c r="W8426" s="1"/>
      <c r="X8426" s="1"/>
      <c r="Y8426" s="1"/>
      <c r="Z8426" s="1"/>
      <c r="AA8426" s="1"/>
      <c r="AB8426" s="1"/>
      <c r="AC8426" s="1"/>
    </row>
    <row r="8427" spans="1:29" ht="15" customHeight="1" x14ac:dyDescent="0.25">
      <c r="A8427" s="342"/>
      <c r="B8427" s="417"/>
      <c r="C8427" s="418"/>
      <c r="S8427" s="367"/>
      <c r="T8427" s="367"/>
      <c r="U8427" s="368"/>
      <c r="V8427" s="1"/>
      <c r="W8427" s="1"/>
      <c r="X8427" s="1"/>
      <c r="Y8427" s="1"/>
      <c r="Z8427" s="1"/>
      <c r="AA8427" s="1"/>
      <c r="AB8427" s="1"/>
      <c r="AC8427" s="1"/>
    </row>
    <row r="8428" spans="1:29" ht="15" customHeight="1" x14ac:dyDescent="0.25">
      <c r="A8428" s="342"/>
      <c r="B8428" s="417"/>
      <c r="C8428" s="418"/>
      <c r="S8428" s="367"/>
      <c r="T8428" s="367"/>
      <c r="U8428" s="368"/>
      <c r="V8428" s="1"/>
      <c r="W8428" s="1"/>
      <c r="X8428" s="1"/>
      <c r="Y8428" s="1"/>
      <c r="Z8428" s="1"/>
      <c r="AA8428" s="1"/>
      <c r="AB8428" s="1"/>
      <c r="AC8428" s="1"/>
    </row>
    <row r="8429" spans="1:29" ht="15" customHeight="1" x14ac:dyDescent="0.25">
      <c r="A8429" s="342"/>
      <c r="B8429" s="417"/>
      <c r="C8429" s="418"/>
      <c r="S8429" s="367"/>
      <c r="T8429" s="367"/>
      <c r="U8429" s="368"/>
      <c r="V8429" s="1"/>
      <c r="W8429" s="1"/>
      <c r="X8429" s="1"/>
      <c r="Y8429" s="1"/>
      <c r="Z8429" s="1"/>
      <c r="AA8429" s="1"/>
      <c r="AB8429" s="1"/>
      <c r="AC8429" s="1"/>
    </row>
    <row r="8430" spans="1:29" ht="15" customHeight="1" x14ac:dyDescent="0.25">
      <c r="A8430" s="342"/>
      <c r="B8430" s="417"/>
      <c r="C8430" s="418"/>
      <c r="S8430" s="367"/>
      <c r="T8430" s="367"/>
      <c r="U8430" s="368"/>
      <c r="V8430" s="1"/>
      <c r="W8430" s="1"/>
      <c r="X8430" s="1"/>
      <c r="Y8430" s="1"/>
      <c r="Z8430" s="1"/>
      <c r="AA8430" s="1"/>
      <c r="AB8430" s="1"/>
      <c r="AC8430" s="1"/>
    </row>
    <row r="8431" spans="1:29" ht="15" customHeight="1" x14ac:dyDescent="0.25">
      <c r="A8431" s="342"/>
      <c r="B8431" s="417"/>
      <c r="C8431" s="418"/>
      <c r="S8431" s="367"/>
      <c r="T8431" s="367"/>
      <c r="U8431" s="368"/>
      <c r="V8431" s="1"/>
      <c r="W8431" s="1"/>
      <c r="X8431" s="1"/>
      <c r="Y8431" s="1"/>
      <c r="Z8431" s="1"/>
      <c r="AA8431" s="1"/>
      <c r="AB8431" s="1"/>
      <c r="AC8431" s="1"/>
    </row>
    <row r="8432" spans="1:29" ht="15" customHeight="1" x14ac:dyDescent="0.25">
      <c r="A8432" s="342"/>
      <c r="B8432" s="417"/>
      <c r="C8432" s="418"/>
      <c r="S8432" s="367"/>
      <c r="T8432" s="367"/>
      <c r="U8432" s="368"/>
      <c r="V8432" s="1"/>
      <c r="W8432" s="1"/>
      <c r="X8432" s="1"/>
      <c r="Y8432" s="1"/>
      <c r="Z8432" s="1"/>
      <c r="AA8432" s="1"/>
      <c r="AB8432" s="1"/>
      <c r="AC8432" s="1"/>
    </row>
    <row r="8433" spans="1:29" ht="15" customHeight="1" x14ac:dyDescent="0.25">
      <c r="A8433" s="342"/>
      <c r="B8433" s="417"/>
      <c r="C8433" s="418"/>
      <c r="S8433" s="367"/>
      <c r="T8433" s="367"/>
      <c r="U8433" s="368"/>
      <c r="V8433" s="1"/>
      <c r="W8433" s="1"/>
      <c r="X8433" s="1"/>
      <c r="Y8433" s="1"/>
      <c r="Z8433" s="1"/>
      <c r="AA8433" s="1"/>
      <c r="AB8433" s="1"/>
      <c r="AC8433" s="1"/>
    </row>
    <row r="8434" spans="1:29" ht="15" customHeight="1" x14ac:dyDescent="0.25">
      <c r="A8434" s="342"/>
      <c r="B8434" s="417"/>
      <c r="C8434" s="418"/>
      <c r="S8434" s="367"/>
      <c r="T8434" s="367"/>
      <c r="U8434" s="368"/>
      <c r="V8434" s="1"/>
      <c r="W8434" s="1"/>
      <c r="X8434" s="1"/>
      <c r="Y8434" s="1"/>
      <c r="Z8434" s="1"/>
      <c r="AA8434" s="1"/>
      <c r="AB8434" s="1"/>
      <c r="AC8434" s="1"/>
    </row>
    <row r="8435" spans="1:29" ht="15" customHeight="1" x14ac:dyDescent="0.25">
      <c r="A8435" s="342"/>
      <c r="B8435" s="417"/>
      <c r="C8435" s="418"/>
      <c r="S8435" s="367"/>
      <c r="T8435" s="367"/>
      <c r="U8435" s="368"/>
      <c r="V8435" s="1"/>
      <c r="W8435" s="1"/>
      <c r="X8435" s="1"/>
      <c r="Y8435" s="1"/>
      <c r="Z8435" s="1"/>
      <c r="AA8435" s="1"/>
      <c r="AB8435" s="1"/>
      <c r="AC8435" s="1"/>
    </row>
    <row r="8436" spans="1:29" ht="15" customHeight="1" x14ac:dyDescent="0.25">
      <c r="A8436" s="342"/>
      <c r="B8436" s="417"/>
      <c r="C8436" s="418"/>
      <c r="S8436" s="367"/>
      <c r="T8436" s="367"/>
      <c r="U8436" s="368"/>
      <c r="V8436" s="1"/>
      <c r="W8436" s="1"/>
      <c r="X8436" s="1"/>
      <c r="Y8436" s="1"/>
      <c r="Z8436" s="1"/>
      <c r="AA8436" s="1"/>
      <c r="AB8436" s="1"/>
      <c r="AC8436" s="1"/>
    </row>
    <row r="8437" spans="1:29" ht="15" customHeight="1" x14ac:dyDescent="0.25">
      <c r="A8437" s="342"/>
      <c r="B8437" s="417"/>
      <c r="C8437" s="418"/>
      <c r="S8437" s="367"/>
      <c r="T8437" s="367"/>
      <c r="U8437" s="368"/>
      <c r="V8437" s="1"/>
      <c r="W8437" s="1"/>
      <c r="X8437" s="1"/>
      <c r="Y8437" s="1"/>
      <c r="Z8437" s="1"/>
      <c r="AA8437" s="1"/>
      <c r="AB8437" s="1"/>
      <c r="AC8437" s="1"/>
    </row>
    <row r="8438" spans="1:29" ht="15" customHeight="1" x14ac:dyDescent="0.25">
      <c r="A8438" s="342"/>
      <c r="B8438" s="417"/>
      <c r="C8438" s="418"/>
      <c r="S8438" s="367"/>
      <c r="T8438" s="367"/>
      <c r="U8438" s="368"/>
      <c r="V8438" s="1"/>
      <c r="W8438" s="1"/>
      <c r="X8438" s="1"/>
      <c r="Y8438" s="1"/>
      <c r="Z8438" s="1"/>
      <c r="AA8438" s="1"/>
      <c r="AB8438" s="1"/>
      <c r="AC8438" s="1"/>
    </row>
    <row r="8439" spans="1:29" ht="15" customHeight="1" x14ac:dyDescent="0.25">
      <c r="A8439" s="342"/>
      <c r="B8439" s="417"/>
      <c r="C8439" s="418"/>
      <c r="S8439" s="367"/>
      <c r="T8439" s="367"/>
      <c r="U8439" s="368"/>
      <c r="V8439" s="1"/>
      <c r="W8439" s="1"/>
      <c r="X8439" s="1"/>
      <c r="Y8439" s="1"/>
      <c r="Z8439" s="1"/>
      <c r="AA8439" s="1"/>
      <c r="AB8439" s="1"/>
      <c r="AC8439" s="1"/>
    </row>
    <row r="8440" spans="1:29" ht="15" customHeight="1" x14ac:dyDescent="0.25">
      <c r="A8440" s="342"/>
      <c r="B8440" s="417"/>
      <c r="C8440" s="418"/>
      <c r="S8440" s="367"/>
      <c r="T8440" s="367"/>
      <c r="U8440" s="368"/>
      <c r="V8440" s="1"/>
      <c r="W8440" s="1"/>
      <c r="X8440" s="1"/>
      <c r="Y8440" s="1"/>
      <c r="Z8440" s="1"/>
      <c r="AA8440" s="1"/>
      <c r="AB8440" s="1"/>
      <c r="AC8440" s="1"/>
    </row>
    <row r="8441" spans="1:29" ht="15" customHeight="1" x14ac:dyDescent="0.25">
      <c r="A8441" s="342"/>
      <c r="B8441" s="417"/>
      <c r="C8441" s="418"/>
      <c r="S8441" s="367"/>
      <c r="T8441" s="367"/>
      <c r="U8441" s="368"/>
      <c r="V8441" s="1"/>
      <c r="W8441" s="1"/>
      <c r="X8441" s="1"/>
      <c r="Y8441" s="1"/>
      <c r="Z8441" s="1"/>
      <c r="AA8441" s="1"/>
      <c r="AB8441" s="1"/>
      <c r="AC8441" s="1"/>
    </row>
    <row r="8442" spans="1:29" ht="15" customHeight="1" x14ac:dyDescent="0.25">
      <c r="A8442" s="342"/>
      <c r="B8442" s="417"/>
      <c r="C8442" s="418"/>
      <c r="S8442" s="367"/>
      <c r="T8442" s="367"/>
      <c r="U8442" s="368"/>
      <c r="V8442" s="1"/>
      <c r="W8442" s="1"/>
      <c r="X8442" s="1"/>
      <c r="Y8442" s="1"/>
      <c r="Z8442" s="1"/>
      <c r="AA8442" s="1"/>
      <c r="AB8442" s="1"/>
      <c r="AC8442" s="1"/>
    </row>
    <row r="8443" spans="1:29" ht="15" customHeight="1" x14ac:dyDescent="0.25">
      <c r="A8443" s="342"/>
      <c r="B8443" s="417"/>
      <c r="C8443" s="418"/>
      <c r="S8443" s="367"/>
      <c r="T8443" s="367"/>
      <c r="U8443" s="368"/>
      <c r="V8443" s="1"/>
      <c r="W8443" s="1"/>
      <c r="X8443" s="1"/>
      <c r="Y8443" s="1"/>
      <c r="Z8443" s="1"/>
      <c r="AA8443" s="1"/>
      <c r="AB8443" s="1"/>
      <c r="AC8443" s="1"/>
    </row>
    <row r="8444" spans="1:29" ht="15" customHeight="1" x14ac:dyDescent="0.25">
      <c r="A8444" s="342"/>
      <c r="B8444" s="417"/>
      <c r="C8444" s="418"/>
      <c r="S8444" s="367"/>
      <c r="T8444" s="367"/>
      <c r="U8444" s="368"/>
      <c r="V8444" s="1"/>
      <c r="W8444" s="1"/>
      <c r="X8444" s="1"/>
      <c r="Y8444" s="1"/>
      <c r="Z8444" s="1"/>
      <c r="AA8444" s="1"/>
      <c r="AB8444" s="1"/>
      <c r="AC8444" s="1"/>
    </row>
    <row r="8445" spans="1:29" ht="15" customHeight="1" x14ac:dyDescent="0.25">
      <c r="A8445" s="342"/>
      <c r="B8445" s="417"/>
      <c r="C8445" s="418"/>
      <c r="S8445" s="367"/>
      <c r="T8445" s="367"/>
      <c r="U8445" s="368"/>
      <c r="V8445" s="1"/>
      <c r="W8445" s="1"/>
      <c r="X8445" s="1"/>
      <c r="Y8445" s="1"/>
      <c r="Z8445" s="1"/>
      <c r="AA8445" s="1"/>
      <c r="AB8445" s="1"/>
      <c r="AC8445" s="1"/>
    </row>
    <row r="8446" spans="1:29" ht="15" customHeight="1" x14ac:dyDescent="0.25">
      <c r="A8446" s="342"/>
      <c r="B8446" s="417"/>
      <c r="C8446" s="418"/>
      <c r="S8446" s="367"/>
      <c r="T8446" s="367"/>
      <c r="U8446" s="368"/>
      <c r="V8446" s="1"/>
      <c r="W8446" s="1"/>
      <c r="X8446" s="1"/>
      <c r="Y8446" s="1"/>
      <c r="Z8446" s="1"/>
      <c r="AA8446" s="1"/>
      <c r="AB8446" s="1"/>
      <c r="AC8446" s="1"/>
    </row>
    <row r="8447" spans="1:29" ht="15" customHeight="1" x14ac:dyDescent="0.25">
      <c r="A8447" s="342"/>
      <c r="B8447" s="417"/>
      <c r="C8447" s="418"/>
      <c r="S8447" s="367"/>
      <c r="T8447" s="367"/>
      <c r="U8447" s="368"/>
      <c r="V8447" s="1"/>
      <c r="W8447" s="1"/>
      <c r="X8447" s="1"/>
      <c r="Y8447" s="1"/>
      <c r="Z8447" s="1"/>
      <c r="AA8447" s="1"/>
      <c r="AB8447" s="1"/>
      <c r="AC8447" s="1"/>
    </row>
    <row r="8448" spans="1:29" ht="15" customHeight="1" x14ac:dyDescent="0.25">
      <c r="A8448" s="342"/>
      <c r="B8448" s="417"/>
      <c r="C8448" s="418"/>
      <c r="S8448" s="367"/>
      <c r="T8448" s="367"/>
      <c r="U8448" s="368"/>
      <c r="V8448" s="1"/>
      <c r="W8448" s="1"/>
      <c r="X8448" s="1"/>
      <c r="Y8448" s="1"/>
      <c r="Z8448" s="1"/>
      <c r="AA8448" s="1"/>
      <c r="AB8448" s="1"/>
      <c r="AC8448" s="1"/>
    </row>
    <row r="8449" spans="1:29" ht="15" customHeight="1" x14ac:dyDescent="0.25">
      <c r="A8449" s="342"/>
      <c r="B8449" s="417"/>
      <c r="C8449" s="418"/>
      <c r="S8449" s="367"/>
      <c r="T8449" s="367"/>
      <c r="U8449" s="368"/>
      <c r="V8449" s="1"/>
      <c r="W8449" s="1"/>
      <c r="X8449" s="1"/>
      <c r="Y8449" s="1"/>
      <c r="Z8449" s="1"/>
      <c r="AA8449" s="1"/>
      <c r="AB8449" s="1"/>
      <c r="AC8449" s="1"/>
    </row>
    <row r="8450" spans="1:29" ht="15" customHeight="1" x14ac:dyDescent="0.25">
      <c r="A8450" s="342"/>
      <c r="B8450" s="417"/>
      <c r="C8450" s="418"/>
      <c r="S8450" s="367"/>
      <c r="T8450" s="367"/>
      <c r="U8450" s="368"/>
      <c r="V8450" s="1"/>
      <c r="W8450" s="1"/>
      <c r="X8450" s="1"/>
      <c r="Y8450" s="1"/>
      <c r="Z8450" s="1"/>
      <c r="AA8450" s="1"/>
      <c r="AB8450" s="1"/>
      <c r="AC8450" s="1"/>
    </row>
    <row r="8451" spans="1:29" ht="15" customHeight="1" x14ac:dyDescent="0.25">
      <c r="A8451" s="342"/>
      <c r="B8451" s="417"/>
      <c r="C8451" s="418"/>
      <c r="S8451" s="367"/>
      <c r="T8451" s="367"/>
      <c r="U8451" s="368"/>
      <c r="V8451" s="1"/>
      <c r="W8451" s="1"/>
      <c r="X8451" s="1"/>
      <c r="Y8451" s="1"/>
      <c r="Z8451" s="1"/>
      <c r="AA8451" s="1"/>
      <c r="AB8451" s="1"/>
      <c r="AC8451" s="1"/>
    </row>
    <row r="8452" spans="1:29" ht="15" customHeight="1" x14ac:dyDescent="0.25">
      <c r="A8452" s="342"/>
      <c r="B8452" s="417"/>
      <c r="C8452" s="418"/>
      <c r="S8452" s="367"/>
      <c r="T8452" s="367"/>
      <c r="U8452" s="368"/>
      <c r="V8452" s="1"/>
      <c r="W8452" s="1"/>
      <c r="X8452" s="1"/>
      <c r="Y8452" s="1"/>
      <c r="Z8452" s="1"/>
      <c r="AA8452" s="1"/>
      <c r="AB8452" s="1"/>
      <c r="AC8452" s="1"/>
    </row>
    <row r="8453" spans="1:29" ht="15" customHeight="1" x14ac:dyDescent="0.25">
      <c r="A8453" s="342"/>
      <c r="B8453" s="417"/>
      <c r="C8453" s="418"/>
      <c r="S8453" s="367"/>
      <c r="T8453" s="367"/>
      <c r="U8453" s="368"/>
      <c r="V8453" s="1"/>
      <c r="W8453" s="1"/>
      <c r="X8453" s="1"/>
      <c r="Y8453" s="1"/>
      <c r="Z8453" s="1"/>
      <c r="AA8453" s="1"/>
      <c r="AB8453" s="1"/>
      <c r="AC8453" s="1"/>
    </row>
    <row r="8454" spans="1:29" ht="15" customHeight="1" x14ac:dyDescent="0.25">
      <c r="A8454" s="342"/>
      <c r="B8454" s="417"/>
      <c r="C8454" s="418"/>
      <c r="S8454" s="367"/>
      <c r="T8454" s="367"/>
      <c r="U8454" s="368"/>
      <c r="V8454" s="1"/>
      <c r="W8454" s="1"/>
      <c r="X8454" s="1"/>
      <c r="Y8454" s="1"/>
      <c r="Z8454" s="1"/>
      <c r="AA8454" s="1"/>
      <c r="AB8454" s="1"/>
      <c r="AC8454" s="1"/>
    </row>
    <row r="8455" spans="1:29" ht="15" customHeight="1" x14ac:dyDescent="0.25">
      <c r="A8455" s="342"/>
      <c r="B8455" s="417"/>
      <c r="C8455" s="418"/>
      <c r="S8455" s="367"/>
      <c r="T8455" s="367"/>
      <c r="U8455" s="368"/>
      <c r="V8455" s="1"/>
      <c r="W8455" s="1"/>
      <c r="X8455" s="1"/>
      <c r="Y8455" s="1"/>
      <c r="Z8455" s="1"/>
      <c r="AA8455" s="1"/>
      <c r="AB8455" s="1"/>
      <c r="AC8455" s="1"/>
    </row>
    <row r="8456" spans="1:29" ht="15" customHeight="1" x14ac:dyDescent="0.25">
      <c r="A8456" s="342"/>
      <c r="B8456" s="417"/>
      <c r="C8456" s="418"/>
      <c r="S8456" s="367"/>
      <c r="T8456" s="367"/>
      <c r="U8456" s="368"/>
      <c r="V8456" s="1"/>
      <c r="W8456" s="1"/>
      <c r="X8456" s="1"/>
      <c r="Y8456" s="1"/>
      <c r="Z8456" s="1"/>
      <c r="AA8456" s="1"/>
      <c r="AB8456" s="1"/>
      <c r="AC8456" s="1"/>
    </row>
    <row r="8457" spans="1:29" ht="15" customHeight="1" x14ac:dyDescent="0.25">
      <c r="A8457" s="342"/>
      <c r="B8457" s="417"/>
      <c r="C8457" s="418"/>
      <c r="S8457" s="367"/>
      <c r="T8457" s="367"/>
      <c r="U8457" s="368"/>
      <c r="V8457" s="1"/>
      <c r="W8457" s="1"/>
      <c r="X8457" s="1"/>
      <c r="Y8457" s="1"/>
      <c r="Z8457" s="1"/>
      <c r="AA8457" s="1"/>
      <c r="AB8457" s="1"/>
      <c r="AC8457" s="1"/>
    </row>
    <row r="8458" spans="1:29" ht="15" customHeight="1" x14ac:dyDescent="0.25">
      <c r="A8458" s="342"/>
      <c r="B8458" s="417"/>
      <c r="C8458" s="418"/>
      <c r="S8458" s="367"/>
      <c r="T8458" s="367"/>
      <c r="U8458" s="368"/>
      <c r="V8458" s="1"/>
      <c r="W8458" s="1"/>
      <c r="X8458" s="1"/>
      <c r="Y8458" s="1"/>
      <c r="Z8458" s="1"/>
      <c r="AA8458" s="1"/>
      <c r="AB8458" s="1"/>
      <c r="AC8458" s="1"/>
    </row>
    <row r="8459" spans="1:29" ht="15" customHeight="1" x14ac:dyDescent="0.25">
      <c r="A8459" s="342"/>
      <c r="B8459" s="417"/>
      <c r="C8459" s="418"/>
      <c r="S8459" s="367"/>
      <c r="T8459" s="367"/>
      <c r="U8459" s="368"/>
      <c r="V8459" s="1"/>
      <c r="W8459" s="1"/>
      <c r="X8459" s="1"/>
      <c r="Y8459" s="1"/>
      <c r="Z8459" s="1"/>
      <c r="AA8459" s="1"/>
      <c r="AB8459" s="1"/>
      <c r="AC8459" s="1"/>
    </row>
    <row r="8460" spans="1:29" ht="15" customHeight="1" x14ac:dyDescent="0.25">
      <c r="A8460" s="342"/>
      <c r="B8460" s="417"/>
      <c r="C8460" s="418"/>
      <c r="S8460" s="367"/>
      <c r="T8460" s="367"/>
      <c r="U8460" s="368"/>
      <c r="V8460" s="1"/>
      <c r="W8460" s="1"/>
      <c r="X8460" s="1"/>
      <c r="Y8460" s="1"/>
      <c r="Z8460" s="1"/>
      <c r="AA8460" s="1"/>
      <c r="AB8460" s="1"/>
      <c r="AC8460" s="1"/>
    </row>
    <row r="8461" spans="1:29" ht="15" customHeight="1" x14ac:dyDescent="0.25">
      <c r="A8461" s="342"/>
      <c r="B8461" s="417"/>
      <c r="C8461" s="418"/>
      <c r="S8461" s="367"/>
      <c r="T8461" s="367"/>
      <c r="U8461" s="368"/>
      <c r="V8461" s="1"/>
      <c r="W8461" s="1"/>
      <c r="X8461" s="1"/>
      <c r="Y8461" s="1"/>
      <c r="Z8461" s="1"/>
      <c r="AA8461" s="1"/>
      <c r="AB8461" s="1"/>
      <c r="AC8461" s="1"/>
    </row>
    <row r="8462" spans="1:29" ht="15" customHeight="1" x14ac:dyDescent="0.25">
      <c r="A8462" s="342"/>
      <c r="B8462" s="417"/>
      <c r="C8462" s="418"/>
      <c r="S8462" s="367"/>
      <c r="T8462" s="367"/>
      <c r="U8462" s="368"/>
      <c r="V8462" s="1"/>
      <c r="W8462" s="1"/>
      <c r="X8462" s="1"/>
      <c r="Y8462" s="1"/>
      <c r="Z8462" s="1"/>
      <c r="AA8462" s="1"/>
      <c r="AB8462" s="1"/>
      <c r="AC8462" s="1"/>
    </row>
    <row r="8463" spans="1:29" ht="15" customHeight="1" x14ac:dyDescent="0.25">
      <c r="A8463" s="342"/>
      <c r="B8463" s="417"/>
      <c r="C8463" s="418"/>
      <c r="S8463" s="367"/>
      <c r="T8463" s="367"/>
      <c r="U8463" s="368"/>
      <c r="V8463" s="1"/>
      <c r="W8463" s="1"/>
      <c r="X8463" s="1"/>
      <c r="Y8463" s="1"/>
      <c r="Z8463" s="1"/>
      <c r="AA8463" s="1"/>
      <c r="AB8463" s="1"/>
      <c r="AC8463" s="1"/>
    </row>
    <row r="8464" spans="1:29" ht="15" customHeight="1" x14ac:dyDescent="0.25">
      <c r="A8464" s="342"/>
      <c r="B8464" s="417"/>
      <c r="C8464" s="418"/>
      <c r="S8464" s="367"/>
      <c r="T8464" s="367"/>
      <c r="U8464" s="368"/>
      <c r="V8464" s="1"/>
      <c r="W8464" s="1"/>
      <c r="X8464" s="1"/>
      <c r="Y8464" s="1"/>
      <c r="Z8464" s="1"/>
      <c r="AA8464" s="1"/>
      <c r="AB8464" s="1"/>
      <c r="AC8464" s="1"/>
    </row>
    <row r="8465" spans="1:29" ht="15" customHeight="1" x14ac:dyDescent="0.25">
      <c r="A8465" s="342"/>
      <c r="B8465" s="417"/>
      <c r="C8465" s="418"/>
      <c r="S8465" s="367"/>
      <c r="T8465" s="367"/>
      <c r="U8465" s="368"/>
      <c r="V8465" s="1"/>
      <c r="W8465" s="1"/>
      <c r="X8465" s="1"/>
      <c r="Y8465" s="1"/>
      <c r="Z8465" s="1"/>
      <c r="AA8465" s="1"/>
      <c r="AB8465" s="1"/>
      <c r="AC8465" s="1"/>
    </row>
    <row r="8466" spans="1:29" ht="15" customHeight="1" x14ac:dyDescent="0.25">
      <c r="A8466" s="342"/>
      <c r="B8466" s="417"/>
      <c r="C8466" s="418"/>
      <c r="S8466" s="367"/>
      <c r="T8466" s="367"/>
      <c r="U8466" s="368"/>
      <c r="V8466" s="1"/>
      <c r="W8466" s="1"/>
      <c r="X8466" s="1"/>
      <c r="Y8466" s="1"/>
      <c r="Z8466" s="1"/>
      <c r="AA8466" s="1"/>
      <c r="AB8466" s="1"/>
      <c r="AC8466" s="1"/>
    </row>
    <row r="8467" spans="1:29" ht="15" customHeight="1" x14ac:dyDescent="0.25">
      <c r="A8467" s="342"/>
      <c r="B8467" s="417"/>
      <c r="C8467" s="418"/>
      <c r="S8467" s="367"/>
      <c r="T8467" s="367"/>
      <c r="U8467" s="368"/>
      <c r="V8467" s="1"/>
      <c r="W8467" s="1"/>
      <c r="X8467" s="1"/>
      <c r="Y8467" s="1"/>
      <c r="Z8467" s="1"/>
      <c r="AA8467" s="1"/>
      <c r="AB8467" s="1"/>
      <c r="AC8467" s="1"/>
    </row>
    <row r="8468" spans="1:29" ht="15" customHeight="1" x14ac:dyDescent="0.25">
      <c r="A8468" s="342"/>
      <c r="B8468" s="417"/>
      <c r="C8468" s="418"/>
      <c r="S8468" s="367"/>
      <c r="T8468" s="367"/>
      <c r="U8468" s="368"/>
      <c r="V8468" s="1"/>
      <c r="W8468" s="1"/>
      <c r="X8468" s="1"/>
      <c r="Y8468" s="1"/>
      <c r="Z8468" s="1"/>
      <c r="AA8468" s="1"/>
      <c r="AB8468" s="1"/>
      <c r="AC8468" s="1"/>
    </row>
    <row r="8469" spans="1:29" ht="15" customHeight="1" x14ac:dyDescent="0.25">
      <c r="A8469" s="342"/>
      <c r="B8469" s="417"/>
      <c r="C8469" s="418"/>
      <c r="S8469" s="367"/>
      <c r="T8469" s="367"/>
      <c r="U8469" s="368"/>
      <c r="V8469" s="1"/>
      <c r="W8469" s="1"/>
      <c r="X8469" s="1"/>
      <c r="Y8469" s="1"/>
      <c r="Z8469" s="1"/>
      <c r="AA8469" s="1"/>
      <c r="AB8469" s="1"/>
      <c r="AC8469" s="1"/>
    </row>
    <row r="8470" spans="1:29" ht="15" customHeight="1" x14ac:dyDescent="0.25">
      <c r="A8470" s="342"/>
      <c r="B8470" s="417"/>
      <c r="C8470" s="418"/>
      <c r="S8470" s="367"/>
      <c r="T8470" s="367"/>
      <c r="U8470" s="368"/>
      <c r="V8470" s="1"/>
      <c r="W8470" s="1"/>
      <c r="X8470" s="1"/>
      <c r="Y8470" s="1"/>
      <c r="Z8470" s="1"/>
      <c r="AA8470" s="1"/>
      <c r="AB8470" s="1"/>
      <c r="AC8470" s="1"/>
    </row>
    <row r="8471" spans="1:29" ht="15" customHeight="1" x14ac:dyDescent="0.25">
      <c r="A8471" s="342"/>
      <c r="B8471" s="417"/>
      <c r="C8471" s="418"/>
      <c r="S8471" s="367"/>
      <c r="T8471" s="367"/>
      <c r="U8471" s="368"/>
      <c r="V8471" s="1"/>
      <c r="W8471" s="1"/>
      <c r="X8471" s="1"/>
      <c r="Y8471" s="1"/>
      <c r="Z8471" s="1"/>
      <c r="AA8471" s="1"/>
      <c r="AB8471" s="1"/>
      <c r="AC8471" s="1"/>
    </row>
    <row r="8472" spans="1:29" ht="15" customHeight="1" x14ac:dyDescent="0.25">
      <c r="A8472" s="342"/>
      <c r="B8472" s="417"/>
      <c r="C8472" s="418"/>
      <c r="S8472" s="367"/>
      <c r="T8472" s="367"/>
      <c r="U8472" s="368"/>
      <c r="V8472" s="1"/>
      <c r="W8472" s="1"/>
      <c r="X8472" s="1"/>
      <c r="Y8472" s="1"/>
      <c r="Z8472" s="1"/>
      <c r="AA8472" s="1"/>
      <c r="AB8472" s="1"/>
      <c r="AC8472" s="1"/>
    </row>
    <row r="8473" spans="1:29" ht="15" customHeight="1" x14ac:dyDescent="0.25">
      <c r="A8473" s="342"/>
      <c r="B8473" s="417"/>
      <c r="C8473" s="418"/>
      <c r="S8473" s="367"/>
      <c r="T8473" s="367"/>
      <c r="U8473" s="368"/>
      <c r="V8473" s="1"/>
      <c r="W8473" s="1"/>
      <c r="X8473" s="1"/>
      <c r="Y8473" s="1"/>
      <c r="Z8473" s="1"/>
      <c r="AA8473" s="1"/>
      <c r="AB8473" s="1"/>
      <c r="AC8473" s="1"/>
    </row>
    <row r="8474" spans="1:29" ht="15" customHeight="1" x14ac:dyDescent="0.25">
      <c r="A8474" s="342"/>
      <c r="B8474" s="417"/>
      <c r="C8474" s="418"/>
      <c r="S8474" s="367"/>
      <c r="T8474" s="367"/>
      <c r="U8474" s="368"/>
      <c r="V8474" s="1"/>
      <c r="W8474" s="1"/>
      <c r="X8474" s="1"/>
      <c r="Y8474" s="1"/>
      <c r="Z8474" s="1"/>
      <c r="AA8474" s="1"/>
      <c r="AB8474" s="1"/>
      <c r="AC8474" s="1"/>
    </row>
    <row r="8475" spans="1:29" ht="15" customHeight="1" x14ac:dyDescent="0.25">
      <c r="A8475" s="342"/>
      <c r="B8475" s="417"/>
      <c r="C8475" s="418"/>
      <c r="S8475" s="367"/>
      <c r="T8475" s="367"/>
      <c r="U8475" s="368"/>
      <c r="V8475" s="1"/>
      <c r="W8475" s="1"/>
      <c r="X8475" s="1"/>
      <c r="Y8475" s="1"/>
      <c r="Z8475" s="1"/>
      <c r="AA8475" s="1"/>
      <c r="AB8475" s="1"/>
      <c r="AC8475" s="1"/>
    </row>
    <row r="8476" spans="1:29" ht="15" customHeight="1" x14ac:dyDescent="0.25">
      <c r="A8476" s="342"/>
      <c r="B8476" s="417"/>
      <c r="C8476" s="418"/>
      <c r="S8476" s="367"/>
      <c r="T8476" s="367"/>
      <c r="U8476" s="368"/>
      <c r="V8476" s="1"/>
      <c r="W8476" s="1"/>
      <c r="X8476" s="1"/>
      <c r="Y8476" s="1"/>
      <c r="Z8476" s="1"/>
      <c r="AA8476" s="1"/>
      <c r="AB8476" s="1"/>
      <c r="AC8476" s="1"/>
    </row>
    <row r="8477" spans="1:29" ht="15" customHeight="1" x14ac:dyDescent="0.25">
      <c r="A8477" s="342"/>
      <c r="B8477" s="417"/>
      <c r="C8477" s="418"/>
      <c r="S8477" s="367"/>
      <c r="T8477" s="367"/>
      <c r="U8477" s="368"/>
      <c r="V8477" s="1"/>
      <c r="W8477" s="1"/>
      <c r="X8477" s="1"/>
      <c r="Y8477" s="1"/>
      <c r="Z8477" s="1"/>
      <c r="AA8477" s="1"/>
      <c r="AB8477" s="1"/>
      <c r="AC8477" s="1"/>
    </row>
    <row r="8478" spans="1:29" ht="15" customHeight="1" x14ac:dyDescent="0.25">
      <c r="A8478" s="342"/>
      <c r="B8478" s="417"/>
      <c r="C8478" s="418"/>
      <c r="S8478" s="367"/>
      <c r="T8478" s="367"/>
      <c r="U8478" s="368"/>
      <c r="V8478" s="1"/>
      <c r="W8478" s="1"/>
      <c r="X8478" s="1"/>
      <c r="Y8478" s="1"/>
      <c r="Z8478" s="1"/>
      <c r="AA8478" s="1"/>
      <c r="AB8478" s="1"/>
      <c r="AC8478" s="1"/>
    </row>
    <row r="8479" spans="1:29" ht="15" customHeight="1" x14ac:dyDescent="0.25">
      <c r="A8479" s="342"/>
      <c r="B8479" s="417"/>
      <c r="C8479" s="418"/>
      <c r="S8479" s="367"/>
      <c r="T8479" s="367"/>
      <c r="U8479" s="368"/>
      <c r="V8479" s="1"/>
      <c r="W8479" s="1"/>
      <c r="X8479" s="1"/>
      <c r="Y8479" s="1"/>
      <c r="Z8479" s="1"/>
      <c r="AA8479" s="1"/>
      <c r="AB8479" s="1"/>
      <c r="AC8479" s="1"/>
    </row>
    <row r="8480" spans="1:29" ht="15" customHeight="1" x14ac:dyDescent="0.25">
      <c r="A8480" s="342"/>
      <c r="B8480" s="417"/>
      <c r="C8480" s="418"/>
      <c r="S8480" s="367"/>
      <c r="T8480" s="367"/>
      <c r="U8480" s="368"/>
      <c r="V8480" s="1"/>
      <c r="W8480" s="1"/>
      <c r="X8480" s="1"/>
      <c r="Y8480" s="1"/>
      <c r="Z8480" s="1"/>
      <c r="AA8480" s="1"/>
      <c r="AB8480" s="1"/>
      <c r="AC8480" s="1"/>
    </row>
    <row r="8481" spans="1:29" ht="15" customHeight="1" x14ac:dyDescent="0.25">
      <c r="A8481" s="342"/>
      <c r="B8481" s="417"/>
      <c r="C8481" s="418"/>
      <c r="S8481" s="367"/>
      <c r="T8481" s="367"/>
      <c r="U8481" s="368"/>
      <c r="V8481" s="1"/>
      <c r="W8481" s="1"/>
      <c r="X8481" s="1"/>
      <c r="Y8481" s="1"/>
      <c r="Z8481" s="1"/>
      <c r="AA8481" s="1"/>
      <c r="AB8481" s="1"/>
      <c r="AC8481" s="1"/>
    </row>
    <row r="8482" spans="1:29" ht="15" customHeight="1" x14ac:dyDescent="0.25">
      <c r="A8482" s="342"/>
      <c r="B8482" s="417"/>
      <c r="C8482" s="418"/>
      <c r="S8482" s="367"/>
      <c r="T8482" s="367"/>
      <c r="U8482" s="368"/>
      <c r="V8482" s="1"/>
      <c r="W8482" s="1"/>
      <c r="X8482" s="1"/>
      <c r="Y8482" s="1"/>
      <c r="Z8482" s="1"/>
      <c r="AA8482" s="1"/>
      <c r="AB8482" s="1"/>
      <c r="AC8482" s="1"/>
    </row>
    <row r="8483" spans="1:29" ht="15" customHeight="1" x14ac:dyDescent="0.25">
      <c r="A8483" s="342"/>
      <c r="B8483" s="417"/>
      <c r="C8483" s="418"/>
      <c r="S8483" s="367"/>
      <c r="T8483" s="367"/>
      <c r="U8483" s="368"/>
      <c r="V8483" s="1"/>
      <c r="W8483" s="1"/>
      <c r="X8483" s="1"/>
      <c r="Y8483" s="1"/>
      <c r="Z8483" s="1"/>
      <c r="AA8483" s="1"/>
      <c r="AB8483" s="1"/>
      <c r="AC8483" s="1"/>
    </row>
    <row r="8484" spans="1:29" ht="15" customHeight="1" x14ac:dyDescent="0.25">
      <c r="A8484" s="342"/>
      <c r="B8484" s="417"/>
      <c r="C8484" s="418"/>
      <c r="S8484" s="367"/>
      <c r="T8484" s="367"/>
      <c r="U8484" s="368"/>
      <c r="V8484" s="1"/>
      <c r="W8484" s="1"/>
      <c r="X8484" s="1"/>
      <c r="Y8484" s="1"/>
      <c r="Z8484" s="1"/>
      <c r="AA8484" s="1"/>
      <c r="AB8484" s="1"/>
      <c r="AC8484" s="1"/>
    </row>
    <row r="8485" spans="1:29" ht="15" customHeight="1" x14ac:dyDescent="0.25">
      <c r="A8485" s="342"/>
      <c r="B8485" s="417"/>
      <c r="C8485" s="418"/>
      <c r="S8485" s="367"/>
      <c r="T8485" s="367"/>
      <c r="U8485" s="368"/>
      <c r="V8485" s="1"/>
      <c r="W8485" s="1"/>
      <c r="X8485" s="1"/>
      <c r="Y8485" s="1"/>
      <c r="Z8485" s="1"/>
      <c r="AA8485" s="1"/>
      <c r="AB8485" s="1"/>
      <c r="AC8485" s="1"/>
    </row>
    <row r="8486" spans="1:29" ht="15" customHeight="1" x14ac:dyDescent="0.25">
      <c r="A8486" s="342"/>
      <c r="B8486" s="417"/>
      <c r="C8486" s="418"/>
      <c r="S8486" s="367"/>
      <c r="T8486" s="367"/>
      <c r="U8486" s="368"/>
      <c r="V8486" s="1"/>
      <c r="W8486" s="1"/>
      <c r="X8486" s="1"/>
      <c r="Y8486" s="1"/>
      <c r="Z8486" s="1"/>
      <c r="AA8486" s="1"/>
      <c r="AB8486" s="1"/>
      <c r="AC8486" s="1"/>
    </row>
    <row r="8487" spans="1:29" ht="15" customHeight="1" x14ac:dyDescent="0.25">
      <c r="A8487" s="342"/>
      <c r="B8487" s="417"/>
      <c r="C8487" s="418"/>
      <c r="S8487" s="367"/>
      <c r="T8487" s="367"/>
      <c r="U8487" s="368"/>
      <c r="V8487" s="1"/>
      <c r="W8487" s="1"/>
      <c r="X8487" s="1"/>
      <c r="Y8487" s="1"/>
      <c r="Z8487" s="1"/>
      <c r="AA8487" s="1"/>
      <c r="AB8487" s="1"/>
      <c r="AC8487" s="1"/>
    </row>
    <row r="8488" spans="1:29" ht="15" customHeight="1" x14ac:dyDescent="0.25">
      <c r="A8488" s="342"/>
      <c r="B8488" s="417"/>
      <c r="C8488" s="418"/>
      <c r="S8488" s="367"/>
      <c r="T8488" s="367"/>
      <c r="U8488" s="368"/>
      <c r="V8488" s="1"/>
      <c r="W8488" s="1"/>
      <c r="X8488" s="1"/>
      <c r="Y8488" s="1"/>
      <c r="Z8488" s="1"/>
      <c r="AA8488" s="1"/>
      <c r="AB8488" s="1"/>
      <c r="AC8488" s="1"/>
    </row>
    <row r="8489" spans="1:29" ht="15" customHeight="1" x14ac:dyDescent="0.25">
      <c r="A8489" s="342"/>
      <c r="B8489" s="417"/>
      <c r="C8489" s="418"/>
      <c r="S8489" s="367"/>
      <c r="T8489" s="367"/>
      <c r="U8489" s="368"/>
      <c r="V8489" s="1"/>
      <c r="W8489" s="1"/>
      <c r="X8489" s="1"/>
      <c r="Y8489" s="1"/>
      <c r="Z8489" s="1"/>
      <c r="AA8489" s="1"/>
      <c r="AB8489" s="1"/>
      <c r="AC8489" s="1"/>
    </row>
    <row r="8490" spans="1:29" ht="15" customHeight="1" x14ac:dyDescent="0.25">
      <c r="A8490" s="342"/>
      <c r="B8490" s="417"/>
      <c r="C8490" s="418"/>
      <c r="S8490" s="367"/>
      <c r="T8490" s="367"/>
      <c r="U8490" s="368"/>
      <c r="V8490" s="1"/>
      <c r="W8490" s="1"/>
      <c r="X8490" s="1"/>
      <c r="Y8490" s="1"/>
      <c r="Z8490" s="1"/>
      <c r="AA8490" s="1"/>
      <c r="AB8490" s="1"/>
      <c r="AC8490" s="1"/>
    </row>
    <row r="8491" spans="1:29" ht="15" customHeight="1" x14ac:dyDescent="0.25">
      <c r="A8491" s="342"/>
      <c r="B8491" s="417"/>
      <c r="C8491" s="418"/>
      <c r="S8491" s="367"/>
      <c r="T8491" s="367"/>
      <c r="U8491" s="368"/>
      <c r="V8491" s="1"/>
      <c r="W8491" s="1"/>
      <c r="X8491" s="1"/>
      <c r="Y8491" s="1"/>
      <c r="Z8491" s="1"/>
      <c r="AA8491" s="1"/>
      <c r="AB8491" s="1"/>
      <c r="AC8491" s="1"/>
    </row>
    <row r="8492" spans="1:29" ht="15" customHeight="1" x14ac:dyDescent="0.25">
      <c r="A8492" s="342"/>
      <c r="B8492" s="417"/>
      <c r="C8492" s="418"/>
      <c r="S8492" s="367"/>
      <c r="T8492" s="367"/>
      <c r="U8492" s="368"/>
      <c r="V8492" s="1"/>
      <c r="W8492" s="1"/>
      <c r="X8492" s="1"/>
      <c r="Y8492" s="1"/>
      <c r="Z8492" s="1"/>
      <c r="AA8492" s="1"/>
      <c r="AB8492" s="1"/>
      <c r="AC8492" s="1"/>
    </row>
    <row r="8493" spans="1:29" ht="15" customHeight="1" x14ac:dyDescent="0.25">
      <c r="A8493" s="342"/>
      <c r="B8493" s="417"/>
      <c r="C8493" s="418"/>
      <c r="S8493" s="367"/>
      <c r="T8493" s="367"/>
      <c r="U8493" s="368"/>
      <c r="V8493" s="1"/>
      <c r="W8493" s="1"/>
      <c r="X8493" s="1"/>
      <c r="Y8493" s="1"/>
      <c r="Z8493" s="1"/>
      <c r="AA8493" s="1"/>
      <c r="AB8493" s="1"/>
      <c r="AC8493" s="1"/>
    </row>
    <row r="8494" spans="1:29" ht="15" customHeight="1" x14ac:dyDescent="0.25">
      <c r="A8494" s="342"/>
      <c r="B8494" s="417"/>
      <c r="C8494" s="418"/>
      <c r="S8494" s="367"/>
      <c r="T8494" s="367"/>
      <c r="U8494" s="368"/>
      <c r="V8494" s="1"/>
      <c r="W8494" s="1"/>
      <c r="X8494" s="1"/>
      <c r="Y8494" s="1"/>
      <c r="Z8494" s="1"/>
      <c r="AA8494" s="1"/>
      <c r="AB8494" s="1"/>
      <c r="AC8494" s="1"/>
    </row>
    <row r="8495" spans="1:29" ht="15" customHeight="1" x14ac:dyDescent="0.25">
      <c r="A8495" s="342"/>
      <c r="B8495" s="417"/>
      <c r="C8495" s="418"/>
      <c r="S8495" s="367"/>
      <c r="T8495" s="367"/>
      <c r="U8495" s="368"/>
      <c r="V8495" s="1"/>
      <c r="W8495" s="1"/>
      <c r="X8495" s="1"/>
      <c r="Y8495" s="1"/>
      <c r="Z8495" s="1"/>
      <c r="AA8495" s="1"/>
      <c r="AB8495" s="1"/>
      <c r="AC8495" s="1"/>
    </row>
    <row r="8496" spans="1:29" ht="15" customHeight="1" x14ac:dyDescent="0.25">
      <c r="A8496" s="342"/>
      <c r="B8496" s="417"/>
      <c r="C8496" s="418"/>
      <c r="S8496" s="367"/>
      <c r="T8496" s="367"/>
      <c r="U8496" s="368"/>
      <c r="V8496" s="1"/>
      <c r="W8496" s="1"/>
      <c r="X8496" s="1"/>
      <c r="Y8496" s="1"/>
      <c r="Z8496" s="1"/>
      <c r="AA8496" s="1"/>
      <c r="AB8496" s="1"/>
      <c r="AC8496" s="1"/>
    </row>
    <row r="8497" spans="1:29" ht="15" customHeight="1" x14ac:dyDescent="0.25">
      <c r="A8497" s="342"/>
      <c r="B8497" s="417"/>
      <c r="C8497" s="418"/>
      <c r="S8497" s="367"/>
      <c r="T8497" s="367"/>
      <c r="U8497" s="368"/>
      <c r="V8497" s="1"/>
      <c r="W8497" s="1"/>
      <c r="X8497" s="1"/>
      <c r="Y8497" s="1"/>
      <c r="Z8497" s="1"/>
      <c r="AA8497" s="1"/>
      <c r="AB8497" s="1"/>
      <c r="AC8497" s="1"/>
    </row>
    <row r="8498" spans="1:29" ht="15" customHeight="1" x14ac:dyDescent="0.25">
      <c r="A8498" s="342"/>
      <c r="B8498" s="417"/>
      <c r="C8498" s="418"/>
      <c r="S8498" s="367"/>
      <c r="T8498" s="367"/>
      <c r="U8498" s="368"/>
      <c r="V8498" s="1"/>
      <c r="W8498" s="1"/>
      <c r="X8498" s="1"/>
      <c r="Y8498" s="1"/>
      <c r="Z8498" s="1"/>
      <c r="AA8498" s="1"/>
      <c r="AB8498" s="1"/>
      <c r="AC8498" s="1"/>
    </row>
    <row r="8499" spans="1:29" ht="15" customHeight="1" x14ac:dyDescent="0.25">
      <c r="A8499" s="342"/>
      <c r="B8499" s="417"/>
      <c r="C8499" s="418"/>
      <c r="S8499" s="367"/>
      <c r="T8499" s="367"/>
      <c r="U8499" s="368"/>
      <c r="V8499" s="1"/>
      <c r="W8499" s="1"/>
      <c r="X8499" s="1"/>
      <c r="Y8499" s="1"/>
      <c r="Z8499" s="1"/>
      <c r="AA8499" s="1"/>
      <c r="AB8499" s="1"/>
      <c r="AC8499" s="1"/>
    </row>
    <row r="8500" spans="1:29" ht="15" customHeight="1" x14ac:dyDescent="0.25">
      <c r="A8500" s="342"/>
      <c r="B8500" s="417"/>
      <c r="C8500" s="418"/>
      <c r="S8500" s="367"/>
      <c r="T8500" s="367"/>
      <c r="U8500" s="368"/>
      <c r="V8500" s="1"/>
      <c r="W8500" s="1"/>
      <c r="X8500" s="1"/>
      <c r="Y8500" s="1"/>
      <c r="Z8500" s="1"/>
      <c r="AA8500" s="1"/>
      <c r="AB8500" s="1"/>
      <c r="AC8500" s="1"/>
    </row>
    <row r="8501" spans="1:29" ht="15" customHeight="1" x14ac:dyDescent="0.25">
      <c r="A8501" s="342"/>
      <c r="B8501" s="417"/>
      <c r="C8501" s="418"/>
      <c r="S8501" s="367"/>
      <c r="T8501" s="367"/>
      <c r="U8501" s="368"/>
      <c r="V8501" s="1"/>
      <c r="W8501" s="1"/>
      <c r="X8501" s="1"/>
      <c r="Y8501" s="1"/>
      <c r="Z8501" s="1"/>
      <c r="AA8501" s="1"/>
      <c r="AB8501" s="1"/>
      <c r="AC8501" s="1"/>
    </row>
    <row r="8502" spans="1:29" ht="15" customHeight="1" x14ac:dyDescent="0.25">
      <c r="A8502" s="342"/>
      <c r="B8502" s="417"/>
      <c r="C8502" s="418"/>
      <c r="S8502" s="367"/>
      <c r="T8502" s="367"/>
      <c r="U8502" s="368"/>
      <c r="V8502" s="1"/>
      <c r="W8502" s="1"/>
      <c r="X8502" s="1"/>
      <c r="Y8502" s="1"/>
      <c r="Z8502" s="1"/>
      <c r="AA8502" s="1"/>
      <c r="AB8502" s="1"/>
      <c r="AC8502" s="1"/>
    </row>
    <row r="8503" spans="1:29" ht="15" customHeight="1" x14ac:dyDescent="0.25">
      <c r="A8503" s="342"/>
      <c r="B8503" s="417"/>
      <c r="C8503" s="418"/>
      <c r="S8503" s="367"/>
      <c r="T8503" s="367"/>
      <c r="U8503" s="368"/>
      <c r="V8503" s="1"/>
      <c r="W8503" s="1"/>
      <c r="X8503" s="1"/>
      <c r="Y8503" s="1"/>
      <c r="Z8503" s="1"/>
      <c r="AA8503" s="1"/>
      <c r="AB8503" s="1"/>
      <c r="AC8503" s="1"/>
    </row>
    <row r="8504" spans="1:29" ht="15" customHeight="1" x14ac:dyDescent="0.25">
      <c r="A8504" s="342"/>
      <c r="B8504" s="417"/>
      <c r="C8504" s="418"/>
      <c r="S8504" s="367"/>
      <c r="T8504" s="367"/>
      <c r="U8504" s="368"/>
      <c r="V8504" s="1"/>
      <c r="W8504" s="1"/>
      <c r="X8504" s="1"/>
      <c r="Y8504" s="1"/>
      <c r="Z8504" s="1"/>
      <c r="AA8504" s="1"/>
      <c r="AB8504" s="1"/>
      <c r="AC8504" s="1"/>
    </row>
    <row r="8505" spans="1:29" ht="15" customHeight="1" x14ac:dyDescent="0.25">
      <c r="A8505" s="342"/>
      <c r="B8505" s="417"/>
      <c r="C8505" s="418"/>
      <c r="S8505" s="367"/>
      <c r="T8505" s="367"/>
      <c r="U8505" s="368"/>
      <c r="V8505" s="1"/>
      <c r="W8505" s="1"/>
      <c r="X8505" s="1"/>
      <c r="Y8505" s="1"/>
      <c r="Z8505" s="1"/>
      <c r="AA8505" s="1"/>
      <c r="AB8505" s="1"/>
      <c r="AC8505" s="1"/>
    </row>
    <row r="8506" spans="1:29" ht="15" customHeight="1" x14ac:dyDescent="0.25">
      <c r="A8506" s="342"/>
      <c r="B8506" s="417"/>
      <c r="C8506" s="418"/>
      <c r="S8506" s="367"/>
      <c r="T8506" s="367"/>
      <c r="U8506" s="368"/>
      <c r="V8506" s="1"/>
      <c r="W8506" s="1"/>
      <c r="X8506" s="1"/>
      <c r="Y8506" s="1"/>
      <c r="Z8506" s="1"/>
      <c r="AA8506" s="1"/>
      <c r="AB8506" s="1"/>
      <c r="AC8506" s="1"/>
    </row>
    <row r="8507" spans="1:29" ht="15" customHeight="1" x14ac:dyDescent="0.25">
      <c r="A8507" s="342"/>
      <c r="B8507" s="417"/>
      <c r="C8507" s="418"/>
      <c r="S8507" s="367"/>
      <c r="T8507" s="367"/>
      <c r="U8507" s="368"/>
      <c r="V8507" s="1"/>
      <c r="W8507" s="1"/>
      <c r="X8507" s="1"/>
      <c r="Y8507" s="1"/>
      <c r="Z8507" s="1"/>
      <c r="AA8507" s="1"/>
      <c r="AB8507" s="1"/>
      <c r="AC8507" s="1"/>
    </row>
    <row r="8508" spans="1:29" ht="15" customHeight="1" x14ac:dyDescent="0.25">
      <c r="A8508" s="342"/>
      <c r="B8508" s="417"/>
      <c r="C8508" s="418"/>
      <c r="S8508" s="367"/>
      <c r="T8508" s="367"/>
      <c r="U8508" s="368"/>
      <c r="V8508" s="1"/>
      <c r="W8508" s="1"/>
      <c r="X8508" s="1"/>
      <c r="Y8508" s="1"/>
      <c r="Z8508" s="1"/>
      <c r="AA8508" s="1"/>
      <c r="AB8508" s="1"/>
      <c r="AC8508" s="1"/>
    </row>
    <row r="8509" spans="1:29" ht="15" customHeight="1" x14ac:dyDescent="0.25">
      <c r="A8509" s="342"/>
      <c r="B8509" s="417"/>
      <c r="C8509" s="418"/>
      <c r="S8509" s="367"/>
      <c r="T8509" s="367"/>
      <c r="U8509" s="368"/>
      <c r="V8509" s="1"/>
      <c r="W8509" s="1"/>
      <c r="X8509" s="1"/>
      <c r="Y8509" s="1"/>
      <c r="Z8509" s="1"/>
      <c r="AA8509" s="1"/>
      <c r="AB8509" s="1"/>
      <c r="AC8509" s="1"/>
    </row>
    <row r="8510" spans="1:29" ht="15" customHeight="1" x14ac:dyDescent="0.25">
      <c r="A8510" s="342"/>
      <c r="B8510" s="417"/>
      <c r="C8510" s="418"/>
      <c r="S8510" s="367"/>
      <c r="T8510" s="367"/>
      <c r="U8510" s="368"/>
      <c r="V8510" s="1"/>
      <c r="W8510" s="1"/>
      <c r="X8510" s="1"/>
      <c r="Y8510" s="1"/>
      <c r="Z8510" s="1"/>
      <c r="AA8510" s="1"/>
      <c r="AB8510" s="1"/>
      <c r="AC8510" s="1"/>
    </row>
    <row r="8511" spans="1:29" ht="15" customHeight="1" x14ac:dyDescent="0.25">
      <c r="A8511" s="342"/>
      <c r="B8511" s="417"/>
      <c r="C8511" s="418"/>
      <c r="S8511" s="367"/>
      <c r="T8511" s="367"/>
      <c r="U8511" s="368"/>
      <c r="V8511" s="1"/>
      <c r="W8511" s="1"/>
      <c r="X8511" s="1"/>
      <c r="Y8511" s="1"/>
      <c r="Z8511" s="1"/>
      <c r="AA8511" s="1"/>
      <c r="AB8511" s="1"/>
      <c r="AC8511" s="1"/>
    </row>
    <row r="8512" spans="1:29" ht="15" customHeight="1" x14ac:dyDescent="0.25">
      <c r="A8512" s="342"/>
      <c r="B8512" s="417"/>
      <c r="C8512" s="418"/>
      <c r="S8512" s="367"/>
      <c r="T8512" s="367"/>
      <c r="U8512" s="368"/>
      <c r="V8512" s="1"/>
      <c r="W8512" s="1"/>
      <c r="X8512" s="1"/>
      <c r="Y8512" s="1"/>
      <c r="Z8512" s="1"/>
      <c r="AA8512" s="1"/>
      <c r="AB8512" s="1"/>
      <c r="AC8512" s="1"/>
    </row>
    <row r="8513" spans="1:29" ht="15" customHeight="1" x14ac:dyDescent="0.25">
      <c r="A8513" s="342"/>
      <c r="B8513" s="417"/>
      <c r="C8513" s="418"/>
      <c r="S8513" s="367"/>
      <c r="T8513" s="367"/>
      <c r="U8513" s="368"/>
      <c r="V8513" s="1"/>
      <c r="W8513" s="1"/>
      <c r="X8513" s="1"/>
      <c r="Y8513" s="1"/>
      <c r="Z8513" s="1"/>
      <c r="AA8513" s="1"/>
      <c r="AB8513" s="1"/>
      <c r="AC8513" s="1"/>
    </row>
    <row r="8514" spans="1:29" ht="15" customHeight="1" x14ac:dyDescent="0.25">
      <c r="A8514" s="342"/>
      <c r="B8514" s="417"/>
      <c r="C8514" s="418"/>
      <c r="S8514" s="367"/>
      <c r="T8514" s="367"/>
      <c r="U8514" s="368"/>
      <c r="V8514" s="1"/>
      <c r="W8514" s="1"/>
      <c r="X8514" s="1"/>
      <c r="Y8514" s="1"/>
      <c r="Z8514" s="1"/>
      <c r="AA8514" s="1"/>
      <c r="AB8514" s="1"/>
      <c r="AC8514" s="1"/>
    </row>
    <row r="8515" spans="1:29" ht="15" customHeight="1" x14ac:dyDescent="0.25">
      <c r="A8515" s="342"/>
      <c r="B8515" s="417"/>
      <c r="C8515" s="418"/>
      <c r="S8515" s="367"/>
      <c r="T8515" s="367"/>
      <c r="U8515" s="368"/>
      <c r="V8515" s="1"/>
      <c r="W8515" s="1"/>
      <c r="X8515" s="1"/>
      <c r="Y8515" s="1"/>
      <c r="Z8515" s="1"/>
      <c r="AA8515" s="1"/>
      <c r="AB8515" s="1"/>
      <c r="AC8515" s="1"/>
    </row>
    <row r="8516" spans="1:29" ht="15" customHeight="1" x14ac:dyDescent="0.25">
      <c r="A8516" s="342"/>
      <c r="B8516" s="417"/>
      <c r="C8516" s="418"/>
      <c r="S8516" s="367"/>
      <c r="T8516" s="367"/>
      <c r="U8516" s="368"/>
      <c r="V8516" s="1"/>
      <c r="W8516" s="1"/>
      <c r="X8516" s="1"/>
      <c r="Y8516" s="1"/>
      <c r="Z8516" s="1"/>
      <c r="AA8516" s="1"/>
      <c r="AB8516" s="1"/>
      <c r="AC8516" s="1"/>
    </row>
    <row r="8517" spans="1:29" ht="15" customHeight="1" x14ac:dyDescent="0.25">
      <c r="A8517" s="342"/>
      <c r="B8517" s="417"/>
      <c r="C8517" s="418"/>
      <c r="S8517" s="367"/>
      <c r="T8517" s="367"/>
      <c r="U8517" s="368"/>
      <c r="V8517" s="1"/>
      <c r="W8517" s="1"/>
      <c r="X8517" s="1"/>
      <c r="Y8517" s="1"/>
      <c r="Z8517" s="1"/>
      <c r="AA8517" s="1"/>
      <c r="AB8517" s="1"/>
      <c r="AC8517" s="1"/>
    </row>
    <row r="8518" spans="1:29" ht="15" customHeight="1" x14ac:dyDescent="0.25">
      <c r="A8518" s="342"/>
      <c r="B8518" s="417"/>
      <c r="C8518" s="418"/>
      <c r="S8518" s="367"/>
      <c r="T8518" s="367"/>
      <c r="U8518" s="368"/>
      <c r="V8518" s="1"/>
      <c r="W8518" s="1"/>
      <c r="X8518" s="1"/>
      <c r="Y8518" s="1"/>
      <c r="Z8518" s="1"/>
      <c r="AA8518" s="1"/>
      <c r="AB8518" s="1"/>
      <c r="AC8518" s="1"/>
    </row>
    <row r="8519" spans="1:29" ht="15" customHeight="1" x14ac:dyDescent="0.25">
      <c r="A8519" s="342"/>
      <c r="B8519" s="417"/>
      <c r="C8519" s="418"/>
      <c r="S8519" s="367"/>
      <c r="T8519" s="367"/>
      <c r="U8519" s="368"/>
      <c r="V8519" s="1"/>
      <c r="W8519" s="1"/>
      <c r="X8519" s="1"/>
      <c r="Y8519" s="1"/>
      <c r="Z8519" s="1"/>
      <c r="AA8519" s="1"/>
      <c r="AB8519" s="1"/>
      <c r="AC8519" s="1"/>
    </row>
    <row r="8520" spans="1:29" ht="15" customHeight="1" x14ac:dyDescent="0.25">
      <c r="A8520" s="342"/>
      <c r="B8520" s="417"/>
      <c r="C8520" s="418"/>
      <c r="S8520" s="367"/>
      <c r="T8520" s="367"/>
      <c r="U8520" s="368"/>
      <c r="V8520" s="1"/>
      <c r="W8520" s="1"/>
      <c r="X8520" s="1"/>
      <c r="Y8520" s="1"/>
      <c r="Z8520" s="1"/>
      <c r="AA8520" s="1"/>
      <c r="AB8520" s="1"/>
      <c r="AC8520" s="1"/>
    </row>
    <row r="8521" spans="1:29" ht="15" customHeight="1" x14ac:dyDescent="0.25">
      <c r="A8521" s="342"/>
      <c r="B8521" s="417"/>
      <c r="C8521" s="418"/>
      <c r="S8521" s="367"/>
      <c r="T8521" s="367"/>
      <c r="U8521" s="368"/>
      <c r="V8521" s="1"/>
      <c r="W8521" s="1"/>
      <c r="X8521" s="1"/>
      <c r="Y8521" s="1"/>
      <c r="Z8521" s="1"/>
      <c r="AA8521" s="1"/>
      <c r="AB8521" s="1"/>
      <c r="AC8521" s="1"/>
    </row>
    <row r="8522" spans="1:29" ht="15" customHeight="1" x14ac:dyDescent="0.25">
      <c r="A8522" s="342"/>
      <c r="B8522" s="417"/>
      <c r="C8522" s="418"/>
      <c r="S8522" s="367"/>
      <c r="T8522" s="367"/>
      <c r="U8522" s="368"/>
      <c r="V8522" s="1"/>
      <c r="W8522" s="1"/>
      <c r="X8522" s="1"/>
      <c r="Y8522" s="1"/>
      <c r="Z8522" s="1"/>
      <c r="AA8522" s="1"/>
      <c r="AB8522" s="1"/>
      <c r="AC8522" s="1"/>
    </row>
    <row r="8523" spans="1:29" ht="15" customHeight="1" x14ac:dyDescent="0.25">
      <c r="A8523" s="342"/>
      <c r="B8523" s="417"/>
      <c r="C8523" s="418"/>
      <c r="S8523" s="367"/>
      <c r="T8523" s="367"/>
      <c r="U8523" s="368"/>
      <c r="V8523" s="1"/>
      <c r="W8523" s="1"/>
      <c r="X8523" s="1"/>
      <c r="Y8523" s="1"/>
      <c r="Z8523" s="1"/>
      <c r="AA8523" s="1"/>
      <c r="AB8523" s="1"/>
      <c r="AC8523" s="1"/>
    </row>
    <row r="8524" spans="1:29" ht="15" customHeight="1" x14ac:dyDescent="0.25">
      <c r="A8524" s="342"/>
      <c r="B8524" s="417"/>
      <c r="C8524" s="418"/>
      <c r="S8524" s="367"/>
      <c r="T8524" s="367"/>
      <c r="U8524" s="368"/>
      <c r="V8524" s="1"/>
      <c r="W8524" s="1"/>
      <c r="X8524" s="1"/>
      <c r="Y8524" s="1"/>
      <c r="Z8524" s="1"/>
      <c r="AA8524" s="1"/>
      <c r="AB8524" s="1"/>
      <c r="AC8524" s="1"/>
    </row>
    <row r="8525" spans="1:29" ht="15" customHeight="1" x14ac:dyDescent="0.25">
      <c r="A8525" s="342"/>
      <c r="B8525" s="417"/>
      <c r="C8525" s="418"/>
      <c r="S8525" s="367"/>
      <c r="T8525" s="367"/>
      <c r="U8525" s="368"/>
      <c r="V8525" s="1"/>
      <c r="W8525" s="1"/>
      <c r="X8525" s="1"/>
      <c r="Y8525" s="1"/>
      <c r="Z8525" s="1"/>
      <c r="AA8525" s="1"/>
      <c r="AB8525" s="1"/>
      <c r="AC8525" s="1"/>
    </row>
    <row r="8526" spans="1:29" ht="15" customHeight="1" x14ac:dyDescent="0.25">
      <c r="A8526" s="342"/>
      <c r="B8526" s="417"/>
      <c r="C8526" s="418"/>
      <c r="S8526" s="367"/>
      <c r="T8526" s="367"/>
      <c r="U8526" s="368"/>
      <c r="V8526" s="1"/>
      <c r="W8526" s="1"/>
      <c r="X8526" s="1"/>
      <c r="Y8526" s="1"/>
      <c r="Z8526" s="1"/>
      <c r="AA8526" s="1"/>
      <c r="AB8526" s="1"/>
      <c r="AC8526" s="1"/>
    </row>
    <row r="8527" spans="1:29" ht="15" customHeight="1" x14ac:dyDescent="0.25">
      <c r="A8527" s="342"/>
      <c r="B8527" s="417"/>
      <c r="C8527" s="418"/>
      <c r="S8527" s="367"/>
      <c r="T8527" s="367"/>
      <c r="U8527" s="368"/>
      <c r="V8527" s="1"/>
      <c r="W8527" s="1"/>
      <c r="X8527" s="1"/>
      <c r="Y8527" s="1"/>
      <c r="Z8527" s="1"/>
      <c r="AA8527" s="1"/>
      <c r="AB8527" s="1"/>
      <c r="AC8527" s="1"/>
    </row>
    <row r="8528" spans="1:29" ht="15" customHeight="1" x14ac:dyDescent="0.25">
      <c r="A8528" s="342"/>
      <c r="B8528" s="417"/>
      <c r="C8528" s="418"/>
      <c r="S8528" s="367"/>
      <c r="T8528" s="367"/>
      <c r="U8528" s="368"/>
      <c r="V8528" s="1"/>
      <c r="W8528" s="1"/>
      <c r="X8528" s="1"/>
      <c r="Y8528" s="1"/>
      <c r="Z8528" s="1"/>
      <c r="AA8528" s="1"/>
      <c r="AB8528" s="1"/>
      <c r="AC8528" s="1"/>
    </row>
    <row r="8529" spans="1:29" ht="15" customHeight="1" x14ac:dyDescent="0.25">
      <c r="A8529" s="342"/>
      <c r="B8529" s="417"/>
      <c r="C8529" s="418"/>
      <c r="S8529" s="367"/>
      <c r="T8529" s="367"/>
      <c r="U8529" s="368"/>
      <c r="V8529" s="1"/>
      <c r="W8529" s="1"/>
      <c r="X8529" s="1"/>
      <c r="Y8529" s="1"/>
      <c r="Z8529" s="1"/>
      <c r="AA8529" s="1"/>
      <c r="AB8529" s="1"/>
      <c r="AC8529" s="1"/>
    </row>
    <row r="8530" spans="1:29" ht="15" customHeight="1" x14ac:dyDescent="0.25">
      <c r="A8530" s="342"/>
      <c r="B8530" s="417"/>
      <c r="C8530" s="418"/>
      <c r="S8530" s="367"/>
      <c r="T8530" s="367"/>
      <c r="U8530" s="368"/>
      <c r="V8530" s="1"/>
      <c r="W8530" s="1"/>
      <c r="X8530" s="1"/>
      <c r="Y8530" s="1"/>
      <c r="Z8530" s="1"/>
      <c r="AA8530" s="1"/>
      <c r="AB8530" s="1"/>
      <c r="AC8530" s="1"/>
    </row>
    <row r="8531" spans="1:29" ht="15" customHeight="1" x14ac:dyDescent="0.25">
      <c r="A8531" s="342"/>
      <c r="B8531" s="417"/>
      <c r="C8531" s="418"/>
      <c r="S8531" s="367"/>
      <c r="T8531" s="367"/>
      <c r="U8531" s="368"/>
      <c r="V8531" s="1"/>
      <c r="W8531" s="1"/>
      <c r="X8531" s="1"/>
      <c r="Y8531" s="1"/>
      <c r="Z8531" s="1"/>
      <c r="AA8531" s="1"/>
      <c r="AB8531" s="1"/>
      <c r="AC8531" s="1"/>
    </row>
    <row r="8532" spans="1:29" ht="15" customHeight="1" x14ac:dyDescent="0.25">
      <c r="A8532" s="342"/>
      <c r="B8532" s="417"/>
      <c r="C8532" s="418"/>
      <c r="S8532" s="367"/>
      <c r="T8532" s="367"/>
      <c r="U8532" s="368"/>
      <c r="V8532" s="1"/>
      <c r="W8532" s="1"/>
      <c r="X8532" s="1"/>
      <c r="Y8532" s="1"/>
      <c r="Z8532" s="1"/>
      <c r="AA8532" s="1"/>
      <c r="AB8532" s="1"/>
      <c r="AC8532" s="1"/>
    </row>
    <row r="8533" spans="1:29" ht="15" customHeight="1" x14ac:dyDescent="0.25">
      <c r="A8533" s="342"/>
      <c r="B8533" s="417"/>
      <c r="C8533" s="418"/>
      <c r="S8533" s="367"/>
      <c r="T8533" s="367"/>
      <c r="U8533" s="368"/>
      <c r="V8533" s="1"/>
      <c r="W8533" s="1"/>
      <c r="X8533" s="1"/>
      <c r="Y8533" s="1"/>
      <c r="Z8533" s="1"/>
      <c r="AA8533" s="1"/>
      <c r="AB8533" s="1"/>
      <c r="AC8533" s="1"/>
    </row>
    <row r="8534" spans="1:29" ht="15" customHeight="1" x14ac:dyDescent="0.25">
      <c r="A8534" s="342"/>
      <c r="B8534" s="417"/>
      <c r="C8534" s="418"/>
      <c r="S8534" s="367"/>
      <c r="T8534" s="367"/>
      <c r="U8534" s="368"/>
      <c r="V8534" s="1"/>
      <c r="W8534" s="1"/>
      <c r="X8534" s="1"/>
      <c r="Y8534" s="1"/>
      <c r="Z8534" s="1"/>
      <c r="AA8534" s="1"/>
      <c r="AB8534" s="1"/>
      <c r="AC8534" s="1"/>
    </row>
    <row r="8535" spans="1:29" ht="15" customHeight="1" x14ac:dyDescent="0.25">
      <c r="A8535" s="342"/>
      <c r="B8535" s="417"/>
      <c r="C8535" s="418"/>
      <c r="S8535" s="367"/>
      <c r="T8535" s="367"/>
      <c r="U8535" s="368"/>
      <c r="V8535" s="1"/>
      <c r="W8535" s="1"/>
      <c r="X8535" s="1"/>
      <c r="Y8535" s="1"/>
      <c r="Z8535" s="1"/>
      <c r="AA8535" s="1"/>
      <c r="AB8535" s="1"/>
      <c r="AC8535" s="1"/>
    </row>
    <row r="8536" spans="1:29" ht="15" customHeight="1" x14ac:dyDescent="0.25">
      <c r="A8536" s="342"/>
      <c r="B8536" s="417"/>
      <c r="C8536" s="418"/>
      <c r="S8536" s="367"/>
      <c r="T8536" s="367"/>
      <c r="U8536" s="368"/>
      <c r="V8536" s="1"/>
      <c r="W8536" s="1"/>
      <c r="X8536" s="1"/>
      <c r="Y8536" s="1"/>
      <c r="Z8536" s="1"/>
      <c r="AA8536" s="1"/>
      <c r="AB8536" s="1"/>
      <c r="AC8536" s="1"/>
    </row>
    <row r="8537" spans="1:29" ht="15" customHeight="1" x14ac:dyDescent="0.25">
      <c r="A8537" s="342"/>
      <c r="B8537" s="417"/>
      <c r="C8537" s="418"/>
      <c r="S8537" s="367"/>
      <c r="T8537" s="367"/>
      <c r="U8537" s="368"/>
      <c r="V8537" s="1"/>
      <c r="W8537" s="1"/>
      <c r="X8537" s="1"/>
      <c r="Y8537" s="1"/>
      <c r="Z8537" s="1"/>
      <c r="AA8537" s="1"/>
      <c r="AB8537" s="1"/>
      <c r="AC8537" s="1"/>
    </row>
    <row r="8538" spans="1:29" ht="15" customHeight="1" x14ac:dyDescent="0.25">
      <c r="A8538" s="342"/>
      <c r="B8538" s="417"/>
      <c r="C8538" s="418"/>
      <c r="S8538" s="367"/>
      <c r="T8538" s="367"/>
      <c r="U8538" s="368"/>
      <c r="V8538" s="1"/>
      <c r="W8538" s="1"/>
      <c r="X8538" s="1"/>
      <c r="Y8538" s="1"/>
      <c r="Z8538" s="1"/>
      <c r="AA8538" s="1"/>
      <c r="AB8538" s="1"/>
      <c r="AC8538" s="1"/>
    </row>
    <row r="8539" spans="1:29" ht="15" customHeight="1" x14ac:dyDescent="0.25">
      <c r="A8539" s="342"/>
      <c r="B8539" s="417"/>
      <c r="C8539" s="418"/>
      <c r="S8539" s="367"/>
      <c r="T8539" s="367"/>
      <c r="U8539" s="368"/>
      <c r="V8539" s="1"/>
      <c r="W8539" s="1"/>
      <c r="X8539" s="1"/>
      <c r="Y8539" s="1"/>
      <c r="Z8539" s="1"/>
      <c r="AA8539" s="1"/>
      <c r="AB8539" s="1"/>
      <c r="AC8539" s="1"/>
    </row>
    <row r="8540" spans="1:29" ht="15" customHeight="1" x14ac:dyDescent="0.25">
      <c r="A8540" s="342"/>
      <c r="B8540" s="417"/>
      <c r="C8540" s="418"/>
      <c r="S8540" s="367"/>
      <c r="T8540" s="367"/>
      <c r="U8540" s="368"/>
      <c r="V8540" s="1"/>
      <c r="W8540" s="1"/>
      <c r="X8540" s="1"/>
      <c r="Y8540" s="1"/>
      <c r="Z8540" s="1"/>
      <c r="AA8540" s="1"/>
      <c r="AB8540" s="1"/>
      <c r="AC8540" s="1"/>
    </row>
    <row r="8541" spans="1:29" ht="15" customHeight="1" x14ac:dyDescent="0.25">
      <c r="A8541" s="342"/>
      <c r="B8541" s="417"/>
      <c r="C8541" s="418"/>
      <c r="S8541" s="367"/>
      <c r="T8541" s="367"/>
      <c r="U8541" s="368"/>
      <c r="V8541" s="1"/>
      <c r="W8541" s="1"/>
      <c r="X8541" s="1"/>
      <c r="Y8541" s="1"/>
      <c r="Z8541" s="1"/>
      <c r="AA8541" s="1"/>
      <c r="AB8541" s="1"/>
      <c r="AC8541" s="1"/>
    </row>
    <row r="8542" spans="1:29" ht="15" customHeight="1" x14ac:dyDescent="0.25">
      <c r="A8542" s="342"/>
      <c r="B8542" s="417"/>
      <c r="C8542" s="418"/>
      <c r="S8542" s="367"/>
      <c r="T8542" s="367"/>
      <c r="U8542" s="368"/>
      <c r="V8542" s="1"/>
      <c r="W8542" s="1"/>
      <c r="X8542" s="1"/>
      <c r="Y8542" s="1"/>
      <c r="Z8542" s="1"/>
      <c r="AA8542" s="1"/>
      <c r="AB8542" s="1"/>
      <c r="AC8542" s="1"/>
    </row>
    <row r="8543" spans="1:29" ht="15" customHeight="1" x14ac:dyDescent="0.25">
      <c r="A8543" s="342"/>
      <c r="B8543" s="417"/>
      <c r="C8543" s="418"/>
      <c r="S8543" s="367"/>
      <c r="T8543" s="367"/>
      <c r="U8543" s="368"/>
      <c r="V8543" s="1"/>
      <c r="W8543" s="1"/>
      <c r="X8543" s="1"/>
      <c r="Y8543" s="1"/>
      <c r="Z8543" s="1"/>
      <c r="AA8543" s="1"/>
      <c r="AB8543" s="1"/>
      <c r="AC8543" s="1"/>
    </row>
    <row r="8544" spans="1:29" ht="15" customHeight="1" x14ac:dyDescent="0.25">
      <c r="A8544" s="342"/>
      <c r="B8544" s="417"/>
      <c r="C8544" s="418"/>
      <c r="S8544" s="367"/>
      <c r="T8544" s="367"/>
      <c r="U8544" s="368"/>
      <c r="V8544" s="1"/>
      <c r="W8544" s="1"/>
      <c r="X8544" s="1"/>
      <c r="Y8544" s="1"/>
      <c r="Z8544" s="1"/>
      <c r="AA8544" s="1"/>
      <c r="AB8544" s="1"/>
      <c r="AC8544" s="1"/>
    </row>
    <row r="8545" spans="1:29" ht="15" customHeight="1" x14ac:dyDescent="0.25">
      <c r="A8545" s="342"/>
      <c r="B8545" s="417"/>
      <c r="C8545" s="418"/>
      <c r="S8545" s="367"/>
      <c r="T8545" s="367"/>
      <c r="U8545" s="368"/>
      <c r="V8545" s="1"/>
      <c r="W8545" s="1"/>
      <c r="X8545" s="1"/>
      <c r="Y8545" s="1"/>
      <c r="Z8545" s="1"/>
      <c r="AA8545" s="1"/>
      <c r="AB8545" s="1"/>
      <c r="AC8545" s="1"/>
    </row>
    <row r="8546" spans="1:29" ht="15" customHeight="1" x14ac:dyDescent="0.25">
      <c r="A8546" s="342"/>
      <c r="B8546" s="417"/>
      <c r="C8546" s="418"/>
      <c r="S8546" s="367"/>
      <c r="T8546" s="367"/>
      <c r="U8546" s="368"/>
      <c r="V8546" s="1"/>
      <c r="W8546" s="1"/>
      <c r="X8546" s="1"/>
      <c r="Y8546" s="1"/>
      <c r="Z8546" s="1"/>
      <c r="AA8546" s="1"/>
      <c r="AB8546" s="1"/>
      <c r="AC8546" s="1"/>
    </row>
    <row r="8547" spans="1:29" ht="15" customHeight="1" x14ac:dyDescent="0.25">
      <c r="A8547" s="342"/>
      <c r="B8547" s="417"/>
      <c r="C8547" s="418"/>
      <c r="S8547" s="367"/>
      <c r="T8547" s="367"/>
      <c r="U8547" s="368"/>
      <c r="V8547" s="1"/>
      <c r="W8547" s="1"/>
      <c r="X8547" s="1"/>
      <c r="Y8547" s="1"/>
      <c r="Z8547" s="1"/>
      <c r="AA8547" s="1"/>
      <c r="AB8547" s="1"/>
      <c r="AC8547" s="1"/>
    </row>
    <row r="8548" spans="1:29" ht="15" customHeight="1" x14ac:dyDescent="0.25">
      <c r="A8548" s="342"/>
      <c r="B8548" s="417"/>
      <c r="C8548" s="418"/>
      <c r="S8548" s="367"/>
      <c r="T8548" s="367"/>
      <c r="U8548" s="368"/>
      <c r="V8548" s="1"/>
      <c r="W8548" s="1"/>
      <c r="X8548" s="1"/>
      <c r="Y8548" s="1"/>
      <c r="Z8548" s="1"/>
      <c r="AA8548" s="1"/>
      <c r="AB8548" s="1"/>
      <c r="AC8548" s="1"/>
    </row>
    <row r="8549" spans="1:29" ht="15" customHeight="1" x14ac:dyDescent="0.25">
      <c r="A8549" s="342"/>
      <c r="B8549" s="417"/>
      <c r="C8549" s="418"/>
      <c r="S8549" s="367"/>
      <c r="T8549" s="367"/>
      <c r="U8549" s="368"/>
      <c r="V8549" s="1"/>
      <c r="W8549" s="1"/>
      <c r="X8549" s="1"/>
      <c r="Y8549" s="1"/>
      <c r="Z8549" s="1"/>
      <c r="AA8549" s="1"/>
      <c r="AB8549" s="1"/>
      <c r="AC8549" s="1"/>
    </row>
    <row r="8550" spans="1:29" ht="15" customHeight="1" x14ac:dyDescent="0.25">
      <c r="A8550" s="342"/>
      <c r="B8550" s="417"/>
      <c r="C8550" s="418"/>
      <c r="S8550" s="367"/>
      <c r="T8550" s="367"/>
      <c r="U8550" s="368"/>
      <c r="V8550" s="1"/>
      <c r="W8550" s="1"/>
      <c r="X8550" s="1"/>
      <c r="Y8550" s="1"/>
      <c r="Z8550" s="1"/>
      <c r="AA8550" s="1"/>
      <c r="AB8550" s="1"/>
      <c r="AC8550" s="1"/>
    </row>
    <row r="8551" spans="1:29" ht="15" customHeight="1" x14ac:dyDescent="0.25">
      <c r="A8551" s="342"/>
      <c r="B8551" s="417"/>
      <c r="C8551" s="418"/>
      <c r="S8551" s="367"/>
      <c r="T8551" s="367"/>
      <c r="U8551" s="368"/>
      <c r="V8551" s="1"/>
      <c r="W8551" s="1"/>
      <c r="X8551" s="1"/>
      <c r="Y8551" s="1"/>
      <c r="Z8551" s="1"/>
      <c r="AA8551" s="1"/>
      <c r="AB8551" s="1"/>
      <c r="AC8551" s="1"/>
    </row>
    <row r="8552" spans="1:29" ht="15" customHeight="1" x14ac:dyDescent="0.25">
      <c r="A8552" s="342"/>
      <c r="B8552" s="417"/>
      <c r="C8552" s="418"/>
      <c r="S8552" s="367"/>
      <c r="T8552" s="367"/>
      <c r="U8552" s="368"/>
      <c r="V8552" s="1"/>
      <c r="W8552" s="1"/>
      <c r="X8552" s="1"/>
      <c r="Y8552" s="1"/>
      <c r="Z8552" s="1"/>
      <c r="AA8552" s="1"/>
      <c r="AB8552" s="1"/>
      <c r="AC8552" s="1"/>
    </row>
    <row r="8553" spans="1:29" ht="15" customHeight="1" x14ac:dyDescent="0.25">
      <c r="A8553" s="342"/>
      <c r="B8553" s="417"/>
      <c r="C8553" s="418"/>
      <c r="S8553" s="367"/>
      <c r="T8553" s="367"/>
      <c r="U8553" s="368"/>
      <c r="V8553" s="1"/>
      <c r="W8553" s="1"/>
      <c r="X8553" s="1"/>
      <c r="Y8553" s="1"/>
      <c r="Z8553" s="1"/>
      <c r="AA8553" s="1"/>
      <c r="AB8553" s="1"/>
      <c r="AC8553" s="1"/>
    </row>
    <row r="8554" spans="1:29" ht="15" customHeight="1" x14ac:dyDescent="0.25">
      <c r="A8554" s="342"/>
      <c r="B8554" s="417"/>
      <c r="C8554" s="418"/>
      <c r="S8554" s="367"/>
      <c r="T8554" s="367"/>
      <c r="U8554" s="368"/>
      <c r="V8554" s="1"/>
      <c r="W8554" s="1"/>
      <c r="X8554" s="1"/>
      <c r="Y8554" s="1"/>
      <c r="Z8554" s="1"/>
      <c r="AA8554" s="1"/>
      <c r="AB8554" s="1"/>
      <c r="AC8554" s="1"/>
    </row>
    <row r="8555" spans="1:29" ht="15" customHeight="1" x14ac:dyDescent="0.25">
      <c r="A8555" s="342"/>
      <c r="B8555" s="417"/>
      <c r="C8555" s="418"/>
      <c r="S8555" s="367"/>
      <c r="T8555" s="367"/>
      <c r="U8555" s="368"/>
      <c r="V8555" s="1"/>
      <c r="W8555" s="1"/>
      <c r="X8555" s="1"/>
      <c r="Y8555" s="1"/>
      <c r="Z8555" s="1"/>
      <c r="AA8555" s="1"/>
      <c r="AB8555" s="1"/>
      <c r="AC8555" s="1"/>
    </row>
    <row r="8556" spans="1:29" ht="15" customHeight="1" x14ac:dyDescent="0.25">
      <c r="A8556" s="342"/>
      <c r="B8556" s="417"/>
      <c r="C8556" s="418"/>
      <c r="S8556" s="367"/>
      <c r="T8556" s="367"/>
      <c r="U8556" s="368"/>
      <c r="V8556" s="1"/>
      <c r="W8556" s="1"/>
      <c r="X8556" s="1"/>
      <c r="Y8556" s="1"/>
      <c r="Z8556" s="1"/>
      <c r="AA8556" s="1"/>
      <c r="AB8556" s="1"/>
      <c r="AC8556" s="1"/>
    </row>
    <row r="8557" spans="1:29" ht="15" customHeight="1" x14ac:dyDescent="0.25">
      <c r="A8557" s="342"/>
      <c r="B8557" s="417"/>
      <c r="C8557" s="418"/>
      <c r="S8557" s="367"/>
      <c r="T8557" s="367"/>
      <c r="U8557" s="368"/>
      <c r="V8557" s="1"/>
      <c r="W8557" s="1"/>
      <c r="X8557" s="1"/>
      <c r="Y8557" s="1"/>
      <c r="Z8557" s="1"/>
      <c r="AA8557" s="1"/>
      <c r="AB8557" s="1"/>
      <c r="AC8557" s="1"/>
    </row>
    <row r="8558" spans="1:29" ht="15" customHeight="1" x14ac:dyDescent="0.25">
      <c r="A8558" s="342"/>
      <c r="B8558" s="417"/>
      <c r="C8558" s="418"/>
      <c r="S8558" s="367"/>
      <c r="T8558" s="367"/>
      <c r="U8558" s="368"/>
      <c r="V8558" s="1"/>
      <c r="W8558" s="1"/>
      <c r="X8558" s="1"/>
      <c r="Y8558" s="1"/>
      <c r="Z8558" s="1"/>
      <c r="AA8558" s="1"/>
      <c r="AB8558" s="1"/>
      <c r="AC8558" s="1"/>
    </row>
    <row r="8559" spans="1:29" ht="15" customHeight="1" x14ac:dyDescent="0.25">
      <c r="A8559" s="342"/>
      <c r="B8559" s="417"/>
      <c r="C8559" s="418"/>
      <c r="S8559" s="367"/>
      <c r="T8559" s="367"/>
      <c r="U8559" s="368"/>
      <c r="V8559" s="1"/>
      <c r="W8559" s="1"/>
      <c r="X8559" s="1"/>
      <c r="Y8559" s="1"/>
      <c r="Z8559" s="1"/>
      <c r="AA8559" s="1"/>
      <c r="AB8559" s="1"/>
      <c r="AC8559" s="1"/>
    </row>
    <row r="8560" spans="1:29" ht="15" customHeight="1" x14ac:dyDescent="0.25">
      <c r="A8560" s="342"/>
      <c r="B8560" s="417"/>
      <c r="C8560" s="418"/>
      <c r="S8560" s="367"/>
      <c r="T8560" s="367"/>
      <c r="U8560" s="368"/>
      <c r="V8560" s="1"/>
      <c r="W8560" s="1"/>
      <c r="X8560" s="1"/>
      <c r="Y8560" s="1"/>
      <c r="Z8560" s="1"/>
      <c r="AA8560" s="1"/>
      <c r="AB8560" s="1"/>
      <c r="AC8560" s="1"/>
    </row>
    <row r="8561" spans="1:29" ht="15" customHeight="1" x14ac:dyDescent="0.25">
      <c r="A8561" s="342"/>
      <c r="B8561" s="417"/>
      <c r="C8561" s="418"/>
      <c r="S8561" s="367"/>
      <c r="T8561" s="367"/>
      <c r="U8561" s="368"/>
      <c r="V8561" s="1"/>
      <c r="W8561" s="1"/>
      <c r="X8561" s="1"/>
      <c r="Y8561" s="1"/>
      <c r="Z8561" s="1"/>
      <c r="AA8561" s="1"/>
      <c r="AB8561" s="1"/>
      <c r="AC8561" s="1"/>
    </row>
    <row r="8562" spans="1:29" ht="15" customHeight="1" x14ac:dyDescent="0.25">
      <c r="A8562" s="342"/>
      <c r="B8562" s="417"/>
      <c r="C8562" s="418"/>
      <c r="S8562" s="367"/>
      <c r="T8562" s="367"/>
      <c r="U8562" s="368"/>
      <c r="V8562" s="1"/>
      <c r="W8562" s="1"/>
      <c r="X8562" s="1"/>
      <c r="Y8562" s="1"/>
      <c r="Z8562" s="1"/>
      <c r="AA8562" s="1"/>
      <c r="AB8562" s="1"/>
      <c r="AC8562" s="1"/>
    </row>
    <row r="8563" spans="1:29" ht="15" customHeight="1" x14ac:dyDescent="0.25">
      <c r="A8563" s="342"/>
      <c r="B8563" s="417"/>
      <c r="C8563" s="418"/>
      <c r="S8563" s="367"/>
      <c r="T8563" s="367"/>
      <c r="U8563" s="368"/>
      <c r="V8563" s="1"/>
      <c r="W8563" s="1"/>
      <c r="X8563" s="1"/>
      <c r="Y8563" s="1"/>
      <c r="Z8563" s="1"/>
      <c r="AA8563" s="1"/>
      <c r="AB8563" s="1"/>
      <c r="AC8563" s="1"/>
    </row>
    <row r="8564" spans="1:29" ht="15" customHeight="1" x14ac:dyDescent="0.25">
      <c r="A8564" s="342"/>
      <c r="B8564" s="417"/>
      <c r="C8564" s="418"/>
      <c r="S8564" s="367"/>
      <c r="T8564" s="367"/>
      <c r="U8564" s="368"/>
      <c r="V8564" s="1"/>
      <c r="W8564" s="1"/>
      <c r="X8564" s="1"/>
      <c r="Y8564" s="1"/>
      <c r="Z8564" s="1"/>
      <c r="AA8564" s="1"/>
      <c r="AB8564" s="1"/>
      <c r="AC8564" s="1"/>
    </row>
    <row r="8565" spans="1:29" ht="15" customHeight="1" x14ac:dyDescent="0.25">
      <c r="A8565" s="342"/>
      <c r="B8565" s="417"/>
      <c r="C8565" s="418"/>
      <c r="S8565" s="367"/>
      <c r="T8565" s="367"/>
      <c r="U8565" s="368"/>
      <c r="V8565" s="1"/>
      <c r="W8565" s="1"/>
      <c r="X8565" s="1"/>
      <c r="Y8565" s="1"/>
      <c r="Z8565" s="1"/>
      <c r="AA8565" s="1"/>
      <c r="AB8565" s="1"/>
      <c r="AC8565" s="1"/>
    </row>
    <row r="8566" spans="1:29" ht="15" customHeight="1" x14ac:dyDescent="0.25">
      <c r="A8566" s="342"/>
      <c r="B8566" s="417"/>
      <c r="C8566" s="418"/>
      <c r="S8566" s="367"/>
      <c r="T8566" s="367"/>
      <c r="U8566" s="368"/>
      <c r="V8566" s="1"/>
      <c r="W8566" s="1"/>
      <c r="X8566" s="1"/>
      <c r="Y8566" s="1"/>
      <c r="Z8566" s="1"/>
      <c r="AA8566" s="1"/>
      <c r="AB8566" s="1"/>
      <c r="AC8566" s="1"/>
    </row>
    <row r="8567" spans="1:29" ht="15" customHeight="1" x14ac:dyDescent="0.25">
      <c r="A8567" s="342"/>
      <c r="B8567" s="417"/>
      <c r="C8567" s="418"/>
      <c r="S8567" s="367"/>
      <c r="T8567" s="367"/>
      <c r="U8567" s="368"/>
      <c r="V8567" s="1"/>
      <c r="W8567" s="1"/>
      <c r="X8567" s="1"/>
      <c r="Y8567" s="1"/>
      <c r="Z8567" s="1"/>
      <c r="AA8567" s="1"/>
      <c r="AB8567" s="1"/>
      <c r="AC8567" s="1"/>
    </row>
    <row r="8568" spans="1:29" ht="15" customHeight="1" x14ac:dyDescent="0.25">
      <c r="A8568" s="342"/>
      <c r="B8568" s="417"/>
      <c r="C8568" s="418"/>
      <c r="S8568" s="367"/>
      <c r="T8568" s="367"/>
      <c r="U8568" s="368"/>
      <c r="V8568" s="1"/>
      <c r="W8568" s="1"/>
      <c r="X8568" s="1"/>
      <c r="Y8568" s="1"/>
      <c r="Z8568" s="1"/>
      <c r="AA8568" s="1"/>
      <c r="AB8568" s="1"/>
      <c r="AC8568" s="1"/>
    </row>
    <row r="8569" spans="1:29" ht="15" customHeight="1" x14ac:dyDescent="0.25">
      <c r="A8569" s="342"/>
      <c r="B8569" s="417"/>
      <c r="C8569" s="418"/>
      <c r="S8569" s="367"/>
      <c r="T8569" s="367"/>
      <c r="U8569" s="368"/>
      <c r="V8569" s="1"/>
      <c r="W8569" s="1"/>
      <c r="X8569" s="1"/>
      <c r="Y8569" s="1"/>
      <c r="Z8569" s="1"/>
      <c r="AA8569" s="1"/>
      <c r="AB8569" s="1"/>
      <c r="AC8569" s="1"/>
    </row>
    <row r="8570" spans="1:29" ht="15" customHeight="1" x14ac:dyDescent="0.25">
      <c r="A8570" s="342"/>
      <c r="B8570" s="417"/>
      <c r="C8570" s="418"/>
      <c r="S8570" s="367"/>
      <c r="T8570" s="367"/>
      <c r="U8570" s="368"/>
      <c r="V8570" s="1"/>
      <c r="W8570" s="1"/>
      <c r="X8570" s="1"/>
      <c r="Y8570" s="1"/>
      <c r="Z8570" s="1"/>
      <c r="AA8570" s="1"/>
      <c r="AB8570" s="1"/>
      <c r="AC8570" s="1"/>
    </row>
    <row r="8571" spans="1:29" ht="15" customHeight="1" x14ac:dyDescent="0.25">
      <c r="A8571" s="342"/>
      <c r="B8571" s="417"/>
      <c r="C8571" s="418"/>
      <c r="S8571" s="367"/>
      <c r="T8571" s="367"/>
      <c r="U8571" s="368"/>
      <c r="V8571" s="1"/>
      <c r="W8571" s="1"/>
      <c r="X8571" s="1"/>
      <c r="Y8571" s="1"/>
      <c r="Z8571" s="1"/>
      <c r="AA8571" s="1"/>
      <c r="AB8571" s="1"/>
      <c r="AC8571" s="1"/>
    </row>
    <row r="8572" spans="1:29" ht="15" customHeight="1" x14ac:dyDescent="0.25">
      <c r="A8572" s="342"/>
      <c r="B8572" s="417"/>
      <c r="C8572" s="418"/>
      <c r="S8572" s="367"/>
      <c r="T8572" s="367"/>
      <c r="U8572" s="368"/>
      <c r="V8572" s="1"/>
      <c r="W8572" s="1"/>
      <c r="X8572" s="1"/>
      <c r="Y8572" s="1"/>
      <c r="Z8572" s="1"/>
      <c r="AA8572" s="1"/>
      <c r="AB8572" s="1"/>
      <c r="AC8572" s="1"/>
    </row>
    <row r="8573" spans="1:29" ht="15" customHeight="1" x14ac:dyDescent="0.25">
      <c r="A8573" s="342"/>
      <c r="B8573" s="417"/>
      <c r="C8573" s="418"/>
      <c r="S8573" s="367"/>
      <c r="T8573" s="367"/>
      <c r="U8573" s="368"/>
      <c r="V8573" s="1"/>
      <c r="W8573" s="1"/>
      <c r="X8573" s="1"/>
      <c r="Y8573" s="1"/>
      <c r="Z8573" s="1"/>
      <c r="AA8573" s="1"/>
      <c r="AB8573" s="1"/>
      <c r="AC8573" s="1"/>
    </row>
    <row r="8574" spans="1:29" ht="15" customHeight="1" x14ac:dyDescent="0.25">
      <c r="A8574" s="342"/>
      <c r="B8574" s="417"/>
      <c r="C8574" s="418"/>
      <c r="S8574" s="367"/>
      <c r="T8574" s="367"/>
      <c r="U8574" s="368"/>
      <c r="V8574" s="1"/>
      <c r="W8574" s="1"/>
      <c r="X8574" s="1"/>
      <c r="Y8574" s="1"/>
      <c r="Z8574" s="1"/>
      <c r="AA8574" s="1"/>
      <c r="AB8574" s="1"/>
      <c r="AC8574" s="1"/>
    </row>
    <row r="8575" spans="1:29" ht="15" customHeight="1" x14ac:dyDescent="0.25">
      <c r="A8575" s="342"/>
      <c r="B8575" s="417"/>
      <c r="C8575" s="418"/>
      <c r="S8575" s="367"/>
      <c r="T8575" s="367"/>
      <c r="U8575" s="368"/>
      <c r="V8575" s="1"/>
      <c r="W8575" s="1"/>
      <c r="X8575" s="1"/>
      <c r="Y8575" s="1"/>
      <c r="Z8575" s="1"/>
      <c r="AA8575" s="1"/>
      <c r="AB8575" s="1"/>
      <c r="AC8575" s="1"/>
    </row>
    <row r="8576" spans="1:29" ht="15" customHeight="1" x14ac:dyDescent="0.25">
      <c r="A8576" s="342"/>
      <c r="B8576" s="417"/>
      <c r="C8576" s="418"/>
      <c r="S8576" s="367"/>
      <c r="T8576" s="367"/>
      <c r="U8576" s="368"/>
      <c r="V8576" s="1"/>
      <c r="W8576" s="1"/>
      <c r="X8576" s="1"/>
      <c r="Y8576" s="1"/>
      <c r="Z8576" s="1"/>
      <c r="AA8576" s="1"/>
      <c r="AB8576" s="1"/>
      <c r="AC8576" s="1"/>
    </row>
    <row r="8577" spans="1:29" ht="15" customHeight="1" x14ac:dyDescent="0.25">
      <c r="A8577" s="342"/>
      <c r="B8577" s="417"/>
      <c r="C8577" s="418"/>
      <c r="S8577" s="367"/>
      <c r="T8577" s="367"/>
      <c r="U8577" s="368"/>
      <c r="V8577" s="1"/>
      <c r="W8577" s="1"/>
      <c r="X8577" s="1"/>
      <c r="Y8577" s="1"/>
      <c r="Z8577" s="1"/>
      <c r="AA8577" s="1"/>
      <c r="AB8577" s="1"/>
      <c r="AC8577" s="1"/>
    </row>
    <row r="8578" spans="1:29" ht="15" customHeight="1" x14ac:dyDescent="0.25">
      <c r="A8578" s="342"/>
      <c r="B8578" s="417"/>
      <c r="C8578" s="418"/>
      <c r="S8578" s="367"/>
      <c r="T8578" s="367"/>
      <c r="U8578" s="368"/>
      <c r="V8578" s="1"/>
      <c r="W8578" s="1"/>
      <c r="X8578" s="1"/>
      <c r="Y8578" s="1"/>
      <c r="Z8578" s="1"/>
      <c r="AA8578" s="1"/>
      <c r="AB8578" s="1"/>
      <c r="AC8578" s="1"/>
    </row>
    <row r="8579" spans="1:29" ht="15" customHeight="1" x14ac:dyDescent="0.25">
      <c r="A8579" s="342"/>
      <c r="B8579" s="417"/>
      <c r="C8579" s="418"/>
      <c r="S8579" s="367"/>
      <c r="T8579" s="367"/>
      <c r="U8579" s="368"/>
      <c r="V8579" s="1"/>
      <c r="W8579" s="1"/>
      <c r="X8579" s="1"/>
      <c r="Y8579" s="1"/>
      <c r="Z8579" s="1"/>
      <c r="AA8579" s="1"/>
      <c r="AB8579" s="1"/>
      <c r="AC8579" s="1"/>
    </row>
    <row r="8580" spans="1:29" ht="15" customHeight="1" x14ac:dyDescent="0.25">
      <c r="A8580" s="342"/>
      <c r="B8580" s="417"/>
      <c r="C8580" s="418"/>
      <c r="S8580" s="367"/>
      <c r="T8580" s="367"/>
      <c r="U8580" s="368"/>
      <c r="V8580" s="1"/>
      <c r="W8580" s="1"/>
      <c r="X8580" s="1"/>
      <c r="Y8580" s="1"/>
      <c r="Z8580" s="1"/>
      <c r="AA8580" s="1"/>
      <c r="AB8580" s="1"/>
      <c r="AC8580" s="1"/>
    </row>
    <row r="8581" spans="1:29" ht="15" customHeight="1" x14ac:dyDescent="0.25">
      <c r="A8581" s="342"/>
      <c r="B8581" s="417"/>
      <c r="C8581" s="418"/>
      <c r="S8581" s="367"/>
      <c r="T8581" s="367"/>
      <c r="U8581" s="368"/>
      <c r="V8581" s="1"/>
      <c r="W8581" s="1"/>
      <c r="X8581" s="1"/>
      <c r="Y8581" s="1"/>
      <c r="Z8581" s="1"/>
      <c r="AA8581" s="1"/>
      <c r="AB8581" s="1"/>
      <c r="AC8581" s="1"/>
    </row>
    <row r="8582" spans="1:29" ht="15" customHeight="1" x14ac:dyDescent="0.25">
      <c r="A8582" s="342"/>
      <c r="B8582" s="417"/>
      <c r="C8582" s="418"/>
      <c r="S8582" s="367"/>
      <c r="T8582" s="367"/>
      <c r="U8582" s="368"/>
      <c r="V8582" s="1"/>
      <c r="W8582" s="1"/>
      <c r="X8582" s="1"/>
      <c r="Y8582" s="1"/>
      <c r="Z8582" s="1"/>
      <c r="AA8582" s="1"/>
      <c r="AB8582" s="1"/>
      <c r="AC8582" s="1"/>
    </row>
    <row r="8583" spans="1:29" ht="15" customHeight="1" x14ac:dyDescent="0.25">
      <c r="A8583" s="342"/>
      <c r="B8583" s="417"/>
      <c r="C8583" s="418"/>
      <c r="S8583" s="367"/>
      <c r="T8583" s="367"/>
      <c r="U8583" s="368"/>
      <c r="V8583" s="1"/>
      <c r="W8583" s="1"/>
      <c r="X8583" s="1"/>
      <c r="Y8583" s="1"/>
      <c r="Z8583" s="1"/>
      <c r="AA8583" s="1"/>
      <c r="AB8583" s="1"/>
      <c r="AC8583" s="1"/>
    </row>
    <row r="8584" spans="1:29" ht="15" customHeight="1" x14ac:dyDescent="0.25">
      <c r="A8584" s="342"/>
      <c r="B8584" s="417"/>
      <c r="C8584" s="418"/>
      <c r="S8584" s="367"/>
      <c r="T8584" s="367"/>
      <c r="U8584" s="368"/>
      <c r="V8584" s="1"/>
      <c r="W8584" s="1"/>
      <c r="X8584" s="1"/>
      <c r="Y8584" s="1"/>
      <c r="Z8584" s="1"/>
      <c r="AA8584" s="1"/>
      <c r="AB8584" s="1"/>
      <c r="AC8584" s="1"/>
    </row>
    <row r="8585" spans="1:29" ht="15" customHeight="1" x14ac:dyDescent="0.25">
      <c r="A8585" s="342"/>
      <c r="B8585" s="417"/>
      <c r="C8585" s="418"/>
      <c r="S8585" s="367"/>
      <c r="T8585" s="367"/>
      <c r="U8585" s="368"/>
      <c r="V8585" s="1"/>
      <c r="W8585" s="1"/>
      <c r="X8585" s="1"/>
      <c r="Y8585" s="1"/>
      <c r="Z8585" s="1"/>
      <c r="AA8585" s="1"/>
      <c r="AB8585" s="1"/>
      <c r="AC8585" s="1"/>
    </row>
    <row r="8586" spans="1:29" ht="15" customHeight="1" x14ac:dyDescent="0.25">
      <c r="A8586" s="342"/>
      <c r="B8586" s="417"/>
      <c r="C8586" s="418"/>
      <c r="S8586" s="367"/>
      <c r="T8586" s="367"/>
      <c r="U8586" s="368"/>
      <c r="V8586" s="1"/>
      <c r="W8586" s="1"/>
      <c r="X8586" s="1"/>
      <c r="Y8586" s="1"/>
      <c r="Z8586" s="1"/>
      <c r="AA8586" s="1"/>
      <c r="AB8586" s="1"/>
      <c r="AC8586" s="1"/>
    </row>
    <row r="8587" spans="1:29" ht="15" customHeight="1" x14ac:dyDescent="0.25">
      <c r="A8587" s="342"/>
      <c r="B8587" s="417"/>
      <c r="C8587" s="418"/>
      <c r="S8587" s="367"/>
      <c r="T8587" s="367"/>
      <c r="U8587" s="368"/>
      <c r="V8587" s="1"/>
      <c r="W8587" s="1"/>
      <c r="X8587" s="1"/>
      <c r="Y8587" s="1"/>
      <c r="Z8587" s="1"/>
      <c r="AA8587" s="1"/>
      <c r="AB8587" s="1"/>
      <c r="AC8587" s="1"/>
    </row>
    <row r="8588" spans="1:29" ht="15" customHeight="1" x14ac:dyDescent="0.25">
      <c r="A8588" s="342"/>
      <c r="B8588" s="417"/>
      <c r="C8588" s="418"/>
      <c r="S8588" s="367"/>
      <c r="T8588" s="367"/>
      <c r="U8588" s="368"/>
      <c r="V8588" s="1"/>
      <c r="W8588" s="1"/>
      <c r="X8588" s="1"/>
      <c r="Y8588" s="1"/>
      <c r="Z8588" s="1"/>
      <c r="AA8588" s="1"/>
      <c r="AB8588" s="1"/>
      <c r="AC8588" s="1"/>
    </row>
    <row r="8589" spans="1:29" ht="15" customHeight="1" x14ac:dyDescent="0.25">
      <c r="A8589" s="342"/>
      <c r="B8589" s="417"/>
      <c r="C8589" s="418"/>
      <c r="S8589" s="367"/>
      <c r="T8589" s="367"/>
      <c r="U8589" s="368"/>
      <c r="V8589" s="1"/>
      <c r="W8589" s="1"/>
      <c r="X8589" s="1"/>
      <c r="Y8589" s="1"/>
      <c r="Z8589" s="1"/>
      <c r="AA8589" s="1"/>
      <c r="AB8589" s="1"/>
      <c r="AC8589" s="1"/>
    </row>
    <row r="8590" spans="1:29" ht="15" customHeight="1" x14ac:dyDescent="0.25">
      <c r="A8590" s="342"/>
      <c r="B8590" s="417"/>
      <c r="C8590" s="418"/>
      <c r="S8590" s="367"/>
      <c r="T8590" s="367"/>
      <c r="U8590" s="368"/>
      <c r="V8590" s="1"/>
      <c r="W8590" s="1"/>
      <c r="X8590" s="1"/>
      <c r="Y8590" s="1"/>
      <c r="Z8590" s="1"/>
      <c r="AA8590" s="1"/>
      <c r="AB8590" s="1"/>
      <c r="AC8590" s="1"/>
    </row>
    <row r="8591" spans="1:29" ht="15" customHeight="1" x14ac:dyDescent="0.25">
      <c r="A8591" s="342"/>
      <c r="B8591" s="417"/>
      <c r="C8591" s="418"/>
      <c r="S8591" s="367"/>
      <c r="T8591" s="367"/>
      <c r="U8591" s="368"/>
      <c r="V8591" s="1"/>
      <c r="W8591" s="1"/>
      <c r="X8591" s="1"/>
      <c r="Y8591" s="1"/>
      <c r="Z8591" s="1"/>
      <c r="AA8591" s="1"/>
      <c r="AB8591" s="1"/>
      <c r="AC8591" s="1"/>
    </row>
    <row r="8592" spans="1:29" ht="15" customHeight="1" x14ac:dyDescent="0.25">
      <c r="A8592" s="342"/>
      <c r="B8592" s="417"/>
      <c r="C8592" s="418"/>
      <c r="S8592" s="367"/>
      <c r="T8592" s="367"/>
      <c r="U8592" s="368"/>
      <c r="V8592" s="1"/>
      <c r="W8592" s="1"/>
      <c r="X8592" s="1"/>
      <c r="Y8592" s="1"/>
      <c r="Z8592" s="1"/>
      <c r="AA8592" s="1"/>
      <c r="AB8592" s="1"/>
      <c r="AC8592" s="1"/>
    </row>
    <row r="8593" spans="1:29" ht="15" customHeight="1" x14ac:dyDescent="0.25">
      <c r="A8593" s="342"/>
      <c r="B8593" s="417"/>
      <c r="C8593" s="418"/>
      <c r="S8593" s="367"/>
      <c r="T8593" s="367"/>
      <c r="U8593" s="368"/>
      <c r="V8593" s="1"/>
      <c r="W8593" s="1"/>
      <c r="X8593" s="1"/>
      <c r="Y8593" s="1"/>
      <c r="Z8593" s="1"/>
      <c r="AA8593" s="1"/>
      <c r="AB8593" s="1"/>
      <c r="AC8593" s="1"/>
    </row>
    <row r="8594" spans="1:29" ht="15" customHeight="1" x14ac:dyDescent="0.25">
      <c r="A8594" s="342"/>
      <c r="B8594" s="417"/>
      <c r="C8594" s="418"/>
      <c r="S8594" s="367"/>
      <c r="T8594" s="367"/>
      <c r="U8594" s="368"/>
      <c r="V8594" s="1"/>
      <c r="W8594" s="1"/>
      <c r="X8594" s="1"/>
      <c r="Y8594" s="1"/>
      <c r="Z8594" s="1"/>
      <c r="AA8594" s="1"/>
      <c r="AB8594" s="1"/>
      <c r="AC8594" s="1"/>
    </row>
    <row r="8595" spans="1:29" ht="15" customHeight="1" x14ac:dyDescent="0.25">
      <c r="A8595" s="342"/>
      <c r="B8595" s="417"/>
      <c r="C8595" s="418"/>
      <c r="S8595" s="367"/>
      <c r="T8595" s="367"/>
      <c r="U8595" s="368"/>
      <c r="V8595" s="1"/>
      <c r="W8595" s="1"/>
      <c r="X8595" s="1"/>
      <c r="Y8595" s="1"/>
      <c r="Z8595" s="1"/>
      <c r="AA8595" s="1"/>
      <c r="AB8595" s="1"/>
      <c r="AC8595" s="1"/>
    </row>
    <row r="8596" spans="1:29" ht="15" customHeight="1" x14ac:dyDescent="0.25">
      <c r="A8596" s="342"/>
      <c r="B8596" s="417"/>
      <c r="C8596" s="418"/>
      <c r="S8596" s="367"/>
      <c r="T8596" s="367"/>
      <c r="U8596" s="368"/>
      <c r="V8596" s="1"/>
      <c r="W8596" s="1"/>
      <c r="X8596" s="1"/>
      <c r="Y8596" s="1"/>
      <c r="Z8596" s="1"/>
      <c r="AA8596" s="1"/>
      <c r="AB8596" s="1"/>
      <c r="AC8596" s="1"/>
    </row>
    <row r="8597" spans="1:29" ht="15" customHeight="1" x14ac:dyDescent="0.25">
      <c r="A8597" s="342"/>
      <c r="B8597" s="417"/>
      <c r="C8597" s="418"/>
      <c r="S8597" s="367"/>
      <c r="T8597" s="367"/>
      <c r="U8597" s="368"/>
      <c r="V8597" s="1"/>
      <c r="W8597" s="1"/>
      <c r="X8597" s="1"/>
      <c r="Y8597" s="1"/>
      <c r="Z8597" s="1"/>
      <c r="AA8597" s="1"/>
      <c r="AB8597" s="1"/>
      <c r="AC8597" s="1"/>
    </row>
    <row r="8598" spans="1:29" ht="15" customHeight="1" x14ac:dyDescent="0.25">
      <c r="A8598" s="342"/>
      <c r="B8598" s="417"/>
      <c r="C8598" s="418"/>
      <c r="S8598" s="367"/>
      <c r="T8598" s="367"/>
      <c r="U8598" s="368"/>
      <c r="V8598" s="1"/>
      <c r="W8598" s="1"/>
      <c r="X8598" s="1"/>
      <c r="Y8598" s="1"/>
      <c r="Z8598" s="1"/>
      <c r="AA8598" s="1"/>
      <c r="AB8598" s="1"/>
      <c r="AC8598" s="1"/>
    </row>
    <row r="8599" spans="1:29" ht="15" customHeight="1" x14ac:dyDescent="0.25">
      <c r="A8599" s="342"/>
      <c r="B8599" s="417"/>
      <c r="C8599" s="418"/>
      <c r="S8599" s="367"/>
      <c r="T8599" s="367"/>
      <c r="U8599" s="368"/>
      <c r="V8599" s="1"/>
      <c r="W8599" s="1"/>
      <c r="X8599" s="1"/>
      <c r="Y8599" s="1"/>
      <c r="Z8599" s="1"/>
      <c r="AA8599" s="1"/>
      <c r="AB8599" s="1"/>
      <c r="AC8599" s="1"/>
    </row>
    <row r="8600" spans="1:29" ht="15" customHeight="1" x14ac:dyDescent="0.25">
      <c r="A8600" s="342"/>
      <c r="B8600" s="417"/>
      <c r="C8600" s="418"/>
      <c r="S8600" s="367"/>
      <c r="T8600" s="367"/>
      <c r="U8600" s="368"/>
      <c r="V8600" s="1"/>
      <c r="W8600" s="1"/>
      <c r="X8600" s="1"/>
      <c r="Y8600" s="1"/>
      <c r="Z8600" s="1"/>
      <c r="AA8600" s="1"/>
      <c r="AB8600" s="1"/>
      <c r="AC8600" s="1"/>
    </row>
    <row r="8601" spans="1:29" ht="15" customHeight="1" x14ac:dyDescent="0.25">
      <c r="A8601" s="342"/>
      <c r="B8601" s="417"/>
      <c r="C8601" s="418"/>
      <c r="S8601" s="367"/>
      <c r="T8601" s="367"/>
      <c r="U8601" s="368"/>
      <c r="V8601" s="1"/>
      <c r="W8601" s="1"/>
      <c r="X8601" s="1"/>
      <c r="Y8601" s="1"/>
      <c r="Z8601" s="1"/>
      <c r="AA8601" s="1"/>
      <c r="AB8601" s="1"/>
      <c r="AC8601" s="1"/>
    </row>
    <row r="8602" spans="1:29" ht="15" customHeight="1" x14ac:dyDescent="0.25">
      <c r="A8602" s="342"/>
      <c r="B8602" s="417"/>
      <c r="C8602" s="418"/>
      <c r="S8602" s="367"/>
      <c r="T8602" s="367"/>
      <c r="U8602" s="368"/>
      <c r="V8602" s="1"/>
      <c r="W8602" s="1"/>
      <c r="X8602" s="1"/>
      <c r="Y8602" s="1"/>
      <c r="Z8602" s="1"/>
      <c r="AA8602" s="1"/>
      <c r="AB8602" s="1"/>
      <c r="AC8602" s="1"/>
    </row>
    <row r="8603" spans="1:29" ht="15" customHeight="1" x14ac:dyDescent="0.25">
      <c r="A8603" s="342"/>
      <c r="B8603" s="417"/>
      <c r="C8603" s="418"/>
      <c r="S8603" s="367"/>
      <c r="T8603" s="367"/>
      <c r="U8603" s="368"/>
      <c r="V8603" s="1"/>
      <c r="W8603" s="1"/>
      <c r="X8603" s="1"/>
      <c r="Y8603" s="1"/>
      <c r="Z8603" s="1"/>
      <c r="AA8603" s="1"/>
      <c r="AB8603" s="1"/>
      <c r="AC8603" s="1"/>
    </row>
    <row r="8604" spans="1:29" ht="15" customHeight="1" x14ac:dyDescent="0.25">
      <c r="A8604" s="342"/>
      <c r="B8604" s="417"/>
      <c r="C8604" s="418"/>
      <c r="S8604" s="367"/>
      <c r="T8604" s="367"/>
      <c r="U8604" s="368"/>
      <c r="V8604" s="1"/>
      <c r="W8604" s="1"/>
      <c r="X8604" s="1"/>
      <c r="Y8604" s="1"/>
      <c r="Z8604" s="1"/>
      <c r="AA8604" s="1"/>
      <c r="AB8604" s="1"/>
      <c r="AC8604" s="1"/>
    </row>
    <row r="8605" spans="1:29" ht="15" customHeight="1" x14ac:dyDescent="0.25">
      <c r="A8605" s="342"/>
      <c r="B8605" s="417"/>
      <c r="C8605" s="418"/>
      <c r="S8605" s="367"/>
      <c r="T8605" s="367"/>
      <c r="U8605" s="368"/>
      <c r="V8605" s="1"/>
      <c r="W8605" s="1"/>
      <c r="X8605" s="1"/>
      <c r="Y8605" s="1"/>
      <c r="Z8605" s="1"/>
      <c r="AA8605" s="1"/>
      <c r="AB8605" s="1"/>
      <c r="AC8605" s="1"/>
    </row>
    <row r="8606" spans="1:29" ht="15" customHeight="1" x14ac:dyDescent="0.25">
      <c r="A8606" s="342"/>
      <c r="B8606" s="417"/>
      <c r="C8606" s="418"/>
      <c r="S8606" s="367"/>
      <c r="T8606" s="367"/>
      <c r="U8606" s="368"/>
      <c r="V8606" s="1"/>
      <c r="W8606" s="1"/>
      <c r="X8606" s="1"/>
      <c r="Y8606" s="1"/>
      <c r="Z8606" s="1"/>
      <c r="AA8606" s="1"/>
      <c r="AB8606" s="1"/>
      <c r="AC8606" s="1"/>
    </row>
    <row r="8607" spans="1:29" ht="15" customHeight="1" x14ac:dyDescent="0.25">
      <c r="A8607" s="342"/>
      <c r="B8607" s="417"/>
      <c r="C8607" s="418"/>
      <c r="S8607" s="367"/>
      <c r="T8607" s="367"/>
      <c r="U8607" s="368"/>
      <c r="V8607" s="1"/>
      <c r="W8607" s="1"/>
      <c r="X8607" s="1"/>
      <c r="Y8607" s="1"/>
      <c r="Z8607" s="1"/>
      <c r="AA8607" s="1"/>
      <c r="AB8607" s="1"/>
      <c r="AC8607" s="1"/>
    </row>
    <row r="8608" spans="1:29" ht="15" customHeight="1" x14ac:dyDescent="0.25">
      <c r="A8608" s="342"/>
      <c r="B8608" s="417"/>
      <c r="C8608" s="418"/>
      <c r="S8608" s="367"/>
      <c r="T8608" s="367"/>
      <c r="U8608" s="368"/>
      <c r="V8608" s="1"/>
      <c r="W8608" s="1"/>
      <c r="X8608" s="1"/>
      <c r="Y8608" s="1"/>
      <c r="Z8608" s="1"/>
      <c r="AA8608" s="1"/>
      <c r="AB8608" s="1"/>
      <c r="AC8608" s="1"/>
    </row>
    <row r="8609" spans="1:29" ht="15" customHeight="1" x14ac:dyDescent="0.25">
      <c r="A8609" s="342"/>
      <c r="B8609" s="417"/>
      <c r="C8609" s="418"/>
      <c r="S8609" s="367"/>
      <c r="T8609" s="367"/>
      <c r="U8609" s="368"/>
      <c r="V8609" s="1"/>
      <c r="W8609" s="1"/>
      <c r="X8609" s="1"/>
      <c r="Y8609" s="1"/>
      <c r="Z8609" s="1"/>
      <c r="AA8609" s="1"/>
      <c r="AB8609" s="1"/>
      <c r="AC8609" s="1"/>
    </row>
    <row r="8610" spans="1:29" ht="15" customHeight="1" x14ac:dyDescent="0.25">
      <c r="A8610" s="342"/>
      <c r="B8610" s="417"/>
      <c r="C8610" s="418"/>
      <c r="S8610" s="367"/>
      <c r="T8610" s="367"/>
      <c r="U8610" s="368"/>
      <c r="V8610" s="1"/>
      <c r="W8610" s="1"/>
      <c r="X8610" s="1"/>
      <c r="Y8610" s="1"/>
      <c r="Z8610" s="1"/>
      <c r="AA8610" s="1"/>
      <c r="AB8610" s="1"/>
      <c r="AC8610" s="1"/>
    </row>
    <row r="8611" spans="1:29" ht="15" customHeight="1" x14ac:dyDescent="0.25">
      <c r="A8611" s="342"/>
      <c r="B8611" s="417"/>
      <c r="C8611" s="418"/>
      <c r="S8611" s="367"/>
      <c r="T8611" s="367"/>
      <c r="U8611" s="368"/>
      <c r="V8611" s="1"/>
      <c r="W8611" s="1"/>
      <c r="X8611" s="1"/>
      <c r="Y8611" s="1"/>
      <c r="Z8611" s="1"/>
      <c r="AA8611" s="1"/>
      <c r="AB8611" s="1"/>
      <c r="AC8611" s="1"/>
    </row>
    <row r="8612" spans="1:29" ht="15" customHeight="1" x14ac:dyDescent="0.25">
      <c r="A8612" s="342"/>
      <c r="B8612" s="417"/>
      <c r="C8612" s="418"/>
      <c r="S8612" s="367"/>
      <c r="T8612" s="367"/>
      <c r="U8612" s="368"/>
      <c r="V8612" s="1"/>
      <c r="W8612" s="1"/>
      <c r="X8612" s="1"/>
      <c r="Y8612" s="1"/>
      <c r="Z8612" s="1"/>
      <c r="AA8612" s="1"/>
      <c r="AB8612" s="1"/>
      <c r="AC8612" s="1"/>
    </row>
    <row r="8613" spans="1:29" ht="15" customHeight="1" x14ac:dyDescent="0.25">
      <c r="A8613" s="342"/>
      <c r="B8613" s="417"/>
      <c r="C8613" s="418"/>
      <c r="S8613" s="367"/>
      <c r="T8613" s="367"/>
      <c r="U8613" s="368"/>
      <c r="V8613" s="1"/>
      <c r="W8613" s="1"/>
      <c r="X8613" s="1"/>
      <c r="Y8613" s="1"/>
      <c r="Z8613" s="1"/>
      <c r="AA8613" s="1"/>
      <c r="AB8613" s="1"/>
      <c r="AC8613" s="1"/>
    </row>
    <row r="8614" spans="1:29" ht="15" customHeight="1" x14ac:dyDescent="0.25">
      <c r="A8614" s="342"/>
      <c r="B8614" s="417"/>
      <c r="C8614" s="418"/>
      <c r="S8614" s="367"/>
      <c r="T8614" s="367"/>
      <c r="U8614" s="368"/>
      <c r="V8614" s="1"/>
      <c r="W8614" s="1"/>
      <c r="X8614" s="1"/>
      <c r="Y8614" s="1"/>
      <c r="Z8614" s="1"/>
      <c r="AA8614" s="1"/>
      <c r="AB8614" s="1"/>
      <c r="AC8614" s="1"/>
    </row>
    <row r="8615" spans="1:29" ht="15" customHeight="1" x14ac:dyDescent="0.25">
      <c r="A8615" s="342"/>
      <c r="B8615" s="417"/>
      <c r="C8615" s="418"/>
      <c r="S8615" s="367"/>
      <c r="T8615" s="367"/>
      <c r="U8615" s="368"/>
      <c r="V8615" s="1"/>
      <c r="W8615" s="1"/>
      <c r="X8615" s="1"/>
      <c r="Y8615" s="1"/>
      <c r="Z8615" s="1"/>
      <c r="AA8615" s="1"/>
      <c r="AB8615" s="1"/>
      <c r="AC8615" s="1"/>
    </row>
    <row r="8616" spans="1:29" ht="15" customHeight="1" x14ac:dyDescent="0.25">
      <c r="A8616" s="342"/>
      <c r="B8616" s="417"/>
      <c r="C8616" s="418"/>
      <c r="S8616" s="367"/>
      <c r="T8616" s="367"/>
      <c r="U8616" s="368"/>
      <c r="V8616" s="1"/>
      <c r="W8616" s="1"/>
      <c r="X8616" s="1"/>
      <c r="Y8616" s="1"/>
      <c r="Z8616" s="1"/>
      <c r="AA8616" s="1"/>
      <c r="AB8616" s="1"/>
      <c r="AC8616" s="1"/>
    </row>
    <row r="8617" spans="1:29" ht="15" customHeight="1" x14ac:dyDescent="0.25">
      <c r="A8617" s="342"/>
      <c r="B8617" s="417"/>
      <c r="C8617" s="418"/>
      <c r="S8617" s="367"/>
      <c r="T8617" s="367"/>
      <c r="U8617" s="368"/>
      <c r="V8617" s="1"/>
      <c r="W8617" s="1"/>
      <c r="X8617" s="1"/>
      <c r="Y8617" s="1"/>
      <c r="Z8617" s="1"/>
      <c r="AA8617" s="1"/>
      <c r="AB8617" s="1"/>
      <c r="AC8617" s="1"/>
    </row>
    <row r="8618" spans="1:29" ht="15" customHeight="1" x14ac:dyDescent="0.25">
      <c r="A8618" s="342"/>
      <c r="B8618" s="417"/>
      <c r="C8618" s="418"/>
      <c r="S8618" s="367"/>
      <c r="T8618" s="367"/>
      <c r="U8618" s="368"/>
      <c r="V8618" s="1"/>
      <c r="W8618" s="1"/>
      <c r="X8618" s="1"/>
      <c r="Y8618" s="1"/>
      <c r="Z8618" s="1"/>
      <c r="AA8618" s="1"/>
      <c r="AB8618" s="1"/>
      <c r="AC8618" s="1"/>
    </row>
    <row r="8619" spans="1:29" ht="15" customHeight="1" x14ac:dyDescent="0.25">
      <c r="A8619" s="342"/>
      <c r="B8619" s="417"/>
      <c r="C8619" s="418"/>
      <c r="S8619" s="367"/>
      <c r="T8619" s="367"/>
      <c r="U8619" s="368"/>
      <c r="V8619" s="1"/>
      <c r="W8619" s="1"/>
      <c r="X8619" s="1"/>
      <c r="Y8619" s="1"/>
      <c r="Z8619" s="1"/>
      <c r="AA8619" s="1"/>
      <c r="AB8619" s="1"/>
      <c r="AC8619" s="1"/>
    </row>
    <row r="8620" spans="1:29" ht="15" customHeight="1" x14ac:dyDescent="0.25">
      <c r="A8620" s="342"/>
      <c r="B8620" s="417"/>
      <c r="C8620" s="418"/>
      <c r="S8620" s="367"/>
      <c r="T8620" s="367"/>
      <c r="U8620" s="368"/>
      <c r="V8620" s="1"/>
      <c r="W8620" s="1"/>
      <c r="X8620" s="1"/>
      <c r="Y8620" s="1"/>
      <c r="Z8620" s="1"/>
      <c r="AA8620" s="1"/>
      <c r="AB8620" s="1"/>
      <c r="AC8620" s="1"/>
    </row>
    <row r="8621" spans="1:29" ht="15" customHeight="1" x14ac:dyDescent="0.25">
      <c r="A8621" s="342"/>
      <c r="B8621" s="417"/>
      <c r="C8621" s="418"/>
      <c r="S8621" s="367"/>
      <c r="T8621" s="367"/>
      <c r="U8621" s="368"/>
      <c r="V8621" s="1"/>
      <c r="W8621" s="1"/>
      <c r="X8621" s="1"/>
      <c r="Y8621" s="1"/>
      <c r="Z8621" s="1"/>
      <c r="AA8621" s="1"/>
      <c r="AB8621" s="1"/>
      <c r="AC8621" s="1"/>
    </row>
    <row r="8622" spans="1:29" ht="15" customHeight="1" x14ac:dyDescent="0.25">
      <c r="A8622" s="342"/>
      <c r="B8622" s="417"/>
      <c r="C8622" s="418"/>
      <c r="S8622" s="367"/>
      <c r="T8622" s="367"/>
      <c r="U8622" s="368"/>
      <c r="V8622" s="1"/>
      <c r="W8622" s="1"/>
      <c r="X8622" s="1"/>
      <c r="Y8622" s="1"/>
      <c r="Z8622" s="1"/>
      <c r="AA8622" s="1"/>
      <c r="AB8622" s="1"/>
      <c r="AC8622" s="1"/>
    </row>
    <row r="8623" spans="1:29" ht="15" customHeight="1" x14ac:dyDescent="0.25">
      <c r="A8623" s="342"/>
      <c r="B8623" s="417"/>
      <c r="C8623" s="418"/>
      <c r="S8623" s="367"/>
      <c r="T8623" s="367"/>
      <c r="U8623" s="368"/>
      <c r="V8623" s="1"/>
      <c r="W8623" s="1"/>
      <c r="X8623" s="1"/>
      <c r="Y8623" s="1"/>
      <c r="Z8623" s="1"/>
      <c r="AA8623" s="1"/>
      <c r="AB8623" s="1"/>
      <c r="AC8623" s="1"/>
    </row>
    <row r="8624" spans="1:29" ht="15" customHeight="1" x14ac:dyDescent="0.25">
      <c r="A8624" s="342"/>
      <c r="B8624" s="417"/>
      <c r="C8624" s="418"/>
      <c r="S8624" s="367"/>
      <c r="T8624" s="367"/>
      <c r="U8624" s="368"/>
      <c r="V8624" s="1"/>
      <c r="W8624" s="1"/>
      <c r="X8624" s="1"/>
      <c r="Y8624" s="1"/>
      <c r="Z8624" s="1"/>
      <c r="AA8624" s="1"/>
      <c r="AB8624" s="1"/>
      <c r="AC8624" s="1"/>
    </row>
    <row r="8625" spans="1:29" ht="15" customHeight="1" x14ac:dyDescent="0.25">
      <c r="A8625" s="342"/>
      <c r="B8625" s="417"/>
      <c r="C8625" s="418"/>
      <c r="S8625" s="367"/>
      <c r="T8625" s="367"/>
      <c r="U8625" s="368"/>
      <c r="V8625" s="1"/>
      <c r="W8625" s="1"/>
      <c r="X8625" s="1"/>
      <c r="Y8625" s="1"/>
      <c r="Z8625" s="1"/>
      <c r="AA8625" s="1"/>
      <c r="AB8625" s="1"/>
      <c r="AC8625" s="1"/>
    </row>
    <row r="8626" spans="1:29" ht="15" customHeight="1" x14ac:dyDescent="0.25">
      <c r="A8626" s="342"/>
      <c r="B8626" s="417"/>
      <c r="C8626" s="418"/>
      <c r="S8626" s="367"/>
      <c r="T8626" s="367"/>
      <c r="U8626" s="368"/>
      <c r="V8626" s="1"/>
      <c r="W8626" s="1"/>
      <c r="X8626" s="1"/>
      <c r="Y8626" s="1"/>
      <c r="Z8626" s="1"/>
      <c r="AA8626" s="1"/>
      <c r="AB8626" s="1"/>
      <c r="AC8626" s="1"/>
    </row>
    <row r="8627" spans="1:29" ht="15" customHeight="1" x14ac:dyDescent="0.25">
      <c r="A8627" s="342"/>
      <c r="B8627" s="417"/>
      <c r="C8627" s="418"/>
      <c r="S8627" s="367"/>
      <c r="T8627" s="367"/>
      <c r="U8627" s="368"/>
      <c r="V8627" s="1"/>
      <c r="W8627" s="1"/>
      <c r="X8627" s="1"/>
      <c r="Y8627" s="1"/>
      <c r="Z8627" s="1"/>
      <c r="AA8627" s="1"/>
      <c r="AB8627" s="1"/>
      <c r="AC8627" s="1"/>
    </row>
    <row r="8628" spans="1:29" ht="15" customHeight="1" x14ac:dyDescent="0.25">
      <c r="A8628" s="342"/>
      <c r="B8628" s="417"/>
      <c r="C8628" s="418"/>
      <c r="S8628" s="367"/>
      <c r="T8628" s="367"/>
      <c r="U8628" s="368"/>
      <c r="V8628" s="1"/>
      <c r="W8628" s="1"/>
      <c r="X8628" s="1"/>
      <c r="Y8628" s="1"/>
      <c r="Z8628" s="1"/>
      <c r="AA8628" s="1"/>
      <c r="AB8628" s="1"/>
      <c r="AC8628" s="1"/>
    </row>
    <row r="8629" spans="1:29" ht="15" customHeight="1" x14ac:dyDescent="0.25">
      <c r="A8629" s="342"/>
      <c r="B8629" s="417"/>
      <c r="C8629" s="418"/>
      <c r="S8629" s="367"/>
      <c r="T8629" s="367"/>
      <c r="U8629" s="368"/>
      <c r="V8629" s="1"/>
      <c r="W8629" s="1"/>
      <c r="X8629" s="1"/>
      <c r="Y8629" s="1"/>
      <c r="Z8629" s="1"/>
      <c r="AA8629" s="1"/>
      <c r="AB8629" s="1"/>
      <c r="AC8629" s="1"/>
    </row>
    <row r="8630" spans="1:29" ht="15" customHeight="1" x14ac:dyDescent="0.25">
      <c r="A8630" s="342"/>
      <c r="B8630" s="417"/>
      <c r="C8630" s="418"/>
      <c r="S8630" s="367"/>
      <c r="T8630" s="367"/>
      <c r="U8630" s="368"/>
      <c r="V8630" s="1"/>
      <c r="W8630" s="1"/>
      <c r="X8630" s="1"/>
      <c r="Y8630" s="1"/>
      <c r="Z8630" s="1"/>
      <c r="AA8630" s="1"/>
      <c r="AB8630" s="1"/>
      <c r="AC8630" s="1"/>
    </row>
    <row r="8631" spans="1:29" ht="15" customHeight="1" x14ac:dyDescent="0.25">
      <c r="A8631" s="342"/>
      <c r="B8631" s="417"/>
      <c r="C8631" s="418"/>
      <c r="S8631" s="367"/>
      <c r="T8631" s="367"/>
      <c r="U8631" s="368"/>
      <c r="V8631" s="1"/>
      <c r="W8631" s="1"/>
      <c r="X8631" s="1"/>
      <c r="Y8631" s="1"/>
      <c r="Z8631" s="1"/>
      <c r="AA8631" s="1"/>
      <c r="AB8631" s="1"/>
      <c r="AC8631" s="1"/>
    </row>
    <row r="8632" spans="1:29" ht="15" customHeight="1" x14ac:dyDescent="0.25">
      <c r="A8632" s="342"/>
      <c r="B8632" s="417"/>
      <c r="C8632" s="418"/>
      <c r="S8632" s="367"/>
      <c r="T8632" s="367"/>
      <c r="U8632" s="368"/>
      <c r="V8632" s="1"/>
      <c r="W8632" s="1"/>
      <c r="X8632" s="1"/>
      <c r="Y8632" s="1"/>
      <c r="Z8632" s="1"/>
      <c r="AA8632" s="1"/>
      <c r="AB8632" s="1"/>
      <c r="AC8632" s="1"/>
    </row>
    <row r="8633" spans="1:29" ht="15" customHeight="1" x14ac:dyDescent="0.25">
      <c r="A8633" s="342"/>
      <c r="B8633" s="417"/>
      <c r="C8633" s="418"/>
      <c r="S8633" s="367"/>
      <c r="T8633" s="367"/>
      <c r="U8633" s="368"/>
      <c r="V8633" s="1"/>
      <c r="W8633" s="1"/>
      <c r="X8633" s="1"/>
      <c r="Y8633" s="1"/>
      <c r="Z8633" s="1"/>
      <c r="AA8633" s="1"/>
      <c r="AB8633" s="1"/>
      <c r="AC8633" s="1"/>
    </row>
    <row r="8634" spans="1:29" ht="15" customHeight="1" x14ac:dyDescent="0.25">
      <c r="A8634" s="342"/>
      <c r="B8634" s="417"/>
      <c r="C8634" s="418"/>
      <c r="S8634" s="367"/>
      <c r="T8634" s="367"/>
      <c r="U8634" s="368"/>
      <c r="V8634" s="1"/>
      <c r="W8634" s="1"/>
      <c r="X8634" s="1"/>
      <c r="Y8634" s="1"/>
      <c r="Z8634" s="1"/>
      <c r="AA8634" s="1"/>
      <c r="AB8634" s="1"/>
      <c r="AC8634" s="1"/>
    </row>
    <row r="8635" spans="1:29" ht="15" customHeight="1" x14ac:dyDescent="0.25">
      <c r="A8635" s="342"/>
      <c r="B8635" s="417"/>
      <c r="C8635" s="418"/>
      <c r="S8635" s="367"/>
      <c r="T8635" s="367"/>
      <c r="U8635" s="368"/>
      <c r="V8635" s="1"/>
      <c r="W8635" s="1"/>
      <c r="X8635" s="1"/>
      <c r="Y8635" s="1"/>
      <c r="Z8635" s="1"/>
      <c r="AA8635" s="1"/>
      <c r="AB8635" s="1"/>
      <c r="AC8635" s="1"/>
    </row>
    <row r="8636" spans="1:29" ht="15" customHeight="1" x14ac:dyDescent="0.25">
      <c r="A8636" s="342"/>
      <c r="B8636" s="417"/>
      <c r="C8636" s="418"/>
      <c r="S8636" s="367"/>
      <c r="T8636" s="367"/>
      <c r="U8636" s="368"/>
      <c r="V8636" s="1"/>
      <c r="W8636" s="1"/>
      <c r="X8636" s="1"/>
      <c r="Y8636" s="1"/>
      <c r="Z8636" s="1"/>
      <c r="AA8636" s="1"/>
      <c r="AB8636" s="1"/>
      <c r="AC8636" s="1"/>
    </row>
    <row r="8637" spans="1:29" ht="15" customHeight="1" x14ac:dyDescent="0.25">
      <c r="A8637" s="342"/>
      <c r="B8637" s="417"/>
      <c r="C8637" s="418"/>
      <c r="S8637" s="367"/>
      <c r="T8637" s="367"/>
      <c r="U8637" s="368"/>
      <c r="V8637" s="1"/>
      <c r="W8637" s="1"/>
      <c r="X8637" s="1"/>
      <c r="Y8637" s="1"/>
      <c r="Z8637" s="1"/>
      <c r="AA8637" s="1"/>
      <c r="AB8637" s="1"/>
      <c r="AC8637" s="1"/>
    </row>
    <row r="8638" spans="1:29" ht="15" customHeight="1" x14ac:dyDescent="0.25">
      <c r="A8638" s="342"/>
      <c r="B8638" s="417"/>
      <c r="C8638" s="418"/>
      <c r="S8638" s="367"/>
      <c r="T8638" s="367"/>
      <c r="U8638" s="368"/>
      <c r="V8638" s="1"/>
      <c r="W8638" s="1"/>
      <c r="X8638" s="1"/>
      <c r="Y8638" s="1"/>
      <c r="Z8638" s="1"/>
      <c r="AA8638" s="1"/>
      <c r="AB8638" s="1"/>
      <c r="AC8638" s="1"/>
    </row>
    <row r="8639" spans="1:29" ht="15" customHeight="1" x14ac:dyDescent="0.25">
      <c r="A8639" s="342"/>
      <c r="B8639" s="417"/>
      <c r="C8639" s="418"/>
      <c r="S8639" s="367"/>
      <c r="T8639" s="367"/>
      <c r="U8639" s="368"/>
      <c r="V8639" s="1"/>
      <c r="W8639" s="1"/>
      <c r="X8639" s="1"/>
      <c r="Y8639" s="1"/>
      <c r="Z8639" s="1"/>
      <c r="AA8639" s="1"/>
      <c r="AB8639" s="1"/>
      <c r="AC8639" s="1"/>
    </row>
    <row r="8640" spans="1:29" ht="15" customHeight="1" x14ac:dyDescent="0.25">
      <c r="A8640" s="342"/>
      <c r="B8640" s="417"/>
      <c r="C8640" s="418"/>
      <c r="S8640" s="367"/>
      <c r="T8640" s="367"/>
      <c r="U8640" s="368"/>
      <c r="V8640" s="1"/>
      <c r="W8640" s="1"/>
      <c r="X8640" s="1"/>
      <c r="Y8640" s="1"/>
      <c r="Z8640" s="1"/>
      <c r="AA8640" s="1"/>
      <c r="AB8640" s="1"/>
      <c r="AC8640" s="1"/>
    </row>
    <row r="8641" spans="1:29" ht="15" customHeight="1" x14ac:dyDescent="0.25">
      <c r="A8641" s="342"/>
      <c r="B8641" s="417"/>
      <c r="C8641" s="418"/>
      <c r="S8641" s="367"/>
      <c r="T8641" s="367"/>
      <c r="U8641" s="368"/>
      <c r="V8641" s="1"/>
      <c r="W8641" s="1"/>
      <c r="X8641" s="1"/>
      <c r="Y8641" s="1"/>
      <c r="Z8641" s="1"/>
      <c r="AA8641" s="1"/>
      <c r="AB8641" s="1"/>
      <c r="AC8641" s="1"/>
    </row>
    <row r="8642" spans="1:29" ht="15" customHeight="1" x14ac:dyDescent="0.25">
      <c r="A8642" s="342"/>
      <c r="B8642" s="417"/>
      <c r="C8642" s="418"/>
      <c r="S8642" s="367"/>
      <c r="T8642" s="367"/>
      <c r="U8642" s="368"/>
      <c r="V8642" s="1"/>
      <c r="W8642" s="1"/>
      <c r="X8642" s="1"/>
      <c r="Y8642" s="1"/>
      <c r="Z8642" s="1"/>
      <c r="AA8642" s="1"/>
      <c r="AB8642" s="1"/>
      <c r="AC8642" s="1"/>
    </row>
    <row r="8643" spans="1:29" ht="15" customHeight="1" x14ac:dyDescent="0.25">
      <c r="A8643" s="342"/>
      <c r="B8643" s="417"/>
      <c r="C8643" s="418"/>
      <c r="S8643" s="367"/>
      <c r="T8643" s="367"/>
      <c r="U8643" s="368"/>
      <c r="V8643" s="1"/>
      <c r="W8643" s="1"/>
      <c r="X8643" s="1"/>
      <c r="Y8643" s="1"/>
      <c r="Z8643" s="1"/>
      <c r="AA8643" s="1"/>
      <c r="AB8643" s="1"/>
      <c r="AC8643" s="1"/>
    </row>
    <row r="8644" spans="1:29" ht="15" customHeight="1" x14ac:dyDescent="0.25">
      <c r="A8644" s="342"/>
      <c r="B8644" s="417"/>
      <c r="C8644" s="418"/>
      <c r="S8644" s="367"/>
      <c r="T8644" s="367"/>
      <c r="U8644" s="368"/>
      <c r="V8644" s="1"/>
      <c r="W8644" s="1"/>
      <c r="X8644" s="1"/>
      <c r="Y8644" s="1"/>
      <c r="Z8644" s="1"/>
      <c r="AA8644" s="1"/>
      <c r="AB8644" s="1"/>
      <c r="AC8644" s="1"/>
    </row>
    <row r="8645" spans="1:29" ht="15" customHeight="1" x14ac:dyDescent="0.25">
      <c r="A8645" s="342"/>
      <c r="B8645" s="417"/>
      <c r="C8645" s="418"/>
      <c r="S8645" s="367"/>
      <c r="T8645" s="367"/>
      <c r="U8645" s="368"/>
      <c r="V8645" s="1"/>
      <c r="W8645" s="1"/>
      <c r="X8645" s="1"/>
      <c r="Y8645" s="1"/>
      <c r="Z8645" s="1"/>
      <c r="AA8645" s="1"/>
      <c r="AB8645" s="1"/>
      <c r="AC8645" s="1"/>
    </row>
    <row r="8646" spans="1:29" ht="15" customHeight="1" x14ac:dyDescent="0.25">
      <c r="A8646" s="342"/>
      <c r="B8646" s="417"/>
      <c r="C8646" s="418"/>
      <c r="S8646" s="367"/>
      <c r="T8646" s="367"/>
      <c r="U8646" s="368"/>
      <c r="V8646" s="1"/>
      <c r="W8646" s="1"/>
      <c r="X8646" s="1"/>
      <c r="Y8646" s="1"/>
      <c r="Z8646" s="1"/>
      <c r="AA8646" s="1"/>
      <c r="AB8646" s="1"/>
      <c r="AC8646" s="1"/>
    </row>
    <row r="8647" spans="1:29" ht="15" customHeight="1" x14ac:dyDescent="0.25">
      <c r="A8647" s="342"/>
      <c r="B8647" s="417"/>
      <c r="C8647" s="418"/>
      <c r="S8647" s="367"/>
      <c r="T8647" s="367"/>
      <c r="U8647" s="368"/>
      <c r="V8647" s="1"/>
      <c r="W8647" s="1"/>
      <c r="X8647" s="1"/>
      <c r="Y8647" s="1"/>
      <c r="Z8647" s="1"/>
      <c r="AA8647" s="1"/>
      <c r="AB8647" s="1"/>
      <c r="AC8647" s="1"/>
    </row>
    <row r="8648" spans="1:29" ht="15" customHeight="1" x14ac:dyDescent="0.25">
      <c r="A8648" s="342"/>
      <c r="B8648" s="417"/>
      <c r="C8648" s="418"/>
      <c r="S8648" s="367"/>
      <c r="T8648" s="367"/>
      <c r="U8648" s="368"/>
      <c r="V8648" s="1"/>
      <c r="W8648" s="1"/>
      <c r="X8648" s="1"/>
      <c r="Y8648" s="1"/>
      <c r="Z8648" s="1"/>
      <c r="AA8648" s="1"/>
      <c r="AB8648" s="1"/>
      <c r="AC8648" s="1"/>
    </row>
    <row r="8649" spans="1:29" ht="15" customHeight="1" x14ac:dyDescent="0.25">
      <c r="A8649" s="342"/>
      <c r="B8649" s="417"/>
      <c r="C8649" s="418"/>
      <c r="S8649" s="367"/>
      <c r="T8649" s="367"/>
      <c r="U8649" s="368"/>
      <c r="V8649" s="1"/>
      <c r="W8649" s="1"/>
      <c r="X8649" s="1"/>
      <c r="Y8649" s="1"/>
      <c r="Z8649" s="1"/>
      <c r="AA8649" s="1"/>
      <c r="AB8649" s="1"/>
      <c r="AC8649" s="1"/>
    </row>
    <row r="8650" spans="1:29" ht="15" customHeight="1" x14ac:dyDescent="0.25">
      <c r="A8650" s="342"/>
      <c r="B8650" s="417"/>
      <c r="C8650" s="418"/>
      <c r="S8650" s="367"/>
      <c r="T8650" s="367"/>
      <c r="U8650" s="368"/>
      <c r="V8650" s="1"/>
      <c r="W8650" s="1"/>
      <c r="X8650" s="1"/>
      <c r="Y8650" s="1"/>
      <c r="Z8650" s="1"/>
      <c r="AA8650" s="1"/>
      <c r="AB8650" s="1"/>
      <c r="AC8650" s="1"/>
    </row>
    <row r="8651" spans="1:29" ht="15" customHeight="1" x14ac:dyDescent="0.25">
      <c r="A8651" s="342"/>
      <c r="B8651" s="417"/>
      <c r="C8651" s="418"/>
      <c r="S8651" s="367"/>
      <c r="T8651" s="367"/>
      <c r="U8651" s="368"/>
      <c r="V8651" s="1"/>
      <c r="W8651" s="1"/>
      <c r="X8651" s="1"/>
      <c r="Y8651" s="1"/>
      <c r="Z8651" s="1"/>
      <c r="AA8651" s="1"/>
      <c r="AB8651" s="1"/>
      <c r="AC8651" s="1"/>
    </row>
    <row r="8652" spans="1:29" ht="15" customHeight="1" x14ac:dyDescent="0.25">
      <c r="A8652" s="342"/>
      <c r="B8652" s="417"/>
      <c r="C8652" s="418"/>
      <c r="S8652" s="367"/>
      <c r="T8652" s="367"/>
      <c r="U8652" s="368"/>
      <c r="V8652" s="1"/>
      <c r="W8652" s="1"/>
      <c r="X8652" s="1"/>
      <c r="Y8652" s="1"/>
      <c r="Z8652" s="1"/>
      <c r="AA8652" s="1"/>
      <c r="AB8652" s="1"/>
      <c r="AC8652" s="1"/>
    </row>
    <row r="8653" spans="1:29" ht="15" customHeight="1" x14ac:dyDescent="0.25">
      <c r="A8653" s="342"/>
      <c r="B8653" s="417"/>
      <c r="C8653" s="418"/>
      <c r="S8653" s="367"/>
      <c r="T8653" s="367"/>
      <c r="U8653" s="368"/>
      <c r="V8653" s="1"/>
      <c r="W8653" s="1"/>
      <c r="X8653" s="1"/>
      <c r="Y8653" s="1"/>
      <c r="Z8653" s="1"/>
      <c r="AA8653" s="1"/>
      <c r="AB8653" s="1"/>
      <c r="AC8653" s="1"/>
    </row>
    <row r="8654" spans="1:29" ht="15" customHeight="1" x14ac:dyDescent="0.25">
      <c r="A8654" s="342"/>
      <c r="B8654" s="417"/>
      <c r="C8654" s="418"/>
      <c r="S8654" s="367"/>
      <c r="T8654" s="367"/>
      <c r="U8654" s="368"/>
      <c r="V8654" s="1"/>
      <c r="W8654" s="1"/>
      <c r="X8654" s="1"/>
      <c r="Y8654" s="1"/>
      <c r="Z8654" s="1"/>
      <c r="AA8654" s="1"/>
      <c r="AB8654" s="1"/>
      <c r="AC8654" s="1"/>
    </row>
    <row r="8655" spans="1:29" ht="15" customHeight="1" x14ac:dyDescent="0.25">
      <c r="A8655" s="342"/>
      <c r="B8655" s="417"/>
      <c r="C8655" s="418"/>
      <c r="S8655" s="367"/>
      <c r="T8655" s="367"/>
      <c r="U8655" s="368"/>
      <c r="V8655" s="1"/>
      <c r="W8655" s="1"/>
      <c r="X8655" s="1"/>
      <c r="Y8655" s="1"/>
      <c r="Z8655" s="1"/>
      <c r="AA8655" s="1"/>
      <c r="AB8655" s="1"/>
      <c r="AC8655" s="1"/>
    </row>
    <row r="8656" spans="1:29" ht="15" customHeight="1" x14ac:dyDescent="0.25">
      <c r="A8656" s="342"/>
      <c r="B8656" s="417"/>
      <c r="C8656" s="418"/>
      <c r="S8656" s="367"/>
      <c r="T8656" s="367"/>
      <c r="U8656" s="368"/>
      <c r="V8656" s="1"/>
      <c r="W8656" s="1"/>
      <c r="X8656" s="1"/>
      <c r="Y8656" s="1"/>
      <c r="Z8656" s="1"/>
      <c r="AA8656" s="1"/>
      <c r="AB8656" s="1"/>
      <c r="AC8656" s="1"/>
    </row>
    <row r="8657" spans="1:29" ht="15" customHeight="1" x14ac:dyDescent="0.25">
      <c r="A8657" s="342"/>
      <c r="B8657" s="417"/>
      <c r="C8657" s="418"/>
      <c r="S8657" s="367"/>
      <c r="T8657" s="367"/>
      <c r="U8657" s="368"/>
      <c r="V8657" s="1"/>
      <c r="W8657" s="1"/>
      <c r="X8657" s="1"/>
      <c r="Y8657" s="1"/>
      <c r="Z8657" s="1"/>
      <c r="AA8657" s="1"/>
      <c r="AB8657" s="1"/>
      <c r="AC8657" s="1"/>
    </row>
    <row r="8658" spans="1:29" ht="15" customHeight="1" x14ac:dyDescent="0.25">
      <c r="A8658" s="342"/>
      <c r="B8658" s="417"/>
      <c r="C8658" s="418"/>
      <c r="S8658" s="367"/>
      <c r="T8658" s="367"/>
      <c r="U8658" s="368"/>
      <c r="V8658" s="1"/>
      <c r="W8658" s="1"/>
      <c r="X8658" s="1"/>
      <c r="Y8658" s="1"/>
      <c r="Z8658" s="1"/>
      <c r="AA8658" s="1"/>
      <c r="AB8658" s="1"/>
      <c r="AC8658" s="1"/>
    </row>
    <row r="8659" spans="1:29" ht="15" customHeight="1" x14ac:dyDescent="0.25">
      <c r="A8659" s="342"/>
      <c r="B8659" s="417"/>
      <c r="C8659" s="418"/>
      <c r="S8659" s="367"/>
      <c r="T8659" s="367"/>
      <c r="U8659" s="368"/>
      <c r="V8659" s="1"/>
      <c r="W8659" s="1"/>
      <c r="X8659" s="1"/>
      <c r="Y8659" s="1"/>
      <c r="Z8659" s="1"/>
      <c r="AA8659" s="1"/>
      <c r="AB8659" s="1"/>
      <c r="AC8659" s="1"/>
    </row>
    <row r="8660" spans="1:29" ht="15" customHeight="1" x14ac:dyDescent="0.25">
      <c r="A8660" s="342"/>
      <c r="B8660" s="417"/>
      <c r="C8660" s="418"/>
      <c r="S8660" s="367"/>
      <c r="T8660" s="367"/>
      <c r="U8660" s="368"/>
      <c r="V8660" s="1"/>
      <c r="W8660" s="1"/>
      <c r="X8660" s="1"/>
      <c r="Y8660" s="1"/>
      <c r="Z8660" s="1"/>
      <c r="AA8660" s="1"/>
      <c r="AB8660" s="1"/>
      <c r="AC8660" s="1"/>
    </row>
    <row r="8661" spans="1:29" ht="15" customHeight="1" x14ac:dyDescent="0.25">
      <c r="A8661" s="342"/>
      <c r="B8661" s="417"/>
      <c r="C8661" s="418"/>
      <c r="S8661" s="367"/>
      <c r="T8661" s="367"/>
      <c r="U8661" s="368"/>
      <c r="V8661" s="1"/>
      <c r="W8661" s="1"/>
      <c r="X8661" s="1"/>
      <c r="Y8661" s="1"/>
      <c r="Z8661" s="1"/>
      <c r="AA8661" s="1"/>
      <c r="AB8661" s="1"/>
      <c r="AC8661" s="1"/>
    </row>
    <row r="8662" spans="1:29" ht="15" customHeight="1" x14ac:dyDescent="0.25">
      <c r="A8662" s="342"/>
      <c r="B8662" s="417"/>
      <c r="C8662" s="418"/>
      <c r="S8662" s="367"/>
      <c r="T8662" s="367"/>
      <c r="U8662" s="368"/>
      <c r="V8662" s="1"/>
      <c r="W8662" s="1"/>
      <c r="X8662" s="1"/>
      <c r="Y8662" s="1"/>
      <c r="Z8662" s="1"/>
      <c r="AA8662" s="1"/>
      <c r="AB8662" s="1"/>
      <c r="AC8662" s="1"/>
    </row>
    <row r="8663" spans="1:29" ht="15" customHeight="1" x14ac:dyDescent="0.25">
      <c r="A8663" s="342"/>
      <c r="B8663" s="417"/>
      <c r="C8663" s="418"/>
      <c r="S8663" s="367"/>
      <c r="T8663" s="367"/>
      <c r="U8663" s="368"/>
      <c r="V8663" s="1"/>
      <c r="W8663" s="1"/>
      <c r="X8663" s="1"/>
      <c r="Y8663" s="1"/>
      <c r="Z8663" s="1"/>
      <c r="AA8663" s="1"/>
      <c r="AB8663" s="1"/>
      <c r="AC8663" s="1"/>
    </row>
    <row r="8664" spans="1:29" ht="15" customHeight="1" x14ac:dyDescent="0.25">
      <c r="A8664" s="342"/>
      <c r="B8664" s="417"/>
      <c r="C8664" s="418"/>
      <c r="S8664" s="367"/>
      <c r="T8664" s="367"/>
      <c r="U8664" s="368"/>
      <c r="V8664" s="1"/>
      <c r="W8664" s="1"/>
      <c r="X8664" s="1"/>
      <c r="Y8664" s="1"/>
      <c r="Z8664" s="1"/>
      <c r="AA8664" s="1"/>
      <c r="AB8664" s="1"/>
      <c r="AC8664" s="1"/>
    </row>
    <row r="8665" spans="1:29" ht="15" customHeight="1" x14ac:dyDescent="0.25">
      <c r="A8665" s="342"/>
      <c r="B8665" s="417"/>
      <c r="C8665" s="418"/>
      <c r="S8665" s="367"/>
      <c r="T8665" s="367"/>
      <c r="U8665" s="368"/>
      <c r="V8665" s="1"/>
      <c r="W8665" s="1"/>
      <c r="X8665" s="1"/>
      <c r="Y8665" s="1"/>
      <c r="Z8665" s="1"/>
      <c r="AA8665" s="1"/>
      <c r="AB8665" s="1"/>
      <c r="AC8665" s="1"/>
    </row>
    <row r="8666" spans="1:29" ht="15" customHeight="1" x14ac:dyDescent="0.25">
      <c r="A8666" s="342"/>
      <c r="B8666" s="417"/>
      <c r="C8666" s="418"/>
      <c r="S8666" s="367"/>
      <c r="T8666" s="367"/>
      <c r="U8666" s="368"/>
      <c r="V8666" s="1"/>
      <c r="W8666" s="1"/>
      <c r="X8666" s="1"/>
      <c r="Y8666" s="1"/>
      <c r="Z8666" s="1"/>
      <c r="AA8666" s="1"/>
      <c r="AB8666" s="1"/>
      <c r="AC8666" s="1"/>
    </row>
    <row r="8667" spans="1:29" ht="15" customHeight="1" x14ac:dyDescent="0.25">
      <c r="A8667" s="342"/>
      <c r="B8667" s="417"/>
      <c r="C8667" s="418"/>
      <c r="S8667" s="367"/>
      <c r="T8667" s="367"/>
      <c r="U8667" s="368"/>
      <c r="V8667" s="1"/>
      <c r="W8667" s="1"/>
      <c r="X8667" s="1"/>
      <c r="Y8667" s="1"/>
      <c r="Z8667" s="1"/>
      <c r="AA8667" s="1"/>
      <c r="AB8667" s="1"/>
      <c r="AC8667" s="1"/>
    </row>
    <row r="8668" spans="1:29" ht="15" customHeight="1" x14ac:dyDescent="0.25">
      <c r="A8668" s="342"/>
      <c r="B8668" s="417"/>
      <c r="C8668" s="418"/>
      <c r="S8668" s="367"/>
      <c r="T8668" s="367"/>
      <c r="U8668" s="368"/>
      <c r="V8668" s="1"/>
      <c r="W8668" s="1"/>
      <c r="X8668" s="1"/>
      <c r="Y8668" s="1"/>
      <c r="Z8668" s="1"/>
      <c r="AA8668" s="1"/>
      <c r="AB8668" s="1"/>
      <c r="AC8668" s="1"/>
    </row>
    <row r="8669" spans="1:29" ht="15" customHeight="1" x14ac:dyDescent="0.25">
      <c r="A8669" s="342"/>
      <c r="B8669" s="417"/>
      <c r="C8669" s="418"/>
      <c r="S8669" s="367"/>
      <c r="T8669" s="367"/>
      <c r="U8669" s="368"/>
      <c r="V8669" s="1"/>
      <c r="W8669" s="1"/>
      <c r="X8669" s="1"/>
      <c r="Y8669" s="1"/>
      <c r="Z8669" s="1"/>
      <c r="AA8669" s="1"/>
      <c r="AB8669" s="1"/>
      <c r="AC8669" s="1"/>
    </row>
    <row r="8670" spans="1:29" ht="15" customHeight="1" x14ac:dyDescent="0.25">
      <c r="A8670" s="342"/>
      <c r="B8670" s="417"/>
      <c r="C8670" s="418"/>
      <c r="S8670" s="367"/>
      <c r="T8670" s="367"/>
      <c r="U8670" s="368"/>
      <c r="V8670" s="1"/>
      <c r="W8670" s="1"/>
      <c r="X8670" s="1"/>
      <c r="Y8670" s="1"/>
      <c r="Z8670" s="1"/>
      <c r="AA8670" s="1"/>
      <c r="AB8670" s="1"/>
      <c r="AC8670" s="1"/>
    </row>
    <row r="8671" spans="1:29" ht="15" customHeight="1" x14ac:dyDescent="0.25">
      <c r="A8671" s="342"/>
      <c r="B8671" s="417"/>
      <c r="C8671" s="418"/>
      <c r="S8671" s="367"/>
      <c r="T8671" s="367"/>
      <c r="U8671" s="368"/>
      <c r="V8671" s="1"/>
      <c r="W8671" s="1"/>
      <c r="X8671" s="1"/>
      <c r="Y8671" s="1"/>
      <c r="Z8671" s="1"/>
      <c r="AA8671" s="1"/>
      <c r="AB8671" s="1"/>
      <c r="AC8671" s="1"/>
    </row>
    <row r="8672" spans="1:29" ht="15" customHeight="1" x14ac:dyDescent="0.25">
      <c r="A8672" s="342"/>
      <c r="B8672" s="417"/>
      <c r="C8672" s="418"/>
      <c r="S8672" s="367"/>
      <c r="T8672" s="367"/>
      <c r="U8672" s="368"/>
      <c r="V8672" s="1"/>
      <c r="W8672" s="1"/>
      <c r="X8672" s="1"/>
      <c r="Y8672" s="1"/>
      <c r="Z8672" s="1"/>
      <c r="AA8672" s="1"/>
      <c r="AB8672" s="1"/>
      <c r="AC8672" s="1"/>
    </row>
    <row r="8673" spans="1:29" ht="15" customHeight="1" x14ac:dyDescent="0.25">
      <c r="A8673" s="342"/>
      <c r="B8673" s="417"/>
      <c r="C8673" s="418"/>
      <c r="S8673" s="367"/>
      <c r="T8673" s="367"/>
      <c r="U8673" s="368"/>
      <c r="V8673" s="1"/>
      <c r="W8673" s="1"/>
      <c r="X8673" s="1"/>
      <c r="Y8673" s="1"/>
      <c r="Z8673" s="1"/>
      <c r="AA8673" s="1"/>
      <c r="AB8673" s="1"/>
      <c r="AC8673" s="1"/>
    </row>
    <row r="8674" spans="1:29" ht="15" customHeight="1" x14ac:dyDescent="0.25">
      <c r="A8674" s="342"/>
      <c r="B8674" s="417"/>
      <c r="C8674" s="418"/>
      <c r="S8674" s="367"/>
      <c r="T8674" s="367"/>
      <c r="U8674" s="368"/>
      <c r="V8674" s="1"/>
      <c r="W8674" s="1"/>
      <c r="X8674" s="1"/>
      <c r="Y8674" s="1"/>
      <c r="Z8674" s="1"/>
      <c r="AA8674" s="1"/>
      <c r="AB8674" s="1"/>
      <c r="AC8674" s="1"/>
    </row>
    <row r="8675" spans="1:29" ht="15" customHeight="1" x14ac:dyDescent="0.25">
      <c r="A8675" s="342"/>
      <c r="B8675" s="417"/>
      <c r="C8675" s="418"/>
      <c r="S8675" s="367"/>
      <c r="T8675" s="367"/>
      <c r="U8675" s="368"/>
      <c r="V8675" s="1"/>
      <c r="W8675" s="1"/>
      <c r="X8675" s="1"/>
      <c r="Y8675" s="1"/>
      <c r="Z8675" s="1"/>
      <c r="AA8675" s="1"/>
      <c r="AB8675" s="1"/>
      <c r="AC8675" s="1"/>
    </row>
    <row r="8676" spans="1:29" ht="15" customHeight="1" x14ac:dyDescent="0.25">
      <c r="A8676" s="342"/>
      <c r="B8676" s="417"/>
      <c r="C8676" s="418"/>
      <c r="S8676" s="367"/>
      <c r="T8676" s="367"/>
      <c r="U8676" s="368"/>
      <c r="V8676" s="1"/>
      <c r="W8676" s="1"/>
      <c r="X8676" s="1"/>
      <c r="Y8676" s="1"/>
      <c r="Z8676" s="1"/>
      <c r="AA8676" s="1"/>
      <c r="AB8676" s="1"/>
      <c r="AC8676" s="1"/>
    </row>
    <row r="8677" spans="1:29" ht="15" customHeight="1" x14ac:dyDescent="0.25">
      <c r="A8677" s="342"/>
      <c r="B8677" s="417"/>
      <c r="C8677" s="418"/>
      <c r="S8677" s="367"/>
      <c r="T8677" s="367"/>
      <c r="U8677" s="368"/>
      <c r="V8677" s="1"/>
      <c r="W8677" s="1"/>
      <c r="X8677" s="1"/>
      <c r="Y8677" s="1"/>
      <c r="Z8677" s="1"/>
      <c r="AA8677" s="1"/>
      <c r="AB8677" s="1"/>
      <c r="AC8677" s="1"/>
    </row>
    <row r="8678" spans="1:29" ht="15" customHeight="1" x14ac:dyDescent="0.25">
      <c r="A8678" s="342"/>
      <c r="B8678" s="417"/>
      <c r="C8678" s="418"/>
      <c r="S8678" s="367"/>
      <c r="T8678" s="367"/>
      <c r="U8678" s="368"/>
      <c r="V8678" s="1"/>
      <c r="W8678" s="1"/>
      <c r="X8678" s="1"/>
      <c r="Y8678" s="1"/>
      <c r="Z8678" s="1"/>
      <c r="AA8678" s="1"/>
      <c r="AB8678" s="1"/>
      <c r="AC8678" s="1"/>
    </row>
    <row r="8679" spans="1:29" ht="15" customHeight="1" x14ac:dyDescent="0.25">
      <c r="A8679" s="342"/>
      <c r="B8679" s="417"/>
      <c r="C8679" s="418"/>
      <c r="S8679" s="367"/>
      <c r="T8679" s="367"/>
      <c r="U8679" s="368"/>
      <c r="V8679" s="1"/>
      <c r="W8679" s="1"/>
      <c r="X8679" s="1"/>
      <c r="Y8679" s="1"/>
      <c r="Z8679" s="1"/>
      <c r="AA8679" s="1"/>
      <c r="AB8679" s="1"/>
      <c r="AC8679" s="1"/>
    </row>
    <row r="8680" spans="1:29" ht="15" customHeight="1" x14ac:dyDescent="0.25">
      <c r="A8680" s="342"/>
      <c r="B8680" s="417"/>
      <c r="C8680" s="418"/>
      <c r="S8680" s="367"/>
      <c r="T8680" s="367"/>
      <c r="U8680" s="368"/>
      <c r="V8680" s="1"/>
      <c r="W8680" s="1"/>
      <c r="X8680" s="1"/>
      <c r="Y8680" s="1"/>
      <c r="Z8680" s="1"/>
      <c r="AA8680" s="1"/>
      <c r="AB8680" s="1"/>
      <c r="AC8680" s="1"/>
    </row>
    <row r="8681" spans="1:29" ht="15" customHeight="1" x14ac:dyDescent="0.25">
      <c r="A8681" s="342"/>
      <c r="B8681" s="417"/>
      <c r="C8681" s="418"/>
      <c r="S8681" s="367"/>
      <c r="T8681" s="367"/>
      <c r="U8681" s="368"/>
      <c r="V8681" s="1"/>
      <c r="W8681" s="1"/>
      <c r="X8681" s="1"/>
      <c r="Y8681" s="1"/>
      <c r="Z8681" s="1"/>
      <c r="AA8681" s="1"/>
      <c r="AB8681" s="1"/>
      <c r="AC8681" s="1"/>
    </row>
    <row r="8682" spans="1:29" ht="15" customHeight="1" x14ac:dyDescent="0.25">
      <c r="A8682" s="342"/>
      <c r="B8682" s="417"/>
      <c r="C8682" s="418"/>
      <c r="S8682" s="367"/>
      <c r="T8682" s="367"/>
      <c r="U8682" s="368"/>
      <c r="V8682" s="1"/>
      <c r="W8682" s="1"/>
      <c r="X8682" s="1"/>
      <c r="Y8682" s="1"/>
      <c r="Z8682" s="1"/>
      <c r="AA8682" s="1"/>
      <c r="AB8682" s="1"/>
      <c r="AC8682" s="1"/>
    </row>
    <row r="8683" spans="1:29" ht="15" customHeight="1" x14ac:dyDescent="0.25">
      <c r="A8683" s="342"/>
      <c r="B8683" s="417"/>
      <c r="C8683" s="418"/>
      <c r="S8683" s="367"/>
      <c r="T8683" s="367"/>
      <c r="U8683" s="368"/>
      <c r="V8683" s="1"/>
      <c r="W8683" s="1"/>
      <c r="X8683" s="1"/>
      <c r="Y8683" s="1"/>
      <c r="Z8683" s="1"/>
      <c r="AA8683" s="1"/>
      <c r="AB8683" s="1"/>
      <c r="AC8683" s="1"/>
    </row>
    <row r="8684" spans="1:29" ht="15" customHeight="1" x14ac:dyDescent="0.25">
      <c r="A8684" s="342"/>
      <c r="B8684" s="417"/>
      <c r="C8684" s="418"/>
      <c r="S8684" s="367"/>
      <c r="T8684" s="367"/>
      <c r="U8684" s="368"/>
      <c r="V8684" s="1"/>
      <c r="W8684" s="1"/>
      <c r="X8684" s="1"/>
      <c r="Y8684" s="1"/>
      <c r="Z8684" s="1"/>
      <c r="AA8684" s="1"/>
      <c r="AB8684" s="1"/>
      <c r="AC8684" s="1"/>
    </row>
    <row r="8685" spans="1:29" ht="15" customHeight="1" x14ac:dyDescent="0.25">
      <c r="A8685" s="342"/>
      <c r="B8685" s="417"/>
      <c r="C8685" s="418"/>
      <c r="S8685" s="367"/>
      <c r="T8685" s="367"/>
      <c r="U8685" s="368"/>
      <c r="V8685" s="1"/>
      <c r="W8685" s="1"/>
      <c r="X8685" s="1"/>
      <c r="Y8685" s="1"/>
      <c r="Z8685" s="1"/>
      <c r="AA8685" s="1"/>
      <c r="AB8685" s="1"/>
      <c r="AC8685" s="1"/>
    </row>
    <row r="8686" spans="1:29" ht="15" customHeight="1" x14ac:dyDescent="0.25">
      <c r="A8686" s="342"/>
      <c r="B8686" s="417"/>
      <c r="C8686" s="418"/>
      <c r="S8686" s="367"/>
      <c r="T8686" s="367"/>
      <c r="U8686" s="368"/>
      <c r="V8686" s="1"/>
      <c r="W8686" s="1"/>
      <c r="X8686" s="1"/>
      <c r="Y8686" s="1"/>
      <c r="Z8686" s="1"/>
      <c r="AA8686" s="1"/>
      <c r="AB8686" s="1"/>
      <c r="AC8686" s="1"/>
    </row>
    <row r="8687" spans="1:29" ht="15" customHeight="1" x14ac:dyDescent="0.25">
      <c r="A8687" s="342"/>
      <c r="B8687" s="417"/>
      <c r="C8687" s="418"/>
      <c r="S8687" s="367"/>
      <c r="T8687" s="367"/>
      <c r="U8687" s="368"/>
      <c r="V8687" s="1"/>
      <c r="W8687" s="1"/>
      <c r="X8687" s="1"/>
      <c r="Y8687" s="1"/>
      <c r="Z8687" s="1"/>
      <c r="AA8687" s="1"/>
      <c r="AB8687" s="1"/>
      <c r="AC8687" s="1"/>
    </row>
    <row r="8688" spans="1:29" ht="15" customHeight="1" x14ac:dyDescent="0.25">
      <c r="A8688" s="342"/>
      <c r="B8688" s="417"/>
      <c r="C8688" s="418"/>
      <c r="S8688" s="367"/>
      <c r="T8688" s="367"/>
      <c r="U8688" s="368"/>
      <c r="V8688" s="1"/>
      <c r="W8688" s="1"/>
      <c r="X8688" s="1"/>
      <c r="Y8688" s="1"/>
      <c r="Z8688" s="1"/>
      <c r="AA8688" s="1"/>
      <c r="AB8688" s="1"/>
      <c r="AC8688" s="1"/>
    </row>
    <row r="8689" spans="1:29" ht="15" customHeight="1" x14ac:dyDescent="0.25">
      <c r="A8689" s="342"/>
      <c r="B8689" s="417"/>
      <c r="C8689" s="418"/>
      <c r="S8689" s="367"/>
      <c r="T8689" s="367"/>
      <c r="U8689" s="368"/>
      <c r="V8689" s="1"/>
      <c r="W8689" s="1"/>
      <c r="X8689" s="1"/>
      <c r="Y8689" s="1"/>
      <c r="Z8689" s="1"/>
      <c r="AA8689" s="1"/>
      <c r="AB8689" s="1"/>
      <c r="AC8689" s="1"/>
    </row>
    <row r="8690" spans="1:29" ht="15" customHeight="1" x14ac:dyDescent="0.25">
      <c r="A8690" s="342"/>
      <c r="B8690" s="417"/>
      <c r="C8690" s="418"/>
      <c r="S8690" s="367"/>
      <c r="T8690" s="367"/>
      <c r="U8690" s="368"/>
      <c r="V8690" s="1"/>
      <c r="W8690" s="1"/>
      <c r="X8690" s="1"/>
      <c r="Y8690" s="1"/>
      <c r="Z8690" s="1"/>
      <c r="AA8690" s="1"/>
      <c r="AB8690" s="1"/>
      <c r="AC8690" s="1"/>
    </row>
    <row r="8691" spans="1:29" ht="15" customHeight="1" x14ac:dyDescent="0.25">
      <c r="A8691" s="342"/>
      <c r="B8691" s="417"/>
      <c r="C8691" s="418"/>
      <c r="S8691" s="367"/>
      <c r="T8691" s="367"/>
      <c r="U8691" s="368"/>
      <c r="V8691" s="1"/>
      <c r="W8691" s="1"/>
      <c r="X8691" s="1"/>
      <c r="Y8691" s="1"/>
      <c r="Z8691" s="1"/>
      <c r="AA8691" s="1"/>
      <c r="AB8691" s="1"/>
      <c r="AC8691" s="1"/>
    </row>
    <row r="8692" spans="1:29" ht="15" customHeight="1" x14ac:dyDescent="0.25">
      <c r="A8692" s="342"/>
      <c r="B8692" s="417"/>
      <c r="C8692" s="418"/>
      <c r="S8692" s="367"/>
      <c r="T8692" s="367"/>
      <c r="U8692" s="368"/>
      <c r="V8692" s="1"/>
      <c r="W8692" s="1"/>
      <c r="X8692" s="1"/>
      <c r="Y8692" s="1"/>
      <c r="Z8692" s="1"/>
      <c r="AA8692" s="1"/>
      <c r="AB8692" s="1"/>
      <c r="AC8692" s="1"/>
    </row>
    <row r="8693" spans="1:29" ht="15" customHeight="1" x14ac:dyDescent="0.25">
      <c r="A8693" s="342"/>
      <c r="B8693" s="417"/>
      <c r="C8693" s="418"/>
      <c r="S8693" s="367"/>
      <c r="T8693" s="367"/>
      <c r="U8693" s="368"/>
      <c r="V8693" s="1"/>
      <c r="W8693" s="1"/>
      <c r="X8693" s="1"/>
      <c r="Y8693" s="1"/>
      <c r="Z8693" s="1"/>
      <c r="AA8693" s="1"/>
      <c r="AB8693" s="1"/>
      <c r="AC8693" s="1"/>
    </row>
    <row r="8694" spans="1:29" ht="15" customHeight="1" x14ac:dyDescent="0.25">
      <c r="A8694" s="342"/>
      <c r="B8694" s="417"/>
      <c r="C8694" s="418"/>
      <c r="S8694" s="367"/>
      <c r="T8694" s="367"/>
      <c r="U8694" s="368"/>
      <c r="V8694" s="1"/>
      <c r="W8694" s="1"/>
      <c r="X8694" s="1"/>
      <c r="Y8694" s="1"/>
      <c r="Z8694" s="1"/>
      <c r="AA8694" s="1"/>
      <c r="AB8694" s="1"/>
      <c r="AC8694" s="1"/>
    </row>
    <row r="8695" spans="1:29" ht="15" customHeight="1" x14ac:dyDescent="0.25">
      <c r="A8695" s="342"/>
      <c r="B8695" s="417"/>
      <c r="C8695" s="418"/>
      <c r="S8695" s="367"/>
      <c r="T8695" s="367"/>
      <c r="U8695" s="368"/>
      <c r="V8695" s="1"/>
      <c r="W8695" s="1"/>
      <c r="X8695" s="1"/>
      <c r="Y8695" s="1"/>
      <c r="Z8695" s="1"/>
      <c r="AA8695" s="1"/>
      <c r="AB8695" s="1"/>
      <c r="AC8695" s="1"/>
    </row>
    <row r="8696" spans="1:29" ht="15" customHeight="1" x14ac:dyDescent="0.25">
      <c r="A8696" s="342"/>
      <c r="B8696" s="417"/>
      <c r="C8696" s="418"/>
      <c r="S8696" s="367"/>
      <c r="T8696" s="367"/>
      <c r="U8696" s="368"/>
      <c r="V8696" s="1"/>
      <c r="W8696" s="1"/>
      <c r="X8696" s="1"/>
      <c r="Y8696" s="1"/>
      <c r="Z8696" s="1"/>
      <c r="AA8696" s="1"/>
      <c r="AB8696" s="1"/>
      <c r="AC8696" s="1"/>
    </row>
    <row r="8697" spans="1:29" ht="15" customHeight="1" x14ac:dyDescent="0.25">
      <c r="A8697" s="342"/>
      <c r="B8697" s="417"/>
      <c r="C8697" s="418"/>
      <c r="S8697" s="367"/>
      <c r="T8697" s="367"/>
      <c r="U8697" s="368"/>
      <c r="V8697" s="1"/>
      <c r="W8697" s="1"/>
      <c r="X8697" s="1"/>
      <c r="Y8697" s="1"/>
      <c r="Z8697" s="1"/>
      <c r="AA8697" s="1"/>
      <c r="AB8697" s="1"/>
      <c r="AC8697" s="1"/>
    </row>
    <row r="8698" spans="1:29" ht="15" customHeight="1" x14ac:dyDescent="0.25">
      <c r="A8698" s="342"/>
      <c r="B8698" s="417"/>
      <c r="C8698" s="418"/>
      <c r="S8698" s="367"/>
      <c r="T8698" s="367"/>
      <c r="U8698" s="368"/>
      <c r="V8698" s="1"/>
      <c r="W8698" s="1"/>
      <c r="X8698" s="1"/>
      <c r="Y8698" s="1"/>
      <c r="Z8698" s="1"/>
      <c r="AA8698" s="1"/>
      <c r="AB8698" s="1"/>
      <c r="AC8698" s="1"/>
    </row>
    <row r="8699" spans="1:29" ht="15" customHeight="1" x14ac:dyDescent="0.25">
      <c r="A8699" s="342"/>
      <c r="B8699" s="417"/>
      <c r="C8699" s="418"/>
      <c r="S8699" s="367"/>
      <c r="T8699" s="367"/>
      <c r="U8699" s="368"/>
      <c r="V8699" s="1"/>
      <c r="W8699" s="1"/>
      <c r="X8699" s="1"/>
      <c r="Y8699" s="1"/>
      <c r="Z8699" s="1"/>
      <c r="AA8699" s="1"/>
      <c r="AB8699" s="1"/>
      <c r="AC8699" s="1"/>
    </row>
    <row r="8700" spans="1:29" ht="15" customHeight="1" x14ac:dyDescent="0.25">
      <c r="A8700" s="342"/>
      <c r="B8700" s="417"/>
      <c r="C8700" s="418"/>
      <c r="S8700" s="367"/>
      <c r="T8700" s="367"/>
      <c r="U8700" s="368"/>
      <c r="V8700" s="1"/>
      <c r="W8700" s="1"/>
      <c r="X8700" s="1"/>
      <c r="Y8700" s="1"/>
      <c r="Z8700" s="1"/>
      <c r="AA8700" s="1"/>
      <c r="AB8700" s="1"/>
      <c r="AC8700" s="1"/>
    </row>
    <row r="8701" spans="1:29" ht="15" customHeight="1" x14ac:dyDescent="0.25">
      <c r="A8701" s="342"/>
      <c r="B8701" s="417"/>
      <c r="C8701" s="418"/>
      <c r="S8701" s="367"/>
      <c r="T8701" s="367"/>
      <c r="U8701" s="368"/>
      <c r="V8701" s="1"/>
      <c r="W8701" s="1"/>
      <c r="X8701" s="1"/>
      <c r="Y8701" s="1"/>
      <c r="Z8701" s="1"/>
      <c r="AA8701" s="1"/>
      <c r="AB8701" s="1"/>
      <c r="AC8701" s="1"/>
    </row>
    <row r="8702" spans="1:29" ht="15" customHeight="1" x14ac:dyDescent="0.25">
      <c r="A8702" s="342"/>
      <c r="B8702" s="417"/>
      <c r="C8702" s="418"/>
      <c r="S8702" s="367"/>
      <c r="T8702" s="367"/>
      <c r="U8702" s="368"/>
      <c r="V8702" s="1"/>
      <c r="W8702" s="1"/>
      <c r="X8702" s="1"/>
      <c r="Y8702" s="1"/>
      <c r="Z8702" s="1"/>
      <c r="AA8702" s="1"/>
      <c r="AB8702" s="1"/>
      <c r="AC8702" s="1"/>
    </row>
    <row r="8703" spans="1:29" ht="15" customHeight="1" x14ac:dyDescent="0.25">
      <c r="A8703" s="342"/>
      <c r="B8703" s="417"/>
      <c r="C8703" s="418"/>
      <c r="S8703" s="367"/>
      <c r="T8703" s="367"/>
      <c r="U8703" s="368"/>
      <c r="V8703" s="1"/>
      <c r="W8703" s="1"/>
      <c r="X8703" s="1"/>
      <c r="Y8703" s="1"/>
      <c r="Z8703" s="1"/>
      <c r="AA8703" s="1"/>
      <c r="AB8703" s="1"/>
      <c r="AC8703" s="1"/>
    </row>
    <row r="8704" spans="1:29" ht="15" customHeight="1" x14ac:dyDescent="0.25">
      <c r="A8704" s="342"/>
      <c r="B8704" s="417"/>
      <c r="C8704" s="418"/>
      <c r="S8704" s="367"/>
      <c r="T8704" s="367"/>
      <c r="U8704" s="368"/>
      <c r="V8704" s="1"/>
      <c r="W8704" s="1"/>
      <c r="X8704" s="1"/>
      <c r="Y8704" s="1"/>
      <c r="Z8704" s="1"/>
      <c r="AA8704" s="1"/>
      <c r="AB8704" s="1"/>
      <c r="AC8704" s="1"/>
    </row>
    <row r="8705" spans="1:29" ht="15" customHeight="1" x14ac:dyDescent="0.25">
      <c r="A8705" s="342"/>
      <c r="B8705" s="417"/>
      <c r="C8705" s="418"/>
      <c r="S8705" s="367"/>
      <c r="T8705" s="367"/>
      <c r="U8705" s="368"/>
      <c r="V8705" s="1"/>
      <c r="W8705" s="1"/>
      <c r="X8705" s="1"/>
      <c r="Y8705" s="1"/>
      <c r="Z8705" s="1"/>
      <c r="AA8705" s="1"/>
      <c r="AB8705" s="1"/>
      <c r="AC8705" s="1"/>
    </row>
    <row r="8706" spans="1:29" ht="15" customHeight="1" x14ac:dyDescent="0.25">
      <c r="A8706" s="342"/>
      <c r="B8706" s="417"/>
      <c r="C8706" s="418"/>
      <c r="S8706" s="367"/>
      <c r="T8706" s="367"/>
      <c r="U8706" s="368"/>
      <c r="V8706" s="1"/>
      <c r="W8706" s="1"/>
      <c r="X8706" s="1"/>
      <c r="Y8706" s="1"/>
      <c r="Z8706" s="1"/>
      <c r="AA8706" s="1"/>
      <c r="AB8706" s="1"/>
      <c r="AC8706" s="1"/>
    </row>
    <row r="8707" spans="1:29" ht="15" customHeight="1" x14ac:dyDescent="0.25">
      <c r="A8707" s="342"/>
      <c r="B8707" s="417"/>
      <c r="C8707" s="418"/>
      <c r="S8707" s="367"/>
      <c r="T8707" s="367"/>
      <c r="U8707" s="368"/>
      <c r="V8707" s="1"/>
      <c r="W8707" s="1"/>
      <c r="X8707" s="1"/>
      <c r="Y8707" s="1"/>
      <c r="Z8707" s="1"/>
      <c r="AA8707" s="1"/>
      <c r="AB8707" s="1"/>
      <c r="AC8707" s="1"/>
    </row>
    <row r="8708" spans="1:29" ht="15" customHeight="1" x14ac:dyDescent="0.25">
      <c r="A8708" s="342"/>
      <c r="B8708" s="417"/>
      <c r="C8708" s="418"/>
      <c r="S8708" s="367"/>
      <c r="T8708" s="367"/>
      <c r="U8708" s="368"/>
      <c r="V8708" s="1"/>
      <c r="W8708" s="1"/>
      <c r="X8708" s="1"/>
      <c r="Y8708" s="1"/>
      <c r="Z8708" s="1"/>
      <c r="AA8708" s="1"/>
      <c r="AB8708" s="1"/>
      <c r="AC8708" s="1"/>
    </row>
    <row r="8709" spans="1:29" ht="15" customHeight="1" x14ac:dyDescent="0.25">
      <c r="A8709" s="342"/>
      <c r="B8709" s="417"/>
      <c r="C8709" s="418"/>
      <c r="S8709" s="367"/>
      <c r="T8709" s="367"/>
      <c r="U8709" s="368"/>
      <c r="V8709" s="1"/>
      <c r="W8709" s="1"/>
      <c r="X8709" s="1"/>
      <c r="Y8709" s="1"/>
      <c r="Z8709" s="1"/>
      <c r="AA8709" s="1"/>
      <c r="AB8709" s="1"/>
      <c r="AC8709" s="1"/>
    </row>
    <row r="8710" spans="1:29" ht="15" customHeight="1" x14ac:dyDescent="0.25">
      <c r="A8710" s="342"/>
      <c r="B8710" s="417"/>
      <c r="C8710" s="418"/>
      <c r="S8710" s="367"/>
      <c r="T8710" s="367"/>
      <c r="U8710" s="368"/>
      <c r="V8710" s="1"/>
      <c r="W8710" s="1"/>
      <c r="X8710" s="1"/>
      <c r="Y8710" s="1"/>
      <c r="Z8710" s="1"/>
      <c r="AA8710" s="1"/>
      <c r="AB8710" s="1"/>
      <c r="AC8710" s="1"/>
    </row>
    <row r="8711" spans="1:29" ht="15" customHeight="1" x14ac:dyDescent="0.25">
      <c r="A8711" s="342"/>
      <c r="B8711" s="417"/>
      <c r="C8711" s="418"/>
      <c r="S8711" s="367"/>
      <c r="T8711" s="367"/>
      <c r="U8711" s="368"/>
      <c r="V8711" s="1"/>
      <c r="W8711" s="1"/>
      <c r="X8711" s="1"/>
      <c r="Y8711" s="1"/>
      <c r="Z8711" s="1"/>
      <c r="AA8711" s="1"/>
      <c r="AB8711" s="1"/>
      <c r="AC8711" s="1"/>
    </row>
    <row r="8712" spans="1:29" ht="15" customHeight="1" x14ac:dyDescent="0.25">
      <c r="A8712" s="342"/>
      <c r="B8712" s="417"/>
      <c r="C8712" s="418"/>
      <c r="S8712" s="367"/>
      <c r="T8712" s="367"/>
      <c r="U8712" s="368"/>
      <c r="V8712" s="1"/>
      <c r="W8712" s="1"/>
      <c r="X8712" s="1"/>
      <c r="Y8712" s="1"/>
      <c r="Z8712" s="1"/>
      <c r="AA8712" s="1"/>
      <c r="AB8712" s="1"/>
      <c r="AC8712" s="1"/>
    </row>
    <row r="8713" spans="1:29" ht="15" customHeight="1" x14ac:dyDescent="0.25">
      <c r="A8713" s="342"/>
      <c r="B8713" s="417"/>
      <c r="C8713" s="418"/>
      <c r="S8713" s="367"/>
      <c r="T8713" s="367"/>
      <c r="U8713" s="368"/>
      <c r="V8713" s="1"/>
      <c r="W8713" s="1"/>
      <c r="X8713" s="1"/>
      <c r="Y8713" s="1"/>
      <c r="Z8713" s="1"/>
      <c r="AA8713" s="1"/>
      <c r="AB8713" s="1"/>
      <c r="AC8713" s="1"/>
    </row>
    <row r="8714" spans="1:29" ht="15" customHeight="1" x14ac:dyDescent="0.25">
      <c r="A8714" s="342"/>
      <c r="B8714" s="417"/>
      <c r="C8714" s="418"/>
      <c r="S8714" s="367"/>
      <c r="T8714" s="367"/>
      <c r="U8714" s="368"/>
      <c r="V8714" s="1"/>
      <c r="W8714" s="1"/>
      <c r="X8714" s="1"/>
      <c r="Y8714" s="1"/>
      <c r="Z8714" s="1"/>
      <c r="AA8714" s="1"/>
      <c r="AB8714" s="1"/>
      <c r="AC8714" s="1"/>
    </row>
    <row r="8715" spans="1:29" ht="15" customHeight="1" x14ac:dyDescent="0.25">
      <c r="A8715" s="342"/>
      <c r="B8715" s="417"/>
      <c r="C8715" s="418"/>
      <c r="S8715" s="367"/>
      <c r="T8715" s="367"/>
      <c r="U8715" s="368"/>
      <c r="V8715" s="1"/>
      <c r="W8715" s="1"/>
      <c r="X8715" s="1"/>
      <c r="Y8715" s="1"/>
      <c r="Z8715" s="1"/>
      <c r="AA8715" s="1"/>
      <c r="AB8715" s="1"/>
      <c r="AC8715" s="1"/>
    </row>
    <row r="8716" spans="1:29" ht="15" customHeight="1" x14ac:dyDescent="0.25">
      <c r="A8716" s="342"/>
      <c r="B8716" s="417"/>
      <c r="C8716" s="418"/>
      <c r="S8716" s="367"/>
      <c r="T8716" s="367"/>
      <c r="U8716" s="368"/>
      <c r="V8716" s="1"/>
      <c r="W8716" s="1"/>
      <c r="X8716" s="1"/>
      <c r="Y8716" s="1"/>
      <c r="Z8716" s="1"/>
      <c r="AA8716" s="1"/>
      <c r="AB8716" s="1"/>
      <c r="AC8716" s="1"/>
    </row>
    <row r="8717" spans="1:29" ht="15" customHeight="1" x14ac:dyDescent="0.25">
      <c r="A8717" s="342"/>
      <c r="B8717" s="417"/>
      <c r="C8717" s="418"/>
      <c r="S8717" s="367"/>
      <c r="T8717" s="367"/>
      <c r="U8717" s="368"/>
      <c r="V8717" s="1"/>
      <c r="W8717" s="1"/>
      <c r="X8717" s="1"/>
      <c r="Y8717" s="1"/>
      <c r="Z8717" s="1"/>
      <c r="AA8717" s="1"/>
      <c r="AB8717" s="1"/>
      <c r="AC8717" s="1"/>
    </row>
    <row r="8718" spans="1:29" ht="15" customHeight="1" x14ac:dyDescent="0.25">
      <c r="A8718" s="342"/>
      <c r="B8718" s="417"/>
      <c r="C8718" s="418"/>
      <c r="S8718" s="367"/>
      <c r="T8718" s="367"/>
      <c r="U8718" s="368"/>
      <c r="V8718" s="1"/>
      <c r="W8718" s="1"/>
      <c r="X8718" s="1"/>
      <c r="Y8718" s="1"/>
      <c r="Z8718" s="1"/>
      <c r="AA8718" s="1"/>
      <c r="AB8718" s="1"/>
      <c r="AC8718" s="1"/>
    </row>
    <row r="8719" spans="1:29" ht="15" customHeight="1" x14ac:dyDescent="0.25">
      <c r="A8719" s="342"/>
      <c r="B8719" s="417"/>
      <c r="C8719" s="418"/>
      <c r="S8719" s="367"/>
      <c r="T8719" s="367"/>
      <c r="U8719" s="368"/>
      <c r="V8719" s="1"/>
      <c r="W8719" s="1"/>
      <c r="X8719" s="1"/>
      <c r="Y8719" s="1"/>
      <c r="Z8719" s="1"/>
      <c r="AA8719" s="1"/>
      <c r="AB8719" s="1"/>
      <c r="AC8719" s="1"/>
    </row>
    <row r="8720" spans="1:29" ht="15" customHeight="1" x14ac:dyDescent="0.25">
      <c r="A8720" s="342"/>
      <c r="B8720" s="417"/>
      <c r="C8720" s="418"/>
      <c r="S8720" s="367"/>
      <c r="T8720" s="367"/>
      <c r="U8720" s="368"/>
      <c r="V8720" s="1"/>
      <c r="W8720" s="1"/>
      <c r="X8720" s="1"/>
      <c r="Y8720" s="1"/>
      <c r="Z8720" s="1"/>
      <c r="AA8720" s="1"/>
      <c r="AB8720" s="1"/>
      <c r="AC8720" s="1"/>
    </row>
    <row r="8721" spans="1:29" ht="15" customHeight="1" x14ac:dyDescent="0.25">
      <c r="A8721" s="342"/>
      <c r="B8721" s="417"/>
      <c r="C8721" s="418"/>
      <c r="S8721" s="367"/>
      <c r="T8721" s="367"/>
      <c r="U8721" s="368"/>
      <c r="V8721" s="1"/>
      <c r="W8721" s="1"/>
      <c r="X8721" s="1"/>
      <c r="Y8721" s="1"/>
      <c r="Z8721" s="1"/>
      <c r="AA8721" s="1"/>
      <c r="AB8721" s="1"/>
      <c r="AC8721" s="1"/>
    </row>
    <row r="8722" spans="1:29" ht="15" customHeight="1" x14ac:dyDescent="0.25">
      <c r="A8722" s="342"/>
      <c r="B8722" s="417"/>
      <c r="C8722" s="418"/>
      <c r="S8722" s="367"/>
      <c r="T8722" s="367"/>
      <c r="U8722" s="368"/>
      <c r="V8722" s="1"/>
      <c r="W8722" s="1"/>
      <c r="X8722" s="1"/>
      <c r="Y8722" s="1"/>
      <c r="Z8722" s="1"/>
      <c r="AA8722" s="1"/>
      <c r="AB8722" s="1"/>
      <c r="AC8722" s="1"/>
    </row>
    <row r="8723" spans="1:29" ht="15" customHeight="1" x14ac:dyDescent="0.25">
      <c r="A8723" s="342"/>
      <c r="B8723" s="417"/>
      <c r="C8723" s="418"/>
      <c r="S8723" s="367"/>
      <c r="T8723" s="367"/>
      <c r="U8723" s="368"/>
      <c r="V8723" s="1"/>
      <c r="W8723" s="1"/>
      <c r="X8723" s="1"/>
      <c r="Y8723" s="1"/>
      <c r="Z8723" s="1"/>
      <c r="AA8723" s="1"/>
      <c r="AB8723" s="1"/>
      <c r="AC8723" s="1"/>
    </row>
    <row r="8724" spans="1:29" ht="15" customHeight="1" x14ac:dyDescent="0.25">
      <c r="A8724" s="342"/>
      <c r="B8724" s="417"/>
      <c r="C8724" s="418"/>
      <c r="S8724" s="367"/>
      <c r="T8724" s="367"/>
      <c r="U8724" s="368"/>
      <c r="V8724" s="1"/>
      <c r="W8724" s="1"/>
      <c r="X8724" s="1"/>
      <c r="Y8724" s="1"/>
      <c r="Z8724" s="1"/>
      <c r="AA8724" s="1"/>
      <c r="AB8724" s="1"/>
      <c r="AC8724" s="1"/>
    </row>
    <row r="8725" spans="1:29" ht="15" customHeight="1" x14ac:dyDescent="0.25">
      <c r="A8725" s="342"/>
      <c r="B8725" s="417"/>
      <c r="C8725" s="418"/>
      <c r="S8725" s="367"/>
      <c r="T8725" s="367"/>
      <c r="U8725" s="368"/>
      <c r="V8725" s="1"/>
      <c r="W8725" s="1"/>
      <c r="X8725" s="1"/>
      <c r="Y8725" s="1"/>
      <c r="Z8725" s="1"/>
      <c r="AA8725" s="1"/>
      <c r="AB8725" s="1"/>
      <c r="AC8725" s="1"/>
    </row>
    <row r="8726" spans="1:29" ht="15" customHeight="1" x14ac:dyDescent="0.25">
      <c r="A8726" s="342"/>
      <c r="B8726" s="417"/>
      <c r="C8726" s="418"/>
      <c r="S8726" s="367"/>
      <c r="T8726" s="367"/>
      <c r="U8726" s="368"/>
      <c r="V8726" s="1"/>
      <c r="W8726" s="1"/>
      <c r="X8726" s="1"/>
      <c r="Y8726" s="1"/>
      <c r="Z8726" s="1"/>
      <c r="AA8726" s="1"/>
      <c r="AB8726" s="1"/>
      <c r="AC8726" s="1"/>
    </row>
    <row r="8727" spans="1:29" ht="15" customHeight="1" x14ac:dyDescent="0.25">
      <c r="A8727" s="342"/>
      <c r="B8727" s="417"/>
      <c r="C8727" s="418"/>
      <c r="S8727" s="367"/>
      <c r="T8727" s="367"/>
      <c r="U8727" s="368"/>
      <c r="V8727" s="1"/>
      <c r="W8727" s="1"/>
      <c r="X8727" s="1"/>
      <c r="Y8727" s="1"/>
      <c r="Z8727" s="1"/>
      <c r="AA8727" s="1"/>
      <c r="AB8727" s="1"/>
      <c r="AC8727" s="1"/>
    </row>
    <row r="8728" spans="1:29" ht="15" customHeight="1" x14ac:dyDescent="0.25">
      <c r="A8728" s="342"/>
      <c r="B8728" s="417"/>
      <c r="C8728" s="418"/>
      <c r="S8728" s="367"/>
      <c r="T8728" s="367"/>
      <c r="U8728" s="368"/>
      <c r="V8728" s="1"/>
      <c r="W8728" s="1"/>
      <c r="X8728" s="1"/>
      <c r="Y8728" s="1"/>
      <c r="Z8728" s="1"/>
      <c r="AA8728" s="1"/>
      <c r="AB8728" s="1"/>
      <c r="AC8728" s="1"/>
    </row>
    <row r="8729" spans="1:29" ht="15" customHeight="1" x14ac:dyDescent="0.25">
      <c r="A8729" s="342"/>
      <c r="B8729" s="417"/>
      <c r="C8729" s="418"/>
      <c r="S8729" s="367"/>
      <c r="T8729" s="367"/>
      <c r="U8729" s="368"/>
      <c r="V8729" s="1"/>
      <c r="W8729" s="1"/>
      <c r="X8729" s="1"/>
      <c r="Y8729" s="1"/>
      <c r="Z8729" s="1"/>
      <c r="AA8729" s="1"/>
      <c r="AB8729" s="1"/>
      <c r="AC8729" s="1"/>
    </row>
    <row r="8730" spans="1:29" ht="15" customHeight="1" x14ac:dyDescent="0.25">
      <c r="A8730" s="342"/>
      <c r="B8730" s="417"/>
      <c r="C8730" s="418"/>
      <c r="S8730" s="367"/>
      <c r="T8730" s="367"/>
      <c r="U8730" s="368"/>
      <c r="V8730" s="1"/>
      <c r="W8730" s="1"/>
      <c r="X8730" s="1"/>
      <c r="Y8730" s="1"/>
      <c r="Z8730" s="1"/>
      <c r="AA8730" s="1"/>
      <c r="AB8730" s="1"/>
      <c r="AC8730" s="1"/>
    </row>
    <row r="8731" spans="1:29" ht="15" customHeight="1" x14ac:dyDescent="0.25">
      <c r="A8731" s="342"/>
      <c r="B8731" s="417"/>
      <c r="C8731" s="418"/>
      <c r="S8731" s="367"/>
      <c r="T8731" s="367"/>
      <c r="U8731" s="368"/>
      <c r="V8731" s="1"/>
      <c r="W8731" s="1"/>
      <c r="X8731" s="1"/>
      <c r="Y8731" s="1"/>
      <c r="Z8731" s="1"/>
      <c r="AA8731" s="1"/>
      <c r="AB8731" s="1"/>
      <c r="AC8731" s="1"/>
    </row>
    <row r="8732" spans="1:29" ht="15" customHeight="1" x14ac:dyDescent="0.25">
      <c r="A8732" s="342"/>
      <c r="B8732" s="417"/>
      <c r="C8732" s="418"/>
      <c r="S8732" s="367"/>
      <c r="T8732" s="367"/>
      <c r="U8732" s="368"/>
      <c r="V8732" s="1"/>
      <c r="W8732" s="1"/>
      <c r="X8732" s="1"/>
      <c r="Y8732" s="1"/>
      <c r="Z8732" s="1"/>
      <c r="AA8732" s="1"/>
      <c r="AB8732" s="1"/>
      <c r="AC8732" s="1"/>
    </row>
    <row r="8733" spans="1:29" ht="15" customHeight="1" x14ac:dyDescent="0.25">
      <c r="A8733" s="342"/>
      <c r="B8733" s="417"/>
      <c r="C8733" s="418"/>
      <c r="S8733" s="367"/>
      <c r="T8733" s="367"/>
      <c r="U8733" s="368"/>
      <c r="V8733" s="1"/>
      <c r="W8733" s="1"/>
      <c r="X8733" s="1"/>
      <c r="Y8733" s="1"/>
      <c r="Z8733" s="1"/>
      <c r="AA8733" s="1"/>
      <c r="AB8733" s="1"/>
      <c r="AC8733" s="1"/>
    </row>
    <row r="8734" spans="1:29" ht="15" customHeight="1" x14ac:dyDescent="0.25">
      <c r="A8734" s="342"/>
      <c r="B8734" s="417"/>
      <c r="C8734" s="418"/>
      <c r="S8734" s="367"/>
      <c r="T8734" s="367"/>
      <c r="U8734" s="368"/>
      <c r="V8734" s="1"/>
      <c r="W8734" s="1"/>
      <c r="X8734" s="1"/>
      <c r="Y8734" s="1"/>
      <c r="Z8734" s="1"/>
      <c r="AA8734" s="1"/>
      <c r="AB8734" s="1"/>
      <c r="AC8734" s="1"/>
    </row>
    <row r="8735" spans="1:29" ht="15" customHeight="1" x14ac:dyDescent="0.25">
      <c r="A8735" s="342"/>
      <c r="B8735" s="417"/>
      <c r="C8735" s="418"/>
      <c r="S8735" s="367"/>
      <c r="T8735" s="367"/>
      <c r="U8735" s="368"/>
      <c r="V8735" s="1"/>
      <c r="W8735" s="1"/>
      <c r="X8735" s="1"/>
      <c r="Y8735" s="1"/>
      <c r="Z8735" s="1"/>
      <c r="AA8735" s="1"/>
      <c r="AB8735" s="1"/>
      <c r="AC8735" s="1"/>
    </row>
    <row r="8736" spans="1:29" ht="15" customHeight="1" x14ac:dyDescent="0.25">
      <c r="A8736" s="342"/>
      <c r="B8736" s="417"/>
      <c r="C8736" s="418"/>
      <c r="S8736" s="367"/>
      <c r="T8736" s="367"/>
      <c r="U8736" s="368"/>
      <c r="V8736" s="1"/>
      <c r="W8736" s="1"/>
      <c r="X8736" s="1"/>
      <c r="Y8736" s="1"/>
      <c r="Z8736" s="1"/>
      <c r="AA8736" s="1"/>
      <c r="AB8736" s="1"/>
      <c r="AC8736" s="1"/>
    </row>
    <row r="8737" spans="1:29" ht="15" customHeight="1" x14ac:dyDescent="0.25">
      <c r="A8737" s="342"/>
      <c r="B8737" s="417"/>
      <c r="C8737" s="418"/>
      <c r="S8737" s="367"/>
      <c r="T8737" s="367"/>
      <c r="U8737" s="368"/>
      <c r="V8737" s="1"/>
      <c r="W8737" s="1"/>
      <c r="X8737" s="1"/>
      <c r="Y8737" s="1"/>
      <c r="Z8737" s="1"/>
      <c r="AA8737" s="1"/>
      <c r="AB8737" s="1"/>
      <c r="AC8737" s="1"/>
    </row>
    <row r="8738" spans="1:29" ht="15" customHeight="1" x14ac:dyDescent="0.25">
      <c r="A8738" s="342"/>
      <c r="B8738" s="417"/>
      <c r="C8738" s="418"/>
      <c r="S8738" s="367"/>
      <c r="T8738" s="367"/>
      <c r="U8738" s="368"/>
      <c r="V8738" s="1"/>
      <c r="W8738" s="1"/>
      <c r="X8738" s="1"/>
      <c r="Y8738" s="1"/>
      <c r="Z8738" s="1"/>
      <c r="AA8738" s="1"/>
      <c r="AB8738" s="1"/>
      <c r="AC8738" s="1"/>
    </row>
    <row r="8739" spans="1:29" ht="15" customHeight="1" x14ac:dyDescent="0.25">
      <c r="A8739" s="342"/>
      <c r="B8739" s="417"/>
      <c r="C8739" s="418"/>
      <c r="S8739" s="367"/>
      <c r="T8739" s="367"/>
      <c r="U8739" s="368"/>
      <c r="V8739" s="1"/>
      <c r="W8739" s="1"/>
      <c r="X8739" s="1"/>
      <c r="Y8739" s="1"/>
      <c r="Z8739" s="1"/>
      <c r="AA8739" s="1"/>
      <c r="AB8739" s="1"/>
      <c r="AC8739" s="1"/>
    </row>
    <row r="8740" spans="1:29" ht="15" customHeight="1" x14ac:dyDescent="0.25">
      <c r="A8740" s="342"/>
      <c r="B8740" s="417"/>
      <c r="C8740" s="418"/>
      <c r="S8740" s="367"/>
      <c r="T8740" s="367"/>
      <c r="U8740" s="368"/>
      <c r="V8740" s="1"/>
      <c r="W8740" s="1"/>
      <c r="X8740" s="1"/>
      <c r="Y8740" s="1"/>
      <c r="Z8740" s="1"/>
      <c r="AA8740" s="1"/>
      <c r="AB8740" s="1"/>
      <c r="AC8740" s="1"/>
    </row>
    <row r="8741" spans="1:29" ht="15" customHeight="1" x14ac:dyDescent="0.25">
      <c r="A8741" s="342"/>
      <c r="B8741" s="417"/>
      <c r="C8741" s="418"/>
      <c r="S8741" s="367"/>
      <c r="T8741" s="367"/>
      <c r="U8741" s="368"/>
      <c r="V8741" s="1"/>
      <c r="W8741" s="1"/>
      <c r="X8741" s="1"/>
      <c r="Y8741" s="1"/>
      <c r="Z8741" s="1"/>
      <c r="AA8741" s="1"/>
      <c r="AB8741" s="1"/>
      <c r="AC8741" s="1"/>
    </row>
    <row r="8742" spans="1:29" ht="15" customHeight="1" x14ac:dyDescent="0.25">
      <c r="A8742" s="342"/>
      <c r="B8742" s="417"/>
      <c r="C8742" s="418"/>
      <c r="S8742" s="367"/>
      <c r="T8742" s="367"/>
      <c r="U8742" s="368"/>
      <c r="V8742" s="1"/>
      <c r="W8742" s="1"/>
      <c r="X8742" s="1"/>
      <c r="Y8742" s="1"/>
      <c r="Z8742" s="1"/>
      <c r="AA8742" s="1"/>
      <c r="AB8742" s="1"/>
      <c r="AC8742" s="1"/>
    </row>
    <row r="8743" spans="1:29" ht="15" customHeight="1" x14ac:dyDescent="0.25">
      <c r="A8743" s="342"/>
      <c r="B8743" s="417"/>
      <c r="C8743" s="418"/>
      <c r="S8743" s="367"/>
      <c r="T8743" s="367"/>
      <c r="U8743" s="368"/>
      <c r="V8743" s="1"/>
      <c r="W8743" s="1"/>
      <c r="X8743" s="1"/>
      <c r="Y8743" s="1"/>
      <c r="Z8743" s="1"/>
      <c r="AA8743" s="1"/>
      <c r="AB8743" s="1"/>
      <c r="AC8743" s="1"/>
    </row>
    <row r="8744" spans="1:29" ht="15" customHeight="1" x14ac:dyDescent="0.25">
      <c r="A8744" s="342"/>
      <c r="B8744" s="417"/>
      <c r="C8744" s="418"/>
      <c r="S8744" s="367"/>
      <c r="T8744" s="367"/>
      <c r="U8744" s="368"/>
      <c r="V8744" s="1"/>
      <c r="W8744" s="1"/>
      <c r="X8744" s="1"/>
      <c r="Y8744" s="1"/>
      <c r="Z8744" s="1"/>
      <c r="AA8744" s="1"/>
      <c r="AB8744" s="1"/>
      <c r="AC8744" s="1"/>
    </row>
    <row r="8745" spans="1:29" ht="15" customHeight="1" x14ac:dyDescent="0.25">
      <c r="A8745" s="342"/>
      <c r="B8745" s="417"/>
      <c r="C8745" s="418"/>
      <c r="S8745" s="367"/>
      <c r="T8745" s="367"/>
      <c r="U8745" s="368"/>
      <c r="V8745" s="1"/>
      <c r="W8745" s="1"/>
      <c r="X8745" s="1"/>
      <c r="Y8745" s="1"/>
      <c r="Z8745" s="1"/>
      <c r="AA8745" s="1"/>
      <c r="AB8745" s="1"/>
      <c r="AC8745" s="1"/>
    </row>
    <row r="8746" spans="1:29" ht="15" customHeight="1" x14ac:dyDescent="0.25">
      <c r="A8746" s="342"/>
      <c r="B8746" s="417"/>
      <c r="C8746" s="418"/>
      <c r="S8746" s="367"/>
      <c r="T8746" s="367"/>
      <c r="U8746" s="368"/>
      <c r="V8746" s="1"/>
      <c r="W8746" s="1"/>
      <c r="X8746" s="1"/>
      <c r="Y8746" s="1"/>
      <c r="Z8746" s="1"/>
      <c r="AA8746" s="1"/>
      <c r="AB8746" s="1"/>
      <c r="AC8746" s="1"/>
    </row>
    <row r="8747" spans="1:29" ht="15" customHeight="1" x14ac:dyDescent="0.25">
      <c r="A8747" s="342"/>
      <c r="B8747" s="417"/>
      <c r="C8747" s="418"/>
      <c r="S8747" s="367"/>
      <c r="T8747" s="367"/>
      <c r="U8747" s="368"/>
      <c r="V8747" s="1"/>
      <c r="W8747" s="1"/>
      <c r="X8747" s="1"/>
      <c r="Y8747" s="1"/>
      <c r="Z8747" s="1"/>
      <c r="AA8747" s="1"/>
      <c r="AB8747" s="1"/>
      <c r="AC8747" s="1"/>
    </row>
    <row r="8748" spans="1:29" ht="15" customHeight="1" x14ac:dyDescent="0.25">
      <c r="A8748" s="342"/>
      <c r="B8748" s="417"/>
      <c r="C8748" s="418"/>
      <c r="S8748" s="367"/>
      <c r="T8748" s="367"/>
      <c r="U8748" s="368"/>
      <c r="V8748" s="1"/>
      <c r="W8748" s="1"/>
      <c r="X8748" s="1"/>
      <c r="Y8748" s="1"/>
      <c r="Z8748" s="1"/>
      <c r="AA8748" s="1"/>
      <c r="AB8748" s="1"/>
      <c r="AC8748" s="1"/>
    </row>
    <row r="8749" spans="1:29" ht="15" customHeight="1" x14ac:dyDescent="0.25">
      <c r="A8749" s="342"/>
      <c r="B8749" s="417"/>
      <c r="C8749" s="418"/>
      <c r="S8749" s="367"/>
      <c r="T8749" s="367"/>
      <c r="U8749" s="368"/>
      <c r="V8749" s="1"/>
      <c r="W8749" s="1"/>
      <c r="X8749" s="1"/>
      <c r="Y8749" s="1"/>
      <c r="Z8749" s="1"/>
      <c r="AA8749" s="1"/>
      <c r="AB8749" s="1"/>
      <c r="AC8749" s="1"/>
    </row>
    <row r="8750" spans="1:29" ht="15" customHeight="1" x14ac:dyDescent="0.25">
      <c r="A8750" s="342"/>
      <c r="B8750" s="417"/>
      <c r="C8750" s="418"/>
      <c r="S8750" s="367"/>
      <c r="T8750" s="367"/>
      <c r="U8750" s="368"/>
      <c r="V8750" s="1"/>
      <c r="W8750" s="1"/>
      <c r="X8750" s="1"/>
      <c r="Y8750" s="1"/>
      <c r="Z8750" s="1"/>
      <c r="AA8750" s="1"/>
      <c r="AB8750" s="1"/>
      <c r="AC8750" s="1"/>
    </row>
    <row r="8751" spans="1:29" ht="15" customHeight="1" x14ac:dyDescent="0.25">
      <c r="A8751" s="342"/>
      <c r="B8751" s="417"/>
      <c r="C8751" s="418"/>
      <c r="S8751" s="367"/>
      <c r="T8751" s="367"/>
      <c r="U8751" s="368"/>
      <c r="V8751" s="1"/>
      <c r="W8751" s="1"/>
      <c r="X8751" s="1"/>
      <c r="Y8751" s="1"/>
      <c r="Z8751" s="1"/>
      <c r="AA8751" s="1"/>
      <c r="AB8751" s="1"/>
      <c r="AC8751" s="1"/>
    </row>
    <row r="8752" spans="1:29" ht="15" customHeight="1" x14ac:dyDescent="0.25">
      <c r="A8752" s="342"/>
      <c r="B8752" s="417"/>
      <c r="C8752" s="418"/>
      <c r="S8752" s="367"/>
      <c r="T8752" s="367"/>
      <c r="U8752" s="368"/>
      <c r="V8752" s="1"/>
      <c r="W8752" s="1"/>
      <c r="X8752" s="1"/>
      <c r="Y8752" s="1"/>
      <c r="Z8752" s="1"/>
      <c r="AA8752" s="1"/>
      <c r="AB8752" s="1"/>
      <c r="AC8752" s="1"/>
    </row>
    <row r="8753" spans="1:29" ht="15" customHeight="1" x14ac:dyDescent="0.25">
      <c r="A8753" s="342"/>
      <c r="B8753" s="417"/>
      <c r="C8753" s="418"/>
      <c r="S8753" s="367"/>
      <c r="T8753" s="367"/>
      <c r="U8753" s="368"/>
      <c r="V8753" s="1"/>
      <c r="W8753" s="1"/>
      <c r="X8753" s="1"/>
      <c r="Y8753" s="1"/>
      <c r="Z8753" s="1"/>
      <c r="AA8753" s="1"/>
      <c r="AB8753" s="1"/>
      <c r="AC8753" s="1"/>
    </row>
    <row r="8754" spans="1:29" ht="15" customHeight="1" x14ac:dyDescent="0.25">
      <c r="A8754" s="342"/>
      <c r="B8754" s="417"/>
      <c r="C8754" s="418"/>
      <c r="S8754" s="367"/>
      <c r="T8754" s="367"/>
      <c r="U8754" s="368"/>
      <c r="V8754" s="1"/>
      <c r="W8754" s="1"/>
      <c r="X8754" s="1"/>
      <c r="Y8754" s="1"/>
      <c r="Z8754" s="1"/>
      <c r="AA8754" s="1"/>
      <c r="AB8754" s="1"/>
      <c r="AC8754" s="1"/>
    </row>
    <row r="8755" spans="1:29" ht="15" customHeight="1" x14ac:dyDescent="0.25">
      <c r="A8755" s="342"/>
      <c r="B8755" s="417"/>
      <c r="C8755" s="418"/>
      <c r="S8755" s="367"/>
      <c r="T8755" s="367"/>
      <c r="U8755" s="368"/>
      <c r="V8755" s="1"/>
      <c r="W8755" s="1"/>
      <c r="X8755" s="1"/>
      <c r="Y8755" s="1"/>
      <c r="Z8755" s="1"/>
      <c r="AA8755" s="1"/>
      <c r="AB8755" s="1"/>
      <c r="AC8755" s="1"/>
    </row>
    <row r="8756" spans="1:29" ht="15" customHeight="1" x14ac:dyDescent="0.25">
      <c r="A8756" s="342"/>
      <c r="B8756" s="417"/>
      <c r="C8756" s="418"/>
      <c r="S8756" s="367"/>
      <c r="T8756" s="367"/>
      <c r="U8756" s="368"/>
      <c r="V8756" s="1"/>
      <c r="W8756" s="1"/>
      <c r="X8756" s="1"/>
      <c r="Y8756" s="1"/>
      <c r="Z8756" s="1"/>
      <c r="AA8756" s="1"/>
      <c r="AB8756" s="1"/>
      <c r="AC8756" s="1"/>
    </row>
    <row r="8757" spans="1:29" ht="15" customHeight="1" x14ac:dyDescent="0.25">
      <c r="A8757" s="342"/>
      <c r="B8757" s="417"/>
      <c r="C8757" s="418"/>
      <c r="S8757" s="367"/>
      <c r="T8757" s="367"/>
      <c r="U8757" s="368"/>
      <c r="V8757" s="1"/>
      <c r="W8757" s="1"/>
      <c r="X8757" s="1"/>
      <c r="Y8757" s="1"/>
      <c r="Z8757" s="1"/>
      <c r="AA8757" s="1"/>
      <c r="AB8757" s="1"/>
      <c r="AC8757" s="1"/>
    </row>
    <row r="8758" spans="1:29" ht="15" customHeight="1" x14ac:dyDescent="0.25">
      <c r="A8758" s="342"/>
      <c r="B8758" s="417"/>
      <c r="C8758" s="418"/>
      <c r="S8758" s="367"/>
      <c r="T8758" s="367"/>
      <c r="U8758" s="368"/>
      <c r="V8758" s="1"/>
      <c r="W8758" s="1"/>
      <c r="X8758" s="1"/>
      <c r="Y8758" s="1"/>
      <c r="Z8758" s="1"/>
      <c r="AA8758" s="1"/>
      <c r="AB8758" s="1"/>
      <c r="AC8758" s="1"/>
    </row>
    <row r="8759" spans="1:29" ht="15" customHeight="1" x14ac:dyDescent="0.25">
      <c r="A8759" s="342"/>
      <c r="B8759" s="417"/>
      <c r="C8759" s="418"/>
      <c r="S8759" s="367"/>
      <c r="T8759" s="367"/>
      <c r="U8759" s="368"/>
      <c r="V8759" s="1"/>
      <c r="W8759" s="1"/>
      <c r="X8759" s="1"/>
      <c r="Y8759" s="1"/>
      <c r="Z8759" s="1"/>
      <c r="AA8759" s="1"/>
      <c r="AB8759" s="1"/>
      <c r="AC8759" s="1"/>
    </row>
    <row r="8760" spans="1:29" ht="15" customHeight="1" x14ac:dyDescent="0.25">
      <c r="A8760" s="342"/>
      <c r="B8760" s="417"/>
      <c r="C8760" s="418"/>
      <c r="S8760" s="367"/>
      <c r="T8760" s="367"/>
      <c r="U8760" s="368"/>
      <c r="V8760" s="1"/>
      <c r="W8760" s="1"/>
      <c r="X8760" s="1"/>
      <c r="Y8760" s="1"/>
      <c r="Z8760" s="1"/>
      <c r="AA8760" s="1"/>
      <c r="AB8760" s="1"/>
      <c r="AC8760" s="1"/>
    </row>
    <row r="8761" spans="1:29" ht="15" customHeight="1" x14ac:dyDescent="0.25">
      <c r="A8761" s="342"/>
      <c r="B8761" s="417"/>
      <c r="C8761" s="418"/>
      <c r="S8761" s="367"/>
      <c r="T8761" s="367"/>
      <c r="U8761" s="368"/>
      <c r="V8761" s="1"/>
      <c r="W8761" s="1"/>
      <c r="X8761" s="1"/>
      <c r="Y8761" s="1"/>
      <c r="Z8761" s="1"/>
      <c r="AA8761" s="1"/>
      <c r="AB8761" s="1"/>
      <c r="AC8761" s="1"/>
    </row>
    <row r="8762" spans="1:29" ht="15" customHeight="1" x14ac:dyDescent="0.25">
      <c r="A8762" s="342"/>
      <c r="B8762" s="417"/>
      <c r="C8762" s="418"/>
      <c r="S8762" s="367"/>
      <c r="T8762" s="367"/>
      <c r="U8762" s="368"/>
      <c r="V8762" s="1"/>
      <c r="W8762" s="1"/>
      <c r="X8762" s="1"/>
      <c r="Y8762" s="1"/>
      <c r="Z8762" s="1"/>
      <c r="AA8762" s="1"/>
      <c r="AB8762" s="1"/>
      <c r="AC8762" s="1"/>
    </row>
    <row r="8763" spans="1:29" ht="15" customHeight="1" x14ac:dyDescent="0.25">
      <c r="A8763" s="342"/>
      <c r="B8763" s="417"/>
      <c r="C8763" s="418"/>
      <c r="S8763" s="367"/>
      <c r="T8763" s="367"/>
      <c r="U8763" s="368"/>
      <c r="V8763" s="1"/>
      <c r="W8763" s="1"/>
      <c r="X8763" s="1"/>
      <c r="Y8763" s="1"/>
      <c r="Z8763" s="1"/>
      <c r="AA8763" s="1"/>
      <c r="AB8763" s="1"/>
      <c r="AC8763" s="1"/>
    </row>
    <row r="8764" spans="1:29" ht="15" customHeight="1" x14ac:dyDescent="0.25">
      <c r="A8764" s="342"/>
      <c r="B8764" s="417"/>
      <c r="C8764" s="418"/>
      <c r="S8764" s="367"/>
      <c r="T8764" s="367"/>
      <c r="U8764" s="368"/>
      <c r="V8764" s="1"/>
      <c r="W8764" s="1"/>
      <c r="X8764" s="1"/>
      <c r="Y8764" s="1"/>
      <c r="Z8764" s="1"/>
      <c r="AA8764" s="1"/>
      <c r="AB8764" s="1"/>
      <c r="AC8764" s="1"/>
    </row>
    <row r="8765" spans="1:29" ht="15" customHeight="1" x14ac:dyDescent="0.25">
      <c r="A8765" s="342"/>
      <c r="B8765" s="417"/>
      <c r="C8765" s="418"/>
      <c r="S8765" s="367"/>
      <c r="T8765" s="367"/>
      <c r="U8765" s="368"/>
      <c r="V8765" s="1"/>
      <c r="W8765" s="1"/>
      <c r="X8765" s="1"/>
      <c r="Y8765" s="1"/>
      <c r="Z8765" s="1"/>
      <c r="AA8765" s="1"/>
      <c r="AB8765" s="1"/>
      <c r="AC8765" s="1"/>
    </row>
    <row r="8766" spans="1:29" ht="15" customHeight="1" x14ac:dyDescent="0.25">
      <c r="A8766" s="342"/>
      <c r="B8766" s="417"/>
      <c r="C8766" s="418"/>
      <c r="S8766" s="367"/>
      <c r="T8766" s="367"/>
      <c r="U8766" s="368"/>
      <c r="V8766" s="1"/>
      <c r="W8766" s="1"/>
      <c r="X8766" s="1"/>
      <c r="Y8766" s="1"/>
      <c r="Z8766" s="1"/>
      <c r="AA8766" s="1"/>
      <c r="AB8766" s="1"/>
      <c r="AC8766" s="1"/>
    </row>
    <row r="8767" spans="1:29" ht="15" customHeight="1" x14ac:dyDescent="0.25">
      <c r="A8767" s="342"/>
      <c r="B8767" s="417"/>
      <c r="C8767" s="418"/>
      <c r="S8767" s="367"/>
      <c r="T8767" s="367"/>
      <c r="U8767" s="368"/>
      <c r="V8767" s="1"/>
      <c r="W8767" s="1"/>
      <c r="X8767" s="1"/>
      <c r="Y8767" s="1"/>
      <c r="Z8767" s="1"/>
      <c r="AA8767" s="1"/>
      <c r="AB8767" s="1"/>
      <c r="AC8767" s="1"/>
    </row>
    <row r="8768" spans="1:29" ht="15" customHeight="1" x14ac:dyDescent="0.25">
      <c r="A8768" s="342"/>
      <c r="B8768" s="417"/>
      <c r="C8768" s="418"/>
      <c r="S8768" s="367"/>
      <c r="T8768" s="367"/>
      <c r="U8768" s="368"/>
      <c r="V8768" s="1"/>
      <c r="W8768" s="1"/>
      <c r="X8768" s="1"/>
      <c r="Y8768" s="1"/>
      <c r="Z8768" s="1"/>
      <c r="AA8768" s="1"/>
      <c r="AB8768" s="1"/>
      <c r="AC8768" s="1"/>
    </row>
    <row r="8769" spans="1:29" ht="15" customHeight="1" x14ac:dyDescent="0.25">
      <c r="A8769" s="342"/>
      <c r="B8769" s="417"/>
      <c r="C8769" s="418"/>
      <c r="S8769" s="367"/>
      <c r="T8769" s="367"/>
      <c r="U8769" s="368"/>
      <c r="V8769" s="1"/>
      <c r="W8769" s="1"/>
      <c r="X8769" s="1"/>
      <c r="Y8769" s="1"/>
      <c r="Z8769" s="1"/>
      <c r="AA8769" s="1"/>
      <c r="AB8769" s="1"/>
      <c r="AC8769" s="1"/>
    </row>
    <row r="8770" spans="1:29" ht="15" customHeight="1" x14ac:dyDescent="0.25">
      <c r="A8770" s="342"/>
      <c r="B8770" s="417"/>
      <c r="C8770" s="418"/>
      <c r="S8770" s="367"/>
      <c r="T8770" s="367"/>
      <c r="U8770" s="368"/>
      <c r="V8770" s="1"/>
      <c r="W8770" s="1"/>
      <c r="X8770" s="1"/>
      <c r="Y8770" s="1"/>
      <c r="Z8770" s="1"/>
      <c r="AA8770" s="1"/>
      <c r="AB8770" s="1"/>
      <c r="AC8770" s="1"/>
    </row>
    <row r="8771" spans="1:29" ht="15" customHeight="1" x14ac:dyDescent="0.25">
      <c r="A8771" s="342"/>
      <c r="B8771" s="417"/>
      <c r="C8771" s="418"/>
      <c r="S8771" s="367"/>
      <c r="T8771" s="367"/>
      <c r="U8771" s="368"/>
      <c r="V8771" s="1"/>
      <c r="W8771" s="1"/>
      <c r="X8771" s="1"/>
      <c r="Y8771" s="1"/>
      <c r="Z8771" s="1"/>
      <c r="AA8771" s="1"/>
      <c r="AB8771" s="1"/>
      <c r="AC8771" s="1"/>
    </row>
    <row r="8772" spans="1:29" ht="15" customHeight="1" x14ac:dyDescent="0.25">
      <c r="A8772" s="342"/>
      <c r="B8772" s="417"/>
      <c r="C8772" s="418"/>
      <c r="S8772" s="367"/>
      <c r="T8772" s="367"/>
      <c r="U8772" s="368"/>
      <c r="V8772" s="1"/>
      <c r="W8772" s="1"/>
      <c r="X8772" s="1"/>
      <c r="Y8772" s="1"/>
      <c r="Z8772" s="1"/>
      <c r="AA8772" s="1"/>
      <c r="AB8772" s="1"/>
      <c r="AC8772" s="1"/>
    </row>
    <row r="8773" spans="1:29" ht="15" customHeight="1" x14ac:dyDescent="0.25">
      <c r="A8773" s="342"/>
      <c r="B8773" s="417"/>
      <c r="C8773" s="418"/>
      <c r="S8773" s="367"/>
      <c r="T8773" s="367"/>
      <c r="U8773" s="368"/>
      <c r="V8773" s="1"/>
      <c r="W8773" s="1"/>
      <c r="X8773" s="1"/>
      <c r="Y8773" s="1"/>
      <c r="Z8773" s="1"/>
      <c r="AA8773" s="1"/>
      <c r="AB8773" s="1"/>
      <c r="AC8773" s="1"/>
    </row>
    <row r="8774" spans="1:29" ht="15" customHeight="1" x14ac:dyDescent="0.25">
      <c r="A8774" s="342"/>
      <c r="B8774" s="417"/>
      <c r="C8774" s="418"/>
      <c r="S8774" s="367"/>
      <c r="T8774" s="367"/>
      <c r="U8774" s="368"/>
      <c r="V8774" s="1"/>
      <c r="W8774" s="1"/>
      <c r="X8774" s="1"/>
      <c r="Y8774" s="1"/>
      <c r="Z8774" s="1"/>
      <c r="AA8774" s="1"/>
      <c r="AB8774" s="1"/>
      <c r="AC8774" s="1"/>
    </row>
    <row r="8775" spans="1:29" ht="15" customHeight="1" x14ac:dyDescent="0.25">
      <c r="A8775" s="342"/>
      <c r="B8775" s="417"/>
      <c r="C8775" s="418"/>
      <c r="S8775" s="367"/>
      <c r="T8775" s="367"/>
      <c r="U8775" s="368"/>
      <c r="V8775" s="1"/>
      <c r="W8775" s="1"/>
      <c r="X8775" s="1"/>
      <c r="Y8775" s="1"/>
      <c r="Z8775" s="1"/>
      <c r="AA8775" s="1"/>
      <c r="AB8775" s="1"/>
      <c r="AC8775" s="1"/>
    </row>
    <row r="8776" spans="1:29" ht="15" customHeight="1" x14ac:dyDescent="0.25">
      <c r="A8776" s="342"/>
      <c r="B8776" s="417"/>
      <c r="C8776" s="418"/>
      <c r="S8776" s="367"/>
      <c r="T8776" s="367"/>
      <c r="U8776" s="368"/>
      <c r="V8776" s="1"/>
      <c r="W8776" s="1"/>
      <c r="X8776" s="1"/>
      <c r="Y8776" s="1"/>
      <c r="Z8776" s="1"/>
      <c r="AA8776" s="1"/>
      <c r="AB8776" s="1"/>
      <c r="AC8776" s="1"/>
    </row>
    <row r="8777" spans="1:29" ht="15" customHeight="1" x14ac:dyDescent="0.25">
      <c r="A8777" s="342"/>
      <c r="B8777" s="417"/>
      <c r="C8777" s="418"/>
      <c r="S8777" s="367"/>
      <c r="T8777" s="367"/>
      <c r="U8777" s="368"/>
      <c r="V8777" s="1"/>
      <c r="W8777" s="1"/>
      <c r="X8777" s="1"/>
      <c r="Y8777" s="1"/>
      <c r="Z8777" s="1"/>
      <c r="AA8777" s="1"/>
      <c r="AB8777" s="1"/>
      <c r="AC8777" s="1"/>
    </row>
    <row r="8778" spans="1:29" ht="15" customHeight="1" x14ac:dyDescent="0.25">
      <c r="A8778" s="342"/>
      <c r="B8778" s="417"/>
      <c r="C8778" s="418"/>
      <c r="S8778" s="367"/>
      <c r="T8778" s="367"/>
      <c r="U8778" s="368"/>
      <c r="V8778" s="1"/>
      <c r="W8778" s="1"/>
      <c r="X8778" s="1"/>
      <c r="Y8778" s="1"/>
      <c r="Z8778" s="1"/>
      <c r="AA8778" s="1"/>
      <c r="AB8778" s="1"/>
      <c r="AC8778" s="1"/>
    </row>
    <row r="8779" spans="1:29" ht="15" customHeight="1" x14ac:dyDescent="0.25">
      <c r="A8779" s="342"/>
      <c r="B8779" s="417"/>
      <c r="C8779" s="418"/>
      <c r="S8779" s="367"/>
      <c r="T8779" s="367"/>
      <c r="U8779" s="368"/>
      <c r="V8779" s="1"/>
      <c r="W8779" s="1"/>
      <c r="X8779" s="1"/>
      <c r="Y8779" s="1"/>
      <c r="Z8779" s="1"/>
      <c r="AA8779" s="1"/>
      <c r="AB8779" s="1"/>
      <c r="AC8779" s="1"/>
    </row>
    <row r="8780" spans="1:29" ht="15" customHeight="1" x14ac:dyDescent="0.25">
      <c r="A8780" s="342"/>
      <c r="B8780" s="417"/>
      <c r="C8780" s="418"/>
      <c r="S8780" s="367"/>
      <c r="T8780" s="367"/>
      <c r="U8780" s="368"/>
      <c r="V8780" s="1"/>
      <c r="W8780" s="1"/>
      <c r="X8780" s="1"/>
      <c r="Y8780" s="1"/>
      <c r="Z8780" s="1"/>
      <c r="AA8780" s="1"/>
      <c r="AB8780" s="1"/>
      <c r="AC8780" s="1"/>
    </row>
    <row r="8781" spans="1:29" ht="15" customHeight="1" x14ac:dyDescent="0.25">
      <c r="A8781" s="342"/>
      <c r="B8781" s="417"/>
      <c r="C8781" s="418"/>
      <c r="S8781" s="367"/>
      <c r="T8781" s="367"/>
      <c r="U8781" s="368"/>
      <c r="V8781" s="1"/>
      <c r="W8781" s="1"/>
      <c r="X8781" s="1"/>
      <c r="Y8781" s="1"/>
      <c r="Z8781" s="1"/>
      <c r="AA8781" s="1"/>
      <c r="AB8781" s="1"/>
      <c r="AC8781" s="1"/>
    </row>
    <row r="8782" spans="1:29" ht="15" customHeight="1" x14ac:dyDescent="0.25">
      <c r="A8782" s="342"/>
      <c r="B8782" s="417"/>
      <c r="C8782" s="418"/>
      <c r="S8782" s="367"/>
      <c r="T8782" s="367"/>
      <c r="U8782" s="368"/>
      <c r="V8782" s="1"/>
      <c r="W8782" s="1"/>
      <c r="X8782" s="1"/>
      <c r="Y8782" s="1"/>
      <c r="Z8782" s="1"/>
      <c r="AA8782" s="1"/>
      <c r="AB8782" s="1"/>
      <c r="AC8782" s="1"/>
    </row>
    <row r="8783" spans="1:29" ht="15" customHeight="1" x14ac:dyDescent="0.25">
      <c r="A8783" s="342"/>
      <c r="B8783" s="417"/>
      <c r="C8783" s="418"/>
      <c r="S8783" s="367"/>
      <c r="T8783" s="367"/>
      <c r="U8783" s="368"/>
      <c r="V8783" s="1"/>
      <c r="W8783" s="1"/>
      <c r="X8783" s="1"/>
      <c r="Y8783" s="1"/>
      <c r="Z8783" s="1"/>
      <c r="AA8783" s="1"/>
      <c r="AB8783" s="1"/>
      <c r="AC8783" s="1"/>
    </row>
    <row r="8784" spans="1:29" ht="15" customHeight="1" x14ac:dyDescent="0.25">
      <c r="A8784" s="342"/>
      <c r="B8784" s="417"/>
      <c r="C8784" s="418"/>
      <c r="S8784" s="367"/>
      <c r="T8784" s="367"/>
      <c r="U8784" s="368"/>
      <c r="V8784" s="1"/>
      <c r="W8784" s="1"/>
      <c r="X8784" s="1"/>
      <c r="Y8784" s="1"/>
      <c r="Z8784" s="1"/>
      <c r="AA8784" s="1"/>
      <c r="AB8784" s="1"/>
      <c r="AC8784" s="1"/>
    </row>
    <row r="8785" spans="1:29" ht="15" customHeight="1" x14ac:dyDescent="0.25">
      <c r="A8785" s="342"/>
      <c r="B8785" s="417"/>
      <c r="C8785" s="418"/>
      <c r="S8785" s="367"/>
      <c r="T8785" s="367"/>
      <c r="U8785" s="368"/>
      <c r="V8785" s="1"/>
      <c r="W8785" s="1"/>
      <c r="X8785" s="1"/>
      <c r="Y8785" s="1"/>
      <c r="Z8785" s="1"/>
      <c r="AA8785" s="1"/>
      <c r="AB8785" s="1"/>
      <c r="AC8785" s="1"/>
    </row>
    <row r="8786" spans="1:29" ht="15" customHeight="1" x14ac:dyDescent="0.25">
      <c r="A8786" s="342"/>
      <c r="B8786" s="417"/>
      <c r="C8786" s="418"/>
      <c r="S8786" s="367"/>
      <c r="T8786" s="367"/>
      <c r="U8786" s="368"/>
      <c r="V8786" s="1"/>
      <c r="W8786" s="1"/>
      <c r="X8786" s="1"/>
      <c r="Y8786" s="1"/>
      <c r="Z8786" s="1"/>
      <c r="AA8786" s="1"/>
      <c r="AB8786" s="1"/>
      <c r="AC8786" s="1"/>
    </row>
    <row r="8787" spans="1:29" ht="15" customHeight="1" x14ac:dyDescent="0.25">
      <c r="A8787" s="342"/>
      <c r="B8787" s="417"/>
      <c r="C8787" s="418"/>
      <c r="S8787" s="367"/>
      <c r="T8787" s="367"/>
      <c r="U8787" s="368"/>
      <c r="V8787" s="1"/>
      <c r="W8787" s="1"/>
      <c r="X8787" s="1"/>
      <c r="Y8787" s="1"/>
      <c r="Z8787" s="1"/>
      <c r="AA8787" s="1"/>
      <c r="AB8787" s="1"/>
      <c r="AC8787" s="1"/>
    </row>
    <row r="8788" spans="1:29" ht="15" customHeight="1" x14ac:dyDescent="0.25">
      <c r="A8788" s="342"/>
      <c r="B8788" s="417"/>
      <c r="C8788" s="418"/>
      <c r="S8788" s="367"/>
      <c r="T8788" s="367"/>
      <c r="U8788" s="368"/>
      <c r="V8788" s="1"/>
      <c r="W8788" s="1"/>
      <c r="X8788" s="1"/>
      <c r="Y8788" s="1"/>
      <c r="Z8788" s="1"/>
      <c r="AA8788" s="1"/>
      <c r="AB8788" s="1"/>
      <c r="AC8788" s="1"/>
    </row>
    <row r="8789" spans="1:29" ht="15" customHeight="1" x14ac:dyDescent="0.25">
      <c r="A8789" s="342"/>
      <c r="B8789" s="417"/>
      <c r="C8789" s="418"/>
      <c r="S8789" s="367"/>
      <c r="T8789" s="367"/>
      <c r="U8789" s="368"/>
      <c r="V8789" s="1"/>
      <c r="W8789" s="1"/>
      <c r="X8789" s="1"/>
      <c r="Y8789" s="1"/>
      <c r="Z8789" s="1"/>
      <c r="AA8789" s="1"/>
      <c r="AB8789" s="1"/>
      <c r="AC8789" s="1"/>
    </row>
    <row r="8790" spans="1:29" ht="15" customHeight="1" x14ac:dyDescent="0.25">
      <c r="A8790" s="342"/>
      <c r="B8790" s="417"/>
      <c r="C8790" s="418"/>
      <c r="S8790" s="367"/>
      <c r="T8790" s="367"/>
      <c r="U8790" s="368"/>
      <c r="V8790" s="1"/>
      <c r="W8790" s="1"/>
      <c r="X8790" s="1"/>
      <c r="Y8790" s="1"/>
      <c r="Z8790" s="1"/>
      <c r="AA8790" s="1"/>
      <c r="AB8790" s="1"/>
      <c r="AC8790" s="1"/>
    </row>
    <row r="8791" spans="1:29" ht="15" customHeight="1" x14ac:dyDescent="0.25">
      <c r="A8791" s="342"/>
      <c r="B8791" s="417"/>
      <c r="C8791" s="418"/>
      <c r="S8791" s="367"/>
      <c r="T8791" s="367"/>
      <c r="U8791" s="368"/>
      <c r="V8791" s="1"/>
      <c r="W8791" s="1"/>
      <c r="X8791" s="1"/>
      <c r="Y8791" s="1"/>
      <c r="Z8791" s="1"/>
      <c r="AA8791" s="1"/>
      <c r="AB8791" s="1"/>
      <c r="AC8791" s="1"/>
    </row>
    <row r="8792" spans="1:29" ht="15" customHeight="1" x14ac:dyDescent="0.25">
      <c r="A8792" s="342"/>
      <c r="B8792" s="417"/>
      <c r="C8792" s="418"/>
      <c r="S8792" s="367"/>
      <c r="T8792" s="367"/>
      <c r="U8792" s="368"/>
      <c r="V8792" s="1"/>
      <c r="W8792" s="1"/>
      <c r="X8792" s="1"/>
      <c r="Y8792" s="1"/>
      <c r="Z8792" s="1"/>
      <c r="AA8792" s="1"/>
      <c r="AB8792" s="1"/>
      <c r="AC8792" s="1"/>
    </row>
    <row r="8793" spans="1:29" ht="15" customHeight="1" x14ac:dyDescent="0.25">
      <c r="A8793" s="342"/>
      <c r="B8793" s="417"/>
      <c r="C8793" s="418"/>
      <c r="S8793" s="367"/>
      <c r="T8793" s="367"/>
      <c r="U8793" s="368"/>
      <c r="V8793" s="1"/>
      <c r="W8793" s="1"/>
      <c r="X8793" s="1"/>
      <c r="Y8793" s="1"/>
      <c r="Z8793" s="1"/>
      <c r="AA8793" s="1"/>
      <c r="AB8793" s="1"/>
      <c r="AC8793" s="1"/>
    </row>
    <row r="8794" spans="1:29" ht="15" customHeight="1" x14ac:dyDescent="0.25">
      <c r="A8794" s="342"/>
      <c r="B8794" s="417"/>
      <c r="C8794" s="418"/>
      <c r="S8794" s="367"/>
      <c r="T8794" s="367"/>
      <c r="U8794" s="368"/>
      <c r="V8794" s="1"/>
      <c r="W8794" s="1"/>
      <c r="X8794" s="1"/>
      <c r="Y8794" s="1"/>
      <c r="Z8794" s="1"/>
      <c r="AA8794" s="1"/>
      <c r="AB8794" s="1"/>
      <c r="AC8794" s="1"/>
    </row>
    <row r="8795" spans="1:29" ht="15" customHeight="1" x14ac:dyDescent="0.25">
      <c r="A8795" s="342"/>
      <c r="B8795" s="417"/>
      <c r="C8795" s="418"/>
      <c r="S8795" s="367"/>
      <c r="T8795" s="367"/>
      <c r="U8795" s="368"/>
      <c r="V8795" s="1"/>
      <c r="W8795" s="1"/>
      <c r="X8795" s="1"/>
      <c r="Y8795" s="1"/>
      <c r="Z8795" s="1"/>
      <c r="AA8795" s="1"/>
      <c r="AB8795" s="1"/>
      <c r="AC8795" s="1"/>
    </row>
    <row r="8796" spans="1:29" ht="15" customHeight="1" x14ac:dyDescent="0.25">
      <c r="A8796" s="342"/>
      <c r="B8796" s="417"/>
      <c r="C8796" s="418"/>
      <c r="S8796" s="367"/>
      <c r="T8796" s="367"/>
      <c r="U8796" s="368"/>
      <c r="V8796" s="1"/>
      <c r="W8796" s="1"/>
      <c r="X8796" s="1"/>
      <c r="Y8796" s="1"/>
      <c r="Z8796" s="1"/>
      <c r="AA8796" s="1"/>
      <c r="AB8796" s="1"/>
      <c r="AC8796" s="1"/>
    </row>
    <row r="8797" spans="1:29" ht="15" customHeight="1" x14ac:dyDescent="0.25">
      <c r="A8797" s="342"/>
      <c r="B8797" s="417"/>
      <c r="C8797" s="418"/>
      <c r="S8797" s="367"/>
      <c r="T8797" s="367"/>
      <c r="U8797" s="368"/>
      <c r="V8797" s="1"/>
      <c r="W8797" s="1"/>
      <c r="X8797" s="1"/>
      <c r="Y8797" s="1"/>
      <c r="Z8797" s="1"/>
      <c r="AA8797" s="1"/>
      <c r="AB8797" s="1"/>
      <c r="AC8797" s="1"/>
    </row>
    <row r="8798" spans="1:29" ht="15" customHeight="1" x14ac:dyDescent="0.25">
      <c r="A8798" s="342"/>
      <c r="B8798" s="417"/>
      <c r="C8798" s="418"/>
      <c r="S8798" s="367"/>
      <c r="T8798" s="367"/>
      <c r="U8798" s="368"/>
      <c r="V8798" s="1"/>
      <c r="W8798" s="1"/>
      <c r="X8798" s="1"/>
      <c r="Y8798" s="1"/>
      <c r="Z8798" s="1"/>
      <c r="AA8798" s="1"/>
      <c r="AB8798" s="1"/>
      <c r="AC8798" s="1"/>
    </row>
    <row r="8799" spans="1:29" ht="15" customHeight="1" x14ac:dyDescent="0.25">
      <c r="A8799" s="342"/>
      <c r="B8799" s="417"/>
      <c r="C8799" s="418"/>
      <c r="S8799" s="367"/>
      <c r="T8799" s="367"/>
      <c r="U8799" s="368"/>
      <c r="V8799" s="1"/>
      <c r="W8799" s="1"/>
      <c r="X8799" s="1"/>
      <c r="Y8799" s="1"/>
      <c r="Z8799" s="1"/>
      <c r="AA8799" s="1"/>
      <c r="AB8799" s="1"/>
      <c r="AC8799" s="1"/>
    </row>
    <row r="8800" spans="1:29" ht="15" customHeight="1" x14ac:dyDescent="0.25">
      <c r="A8800" s="342"/>
      <c r="B8800" s="417"/>
      <c r="C8800" s="418"/>
      <c r="S8800" s="367"/>
      <c r="T8800" s="367"/>
      <c r="U8800" s="368"/>
      <c r="V8800" s="1"/>
      <c r="W8800" s="1"/>
      <c r="X8800" s="1"/>
      <c r="Y8800" s="1"/>
      <c r="Z8800" s="1"/>
      <c r="AA8800" s="1"/>
      <c r="AB8800" s="1"/>
      <c r="AC8800" s="1"/>
    </row>
    <row r="8801" spans="1:29" ht="15" customHeight="1" x14ac:dyDescent="0.25">
      <c r="A8801" s="342"/>
      <c r="B8801" s="417"/>
      <c r="C8801" s="418"/>
      <c r="S8801" s="367"/>
      <c r="T8801" s="367"/>
      <c r="U8801" s="368"/>
      <c r="V8801" s="1"/>
      <c r="W8801" s="1"/>
      <c r="X8801" s="1"/>
      <c r="Y8801" s="1"/>
      <c r="Z8801" s="1"/>
      <c r="AA8801" s="1"/>
      <c r="AB8801" s="1"/>
      <c r="AC8801" s="1"/>
    </row>
    <row r="8802" spans="1:29" ht="15" customHeight="1" x14ac:dyDescent="0.25">
      <c r="A8802" s="342"/>
      <c r="B8802" s="417"/>
      <c r="C8802" s="418"/>
      <c r="S8802" s="367"/>
      <c r="T8802" s="367"/>
      <c r="U8802" s="368"/>
      <c r="V8802" s="1"/>
      <c r="W8802" s="1"/>
      <c r="X8802" s="1"/>
      <c r="Y8802" s="1"/>
      <c r="Z8802" s="1"/>
      <c r="AA8802" s="1"/>
      <c r="AB8802" s="1"/>
      <c r="AC8802" s="1"/>
    </row>
    <row r="8803" spans="1:29" ht="15" customHeight="1" x14ac:dyDescent="0.25">
      <c r="A8803" s="342"/>
      <c r="B8803" s="417"/>
      <c r="C8803" s="418"/>
      <c r="S8803" s="367"/>
      <c r="T8803" s="367"/>
      <c r="U8803" s="368"/>
      <c r="V8803" s="1"/>
      <c r="W8803" s="1"/>
      <c r="X8803" s="1"/>
      <c r="Y8803" s="1"/>
      <c r="Z8803" s="1"/>
      <c r="AA8803" s="1"/>
      <c r="AB8803" s="1"/>
      <c r="AC8803" s="1"/>
    </row>
    <row r="8804" spans="1:29" ht="15" customHeight="1" x14ac:dyDescent="0.25">
      <c r="A8804" s="342"/>
      <c r="B8804" s="417"/>
      <c r="C8804" s="418"/>
      <c r="S8804" s="367"/>
      <c r="T8804" s="367"/>
      <c r="U8804" s="368"/>
      <c r="V8804" s="1"/>
      <c r="W8804" s="1"/>
      <c r="X8804" s="1"/>
      <c r="Y8804" s="1"/>
      <c r="Z8804" s="1"/>
      <c r="AA8804" s="1"/>
      <c r="AB8804" s="1"/>
      <c r="AC8804" s="1"/>
    </row>
    <row r="8805" spans="1:29" ht="15" customHeight="1" x14ac:dyDescent="0.25">
      <c r="A8805" s="342"/>
      <c r="B8805" s="417"/>
      <c r="C8805" s="418"/>
      <c r="S8805" s="367"/>
      <c r="T8805" s="367"/>
      <c r="U8805" s="368"/>
      <c r="V8805" s="1"/>
      <c r="W8805" s="1"/>
      <c r="X8805" s="1"/>
      <c r="Y8805" s="1"/>
      <c r="Z8805" s="1"/>
      <c r="AA8805" s="1"/>
      <c r="AB8805" s="1"/>
      <c r="AC8805" s="1"/>
    </row>
    <row r="8806" spans="1:29" ht="15" customHeight="1" x14ac:dyDescent="0.25">
      <c r="A8806" s="342"/>
      <c r="B8806" s="417"/>
      <c r="C8806" s="418"/>
      <c r="S8806" s="367"/>
      <c r="T8806" s="367"/>
      <c r="U8806" s="368"/>
      <c r="V8806" s="1"/>
      <c r="W8806" s="1"/>
      <c r="X8806" s="1"/>
      <c r="Y8806" s="1"/>
      <c r="Z8806" s="1"/>
      <c r="AA8806" s="1"/>
      <c r="AB8806" s="1"/>
      <c r="AC8806" s="1"/>
    </row>
    <row r="8807" spans="1:29" ht="15" customHeight="1" x14ac:dyDescent="0.25">
      <c r="A8807" s="342"/>
      <c r="B8807" s="417"/>
      <c r="C8807" s="418"/>
      <c r="S8807" s="367"/>
      <c r="T8807" s="367"/>
      <c r="U8807" s="368"/>
      <c r="V8807" s="1"/>
      <c r="W8807" s="1"/>
      <c r="X8807" s="1"/>
      <c r="Y8807" s="1"/>
      <c r="Z8807" s="1"/>
      <c r="AA8807" s="1"/>
      <c r="AB8807" s="1"/>
      <c r="AC8807" s="1"/>
    </row>
    <row r="8808" spans="1:29" ht="15" customHeight="1" x14ac:dyDescent="0.25">
      <c r="A8808" s="342"/>
      <c r="B8808" s="417"/>
      <c r="C8808" s="418"/>
      <c r="S8808" s="367"/>
      <c r="T8808" s="367"/>
      <c r="U8808" s="368"/>
      <c r="V8808" s="1"/>
      <c r="W8808" s="1"/>
      <c r="X8808" s="1"/>
      <c r="Y8808" s="1"/>
      <c r="Z8808" s="1"/>
      <c r="AA8808" s="1"/>
      <c r="AB8808" s="1"/>
      <c r="AC8808" s="1"/>
    </row>
    <row r="8809" spans="1:29" ht="15" customHeight="1" x14ac:dyDescent="0.25">
      <c r="A8809" s="342"/>
      <c r="B8809" s="417"/>
      <c r="C8809" s="418"/>
      <c r="S8809" s="367"/>
      <c r="T8809" s="367"/>
      <c r="U8809" s="368"/>
      <c r="V8809" s="1"/>
      <c r="W8809" s="1"/>
      <c r="X8809" s="1"/>
      <c r="Y8809" s="1"/>
      <c r="Z8809" s="1"/>
      <c r="AA8809" s="1"/>
      <c r="AB8809" s="1"/>
      <c r="AC8809" s="1"/>
    </row>
    <row r="8810" spans="1:29" ht="15" customHeight="1" x14ac:dyDescent="0.25">
      <c r="A8810" s="342"/>
      <c r="B8810" s="417"/>
      <c r="C8810" s="418"/>
      <c r="S8810" s="367"/>
      <c r="T8810" s="367"/>
      <c r="U8810" s="368"/>
      <c r="V8810" s="1"/>
      <c r="W8810" s="1"/>
      <c r="X8810" s="1"/>
      <c r="Y8810" s="1"/>
      <c r="Z8810" s="1"/>
      <c r="AA8810" s="1"/>
      <c r="AB8810" s="1"/>
      <c r="AC8810" s="1"/>
    </row>
    <row r="8811" spans="1:29" ht="15" customHeight="1" x14ac:dyDescent="0.25">
      <c r="A8811" s="342"/>
      <c r="B8811" s="417"/>
      <c r="C8811" s="418"/>
      <c r="S8811" s="367"/>
      <c r="T8811" s="367"/>
      <c r="U8811" s="368"/>
      <c r="V8811" s="1"/>
      <c r="W8811" s="1"/>
      <c r="X8811" s="1"/>
      <c r="Y8811" s="1"/>
      <c r="Z8811" s="1"/>
      <c r="AA8811" s="1"/>
      <c r="AB8811" s="1"/>
      <c r="AC8811" s="1"/>
    </row>
    <row r="8812" spans="1:29" ht="15" customHeight="1" x14ac:dyDescent="0.25">
      <c r="A8812" s="342"/>
      <c r="B8812" s="417"/>
      <c r="C8812" s="418"/>
      <c r="S8812" s="367"/>
      <c r="T8812" s="367"/>
      <c r="U8812" s="368"/>
      <c r="V8812" s="1"/>
      <c r="W8812" s="1"/>
      <c r="X8812" s="1"/>
      <c r="Y8812" s="1"/>
      <c r="Z8812" s="1"/>
      <c r="AA8812" s="1"/>
      <c r="AB8812" s="1"/>
      <c r="AC8812" s="1"/>
    </row>
    <row r="8813" spans="1:29" ht="15" customHeight="1" x14ac:dyDescent="0.25">
      <c r="A8813" s="342"/>
      <c r="B8813" s="417"/>
      <c r="C8813" s="418"/>
      <c r="S8813" s="367"/>
      <c r="T8813" s="367"/>
      <c r="U8813" s="368"/>
      <c r="V8813" s="1"/>
      <c r="W8813" s="1"/>
      <c r="X8813" s="1"/>
      <c r="Y8813" s="1"/>
      <c r="Z8813" s="1"/>
      <c r="AA8813" s="1"/>
      <c r="AB8813" s="1"/>
      <c r="AC8813" s="1"/>
    </row>
    <row r="8814" spans="1:29" ht="15" customHeight="1" x14ac:dyDescent="0.25">
      <c r="A8814" s="342"/>
      <c r="B8814" s="417"/>
      <c r="C8814" s="418"/>
      <c r="S8814" s="367"/>
      <c r="T8814" s="367"/>
      <c r="U8814" s="368"/>
      <c r="V8814" s="1"/>
      <c r="W8814" s="1"/>
      <c r="X8814" s="1"/>
      <c r="Y8814" s="1"/>
      <c r="Z8814" s="1"/>
      <c r="AA8814" s="1"/>
      <c r="AB8814" s="1"/>
      <c r="AC8814" s="1"/>
    </row>
    <row r="8815" spans="1:29" ht="15" customHeight="1" x14ac:dyDescent="0.25">
      <c r="A8815" s="342"/>
      <c r="B8815" s="417"/>
      <c r="C8815" s="418"/>
      <c r="S8815" s="367"/>
      <c r="T8815" s="367"/>
      <c r="U8815" s="368"/>
      <c r="V8815" s="1"/>
      <c r="W8815" s="1"/>
      <c r="X8815" s="1"/>
      <c r="Y8815" s="1"/>
      <c r="Z8815" s="1"/>
      <c r="AA8815" s="1"/>
      <c r="AB8815" s="1"/>
      <c r="AC8815" s="1"/>
    </row>
    <row r="8816" spans="1:29" ht="15" customHeight="1" x14ac:dyDescent="0.25">
      <c r="A8816" s="342"/>
      <c r="B8816" s="417"/>
      <c r="C8816" s="418"/>
      <c r="S8816" s="367"/>
      <c r="T8816" s="367"/>
      <c r="U8816" s="368"/>
      <c r="V8816" s="1"/>
      <c r="W8816" s="1"/>
      <c r="X8816" s="1"/>
      <c r="Y8816" s="1"/>
      <c r="Z8816" s="1"/>
      <c r="AA8816" s="1"/>
      <c r="AB8816" s="1"/>
      <c r="AC8816" s="1"/>
    </row>
    <row r="8817" spans="1:29" ht="15" customHeight="1" x14ac:dyDescent="0.25">
      <c r="A8817" s="342"/>
      <c r="B8817" s="417"/>
      <c r="C8817" s="418"/>
      <c r="S8817" s="367"/>
      <c r="T8817" s="367"/>
      <c r="U8817" s="368"/>
      <c r="V8817" s="1"/>
      <c r="W8817" s="1"/>
      <c r="X8817" s="1"/>
      <c r="Y8817" s="1"/>
      <c r="Z8817" s="1"/>
      <c r="AA8817" s="1"/>
      <c r="AB8817" s="1"/>
      <c r="AC8817" s="1"/>
    </row>
    <row r="8818" spans="1:29" ht="15" customHeight="1" x14ac:dyDescent="0.25">
      <c r="A8818" s="342"/>
      <c r="B8818" s="417"/>
      <c r="C8818" s="418"/>
      <c r="S8818" s="367"/>
      <c r="T8818" s="367"/>
      <c r="U8818" s="368"/>
      <c r="V8818" s="1"/>
      <c r="W8818" s="1"/>
      <c r="X8818" s="1"/>
      <c r="Y8818" s="1"/>
      <c r="Z8818" s="1"/>
      <c r="AA8818" s="1"/>
      <c r="AB8818" s="1"/>
      <c r="AC8818" s="1"/>
    </row>
    <row r="8819" spans="1:29" ht="15" customHeight="1" x14ac:dyDescent="0.25">
      <c r="A8819" s="342"/>
      <c r="B8819" s="417"/>
      <c r="C8819" s="418"/>
      <c r="S8819" s="367"/>
      <c r="T8819" s="367"/>
      <c r="U8819" s="368"/>
      <c r="V8819" s="1"/>
      <c r="W8819" s="1"/>
      <c r="X8819" s="1"/>
      <c r="Y8819" s="1"/>
      <c r="Z8819" s="1"/>
      <c r="AA8819" s="1"/>
      <c r="AB8819" s="1"/>
      <c r="AC8819" s="1"/>
    </row>
    <row r="8820" spans="1:29" ht="15" customHeight="1" x14ac:dyDescent="0.25">
      <c r="A8820" s="342"/>
      <c r="B8820" s="417"/>
      <c r="C8820" s="418"/>
      <c r="S8820" s="367"/>
      <c r="T8820" s="367"/>
      <c r="U8820" s="368"/>
      <c r="V8820" s="1"/>
      <c r="W8820" s="1"/>
      <c r="X8820" s="1"/>
      <c r="Y8820" s="1"/>
      <c r="Z8820" s="1"/>
      <c r="AA8820" s="1"/>
      <c r="AB8820" s="1"/>
      <c r="AC8820" s="1"/>
    </row>
    <row r="8821" spans="1:29" ht="15" customHeight="1" x14ac:dyDescent="0.25">
      <c r="A8821" s="342"/>
      <c r="B8821" s="417"/>
      <c r="C8821" s="418"/>
      <c r="S8821" s="367"/>
      <c r="T8821" s="367"/>
      <c r="U8821" s="368"/>
      <c r="V8821" s="1"/>
      <c r="W8821" s="1"/>
      <c r="X8821" s="1"/>
      <c r="Y8821" s="1"/>
      <c r="Z8821" s="1"/>
      <c r="AA8821" s="1"/>
      <c r="AB8821" s="1"/>
      <c r="AC8821" s="1"/>
    </row>
    <row r="8822" spans="1:29" ht="15" customHeight="1" x14ac:dyDescent="0.25">
      <c r="A8822" s="342"/>
      <c r="B8822" s="417"/>
      <c r="C8822" s="418"/>
      <c r="S8822" s="367"/>
      <c r="T8822" s="367"/>
      <c r="U8822" s="368"/>
      <c r="V8822" s="1"/>
      <c r="W8822" s="1"/>
      <c r="X8822" s="1"/>
      <c r="Y8822" s="1"/>
      <c r="Z8822" s="1"/>
      <c r="AA8822" s="1"/>
      <c r="AB8822" s="1"/>
      <c r="AC8822" s="1"/>
    </row>
    <row r="8823" spans="1:29" ht="15" customHeight="1" x14ac:dyDescent="0.25">
      <c r="A8823" s="342"/>
      <c r="B8823" s="417"/>
      <c r="C8823" s="418"/>
      <c r="S8823" s="367"/>
      <c r="T8823" s="367"/>
      <c r="U8823" s="368"/>
      <c r="V8823" s="1"/>
      <c r="W8823" s="1"/>
      <c r="X8823" s="1"/>
      <c r="Y8823" s="1"/>
      <c r="Z8823" s="1"/>
      <c r="AA8823" s="1"/>
      <c r="AB8823" s="1"/>
      <c r="AC8823" s="1"/>
    </row>
    <row r="8824" spans="1:29" ht="15" customHeight="1" x14ac:dyDescent="0.25">
      <c r="A8824" s="342"/>
      <c r="B8824" s="417"/>
      <c r="C8824" s="418"/>
      <c r="S8824" s="367"/>
      <c r="T8824" s="367"/>
      <c r="U8824" s="368"/>
      <c r="V8824" s="1"/>
      <c r="W8824" s="1"/>
      <c r="X8824" s="1"/>
      <c r="Y8824" s="1"/>
      <c r="Z8824" s="1"/>
      <c r="AA8824" s="1"/>
      <c r="AB8824" s="1"/>
      <c r="AC8824" s="1"/>
    </row>
    <row r="8825" spans="1:29" ht="15" customHeight="1" x14ac:dyDescent="0.25">
      <c r="A8825" s="342"/>
      <c r="B8825" s="417"/>
      <c r="C8825" s="418"/>
      <c r="S8825" s="367"/>
      <c r="T8825" s="367"/>
      <c r="U8825" s="368"/>
      <c r="V8825" s="1"/>
      <c r="W8825" s="1"/>
      <c r="X8825" s="1"/>
      <c r="Y8825" s="1"/>
      <c r="Z8825" s="1"/>
      <c r="AA8825" s="1"/>
      <c r="AB8825" s="1"/>
      <c r="AC8825" s="1"/>
    </row>
    <row r="8826" spans="1:29" ht="15" customHeight="1" x14ac:dyDescent="0.25">
      <c r="A8826" s="342"/>
      <c r="B8826" s="417"/>
      <c r="C8826" s="418"/>
      <c r="S8826" s="367"/>
      <c r="T8826" s="367"/>
      <c r="U8826" s="368"/>
      <c r="V8826" s="1"/>
      <c r="W8826" s="1"/>
      <c r="X8826" s="1"/>
      <c r="Y8826" s="1"/>
      <c r="Z8826" s="1"/>
      <c r="AA8826" s="1"/>
      <c r="AB8826" s="1"/>
      <c r="AC8826" s="1"/>
    </row>
    <row r="8827" spans="1:29" ht="15" customHeight="1" x14ac:dyDescent="0.25">
      <c r="A8827" s="342"/>
      <c r="B8827" s="417"/>
      <c r="C8827" s="418"/>
      <c r="S8827" s="367"/>
      <c r="T8827" s="367"/>
      <c r="U8827" s="368"/>
      <c r="V8827" s="1"/>
      <c r="W8827" s="1"/>
      <c r="X8827" s="1"/>
      <c r="Y8827" s="1"/>
      <c r="Z8827" s="1"/>
      <c r="AA8827" s="1"/>
      <c r="AB8827" s="1"/>
      <c r="AC8827" s="1"/>
    </row>
    <row r="8828" spans="1:29" ht="15" customHeight="1" x14ac:dyDescent="0.25">
      <c r="A8828" s="342"/>
      <c r="B8828" s="417"/>
      <c r="C8828" s="418"/>
      <c r="S8828" s="367"/>
      <c r="T8828" s="367"/>
      <c r="U8828" s="368"/>
      <c r="V8828" s="1"/>
      <c r="W8828" s="1"/>
      <c r="X8828" s="1"/>
      <c r="Y8828" s="1"/>
      <c r="Z8828" s="1"/>
      <c r="AA8828" s="1"/>
      <c r="AB8828" s="1"/>
      <c r="AC8828" s="1"/>
    </row>
    <row r="8829" spans="1:29" ht="15" customHeight="1" x14ac:dyDescent="0.25">
      <c r="A8829" s="342"/>
      <c r="B8829" s="417"/>
      <c r="C8829" s="418"/>
      <c r="S8829" s="367"/>
      <c r="T8829" s="367"/>
      <c r="U8829" s="368"/>
      <c r="V8829" s="1"/>
      <c r="W8829" s="1"/>
      <c r="X8829" s="1"/>
      <c r="Y8829" s="1"/>
      <c r="Z8829" s="1"/>
      <c r="AA8829" s="1"/>
      <c r="AB8829" s="1"/>
      <c r="AC8829" s="1"/>
    </row>
    <row r="8830" spans="1:29" ht="15" customHeight="1" x14ac:dyDescent="0.25">
      <c r="A8830" s="342"/>
      <c r="B8830" s="417"/>
      <c r="C8830" s="418"/>
      <c r="S8830" s="367"/>
      <c r="T8830" s="367"/>
      <c r="U8830" s="368"/>
      <c r="V8830" s="1"/>
      <c r="W8830" s="1"/>
      <c r="X8830" s="1"/>
      <c r="Y8830" s="1"/>
      <c r="Z8830" s="1"/>
      <c r="AA8830" s="1"/>
      <c r="AB8830" s="1"/>
      <c r="AC8830" s="1"/>
    </row>
    <row r="8831" spans="1:29" ht="15" customHeight="1" x14ac:dyDescent="0.25">
      <c r="A8831" s="342"/>
      <c r="B8831" s="417"/>
      <c r="C8831" s="418"/>
      <c r="S8831" s="367"/>
      <c r="T8831" s="367"/>
      <c r="U8831" s="368"/>
      <c r="V8831" s="1"/>
      <c r="W8831" s="1"/>
      <c r="X8831" s="1"/>
      <c r="Y8831" s="1"/>
      <c r="Z8831" s="1"/>
      <c r="AA8831" s="1"/>
      <c r="AB8831" s="1"/>
      <c r="AC8831" s="1"/>
    </row>
    <row r="8832" spans="1:29" ht="15" customHeight="1" x14ac:dyDescent="0.25">
      <c r="A8832" s="342"/>
      <c r="B8832" s="417"/>
      <c r="C8832" s="418"/>
      <c r="S8832" s="367"/>
      <c r="T8832" s="367"/>
      <c r="U8832" s="368"/>
      <c r="V8832" s="1"/>
      <c r="W8832" s="1"/>
      <c r="X8832" s="1"/>
      <c r="Y8832" s="1"/>
      <c r="Z8832" s="1"/>
      <c r="AA8832" s="1"/>
      <c r="AB8832" s="1"/>
      <c r="AC8832" s="1"/>
    </row>
    <row r="8833" spans="1:29" ht="15" customHeight="1" x14ac:dyDescent="0.25">
      <c r="A8833" s="342"/>
      <c r="B8833" s="417"/>
      <c r="C8833" s="418"/>
      <c r="S8833" s="367"/>
      <c r="T8833" s="367"/>
      <c r="U8833" s="368"/>
      <c r="V8833" s="1"/>
      <c r="W8833" s="1"/>
      <c r="X8833" s="1"/>
      <c r="Y8833" s="1"/>
      <c r="Z8833" s="1"/>
      <c r="AA8833" s="1"/>
      <c r="AB8833" s="1"/>
      <c r="AC8833" s="1"/>
    </row>
    <row r="8834" spans="1:29" ht="15" customHeight="1" x14ac:dyDescent="0.25">
      <c r="A8834" s="342"/>
      <c r="B8834" s="417"/>
      <c r="C8834" s="418"/>
      <c r="S8834" s="367"/>
      <c r="T8834" s="367"/>
      <c r="U8834" s="368"/>
      <c r="V8834" s="1"/>
      <c r="W8834" s="1"/>
      <c r="X8834" s="1"/>
      <c r="Y8834" s="1"/>
      <c r="Z8834" s="1"/>
      <c r="AA8834" s="1"/>
      <c r="AB8834" s="1"/>
      <c r="AC8834" s="1"/>
    </row>
    <row r="8835" spans="1:29" ht="15" customHeight="1" x14ac:dyDescent="0.25">
      <c r="A8835" s="342"/>
      <c r="B8835" s="417"/>
      <c r="C8835" s="418"/>
      <c r="S8835" s="367"/>
      <c r="T8835" s="367"/>
      <c r="U8835" s="368"/>
      <c r="V8835" s="1"/>
      <c r="W8835" s="1"/>
      <c r="X8835" s="1"/>
      <c r="Y8835" s="1"/>
      <c r="Z8835" s="1"/>
      <c r="AA8835" s="1"/>
      <c r="AB8835" s="1"/>
      <c r="AC8835" s="1"/>
    </row>
    <row r="8836" spans="1:29" ht="15" customHeight="1" x14ac:dyDescent="0.25">
      <c r="A8836" s="342"/>
      <c r="B8836" s="417"/>
      <c r="C8836" s="418"/>
      <c r="S8836" s="367"/>
      <c r="T8836" s="367"/>
      <c r="U8836" s="368"/>
      <c r="V8836" s="1"/>
      <c r="W8836" s="1"/>
      <c r="X8836" s="1"/>
      <c r="Y8836" s="1"/>
      <c r="Z8836" s="1"/>
      <c r="AA8836" s="1"/>
      <c r="AB8836" s="1"/>
      <c r="AC8836" s="1"/>
    </row>
    <row r="8837" spans="1:29" ht="15" customHeight="1" x14ac:dyDescent="0.25">
      <c r="A8837" s="342"/>
      <c r="B8837" s="417"/>
      <c r="C8837" s="418"/>
      <c r="S8837" s="367"/>
      <c r="T8837" s="367"/>
      <c r="U8837" s="368"/>
      <c r="V8837" s="1"/>
      <c r="W8837" s="1"/>
      <c r="X8837" s="1"/>
      <c r="Y8837" s="1"/>
      <c r="Z8837" s="1"/>
      <c r="AA8837" s="1"/>
      <c r="AB8837" s="1"/>
      <c r="AC8837" s="1"/>
    </row>
    <row r="8838" spans="1:29" ht="15" customHeight="1" x14ac:dyDescent="0.25">
      <c r="A8838" s="342"/>
      <c r="B8838" s="417"/>
      <c r="C8838" s="418"/>
      <c r="S8838" s="367"/>
      <c r="T8838" s="367"/>
      <c r="U8838" s="368"/>
      <c r="V8838" s="1"/>
      <c r="W8838" s="1"/>
      <c r="X8838" s="1"/>
      <c r="Y8838" s="1"/>
      <c r="Z8838" s="1"/>
      <c r="AA8838" s="1"/>
      <c r="AB8838" s="1"/>
      <c r="AC8838" s="1"/>
    </row>
    <row r="8839" spans="1:29" ht="15" customHeight="1" x14ac:dyDescent="0.25">
      <c r="A8839" s="342"/>
      <c r="B8839" s="417"/>
      <c r="C8839" s="418"/>
      <c r="S8839" s="367"/>
      <c r="T8839" s="367"/>
      <c r="U8839" s="368"/>
      <c r="V8839" s="1"/>
      <c r="W8839" s="1"/>
      <c r="X8839" s="1"/>
      <c r="Y8839" s="1"/>
      <c r="Z8839" s="1"/>
      <c r="AA8839" s="1"/>
      <c r="AB8839" s="1"/>
      <c r="AC8839" s="1"/>
    </row>
    <row r="8840" spans="1:29" ht="15" customHeight="1" x14ac:dyDescent="0.25">
      <c r="A8840" s="342"/>
      <c r="B8840" s="417"/>
      <c r="C8840" s="418"/>
      <c r="S8840" s="367"/>
      <c r="T8840" s="367"/>
      <c r="U8840" s="368"/>
      <c r="V8840" s="1"/>
      <c r="W8840" s="1"/>
      <c r="X8840" s="1"/>
      <c r="Y8840" s="1"/>
      <c r="Z8840" s="1"/>
      <c r="AA8840" s="1"/>
      <c r="AB8840" s="1"/>
      <c r="AC8840" s="1"/>
    </row>
    <row r="8841" spans="1:29" ht="15" customHeight="1" x14ac:dyDescent="0.25">
      <c r="A8841" s="342"/>
      <c r="B8841" s="417"/>
      <c r="C8841" s="418"/>
      <c r="S8841" s="367"/>
      <c r="T8841" s="367"/>
      <c r="U8841" s="368"/>
      <c r="V8841" s="1"/>
      <c r="W8841" s="1"/>
      <c r="X8841" s="1"/>
      <c r="Y8841" s="1"/>
      <c r="Z8841" s="1"/>
      <c r="AA8841" s="1"/>
      <c r="AB8841" s="1"/>
      <c r="AC8841" s="1"/>
    </row>
    <row r="8842" spans="1:29" ht="15" customHeight="1" x14ac:dyDescent="0.25">
      <c r="A8842" s="342"/>
      <c r="B8842" s="417"/>
      <c r="C8842" s="418"/>
      <c r="S8842" s="367"/>
      <c r="T8842" s="367"/>
      <c r="U8842" s="368"/>
      <c r="V8842" s="1"/>
      <c r="W8842" s="1"/>
      <c r="X8842" s="1"/>
      <c r="Y8842" s="1"/>
      <c r="Z8842" s="1"/>
      <c r="AA8842" s="1"/>
      <c r="AB8842" s="1"/>
      <c r="AC8842" s="1"/>
    </row>
    <row r="8843" spans="1:29" ht="15" customHeight="1" x14ac:dyDescent="0.25">
      <c r="A8843" s="342"/>
      <c r="B8843" s="417"/>
      <c r="C8843" s="418"/>
      <c r="S8843" s="367"/>
      <c r="T8843" s="367"/>
      <c r="U8843" s="368"/>
      <c r="V8843" s="1"/>
      <c r="W8843" s="1"/>
      <c r="X8843" s="1"/>
      <c r="Y8843" s="1"/>
      <c r="Z8843" s="1"/>
      <c r="AA8843" s="1"/>
      <c r="AB8843" s="1"/>
      <c r="AC8843" s="1"/>
    </row>
    <row r="8844" spans="1:29" ht="15" customHeight="1" x14ac:dyDescent="0.25">
      <c r="A8844" s="342"/>
      <c r="B8844" s="417"/>
      <c r="C8844" s="418"/>
      <c r="S8844" s="367"/>
      <c r="T8844" s="367"/>
      <c r="U8844" s="368"/>
      <c r="V8844" s="1"/>
      <c r="W8844" s="1"/>
      <c r="X8844" s="1"/>
      <c r="Y8844" s="1"/>
      <c r="Z8844" s="1"/>
      <c r="AA8844" s="1"/>
      <c r="AB8844" s="1"/>
      <c r="AC8844" s="1"/>
    </row>
    <row r="8845" spans="1:29" ht="15" customHeight="1" x14ac:dyDescent="0.25">
      <c r="A8845" s="342"/>
      <c r="B8845" s="417"/>
      <c r="C8845" s="418"/>
      <c r="S8845" s="367"/>
      <c r="T8845" s="367"/>
      <c r="U8845" s="368"/>
      <c r="V8845" s="1"/>
      <c r="W8845" s="1"/>
      <c r="X8845" s="1"/>
      <c r="Y8845" s="1"/>
      <c r="Z8845" s="1"/>
      <c r="AA8845" s="1"/>
      <c r="AB8845" s="1"/>
      <c r="AC8845" s="1"/>
    </row>
    <row r="8846" spans="1:29" ht="15" customHeight="1" x14ac:dyDescent="0.25">
      <c r="A8846" s="342"/>
      <c r="B8846" s="417"/>
      <c r="C8846" s="418"/>
      <c r="S8846" s="367"/>
      <c r="T8846" s="367"/>
      <c r="U8846" s="368"/>
      <c r="V8846" s="1"/>
      <c r="W8846" s="1"/>
      <c r="X8846" s="1"/>
      <c r="Y8846" s="1"/>
      <c r="Z8846" s="1"/>
      <c r="AA8846" s="1"/>
      <c r="AB8846" s="1"/>
      <c r="AC8846" s="1"/>
    </row>
    <row r="8847" spans="1:29" ht="15" customHeight="1" x14ac:dyDescent="0.25">
      <c r="A8847" s="342"/>
      <c r="B8847" s="417"/>
      <c r="C8847" s="418"/>
      <c r="S8847" s="367"/>
      <c r="T8847" s="367"/>
      <c r="U8847" s="368"/>
      <c r="V8847" s="1"/>
      <c r="W8847" s="1"/>
      <c r="X8847" s="1"/>
      <c r="Y8847" s="1"/>
      <c r="Z8847" s="1"/>
      <c r="AA8847" s="1"/>
      <c r="AB8847" s="1"/>
      <c r="AC8847" s="1"/>
    </row>
    <row r="8848" spans="1:29" ht="15" customHeight="1" x14ac:dyDescent="0.25">
      <c r="A8848" s="342"/>
      <c r="B8848" s="417"/>
      <c r="C8848" s="418"/>
      <c r="S8848" s="367"/>
      <c r="T8848" s="367"/>
      <c r="U8848" s="368"/>
      <c r="V8848" s="1"/>
      <c r="W8848" s="1"/>
      <c r="X8848" s="1"/>
      <c r="Y8848" s="1"/>
      <c r="Z8848" s="1"/>
      <c r="AA8848" s="1"/>
      <c r="AB8848" s="1"/>
      <c r="AC8848" s="1"/>
    </row>
    <row r="8849" spans="1:29" ht="15" customHeight="1" x14ac:dyDescent="0.25">
      <c r="A8849" s="342"/>
      <c r="B8849" s="417"/>
      <c r="C8849" s="418"/>
      <c r="S8849" s="367"/>
      <c r="T8849" s="367"/>
      <c r="U8849" s="368"/>
      <c r="V8849" s="1"/>
      <c r="W8849" s="1"/>
      <c r="X8849" s="1"/>
      <c r="Y8849" s="1"/>
      <c r="Z8849" s="1"/>
      <c r="AA8849" s="1"/>
      <c r="AB8849" s="1"/>
      <c r="AC8849" s="1"/>
    </row>
    <row r="8850" spans="1:29" ht="15" customHeight="1" x14ac:dyDescent="0.25">
      <c r="A8850" s="342"/>
      <c r="B8850" s="417"/>
      <c r="C8850" s="418"/>
      <c r="S8850" s="367"/>
      <c r="T8850" s="367"/>
      <c r="U8850" s="368"/>
      <c r="V8850" s="1"/>
      <c r="W8850" s="1"/>
      <c r="X8850" s="1"/>
      <c r="Y8850" s="1"/>
      <c r="Z8850" s="1"/>
      <c r="AA8850" s="1"/>
      <c r="AB8850" s="1"/>
      <c r="AC8850" s="1"/>
    </row>
    <row r="8851" spans="1:29" ht="15" customHeight="1" x14ac:dyDescent="0.25">
      <c r="A8851" s="342"/>
      <c r="B8851" s="417"/>
      <c r="C8851" s="418"/>
      <c r="S8851" s="367"/>
      <c r="T8851" s="367"/>
      <c r="U8851" s="368"/>
      <c r="V8851" s="1"/>
      <c r="W8851" s="1"/>
      <c r="X8851" s="1"/>
      <c r="Y8851" s="1"/>
      <c r="Z8851" s="1"/>
      <c r="AA8851" s="1"/>
      <c r="AB8851" s="1"/>
      <c r="AC8851" s="1"/>
    </row>
    <row r="8852" spans="1:29" ht="15" customHeight="1" x14ac:dyDescent="0.25">
      <c r="A8852" s="342"/>
      <c r="B8852" s="417"/>
      <c r="C8852" s="418"/>
      <c r="S8852" s="367"/>
      <c r="T8852" s="367"/>
      <c r="U8852" s="368"/>
      <c r="V8852" s="1"/>
      <c r="W8852" s="1"/>
      <c r="X8852" s="1"/>
      <c r="Y8852" s="1"/>
      <c r="Z8852" s="1"/>
      <c r="AA8852" s="1"/>
      <c r="AB8852" s="1"/>
      <c r="AC8852" s="1"/>
    </row>
    <row r="8853" spans="1:29" ht="15" customHeight="1" x14ac:dyDescent="0.25">
      <c r="A8853" s="342"/>
      <c r="B8853" s="417"/>
      <c r="C8853" s="418"/>
      <c r="S8853" s="367"/>
      <c r="T8853" s="367"/>
      <c r="U8853" s="368"/>
      <c r="V8853" s="1"/>
      <c r="W8853" s="1"/>
      <c r="X8853" s="1"/>
      <c r="Y8853" s="1"/>
      <c r="Z8853" s="1"/>
      <c r="AA8853" s="1"/>
      <c r="AB8853" s="1"/>
      <c r="AC8853" s="1"/>
    </row>
    <row r="8854" spans="1:29" ht="15" customHeight="1" x14ac:dyDescent="0.25">
      <c r="A8854" s="342"/>
      <c r="B8854" s="417"/>
      <c r="C8854" s="418"/>
      <c r="S8854" s="367"/>
      <c r="T8854" s="367"/>
      <c r="U8854" s="368"/>
      <c r="V8854" s="1"/>
      <c r="W8854" s="1"/>
      <c r="X8854" s="1"/>
      <c r="Y8854" s="1"/>
      <c r="Z8854" s="1"/>
      <c r="AA8854" s="1"/>
      <c r="AB8854" s="1"/>
      <c r="AC8854" s="1"/>
    </row>
    <row r="8855" spans="1:29" ht="15" customHeight="1" x14ac:dyDescent="0.25">
      <c r="A8855" s="342"/>
      <c r="B8855" s="417"/>
      <c r="C8855" s="418"/>
      <c r="S8855" s="367"/>
      <c r="T8855" s="367"/>
      <c r="U8855" s="368"/>
      <c r="V8855" s="1"/>
      <c r="W8855" s="1"/>
      <c r="X8855" s="1"/>
      <c r="Y8855" s="1"/>
      <c r="Z8855" s="1"/>
      <c r="AA8855" s="1"/>
      <c r="AB8855" s="1"/>
      <c r="AC8855" s="1"/>
    </row>
    <row r="8856" spans="1:29" ht="15" customHeight="1" x14ac:dyDescent="0.25">
      <c r="A8856" s="342"/>
      <c r="B8856" s="417"/>
      <c r="C8856" s="418"/>
      <c r="S8856" s="367"/>
      <c r="T8856" s="367"/>
      <c r="U8856" s="368"/>
      <c r="V8856" s="1"/>
      <c r="W8856" s="1"/>
      <c r="X8856" s="1"/>
      <c r="Y8856" s="1"/>
      <c r="Z8856" s="1"/>
      <c r="AA8856" s="1"/>
      <c r="AB8856" s="1"/>
      <c r="AC8856" s="1"/>
    </row>
    <row r="8857" spans="1:29" ht="15" customHeight="1" x14ac:dyDescent="0.25">
      <c r="A8857" s="342"/>
      <c r="B8857" s="417"/>
      <c r="C8857" s="418"/>
      <c r="S8857" s="367"/>
      <c r="T8857" s="367"/>
      <c r="U8857" s="368"/>
      <c r="V8857" s="1"/>
      <c r="W8857" s="1"/>
      <c r="X8857" s="1"/>
      <c r="Y8857" s="1"/>
      <c r="Z8857" s="1"/>
      <c r="AA8857" s="1"/>
      <c r="AB8857" s="1"/>
      <c r="AC8857" s="1"/>
    </row>
    <row r="8858" spans="1:29" ht="15" customHeight="1" x14ac:dyDescent="0.25">
      <c r="A8858" s="342"/>
      <c r="B8858" s="417"/>
      <c r="C8858" s="418"/>
      <c r="S8858" s="367"/>
      <c r="T8858" s="367"/>
      <c r="U8858" s="368"/>
      <c r="V8858" s="1"/>
      <c r="W8858" s="1"/>
      <c r="X8858" s="1"/>
      <c r="Y8858" s="1"/>
      <c r="Z8858" s="1"/>
      <c r="AA8858" s="1"/>
      <c r="AB8858" s="1"/>
      <c r="AC8858" s="1"/>
    </row>
    <row r="8859" spans="1:29" ht="15" customHeight="1" x14ac:dyDescent="0.25">
      <c r="A8859" s="342"/>
      <c r="B8859" s="417"/>
      <c r="C8859" s="418"/>
      <c r="S8859" s="367"/>
      <c r="T8859" s="367"/>
      <c r="U8859" s="368"/>
      <c r="V8859" s="1"/>
      <c r="W8859" s="1"/>
      <c r="X8859" s="1"/>
      <c r="Y8859" s="1"/>
      <c r="Z8859" s="1"/>
      <c r="AA8859" s="1"/>
      <c r="AB8859" s="1"/>
      <c r="AC8859" s="1"/>
    </row>
    <row r="8860" spans="1:29" ht="15" customHeight="1" x14ac:dyDescent="0.25">
      <c r="A8860" s="342"/>
      <c r="B8860" s="417"/>
      <c r="C8860" s="418"/>
      <c r="S8860" s="367"/>
      <c r="T8860" s="367"/>
      <c r="U8860" s="368"/>
      <c r="V8860" s="1"/>
      <c r="W8860" s="1"/>
      <c r="X8860" s="1"/>
      <c r="Y8860" s="1"/>
      <c r="Z8860" s="1"/>
      <c r="AA8860" s="1"/>
      <c r="AB8860" s="1"/>
      <c r="AC8860" s="1"/>
    </row>
    <row r="8861" spans="1:29" ht="15" customHeight="1" x14ac:dyDescent="0.25">
      <c r="A8861" s="342"/>
      <c r="B8861" s="417"/>
      <c r="C8861" s="418"/>
      <c r="S8861" s="367"/>
      <c r="T8861" s="367"/>
      <c r="U8861" s="368"/>
      <c r="V8861" s="1"/>
      <c r="W8861" s="1"/>
      <c r="X8861" s="1"/>
      <c r="Y8861" s="1"/>
      <c r="Z8861" s="1"/>
      <c r="AA8861" s="1"/>
      <c r="AB8861" s="1"/>
      <c r="AC8861" s="1"/>
    </row>
    <row r="8862" spans="1:29" ht="15" customHeight="1" x14ac:dyDescent="0.25">
      <c r="A8862" s="342"/>
      <c r="B8862" s="417"/>
      <c r="C8862" s="418"/>
      <c r="S8862" s="367"/>
      <c r="T8862" s="367"/>
      <c r="U8862" s="368"/>
      <c r="V8862" s="1"/>
      <c r="W8862" s="1"/>
      <c r="X8862" s="1"/>
      <c r="Y8862" s="1"/>
      <c r="Z8862" s="1"/>
      <c r="AA8862" s="1"/>
      <c r="AB8862" s="1"/>
      <c r="AC8862" s="1"/>
    </row>
    <row r="8863" spans="1:29" ht="15" customHeight="1" x14ac:dyDescent="0.25">
      <c r="A8863" s="342"/>
      <c r="B8863" s="417"/>
      <c r="C8863" s="418"/>
      <c r="S8863" s="367"/>
      <c r="T8863" s="367"/>
      <c r="U8863" s="368"/>
      <c r="V8863" s="1"/>
      <c r="W8863" s="1"/>
      <c r="X8863" s="1"/>
      <c r="Y8863" s="1"/>
      <c r="Z8863" s="1"/>
      <c r="AA8863" s="1"/>
      <c r="AB8863" s="1"/>
      <c r="AC8863" s="1"/>
    </row>
    <row r="8864" spans="1:29" ht="15" customHeight="1" x14ac:dyDescent="0.25">
      <c r="A8864" s="342"/>
      <c r="B8864" s="417"/>
      <c r="C8864" s="418"/>
      <c r="S8864" s="367"/>
      <c r="T8864" s="367"/>
      <c r="U8864" s="368"/>
      <c r="V8864" s="1"/>
      <c r="W8864" s="1"/>
      <c r="X8864" s="1"/>
      <c r="Y8864" s="1"/>
      <c r="Z8864" s="1"/>
      <c r="AA8864" s="1"/>
      <c r="AB8864" s="1"/>
      <c r="AC8864" s="1"/>
    </row>
    <row r="8865" spans="1:29" ht="15" customHeight="1" x14ac:dyDescent="0.25">
      <c r="A8865" s="342"/>
      <c r="B8865" s="417"/>
      <c r="C8865" s="418"/>
      <c r="S8865" s="367"/>
      <c r="T8865" s="367"/>
      <c r="U8865" s="368"/>
      <c r="V8865" s="1"/>
      <c r="W8865" s="1"/>
      <c r="X8865" s="1"/>
      <c r="Y8865" s="1"/>
      <c r="Z8865" s="1"/>
      <c r="AA8865" s="1"/>
      <c r="AB8865" s="1"/>
      <c r="AC8865" s="1"/>
    </row>
    <row r="8866" spans="1:29" ht="15" customHeight="1" x14ac:dyDescent="0.25">
      <c r="A8866" s="342"/>
      <c r="B8866" s="417"/>
      <c r="C8866" s="418"/>
      <c r="S8866" s="367"/>
      <c r="T8866" s="367"/>
      <c r="U8866" s="368"/>
      <c r="V8866" s="1"/>
      <c r="W8866" s="1"/>
      <c r="X8866" s="1"/>
      <c r="Y8866" s="1"/>
      <c r="Z8866" s="1"/>
      <c r="AA8866" s="1"/>
      <c r="AB8866" s="1"/>
      <c r="AC8866" s="1"/>
    </row>
    <row r="8867" spans="1:29" ht="15" customHeight="1" x14ac:dyDescent="0.25">
      <c r="A8867" s="342"/>
      <c r="B8867" s="417"/>
      <c r="C8867" s="418"/>
      <c r="S8867" s="367"/>
      <c r="T8867" s="367"/>
      <c r="U8867" s="368"/>
      <c r="V8867" s="1"/>
      <c r="W8867" s="1"/>
      <c r="X8867" s="1"/>
      <c r="Y8867" s="1"/>
      <c r="Z8867" s="1"/>
      <c r="AA8867" s="1"/>
      <c r="AB8867" s="1"/>
      <c r="AC8867" s="1"/>
    </row>
    <row r="8868" spans="1:29" ht="15" customHeight="1" x14ac:dyDescent="0.25">
      <c r="A8868" s="342"/>
      <c r="B8868" s="417"/>
      <c r="C8868" s="418"/>
      <c r="S8868" s="367"/>
      <c r="T8868" s="367"/>
      <c r="U8868" s="368"/>
      <c r="V8868" s="1"/>
      <c r="W8868" s="1"/>
      <c r="X8868" s="1"/>
      <c r="Y8868" s="1"/>
      <c r="Z8868" s="1"/>
      <c r="AA8868" s="1"/>
      <c r="AB8868" s="1"/>
      <c r="AC8868" s="1"/>
    </row>
    <row r="8869" spans="1:29" ht="15" customHeight="1" x14ac:dyDescent="0.25">
      <c r="A8869" s="342"/>
      <c r="B8869" s="417"/>
      <c r="C8869" s="418"/>
      <c r="S8869" s="367"/>
      <c r="T8869" s="367"/>
      <c r="U8869" s="368"/>
      <c r="V8869" s="1"/>
      <c r="W8869" s="1"/>
      <c r="X8869" s="1"/>
      <c r="Y8869" s="1"/>
      <c r="Z8869" s="1"/>
      <c r="AA8869" s="1"/>
      <c r="AB8869" s="1"/>
      <c r="AC8869" s="1"/>
    </row>
    <row r="8870" spans="1:29" ht="15" customHeight="1" x14ac:dyDescent="0.25">
      <c r="A8870" s="342"/>
      <c r="B8870" s="417"/>
      <c r="C8870" s="418"/>
      <c r="S8870" s="367"/>
      <c r="T8870" s="367"/>
      <c r="U8870" s="368"/>
      <c r="V8870" s="1"/>
      <c r="W8870" s="1"/>
      <c r="X8870" s="1"/>
      <c r="Y8870" s="1"/>
      <c r="Z8870" s="1"/>
      <c r="AA8870" s="1"/>
      <c r="AB8870" s="1"/>
      <c r="AC8870" s="1"/>
    </row>
    <row r="8871" spans="1:29" ht="15" customHeight="1" x14ac:dyDescent="0.25">
      <c r="A8871" s="342"/>
      <c r="B8871" s="417"/>
      <c r="C8871" s="418"/>
      <c r="S8871" s="367"/>
      <c r="T8871" s="367"/>
      <c r="U8871" s="368"/>
      <c r="V8871" s="1"/>
      <c r="W8871" s="1"/>
      <c r="X8871" s="1"/>
      <c r="Y8871" s="1"/>
      <c r="Z8871" s="1"/>
      <c r="AA8871" s="1"/>
      <c r="AB8871" s="1"/>
      <c r="AC8871" s="1"/>
    </row>
    <row r="8872" spans="1:29" ht="15" customHeight="1" x14ac:dyDescent="0.25">
      <c r="A8872" s="342"/>
      <c r="B8872" s="417"/>
      <c r="C8872" s="418"/>
      <c r="S8872" s="367"/>
      <c r="T8872" s="367"/>
      <c r="U8872" s="368"/>
      <c r="V8872" s="1"/>
      <c r="W8872" s="1"/>
      <c r="X8872" s="1"/>
      <c r="Y8872" s="1"/>
      <c r="Z8872" s="1"/>
      <c r="AA8872" s="1"/>
      <c r="AB8872" s="1"/>
      <c r="AC8872" s="1"/>
    </row>
    <row r="8873" spans="1:29" ht="15" customHeight="1" x14ac:dyDescent="0.25">
      <c r="A8873" s="342"/>
      <c r="B8873" s="417"/>
      <c r="C8873" s="418"/>
      <c r="S8873" s="367"/>
      <c r="T8873" s="367"/>
      <c r="U8873" s="368"/>
      <c r="V8873" s="1"/>
      <c r="W8873" s="1"/>
      <c r="X8873" s="1"/>
      <c r="Y8873" s="1"/>
      <c r="Z8873" s="1"/>
      <c r="AA8873" s="1"/>
      <c r="AB8873" s="1"/>
      <c r="AC8873" s="1"/>
    </row>
    <row r="8874" spans="1:29" ht="15" customHeight="1" x14ac:dyDescent="0.25">
      <c r="A8874" s="342"/>
      <c r="B8874" s="417"/>
      <c r="C8874" s="418"/>
      <c r="S8874" s="367"/>
      <c r="T8874" s="367"/>
      <c r="U8874" s="368"/>
      <c r="V8874" s="1"/>
      <c r="W8874" s="1"/>
      <c r="X8874" s="1"/>
      <c r="Y8874" s="1"/>
      <c r="Z8874" s="1"/>
      <c r="AA8874" s="1"/>
      <c r="AB8874" s="1"/>
      <c r="AC8874" s="1"/>
    </row>
    <row r="8875" spans="1:29" ht="15" customHeight="1" x14ac:dyDescent="0.25">
      <c r="A8875" s="342"/>
      <c r="B8875" s="417"/>
      <c r="C8875" s="418"/>
      <c r="S8875" s="367"/>
      <c r="T8875" s="367"/>
      <c r="U8875" s="368"/>
      <c r="V8875" s="1"/>
      <c r="W8875" s="1"/>
      <c r="X8875" s="1"/>
      <c r="Y8875" s="1"/>
      <c r="Z8875" s="1"/>
      <c r="AA8875" s="1"/>
      <c r="AB8875" s="1"/>
      <c r="AC8875" s="1"/>
    </row>
    <row r="8876" spans="1:29" ht="15" customHeight="1" x14ac:dyDescent="0.25">
      <c r="A8876" s="342"/>
      <c r="B8876" s="417"/>
      <c r="C8876" s="418"/>
      <c r="S8876" s="367"/>
      <c r="T8876" s="367"/>
      <c r="U8876" s="368"/>
      <c r="V8876" s="1"/>
      <c r="W8876" s="1"/>
      <c r="X8876" s="1"/>
      <c r="Y8876" s="1"/>
      <c r="Z8876" s="1"/>
      <c r="AA8876" s="1"/>
      <c r="AB8876" s="1"/>
      <c r="AC8876" s="1"/>
    </row>
    <row r="8877" spans="1:29" ht="15" customHeight="1" x14ac:dyDescent="0.25">
      <c r="A8877" s="342"/>
      <c r="B8877" s="417"/>
      <c r="C8877" s="418"/>
      <c r="S8877" s="367"/>
      <c r="T8877" s="367"/>
      <c r="U8877" s="368"/>
      <c r="V8877" s="1"/>
      <c r="W8877" s="1"/>
      <c r="X8877" s="1"/>
      <c r="Y8877" s="1"/>
      <c r="Z8877" s="1"/>
      <c r="AA8877" s="1"/>
      <c r="AB8877" s="1"/>
      <c r="AC8877" s="1"/>
    </row>
    <row r="8878" spans="1:29" ht="15" customHeight="1" x14ac:dyDescent="0.25">
      <c r="A8878" s="342"/>
      <c r="B8878" s="417"/>
      <c r="C8878" s="418"/>
      <c r="S8878" s="367"/>
      <c r="T8878" s="367"/>
      <c r="U8878" s="368"/>
      <c r="V8878" s="1"/>
      <c r="W8878" s="1"/>
      <c r="X8878" s="1"/>
      <c r="Y8878" s="1"/>
      <c r="Z8878" s="1"/>
      <c r="AA8878" s="1"/>
      <c r="AB8878" s="1"/>
      <c r="AC8878" s="1"/>
    </row>
    <row r="8879" spans="1:29" ht="15" customHeight="1" x14ac:dyDescent="0.25">
      <c r="A8879" s="342"/>
      <c r="B8879" s="417"/>
      <c r="C8879" s="418"/>
      <c r="S8879" s="367"/>
      <c r="T8879" s="367"/>
      <c r="U8879" s="368"/>
      <c r="V8879" s="1"/>
      <c r="W8879" s="1"/>
      <c r="X8879" s="1"/>
      <c r="Y8879" s="1"/>
      <c r="Z8879" s="1"/>
      <c r="AA8879" s="1"/>
      <c r="AB8879" s="1"/>
      <c r="AC8879" s="1"/>
    </row>
    <row r="8880" spans="1:29" ht="15" customHeight="1" x14ac:dyDescent="0.25">
      <c r="A8880" s="342"/>
      <c r="B8880" s="417"/>
      <c r="C8880" s="418"/>
      <c r="S8880" s="367"/>
      <c r="T8880" s="367"/>
      <c r="U8880" s="368"/>
      <c r="V8880" s="1"/>
      <c r="W8880" s="1"/>
      <c r="X8880" s="1"/>
      <c r="Y8880" s="1"/>
      <c r="Z8880" s="1"/>
      <c r="AA8880" s="1"/>
      <c r="AB8880" s="1"/>
      <c r="AC8880" s="1"/>
    </row>
    <row r="8881" spans="1:29" ht="15" customHeight="1" x14ac:dyDescent="0.25">
      <c r="A8881" s="342"/>
      <c r="B8881" s="417"/>
      <c r="C8881" s="418"/>
      <c r="S8881" s="367"/>
      <c r="T8881" s="367"/>
      <c r="U8881" s="368"/>
      <c r="V8881" s="1"/>
      <c r="W8881" s="1"/>
      <c r="X8881" s="1"/>
      <c r="Y8881" s="1"/>
      <c r="Z8881" s="1"/>
      <c r="AA8881" s="1"/>
      <c r="AB8881" s="1"/>
      <c r="AC8881" s="1"/>
    </row>
    <row r="8882" spans="1:29" ht="15" customHeight="1" x14ac:dyDescent="0.25">
      <c r="A8882" s="342"/>
      <c r="B8882" s="417"/>
      <c r="C8882" s="418"/>
      <c r="S8882" s="367"/>
      <c r="T8882" s="367"/>
      <c r="U8882" s="368"/>
      <c r="V8882" s="1"/>
      <c r="W8882" s="1"/>
      <c r="X8882" s="1"/>
      <c r="Y8882" s="1"/>
      <c r="Z8882" s="1"/>
      <c r="AA8882" s="1"/>
      <c r="AB8882" s="1"/>
      <c r="AC8882" s="1"/>
    </row>
    <row r="8883" spans="1:29" ht="15" customHeight="1" x14ac:dyDescent="0.25">
      <c r="A8883" s="342"/>
      <c r="B8883" s="417"/>
      <c r="C8883" s="418"/>
      <c r="S8883" s="367"/>
      <c r="T8883" s="367"/>
      <c r="U8883" s="368"/>
      <c r="V8883" s="1"/>
      <c r="W8883" s="1"/>
      <c r="X8883" s="1"/>
      <c r="Y8883" s="1"/>
      <c r="Z8883" s="1"/>
      <c r="AA8883" s="1"/>
      <c r="AB8883" s="1"/>
      <c r="AC8883" s="1"/>
    </row>
    <row r="8884" spans="1:29" ht="15" customHeight="1" x14ac:dyDescent="0.25">
      <c r="A8884" s="342"/>
      <c r="B8884" s="417"/>
      <c r="C8884" s="418"/>
      <c r="S8884" s="367"/>
      <c r="T8884" s="367"/>
      <c r="U8884" s="368"/>
      <c r="V8884" s="1"/>
      <c r="W8884" s="1"/>
      <c r="X8884" s="1"/>
      <c r="Y8884" s="1"/>
      <c r="Z8884" s="1"/>
      <c r="AA8884" s="1"/>
      <c r="AB8884" s="1"/>
      <c r="AC8884" s="1"/>
    </row>
    <row r="8885" spans="1:29" ht="15" customHeight="1" x14ac:dyDescent="0.25">
      <c r="A8885" s="342"/>
      <c r="B8885" s="417"/>
      <c r="C8885" s="418"/>
      <c r="S8885" s="367"/>
      <c r="T8885" s="367"/>
      <c r="U8885" s="368"/>
      <c r="V8885" s="1"/>
      <c r="W8885" s="1"/>
      <c r="X8885" s="1"/>
      <c r="Y8885" s="1"/>
      <c r="Z8885" s="1"/>
      <c r="AA8885" s="1"/>
      <c r="AB8885" s="1"/>
      <c r="AC8885" s="1"/>
    </row>
    <row r="8886" spans="1:29" ht="15" customHeight="1" x14ac:dyDescent="0.25">
      <c r="A8886" s="342"/>
      <c r="B8886" s="417"/>
      <c r="C8886" s="418"/>
      <c r="S8886" s="367"/>
      <c r="T8886" s="367"/>
      <c r="U8886" s="368"/>
      <c r="V8886" s="1"/>
      <c r="W8886" s="1"/>
      <c r="X8886" s="1"/>
      <c r="Y8886" s="1"/>
      <c r="Z8886" s="1"/>
      <c r="AA8886" s="1"/>
      <c r="AB8886" s="1"/>
      <c r="AC8886" s="1"/>
    </row>
    <row r="8887" spans="1:29" ht="15" customHeight="1" x14ac:dyDescent="0.25">
      <c r="A8887" s="342"/>
      <c r="B8887" s="417"/>
      <c r="C8887" s="418"/>
      <c r="S8887" s="367"/>
      <c r="T8887" s="367"/>
      <c r="U8887" s="368"/>
      <c r="V8887" s="1"/>
      <c r="W8887" s="1"/>
      <c r="X8887" s="1"/>
      <c r="Y8887" s="1"/>
      <c r="Z8887" s="1"/>
      <c r="AA8887" s="1"/>
      <c r="AB8887" s="1"/>
      <c r="AC8887" s="1"/>
    </row>
    <row r="8888" spans="1:29" ht="15" customHeight="1" x14ac:dyDescent="0.25">
      <c r="A8888" s="342"/>
      <c r="B8888" s="417"/>
      <c r="C8888" s="418"/>
      <c r="S8888" s="367"/>
      <c r="T8888" s="367"/>
      <c r="U8888" s="368"/>
      <c r="V8888" s="1"/>
      <c r="W8888" s="1"/>
      <c r="X8888" s="1"/>
      <c r="Y8888" s="1"/>
      <c r="Z8888" s="1"/>
      <c r="AA8888" s="1"/>
      <c r="AB8888" s="1"/>
      <c r="AC8888" s="1"/>
    </row>
    <row r="8889" spans="1:29" ht="15" customHeight="1" x14ac:dyDescent="0.25">
      <c r="A8889" s="342"/>
      <c r="B8889" s="417"/>
      <c r="C8889" s="418"/>
      <c r="S8889" s="367"/>
      <c r="T8889" s="367"/>
      <c r="U8889" s="368"/>
      <c r="V8889" s="1"/>
      <c r="W8889" s="1"/>
      <c r="X8889" s="1"/>
      <c r="Y8889" s="1"/>
      <c r="Z8889" s="1"/>
      <c r="AA8889" s="1"/>
      <c r="AB8889" s="1"/>
      <c r="AC8889" s="1"/>
    </row>
    <row r="8890" spans="1:29" ht="15" customHeight="1" x14ac:dyDescent="0.25">
      <c r="A8890" s="342"/>
      <c r="B8890" s="417"/>
      <c r="C8890" s="418"/>
      <c r="S8890" s="367"/>
      <c r="T8890" s="367"/>
      <c r="U8890" s="368"/>
      <c r="V8890" s="1"/>
      <c r="W8890" s="1"/>
      <c r="X8890" s="1"/>
      <c r="Y8890" s="1"/>
      <c r="Z8890" s="1"/>
      <c r="AA8890" s="1"/>
      <c r="AB8890" s="1"/>
      <c r="AC8890" s="1"/>
    </row>
    <row r="8891" spans="1:29" ht="15" customHeight="1" x14ac:dyDescent="0.25">
      <c r="A8891" s="342"/>
      <c r="B8891" s="417"/>
      <c r="C8891" s="418"/>
      <c r="S8891" s="367"/>
      <c r="T8891" s="367"/>
      <c r="U8891" s="368"/>
      <c r="V8891" s="1"/>
      <c r="W8891" s="1"/>
      <c r="X8891" s="1"/>
      <c r="Y8891" s="1"/>
      <c r="Z8891" s="1"/>
      <c r="AA8891" s="1"/>
      <c r="AB8891" s="1"/>
      <c r="AC8891" s="1"/>
    </row>
    <row r="8892" spans="1:29" ht="15" customHeight="1" x14ac:dyDescent="0.25">
      <c r="A8892" s="342"/>
      <c r="B8892" s="417"/>
      <c r="C8892" s="418"/>
      <c r="S8892" s="367"/>
      <c r="T8892" s="367"/>
      <c r="U8892" s="368"/>
      <c r="V8892" s="1"/>
      <c r="W8892" s="1"/>
      <c r="X8892" s="1"/>
      <c r="Y8892" s="1"/>
      <c r="Z8892" s="1"/>
      <c r="AA8892" s="1"/>
      <c r="AB8892" s="1"/>
      <c r="AC8892" s="1"/>
    </row>
    <row r="8893" spans="1:29" ht="15" customHeight="1" x14ac:dyDescent="0.25">
      <c r="A8893" s="342"/>
      <c r="B8893" s="417"/>
      <c r="C8893" s="418"/>
      <c r="S8893" s="367"/>
      <c r="T8893" s="367"/>
      <c r="U8893" s="368"/>
      <c r="V8893" s="1"/>
      <c r="W8893" s="1"/>
      <c r="X8893" s="1"/>
      <c r="Y8893" s="1"/>
      <c r="Z8893" s="1"/>
      <c r="AA8893" s="1"/>
      <c r="AB8893" s="1"/>
      <c r="AC8893" s="1"/>
    </row>
    <row r="8894" spans="1:29" ht="15" customHeight="1" x14ac:dyDescent="0.25">
      <c r="A8894" s="342"/>
      <c r="B8894" s="417"/>
      <c r="C8894" s="418"/>
      <c r="S8894" s="367"/>
      <c r="T8894" s="367"/>
      <c r="U8894" s="368"/>
      <c r="V8894" s="1"/>
      <c r="W8894" s="1"/>
      <c r="X8894" s="1"/>
      <c r="Y8894" s="1"/>
      <c r="Z8894" s="1"/>
      <c r="AA8894" s="1"/>
      <c r="AB8894" s="1"/>
      <c r="AC8894" s="1"/>
    </row>
    <row r="8895" spans="1:29" ht="15" customHeight="1" x14ac:dyDescent="0.25">
      <c r="A8895" s="342"/>
      <c r="B8895" s="417"/>
      <c r="C8895" s="418"/>
      <c r="S8895" s="367"/>
      <c r="T8895" s="367"/>
      <c r="U8895" s="368"/>
      <c r="V8895" s="1"/>
      <c r="W8895" s="1"/>
      <c r="X8895" s="1"/>
      <c r="Y8895" s="1"/>
      <c r="Z8895" s="1"/>
      <c r="AA8895" s="1"/>
      <c r="AB8895" s="1"/>
      <c r="AC8895" s="1"/>
    </row>
    <row r="8896" spans="1:29" ht="15" customHeight="1" x14ac:dyDescent="0.25">
      <c r="A8896" s="342"/>
      <c r="B8896" s="417"/>
      <c r="C8896" s="418"/>
      <c r="S8896" s="367"/>
      <c r="T8896" s="367"/>
      <c r="U8896" s="368"/>
      <c r="V8896" s="1"/>
      <c r="W8896" s="1"/>
      <c r="X8896" s="1"/>
      <c r="Y8896" s="1"/>
      <c r="Z8896" s="1"/>
      <c r="AA8896" s="1"/>
      <c r="AB8896" s="1"/>
      <c r="AC8896" s="1"/>
    </row>
    <row r="8897" spans="1:29" ht="15" customHeight="1" x14ac:dyDescent="0.25">
      <c r="A8897" s="342"/>
      <c r="B8897" s="417"/>
      <c r="C8897" s="418"/>
      <c r="S8897" s="367"/>
      <c r="T8897" s="367"/>
      <c r="U8897" s="368"/>
      <c r="V8897" s="1"/>
      <c r="W8897" s="1"/>
      <c r="X8897" s="1"/>
      <c r="Y8897" s="1"/>
      <c r="Z8897" s="1"/>
      <c r="AA8897" s="1"/>
      <c r="AB8897" s="1"/>
      <c r="AC8897" s="1"/>
    </row>
    <row r="8898" spans="1:29" ht="15" customHeight="1" x14ac:dyDescent="0.25">
      <c r="A8898" s="342"/>
      <c r="B8898" s="417"/>
      <c r="C8898" s="418"/>
      <c r="S8898" s="367"/>
      <c r="T8898" s="367"/>
      <c r="U8898" s="368"/>
      <c r="V8898" s="1"/>
      <c r="W8898" s="1"/>
      <c r="X8898" s="1"/>
      <c r="Y8898" s="1"/>
      <c r="Z8898" s="1"/>
      <c r="AA8898" s="1"/>
      <c r="AB8898" s="1"/>
      <c r="AC8898" s="1"/>
    </row>
    <row r="8899" spans="1:29" ht="15" customHeight="1" x14ac:dyDescent="0.25">
      <c r="A8899" s="342"/>
      <c r="B8899" s="417"/>
      <c r="C8899" s="418"/>
      <c r="S8899" s="367"/>
      <c r="T8899" s="367"/>
      <c r="U8899" s="368"/>
      <c r="V8899" s="1"/>
      <c r="W8899" s="1"/>
      <c r="X8899" s="1"/>
      <c r="Y8899" s="1"/>
      <c r="Z8899" s="1"/>
      <c r="AA8899" s="1"/>
      <c r="AB8899" s="1"/>
      <c r="AC8899" s="1"/>
    </row>
    <row r="8900" spans="1:29" ht="15" customHeight="1" x14ac:dyDescent="0.25">
      <c r="A8900" s="342"/>
      <c r="B8900" s="417"/>
      <c r="C8900" s="418"/>
      <c r="S8900" s="367"/>
      <c r="T8900" s="367"/>
      <c r="U8900" s="368"/>
      <c r="V8900" s="1"/>
      <c r="W8900" s="1"/>
      <c r="X8900" s="1"/>
      <c r="Y8900" s="1"/>
      <c r="Z8900" s="1"/>
      <c r="AA8900" s="1"/>
      <c r="AB8900" s="1"/>
      <c r="AC8900" s="1"/>
    </row>
    <row r="8901" spans="1:29" ht="15" customHeight="1" x14ac:dyDescent="0.25">
      <c r="A8901" s="342"/>
      <c r="B8901" s="417"/>
      <c r="C8901" s="418"/>
      <c r="S8901" s="367"/>
      <c r="T8901" s="367"/>
      <c r="U8901" s="368"/>
      <c r="V8901" s="1"/>
      <c r="W8901" s="1"/>
      <c r="X8901" s="1"/>
      <c r="Y8901" s="1"/>
      <c r="Z8901" s="1"/>
      <c r="AA8901" s="1"/>
      <c r="AB8901" s="1"/>
      <c r="AC8901" s="1"/>
    </row>
    <row r="8902" spans="1:29" ht="15" customHeight="1" x14ac:dyDescent="0.25">
      <c r="A8902" s="342"/>
      <c r="B8902" s="417"/>
      <c r="C8902" s="418"/>
      <c r="S8902" s="367"/>
      <c r="T8902" s="367"/>
      <c r="U8902" s="368"/>
      <c r="V8902" s="1"/>
      <c r="W8902" s="1"/>
      <c r="X8902" s="1"/>
      <c r="Y8902" s="1"/>
      <c r="Z8902" s="1"/>
      <c r="AA8902" s="1"/>
      <c r="AB8902" s="1"/>
      <c r="AC8902" s="1"/>
    </row>
    <row r="8903" spans="1:29" ht="15" customHeight="1" x14ac:dyDescent="0.25">
      <c r="A8903" s="342"/>
      <c r="B8903" s="417"/>
      <c r="C8903" s="418"/>
      <c r="S8903" s="367"/>
      <c r="T8903" s="367"/>
      <c r="U8903" s="368"/>
      <c r="V8903" s="1"/>
      <c r="W8903" s="1"/>
      <c r="X8903" s="1"/>
      <c r="Y8903" s="1"/>
      <c r="Z8903" s="1"/>
      <c r="AA8903" s="1"/>
      <c r="AB8903" s="1"/>
      <c r="AC8903" s="1"/>
    </row>
    <row r="8904" spans="1:29" ht="15" customHeight="1" x14ac:dyDescent="0.25">
      <c r="A8904" s="342"/>
      <c r="B8904" s="417"/>
      <c r="C8904" s="418"/>
      <c r="S8904" s="367"/>
      <c r="T8904" s="367"/>
      <c r="U8904" s="368"/>
      <c r="V8904" s="1"/>
      <c r="W8904" s="1"/>
      <c r="X8904" s="1"/>
      <c r="Y8904" s="1"/>
      <c r="Z8904" s="1"/>
      <c r="AA8904" s="1"/>
      <c r="AB8904" s="1"/>
      <c r="AC8904" s="1"/>
    </row>
    <row r="8905" spans="1:29" ht="15" customHeight="1" x14ac:dyDescent="0.25">
      <c r="A8905" s="342"/>
      <c r="B8905" s="417"/>
      <c r="C8905" s="418"/>
      <c r="S8905" s="367"/>
      <c r="T8905" s="367"/>
      <c r="U8905" s="368"/>
      <c r="V8905" s="1"/>
      <c r="W8905" s="1"/>
      <c r="X8905" s="1"/>
      <c r="Y8905" s="1"/>
      <c r="Z8905" s="1"/>
      <c r="AA8905" s="1"/>
      <c r="AB8905" s="1"/>
      <c r="AC8905" s="1"/>
    </row>
    <row r="8906" spans="1:29" ht="15" customHeight="1" x14ac:dyDescent="0.25">
      <c r="A8906" s="342"/>
      <c r="B8906" s="417"/>
      <c r="C8906" s="418"/>
      <c r="S8906" s="367"/>
      <c r="T8906" s="367"/>
      <c r="U8906" s="368"/>
      <c r="V8906" s="1"/>
      <c r="W8906" s="1"/>
      <c r="X8906" s="1"/>
      <c r="Y8906" s="1"/>
      <c r="Z8906" s="1"/>
      <c r="AA8906" s="1"/>
      <c r="AB8906" s="1"/>
      <c r="AC8906" s="1"/>
    </row>
    <row r="8907" spans="1:29" ht="15" customHeight="1" x14ac:dyDescent="0.25">
      <c r="A8907" s="342"/>
      <c r="B8907" s="417"/>
      <c r="C8907" s="418"/>
      <c r="S8907" s="367"/>
      <c r="T8907" s="367"/>
      <c r="U8907" s="368"/>
      <c r="V8907" s="1"/>
      <c r="W8907" s="1"/>
      <c r="X8907" s="1"/>
      <c r="Y8907" s="1"/>
      <c r="Z8907" s="1"/>
      <c r="AA8907" s="1"/>
      <c r="AB8907" s="1"/>
      <c r="AC8907" s="1"/>
    </row>
    <row r="8908" spans="1:29" ht="15" customHeight="1" x14ac:dyDescent="0.25">
      <c r="A8908" s="342"/>
      <c r="B8908" s="417"/>
      <c r="C8908" s="418"/>
      <c r="S8908" s="367"/>
      <c r="T8908" s="367"/>
      <c r="U8908" s="368"/>
      <c r="V8908" s="1"/>
      <c r="W8908" s="1"/>
      <c r="X8908" s="1"/>
      <c r="Y8908" s="1"/>
      <c r="Z8908" s="1"/>
      <c r="AA8908" s="1"/>
      <c r="AB8908" s="1"/>
      <c r="AC8908" s="1"/>
    </row>
    <row r="8909" spans="1:29" ht="15" customHeight="1" x14ac:dyDescent="0.25">
      <c r="A8909" s="342"/>
      <c r="B8909" s="417"/>
      <c r="C8909" s="418"/>
      <c r="S8909" s="367"/>
      <c r="T8909" s="367"/>
      <c r="U8909" s="368"/>
      <c r="V8909" s="1"/>
      <c r="W8909" s="1"/>
      <c r="X8909" s="1"/>
      <c r="Y8909" s="1"/>
      <c r="Z8909" s="1"/>
      <c r="AA8909" s="1"/>
      <c r="AB8909" s="1"/>
      <c r="AC8909" s="1"/>
    </row>
    <row r="8910" spans="1:29" ht="15" customHeight="1" x14ac:dyDescent="0.25">
      <c r="A8910" s="342"/>
      <c r="B8910" s="417"/>
      <c r="C8910" s="418"/>
      <c r="S8910" s="367"/>
      <c r="T8910" s="367"/>
      <c r="U8910" s="368"/>
      <c r="V8910" s="1"/>
      <c r="W8910" s="1"/>
      <c r="X8910" s="1"/>
      <c r="Y8910" s="1"/>
      <c r="Z8910" s="1"/>
      <c r="AA8910" s="1"/>
      <c r="AB8910" s="1"/>
      <c r="AC8910" s="1"/>
    </row>
    <row r="8911" spans="1:29" ht="15" customHeight="1" x14ac:dyDescent="0.25">
      <c r="A8911" s="342"/>
      <c r="B8911" s="417"/>
      <c r="C8911" s="418"/>
      <c r="S8911" s="367"/>
      <c r="T8911" s="367"/>
      <c r="U8911" s="368"/>
      <c r="V8911" s="1"/>
      <c r="W8911" s="1"/>
      <c r="X8911" s="1"/>
      <c r="Y8911" s="1"/>
      <c r="Z8911" s="1"/>
      <c r="AA8911" s="1"/>
      <c r="AB8911" s="1"/>
      <c r="AC8911" s="1"/>
    </row>
    <row r="8912" spans="1:29" ht="15" customHeight="1" x14ac:dyDescent="0.25">
      <c r="A8912" s="342"/>
      <c r="B8912" s="417"/>
      <c r="C8912" s="418"/>
      <c r="S8912" s="367"/>
      <c r="T8912" s="367"/>
      <c r="U8912" s="368"/>
      <c r="V8912" s="1"/>
      <c r="W8912" s="1"/>
      <c r="X8912" s="1"/>
      <c r="Y8912" s="1"/>
      <c r="Z8912" s="1"/>
      <c r="AA8912" s="1"/>
      <c r="AB8912" s="1"/>
      <c r="AC8912" s="1"/>
    </row>
    <row r="8913" spans="1:29" ht="15" customHeight="1" x14ac:dyDescent="0.25">
      <c r="A8913" s="342"/>
      <c r="B8913" s="417"/>
      <c r="C8913" s="418"/>
      <c r="S8913" s="367"/>
      <c r="T8913" s="367"/>
      <c r="U8913" s="368"/>
      <c r="V8913" s="1"/>
      <c r="W8913" s="1"/>
      <c r="X8913" s="1"/>
      <c r="Y8913" s="1"/>
      <c r="Z8913" s="1"/>
      <c r="AA8913" s="1"/>
      <c r="AB8913" s="1"/>
      <c r="AC8913" s="1"/>
    </row>
    <row r="8914" spans="1:29" ht="15" customHeight="1" x14ac:dyDescent="0.25">
      <c r="A8914" s="342"/>
      <c r="B8914" s="417"/>
      <c r="C8914" s="418"/>
      <c r="S8914" s="367"/>
      <c r="T8914" s="367"/>
      <c r="U8914" s="368"/>
      <c r="V8914" s="1"/>
      <c r="W8914" s="1"/>
      <c r="X8914" s="1"/>
      <c r="Y8914" s="1"/>
      <c r="Z8914" s="1"/>
      <c r="AA8914" s="1"/>
      <c r="AB8914" s="1"/>
      <c r="AC8914" s="1"/>
    </row>
    <row r="8915" spans="1:29" ht="15" customHeight="1" x14ac:dyDescent="0.25">
      <c r="A8915" s="342"/>
      <c r="B8915" s="417"/>
      <c r="C8915" s="418"/>
      <c r="S8915" s="367"/>
      <c r="T8915" s="367"/>
      <c r="U8915" s="368"/>
      <c r="V8915" s="1"/>
      <c r="W8915" s="1"/>
      <c r="X8915" s="1"/>
      <c r="Y8915" s="1"/>
      <c r="Z8915" s="1"/>
      <c r="AA8915" s="1"/>
      <c r="AB8915" s="1"/>
      <c r="AC8915" s="1"/>
    </row>
    <row r="8916" spans="1:29" ht="15" customHeight="1" x14ac:dyDescent="0.25">
      <c r="A8916" s="342"/>
      <c r="B8916" s="417"/>
      <c r="C8916" s="418"/>
      <c r="S8916" s="367"/>
      <c r="T8916" s="367"/>
      <c r="U8916" s="368"/>
      <c r="V8916" s="1"/>
      <c r="W8916" s="1"/>
      <c r="X8916" s="1"/>
      <c r="Y8916" s="1"/>
      <c r="Z8916" s="1"/>
      <c r="AA8916" s="1"/>
      <c r="AB8916" s="1"/>
      <c r="AC8916" s="1"/>
    </row>
    <row r="8917" spans="1:29" ht="15" customHeight="1" x14ac:dyDescent="0.25">
      <c r="A8917" s="342"/>
      <c r="B8917" s="417"/>
      <c r="C8917" s="418"/>
      <c r="S8917" s="367"/>
      <c r="T8917" s="367"/>
      <c r="U8917" s="368"/>
      <c r="V8917" s="1"/>
      <c r="W8917" s="1"/>
      <c r="X8917" s="1"/>
      <c r="Y8917" s="1"/>
      <c r="Z8917" s="1"/>
      <c r="AA8917" s="1"/>
      <c r="AB8917" s="1"/>
      <c r="AC8917" s="1"/>
    </row>
    <row r="8918" spans="1:29" ht="15" customHeight="1" x14ac:dyDescent="0.25">
      <c r="A8918" s="342"/>
      <c r="B8918" s="417"/>
      <c r="C8918" s="418"/>
      <c r="S8918" s="367"/>
      <c r="T8918" s="367"/>
      <c r="U8918" s="368"/>
      <c r="V8918" s="1"/>
      <c r="W8918" s="1"/>
      <c r="X8918" s="1"/>
      <c r="Y8918" s="1"/>
      <c r="Z8918" s="1"/>
      <c r="AA8918" s="1"/>
      <c r="AB8918" s="1"/>
      <c r="AC8918" s="1"/>
    </row>
    <row r="8919" spans="1:29" ht="15" customHeight="1" x14ac:dyDescent="0.25">
      <c r="A8919" s="342"/>
      <c r="B8919" s="417"/>
      <c r="C8919" s="418"/>
      <c r="S8919" s="367"/>
      <c r="T8919" s="367"/>
      <c r="U8919" s="368"/>
      <c r="V8919" s="1"/>
      <c r="W8919" s="1"/>
      <c r="X8919" s="1"/>
      <c r="Y8919" s="1"/>
      <c r="Z8919" s="1"/>
      <c r="AA8919" s="1"/>
      <c r="AB8919" s="1"/>
      <c r="AC8919" s="1"/>
    </row>
    <row r="8920" spans="1:29" ht="15" customHeight="1" x14ac:dyDescent="0.25">
      <c r="A8920" s="342"/>
      <c r="B8920" s="417"/>
      <c r="C8920" s="418"/>
      <c r="S8920" s="367"/>
      <c r="T8920" s="367"/>
      <c r="U8920" s="368"/>
      <c r="V8920" s="1"/>
      <c r="W8920" s="1"/>
      <c r="X8920" s="1"/>
      <c r="Y8920" s="1"/>
      <c r="Z8920" s="1"/>
      <c r="AA8920" s="1"/>
      <c r="AB8920" s="1"/>
      <c r="AC8920" s="1"/>
    </row>
    <row r="8921" spans="1:29" ht="15" customHeight="1" x14ac:dyDescent="0.25">
      <c r="A8921" s="342"/>
      <c r="B8921" s="417"/>
      <c r="C8921" s="418"/>
      <c r="S8921" s="367"/>
      <c r="T8921" s="367"/>
      <c r="U8921" s="368"/>
      <c r="V8921" s="1"/>
      <c r="W8921" s="1"/>
      <c r="X8921" s="1"/>
      <c r="Y8921" s="1"/>
      <c r="Z8921" s="1"/>
      <c r="AA8921" s="1"/>
      <c r="AB8921" s="1"/>
      <c r="AC8921" s="1"/>
    </row>
    <row r="8922" spans="1:29" ht="15" customHeight="1" x14ac:dyDescent="0.25">
      <c r="A8922" s="342"/>
      <c r="B8922" s="417"/>
      <c r="C8922" s="418"/>
      <c r="S8922" s="367"/>
      <c r="T8922" s="367"/>
      <c r="U8922" s="368"/>
      <c r="V8922" s="1"/>
      <c r="W8922" s="1"/>
      <c r="X8922" s="1"/>
      <c r="Y8922" s="1"/>
      <c r="Z8922" s="1"/>
      <c r="AA8922" s="1"/>
      <c r="AB8922" s="1"/>
      <c r="AC8922" s="1"/>
    </row>
    <row r="8923" spans="1:29" ht="15" customHeight="1" x14ac:dyDescent="0.25">
      <c r="A8923" s="342"/>
      <c r="B8923" s="417"/>
      <c r="C8923" s="418"/>
      <c r="S8923" s="367"/>
      <c r="T8923" s="367"/>
      <c r="U8923" s="368"/>
      <c r="V8923" s="1"/>
      <c r="W8923" s="1"/>
      <c r="X8923" s="1"/>
      <c r="Y8923" s="1"/>
      <c r="Z8923" s="1"/>
      <c r="AA8923" s="1"/>
      <c r="AB8923" s="1"/>
      <c r="AC8923" s="1"/>
    </row>
    <row r="8924" spans="1:29" ht="15" customHeight="1" x14ac:dyDescent="0.25">
      <c r="A8924" s="342"/>
      <c r="B8924" s="417"/>
      <c r="C8924" s="418"/>
      <c r="S8924" s="367"/>
      <c r="T8924" s="367"/>
      <c r="U8924" s="368"/>
      <c r="V8924" s="1"/>
      <c r="W8924" s="1"/>
      <c r="X8924" s="1"/>
      <c r="Y8924" s="1"/>
      <c r="Z8924" s="1"/>
      <c r="AA8924" s="1"/>
      <c r="AB8924" s="1"/>
      <c r="AC8924" s="1"/>
    </row>
    <row r="8925" spans="1:29" ht="15" customHeight="1" x14ac:dyDescent="0.25">
      <c r="A8925" s="342"/>
      <c r="B8925" s="417"/>
      <c r="C8925" s="418"/>
      <c r="S8925" s="367"/>
      <c r="T8925" s="367"/>
      <c r="U8925" s="368"/>
      <c r="V8925" s="1"/>
      <c r="W8925" s="1"/>
      <c r="X8925" s="1"/>
      <c r="Y8925" s="1"/>
      <c r="Z8925" s="1"/>
      <c r="AA8925" s="1"/>
      <c r="AB8925" s="1"/>
      <c r="AC8925" s="1"/>
    </row>
    <row r="8926" spans="1:29" ht="15" customHeight="1" x14ac:dyDescent="0.25">
      <c r="A8926" s="342"/>
      <c r="B8926" s="417"/>
      <c r="C8926" s="418"/>
      <c r="S8926" s="367"/>
      <c r="T8926" s="367"/>
      <c r="U8926" s="368"/>
      <c r="V8926" s="1"/>
      <c r="W8926" s="1"/>
      <c r="X8926" s="1"/>
      <c r="Y8926" s="1"/>
      <c r="Z8926" s="1"/>
      <c r="AA8926" s="1"/>
      <c r="AB8926" s="1"/>
      <c r="AC8926" s="1"/>
    </row>
    <row r="8927" spans="1:29" ht="15" customHeight="1" x14ac:dyDescent="0.25">
      <c r="A8927" s="342"/>
      <c r="B8927" s="417"/>
      <c r="C8927" s="418"/>
      <c r="S8927" s="367"/>
      <c r="T8927" s="367"/>
      <c r="U8927" s="368"/>
      <c r="V8927" s="1"/>
      <c r="W8927" s="1"/>
      <c r="X8927" s="1"/>
      <c r="Y8927" s="1"/>
      <c r="Z8927" s="1"/>
      <c r="AA8927" s="1"/>
      <c r="AB8927" s="1"/>
      <c r="AC8927" s="1"/>
    </row>
    <row r="8928" spans="1:29" ht="15" customHeight="1" x14ac:dyDescent="0.25">
      <c r="A8928" s="342"/>
      <c r="B8928" s="417"/>
      <c r="C8928" s="418"/>
      <c r="S8928" s="367"/>
      <c r="T8928" s="367"/>
      <c r="U8928" s="368"/>
      <c r="V8928" s="1"/>
      <c r="W8928" s="1"/>
      <c r="X8928" s="1"/>
      <c r="Y8928" s="1"/>
      <c r="Z8928" s="1"/>
      <c r="AA8928" s="1"/>
      <c r="AB8928" s="1"/>
      <c r="AC8928" s="1"/>
    </row>
    <row r="8929" spans="1:29" ht="15" customHeight="1" x14ac:dyDescent="0.25">
      <c r="A8929" s="342"/>
      <c r="B8929" s="417"/>
      <c r="C8929" s="418"/>
      <c r="S8929" s="367"/>
      <c r="T8929" s="367"/>
      <c r="U8929" s="368"/>
      <c r="V8929" s="1"/>
      <c r="W8929" s="1"/>
      <c r="X8929" s="1"/>
      <c r="Y8929" s="1"/>
      <c r="Z8929" s="1"/>
      <c r="AA8929" s="1"/>
      <c r="AB8929" s="1"/>
      <c r="AC8929" s="1"/>
    </row>
    <row r="8930" spans="1:29" ht="15" customHeight="1" x14ac:dyDescent="0.25">
      <c r="A8930" s="342"/>
      <c r="B8930" s="417"/>
      <c r="C8930" s="418"/>
      <c r="S8930" s="367"/>
      <c r="T8930" s="367"/>
      <c r="U8930" s="368"/>
      <c r="V8930" s="1"/>
      <c r="W8930" s="1"/>
      <c r="X8930" s="1"/>
      <c r="Y8930" s="1"/>
      <c r="Z8930" s="1"/>
      <c r="AA8930" s="1"/>
      <c r="AB8930" s="1"/>
      <c r="AC8930" s="1"/>
    </row>
    <row r="8931" spans="1:29" ht="15" customHeight="1" x14ac:dyDescent="0.25">
      <c r="A8931" s="342"/>
      <c r="B8931" s="417"/>
      <c r="C8931" s="418"/>
      <c r="S8931" s="367"/>
      <c r="T8931" s="367"/>
      <c r="U8931" s="368"/>
      <c r="V8931" s="1"/>
      <c r="W8931" s="1"/>
      <c r="X8931" s="1"/>
      <c r="Y8931" s="1"/>
      <c r="Z8931" s="1"/>
      <c r="AA8931" s="1"/>
      <c r="AB8931" s="1"/>
      <c r="AC8931" s="1"/>
    </row>
    <row r="8932" spans="1:29" ht="15" customHeight="1" x14ac:dyDescent="0.25">
      <c r="A8932" s="342"/>
      <c r="B8932" s="417"/>
      <c r="C8932" s="418"/>
      <c r="S8932" s="367"/>
      <c r="T8932" s="367"/>
      <c r="U8932" s="368"/>
      <c r="V8932" s="1"/>
      <c r="W8932" s="1"/>
      <c r="X8932" s="1"/>
      <c r="Y8932" s="1"/>
      <c r="Z8932" s="1"/>
      <c r="AA8932" s="1"/>
      <c r="AB8932" s="1"/>
      <c r="AC8932" s="1"/>
    </row>
    <row r="8933" spans="1:29" ht="15" customHeight="1" x14ac:dyDescent="0.25">
      <c r="A8933" s="342"/>
      <c r="B8933" s="417"/>
      <c r="C8933" s="418"/>
      <c r="S8933" s="367"/>
      <c r="T8933" s="367"/>
      <c r="U8933" s="368"/>
      <c r="V8933" s="1"/>
      <c r="W8933" s="1"/>
      <c r="X8933" s="1"/>
      <c r="Y8933" s="1"/>
      <c r="Z8933" s="1"/>
      <c r="AA8933" s="1"/>
      <c r="AB8933" s="1"/>
      <c r="AC8933" s="1"/>
    </row>
    <row r="8934" spans="1:29" ht="15" customHeight="1" x14ac:dyDescent="0.25">
      <c r="A8934" s="342"/>
      <c r="B8934" s="417"/>
      <c r="C8934" s="418"/>
      <c r="S8934" s="367"/>
      <c r="T8934" s="367"/>
      <c r="U8934" s="368"/>
      <c r="V8934" s="1"/>
      <c r="W8934" s="1"/>
      <c r="X8934" s="1"/>
      <c r="Y8934" s="1"/>
      <c r="Z8934" s="1"/>
      <c r="AA8934" s="1"/>
      <c r="AB8934" s="1"/>
      <c r="AC8934" s="1"/>
    </row>
    <row r="8935" spans="1:29" ht="15" customHeight="1" x14ac:dyDescent="0.25">
      <c r="A8935" s="342"/>
      <c r="B8935" s="417"/>
      <c r="C8935" s="418"/>
      <c r="S8935" s="367"/>
      <c r="T8935" s="367"/>
      <c r="U8935" s="368"/>
      <c r="V8935" s="1"/>
      <c r="W8935" s="1"/>
      <c r="X8935" s="1"/>
      <c r="Y8935" s="1"/>
      <c r="Z8935" s="1"/>
      <c r="AA8935" s="1"/>
      <c r="AB8935" s="1"/>
      <c r="AC8935" s="1"/>
    </row>
    <row r="8936" spans="1:29" ht="15" customHeight="1" x14ac:dyDescent="0.25">
      <c r="A8936" s="342"/>
      <c r="B8936" s="417"/>
      <c r="C8936" s="418"/>
      <c r="S8936" s="367"/>
      <c r="T8936" s="367"/>
      <c r="U8936" s="368"/>
      <c r="V8936" s="1"/>
      <c r="W8936" s="1"/>
      <c r="X8936" s="1"/>
      <c r="Y8936" s="1"/>
      <c r="Z8936" s="1"/>
      <c r="AA8936" s="1"/>
      <c r="AB8936" s="1"/>
      <c r="AC8936" s="1"/>
    </row>
    <row r="8937" spans="1:29" ht="15" customHeight="1" x14ac:dyDescent="0.25">
      <c r="A8937" s="342"/>
      <c r="B8937" s="417"/>
      <c r="C8937" s="418"/>
      <c r="S8937" s="367"/>
      <c r="T8937" s="367"/>
      <c r="U8937" s="368"/>
      <c r="V8937" s="1"/>
      <c r="W8937" s="1"/>
      <c r="X8937" s="1"/>
      <c r="Y8937" s="1"/>
      <c r="Z8937" s="1"/>
      <c r="AA8937" s="1"/>
      <c r="AB8937" s="1"/>
      <c r="AC8937" s="1"/>
    </row>
    <row r="8938" spans="1:29" ht="15" customHeight="1" x14ac:dyDescent="0.25">
      <c r="A8938" s="342"/>
      <c r="B8938" s="417"/>
      <c r="C8938" s="418"/>
      <c r="S8938" s="367"/>
      <c r="T8938" s="367"/>
      <c r="U8938" s="368"/>
      <c r="V8938" s="1"/>
      <c r="W8938" s="1"/>
      <c r="X8938" s="1"/>
      <c r="Y8938" s="1"/>
      <c r="Z8938" s="1"/>
      <c r="AA8938" s="1"/>
      <c r="AB8938" s="1"/>
      <c r="AC8938" s="1"/>
    </row>
    <row r="8939" spans="1:29" ht="15" customHeight="1" x14ac:dyDescent="0.25">
      <c r="A8939" s="342"/>
      <c r="B8939" s="417"/>
      <c r="C8939" s="418"/>
      <c r="S8939" s="367"/>
      <c r="T8939" s="367"/>
      <c r="U8939" s="368"/>
      <c r="V8939" s="1"/>
      <c r="W8939" s="1"/>
      <c r="X8939" s="1"/>
      <c r="Y8939" s="1"/>
      <c r="Z8939" s="1"/>
      <c r="AA8939" s="1"/>
      <c r="AB8939" s="1"/>
      <c r="AC8939" s="1"/>
    </row>
    <row r="8940" spans="1:29" ht="15" customHeight="1" x14ac:dyDescent="0.25">
      <c r="A8940" s="342"/>
      <c r="B8940" s="417"/>
      <c r="C8940" s="418"/>
      <c r="S8940" s="367"/>
      <c r="T8940" s="367"/>
      <c r="U8940" s="368"/>
      <c r="V8940" s="1"/>
      <c r="W8940" s="1"/>
      <c r="X8940" s="1"/>
      <c r="Y8940" s="1"/>
      <c r="Z8940" s="1"/>
      <c r="AA8940" s="1"/>
      <c r="AB8940" s="1"/>
      <c r="AC8940" s="1"/>
    </row>
    <row r="8941" spans="1:29" ht="15" customHeight="1" x14ac:dyDescent="0.25">
      <c r="A8941" s="342"/>
      <c r="B8941" s="417"/>
      <c r="C8941" s="418"/>
      <c r="S8941" s="367"/>
      <c r="T8941" s="367"/>
      <c r="U8941" s="368"/>
      <c r="V8941" s="1"/>
      <c r="W8941" s="1"/>
      <c r="X8941" s="1"/>
      <c r="Y8941" s="1"/>
      <c r="Z8941" s="1"/>
      <c r="AA8941" s="1"/>
      <c r="AB8941" s="1"/>
      <c r="AC8941" s="1"/>
    </row>
    <row r="8942" spans="1:29" ht="15" customHeight="1" x14ac:dyDescent="0.25">
      <c r="A8942" s="342"/>
      <c r="B8942" s="417"/>
      <c r="C8942" s="418"/>
      <c r="S8942" s="367"/>
      <c r="T8942" s="367"/>
      <c r="U8942" s="368"/>
      <c r="V8942" s="1"/>
      <c r="W8942" s="1"/>
      <c r="X8942" s="1"/>
      <c r="Y8942" s="1"/>
      <c r="Z8942" s="1"/>
      <c r="AA8942" s="1"/>
      <c r="AB8942" s="1"/>
      <c r="AC8942" s="1"/>
    </row>
    <row r="8943" spans="1:29" ht="15" customHeight="1" x14ac:dyDescent="0.25">
      <c r="A8943" s="342"/>
      <c r="B8943" s="417"/>
      <c r="C8943" s="418"/>
      <c r="S8943" s="367"/>
      <c r="T8943" s="367"/>
      <c r="U8943" s="368"/>
      <c r="V8943" s="1"/>
      <c r="W8943" s="1"/>
      <c r="X8943" s="1"/>
      <c r="Y8943" s="1"/>
      <c r="Z8943" s="1"/>
      <c r="AA8943" s="1"/>
      <c r="AB8943" s="1"/>
      <c r="AC8943" s="1"/>
    </row>
    <row r="8944" spans="1:29" ht="15" customHeight="1" x14ac:dyDescent="0.25">
      <c r="A8944" s="342"/>
      <c r="B8944" s="417"/>
      <c r="C8944" s="418"/>
      <c r="S8944" s="367"/>
      <c r="T8944" s="367"/>
      <c r="U8944" s="368"/>
      <c r="V8944" s="1"/>
      <c r="W8944" s="1"/>
      <c r="X8944" s="1"/>
      <c r="Y8944" s="1"/>
      <c r="Z8944" s="1"/>
      <c r="AA8944" s="1"/>
      <c r="AB8944" s="1"/>
      <c r="AC8944" s="1"/>
    </row>
    <row r="8945" spans="1:29" ht="15" customHeight="1" x14ac:dyDescent="0.25">
      <c r="A8945" s="342"/>
      <c r="B8945" s="417"/>
      <c r="C8945" s="418"/>
      <c r="S8945" s="367"/>
      <c r="T8945" s="367"/>
      <c r="U8945" s="368"/>
      <c r="V8945" s="1"/>
      <c r="W8945" s="1"/>
      <c r="X8945" s="1"/>
      <c r="Y8945" s="1"/>
      <c r="Z8945" s="1"/>
      <c r="AA8945" s="1"/>
      <c r="AB8945" s="1"/>
      <c r="AC8945" s="1"/>
    </row>
    <row r="8946" spans="1:29" ht="15" customHeight="1" x14ac:dyDescent="0.25">
      <c r="A8946" s="342"/>
      <c r="B8946" s="417"/>
      <c r="C8946" s="418"/>
      <c r="S8946" s="367"/>
      <c r="T8946" s="367"/>
      <c r="U8946" s="368"/>
      <c r="V8946" s="1"/>
      <c r="W8946" s="1"/>
      <c r="X8946" s="1"/>
      <c r="Y8946" s="1"/>
      <c r="Z8946" s="1"/>
      <c r="AA8946" s="1"/>
      <c r="AB8946" s="1"/>
      <c r="AC8946" s="1"/>
    </row>
    <row r="8947" spans="1:29" ht="15" customHeight="1" x14ac:dyDescent="0.25">
      <c r="A8947" s="342"/>
      <c r="B8947" s="417"/>
      <c r="C8947" s="418"/>
      <c r="S8947" s="367"/>
      <c r="T8947" s="367"/>
      <c r="U8947" s="368"/>
      <c r="V8947" s="1"/>
      <c r="W8947" s="1"/>
      <c r="X8947" s="1"/>
      <c r="Y8947" s="1"/>
      <c r="Z8947" s="1"/>
      <c r="AA8947" s="1"/>
      <c r="AB8947" s="1"/>
      <c r="AC8947" s="1"/>
    </row>
    <row r="8948" spans="1:29" ht="15" customHeight="1" x14ac:dyDescent="0.25">
      <c r="A8948" s="342"/>
      <c r="B8948" s="417"/>
      <c r="C8948" s="418"/>
      <c r="S8948" s="367"/>
      <c r="T8948" s="367"/>
      <c r="U8948" s="368"/>
      <c r="V8948" s="1"/>
      <c r="W8948" s="1"/>
      <c r="X8948" s="1"/>
      <c r="Y8948" s="1"/>
      <c r="Z8948" s="1"/>
      <c r="AA8948" s="1"/>
      <c r="AB8948" s="1"/>
      <c r="AC8948" s="1"/>
    </row>
    <row r="8949" spans="1:29" ht="15" customHeight="1" x14ac:dyDescent="0.25">
      <c r="A8949" s="342"/>
      <c r="B8949" s="417"/>
      <c r="C8949" s="418"/>
      <c r="S8949" s="367"/>
      <c r="T8949" s="367"/>
      <c r="U8949" s="368"/>
      <c r="V8949" s="1"/>
      <c r="W8949" s="1"/>
      <c r="X8949" s="1"/>
      <c r="Y8949" s="1"/>
      <c r="Z8949" s="1"/>
      <c r="AA8949" s="1"/>
      <c r="AB8949" s="1"/>
      <c r="AC8949" s="1"/>
    </row>
    <row r="8950" spans="1:29" ht="15" customHeight="1" x14ac:dyDescent="0.25">
      <c r="A8950" s="342"/>
      <c r="B8950" s="417"/>
      <c r="C8950" s="418"/>
      <c r="S8950" s="367"/>
      <c r="T8950" s="367"/>
      <c r="U8950" s="368"/>
      <c r="V8950" s="1"/>
      <c r="W8950" s="1"/>
      <c r="X8950" s="1"/>
      <c r="Y8950" s="1"/>
      <c r="Z8950" s="1"/>
      <c r="AA8950" s="1"/>
      <c r="AB8950" s="1"/>
      <c r="AC8950" s="1"/>
    </row>
    <row r="8951" spans="1:29" ht="15" customHeight="1" x14ac:dyDescent="0.25">
      <c r="A8951" s="342"/>
      <c r="B8951" s="417"/>
      <c r="C8951" s="418"/>
      <c r="S8951" s="367"/>
      <c r="T8951" s="367"/>
      <c r="U8951" s="368"/>
      <c r="V8951" s="1"/>
      <c r="W8951" s="1"/>
      <c r="X8951" s="1"/>
      <c r="Y8951" s="1"/>
      <c r="Z8951" s="1"/>
      <c r="AA8951" s="1"/>
      <c r="AB8951" s="1"/>
      <c r="AC8951" s="1"/>
    </row>
    <row r="8952" spans="1:29" ht="15" customHeight="1" x14ac:dyDescent="0.25">
      <c r="A8952" s="342"/>
      <c r="B8952" s="417"/>
      <c r="C8952" s="418"/>
      <c r="S8952" s="367"/>
      <c r="T8952" s="367"/>
      <c r="U8952" s="368"/>
      <c r="V8952" s="1"/>
      <c r="W8952" s="1"/>
      <c r="X8952" s="1"/>
      <c r="Y8952" s="1"/>
      <c r="Z8952" s="1"/>
      <c r="AA8952" s="1"/>
      <c r="AB8952" s="1"/>
      <c r="AC8952" s="1"/>
    </row>
    <row r="8953" spans="1:29" ht="15" customHeight="1" x14ac:dyDescent="0.25">
      <c r="A8953" s="342"/>
      <c r="B8953" s="417"/>
      <c r="C8953" s="418"/>
      <c r="S8953" s="367"/>
      <c r="T8953" s="367"/>
      <c r="U8953" s="368"/>
      <c r="V8953" s="1"/>
      <c r="W8953" s="1"/>
      <c r="X8953" s="1"/>
      <c r="Y8953" s="1"/>
      <c r="Z8953" s="1"/>
      <c r="AA8953" s="1"/>
      <c r="AB8953" s="1"/>
      <c r="AC8953" s="1"/>
    </row>
    <row r="8954" spans="1:29" ht="15" customHeight="1" x14ac:dyDescent="0.25">
      <c r="A8954" s="342"/>
      <c r="B8954" s="417"/>
      <c r="C8954" s="418"/>
      <c r="S8954" s="367"/>
      <c r="T8954" s="367"/>
      <c r="U8954" s="368"/>
      <c r="V8954" s="1"/>
      <c r="W8954" s="1"/>
      <c r="X8954" s="1"/>
      <c r="Y8954" s="1"/>
      <c r="Z8954" s="1"/>
      <c r="AA8954" s="1"/>
      <c r="AB8954" s="1"/>
      <c r="AC8954" s="1"/>
    </row>
    <row r="8955" spans="1:29" ht="15" customHeight="1" x14ac:dyDescent="0.25">
      <c r="A8955" s="342"/>
      <c r="B8955" s="417"/>
      <c r="C8955" s="418"/>
      <c r="S8955" s="367"/>
      <c r="T8955" s="367"/>
      <c r="U8955" s="368"/>
      <c r="V8955" s="1"/>
      <c r="W8955" s="1"/>
      <c r="X8955" s="1"/>
      <c r="Y8955" s="1"/>
      <c r="Z8955" s="1"/>
      <c r="AA8955" s="1"/>
      <c r="AB8955" s="1"/>
      <c r="AC8955" s="1"/>
    </row>
    <row r="8956" spans="1:29" ht="15" customHeight="1" x14ac:dyDescent="0.25">
      <c r="A8956" s="342"/>
      <c r="B8956" s="417"/>
      <c r="C8956" s="418"/>
      <c r="S8956" s="367"/>
      <c r="T8956" s="367"/>
      <c r="U8956" s="368"/>
      <c r="V8956" s="1"/>
      <c r="W8956" s="1"/>
      <c r="X8956" s="1"/>
      <c r="Y8956" s="1"/>
      <c r="Z8956" s="1"/>
      <c r="AA8956" s="1"/>
      <c r="AB8956" s="1"/>
      <c r="AC8956" s="1"/>
    </row>
    <row r="8957" spans="1:29" ht="15" customHeight="1" x14ac:dyDescent="0.25">
      <c r="A8957" s="342"/>
      <c r="B8957" s="417"/>
      <c r="C8957" s="418"/>
      <c r="S8957" s="367"/>
      <c r="T8957" s="367"/>
      <c r="U8957" s="368"/>
      <c r="V8957" s="1"/>
      <c r="W8957" s="1"/>
      <c r="X8957" s="1"/>
      <c r="Y8957" s="1"/>
      <c r="Z8957" s="1"/>
      <c r="AA8957" s="1"/>
      <c r="AB8957" s="1"/>
      <c r="AC8957" s="1"/>
    </row>
    <row r="8958" spans="1:29" ht="15" customHeight="1" x14ac:dyDescent="0.25">
      <c r="A8958" s="342"/>
      <c r="B8958" s="417"/>
      <c r="C8958" s="418"/>
      <c r="S8958" s="367"/>
      <c r="T8958" s="367"/>
      <c r="U8958" s="368"/>
      <c r="V8958" s="1"/>
      <c r="W8958" s="1"/>
      <c r="X8958" s="1"/>
      <c r="Y8958" s="1"/>
      <c r="Z8958" s="1"/>
      <c r="AA8958" s="1"/>
      <c r="AB8958" s="1"/>
      <c r="AC8958" s="1"/>
    </row>
    <row r="8959" spans="1:29" ht="15" customHeight="1" x14ac:dyDescent="0.25">
      <c r="A8959" s="342"/>
      <c r="B8959" s="417"/>
      <c r="C8959" s="418"/>
      <c r="S8959" s="367"/>
      <c r="T8959" s="367"/>
      <c r="U8959" s="368"/>
      <c r="V8959" s="1"/>
      <c r="W8959" s="1"/>
      <c r="X8959" s="1"/>
      <c r="Y8959" s="1"/>
      <c r="Z8959" s="1"/>
      <c r="AA8959" s="1"/>
      <c r="AB8959" s="1"/>
      <c r="AC8959" s="1"/>
    </row>
    <row r="8960" spans="1:29" ht="15" customHeight="1" x14ac:dyDescent="0.25">
      <c r="A8960" s="342"/>
      <c r="B8960" s="417"/>
      <c r="C8960" s="418"/>
      <c r="S8960" s="367"/>
      <c r="T8960" s="367"/>
      <c r="U8960" s="368"/>
      <c r="V8960" s="1"/>
      <c r="W8960" s="1"/>
      <c r="X8960" s="1"/>
      <c r="Y8960" s="1"/>
      <c r="Z8960" s="1"/>
      <c r="AA8960" s="1"/>
      <c r="AB8960" s="1"/>
      <c r="AC8960" s="1"/>
    </row>
    <row r="8961" spans="1:29" ht="15" customHeight="1" x14ac:dyDescent="0.25">
      <c r="A8961" s="342"/>
      <c r="B8961" s="417"/>
      <c r="C8961" s="418"/>
      <c r="S8961" s="367"/>
      <c r="T8961" s="367"/>
      <c r="U8961" s="368"/>
      <c r="V8961" s="1"/>
      <c r="W8961" s="1"/>
      <c r="X8961" s="1"/>
      <c r="Y8961" s="1"/>
      <c r="Z8961" s="1"/>
      <c r="AA8961" s="1"/>
      <c r="AB8961" s="1"/>
      <c r="AC8961" s="1"/>
    </row>
    <row r="8962" spans="1:29" ht="15" customHeight="1" x14ac:dyDescent="0.25">
      <c r="A8962" s="342"/>
      <c r="B8962" s="417"/>
      <c r="C8962" s="418"/>
      <c r="S8962" s="367"/>
      <c r="T8962" s="367"/>
      <c r="U8962" s="368"/>
      <c r="V8962" s="1"/>
      <c r="W8962" s="1"/>
      <c r="X8962" s="1"/>
      <c r="Y8962" s="1"/>
      <c r="Z8962" s="1"/>
      <c r="AA8962" s="1"/>
      <c r="AB8962" s="1"/>
      <c r="AC8962" s="1"/>
    </row>
    <row r="8963" spans="1:29" ht="15" customHeight="1" x14ac:dyDescent="0.25">
      <c r="A8963" s="342"/>
      <c r="B8963" s="417"/>
      <c r="C8963" s="418"/>
      <c r="S8963" s="367"/>
      <c r="T8963" s="367"/>
      <c r="U8963" s="368"/>
      <c r="V8963" s="1"/>
      <c r="W8963" s="1"/>
      <c r="X8963" s="1"/>
      <c r="Y8963" s="1"/>
      <c r="Z8963" s="1"/>
      <c r="AA8963" s="1"/>
      <c r="AB8963" s="1"/>
      <c r="AC8963" s="1"/>
    </row>
    <row r="8964" spans="1:29" ht="15" customHeight="1" x14ac:dyDescent="0.25">
      <c r="A8964" s="342"/>
      <c r="B8964" s="417"/>
      <c r="C8964" s="418"/>
      <c r="S8964" s="367"/>
      <c r="T8964" s="367"/>
      <c r="U8964" s="368"/>
      <c r="V8964" s="1"/>
      <c r="W8964" s="1"/>
      <c r="X8964" s="1"/>
      <c r="Y8964" s="1"/>
      <c r="Z8964" s="1"/>
      <c r="AA8964" s="1"/>
      <c r="AB8964" s="1"/>
      <c r="AC8964" s="1"/>
    </row>
    <row r="8965" spans="1:29" ht="15" customHeight="1" x14ac:dyDescent="0.25">
      <c r="A8965" s="342"/>
      <c r="B8965" s="417"/>
      <c r="C8965" s="418"/>
      <c r="S8965" s="367"/>
      <c r="T8965" s="367"/>
      <c r="U8965" s="368"/>
      <c r="V8965" s="1"/>
      <c r="W8965" s="1"/>
      <c r="X8965" s="1"/>
      <c r="Y8965" s="1"/>
      <c r="Z8965" s="1"/>
      <c r="AA8965" s="1"/>
      <c r="AB8965" s="1"/>
      <c r="AC8965" s="1"/>
    </row>
    <row r="8966" spans="1:29" ht="15" customHeight="1" x14ac:dyDescent="0.25">
      <c r="A8966" s="342"/>
      <c r="B8966" s="417"/>
      <c r="C8966" s="418"/>
      <c r="S8966" s="367"/>
      <c r="T8966" s="367"/>
      <c r="U8966" s="368"/>
      <c r="V8966" s="1"/>
      <c r="W8966" s="1"/>
      <c r="X8966" s="1"/>
      <c r="Y8966" s="1"/>
      <c r="Z8966" s="1"/>
      <c r="AA8966" s="1"/>
      <c r="AB8966" s="1"/>
      <c r="AC8966" s="1"/>
    </row>
    <row r="8967" spans="1:29" ht="15" customHeight="1" x14ac:dyDescent="0.25">
      <c r="A8967" s="342"/>
      <c r="B8967" s="417"/>
      <c r="C8967" s="418"/>
      <c r="S8967" s="367"/>
      <c r="T8967" s="367"/>
      <c r="U8967" s="368"/>
      <c r="V8967" s="1"/>
      <c r="W8967" s="1"/>
      <c r="X8967" s="1"/>
      <c r="Y8967" s="1"/>
      <c r="Z8967" s="1"/>
      <c r="AA8967" s="1"/>
      <c r="AB8967" s="1"/>
      <c r="AC8967" s="1"/>
    </row>
    <row r="8968" spans="1:29" ht="15" customHeight="1" x14ac:dyDescent="0.25">
      <c r="A8968" s="342"/>
      <c r="B8968" s="417"/>
      <c r="C8968" s="418"/>
      <c r="S8968" s="367"/>
      <c r="T8968" s="367"/>
      <c r="U8968" s="368"/>
      <c r="V8968" s="1"/>
      <c r="W8968" s="1"/>
      <c r="X8968" s="1"/>
      <c r="Y8968" s="1"/>
      <c r="Z8968" s="1"/>
      <c r="AA8968" s="1"/>
      <c r="AB8968" s="1"/>
      <c r="AC8968" s="1"/>
    </row>
    <row r="8969" spans="1:29" ht="15" customHeight="1" x14ac:dyDescent="0.25">
      <c r="A8969" s="342"/>
      <c r="B8969" s="417"/>
      <c r="C8969" s="418"/>
      <c r="S8969" s="367"/>
      <c r="T8969" s="367"/>
      <c r="U8969" s="368"/>
      <c r="V8969" s="1"/>
      <c r="W8969" s="1"/>
      <c r="X8969" s="1"/>
      <c r="Y8969" s="1"/>
      <c r="Z8969" s="1"/>
      <c r="AA8969" s="1"/>
      <c r="AB8969" s="1"/>
      <c r="AC8969" s="1"/>
    </row>
    <row r="8970" spans="1:29" ht="15" customHeight="1" x14ac:dyDescent="0.25">
      <c r="A8970" s="342"/>
      <c r="B8970" s="417"/>
      <c r="C8970" s="418"/>
      <c r="S8970" s="367"/>
      <c r="T8970" s="367"/>
      <c r="U8970" s="368"/>
      <c r="V8970" s="1"/>
      <c r="W8970" s="1"/>
      <c r="X8970" s="1"/>
      <c r="Y8970" s="1"/>
      <c r="Z8970" s="1"/>
      <c r="AA8970" s="1"/>
      <c r="AB8970" s="1"/>
      <c r="AC8970" s="1"/>
    </row>
    <row r="8971" spans="1:29" ht="15" customHeight="1" x14ac:dyDescent="0.25">
      <c r="A8971" s="342"/>
      <c r="B8971" s="417"/>
      <c r="C8971" s="418"/>
      <c r="S8971" s="367"/>
      <c r="T8971" s="367"/>
      <c r="U8971" s="368"/>
      <c r="V8971" s="1"/>
      <c r="W8971" s="1"/>
      <c r="X8971" s="1"/>
      <c r="Y8971" s="1"/>
      <c r="Z8971" s="1"/>
      <c r="AA8971" s="1"/>
      <c r="AB8971" s="1"/>
      <c r="AC8971" s="1"/>
    </row>
    <row r="8972" spans="1:29" ht="15" customHeight="1" x14ac:dyDescent="0.25">
      <c r="A8972" s="342"/>
      <c r="B8972" s="417"/>
      <c r="C8972" s="418"/>
      <c r="S8972" s="367"/>
      <c r="T8972" s="367"/>
      <c r="U8972" s="368"/>
      <c r="V8972" s="1"/>
      <c r="W8972" s="1"/>
      <c r="X8972" s="1"/>
      <c r="Y8972" s="1"/>
      <c r="Z8972" s="1"/>
      <c r="AA8972" s="1"/>
      <c r="AB8972" s="1"/>
      <c r="AC8972" s="1"/>
    </row>
    <row r="8973" spans="1:29" ht="15" customHeight="1" x14ac:dyDescent="0.25">
      <c r="A8973" s="342"/>
      <c r="B8973" s="417"/>
      <c r="C8973" s="418"/>
      <c r="S8973" s="367"/>
      <c r="T8973" s="367"/>
      <c r="U8973" s="368"/>
      <c r="V8973" s="1"/>
      <c r="W8973" s="1"/>
      <c r="X8973" s="1"/>
      <c r="Y8973" s="1"/>
      <c r="Z8973" s="1"/>
      <c r="AA8973" s="1"/>
      <c r="AB8973" s="1"/>
      <c r="AC8973" s="1"/>
    </row>
    <row r="8974" spans="1:29" ht="15" customHeight="1" x14ac:dyDescent="0.25">
      <c r="A8974" s="342"/>
      <c r="B8974" s="417"/>
      <c r="C8974" s="418"/>
      <c r="S8974" s="367"/>
      <c r="T8974" s="367"/>
      <c r="U8974" s="368"/>
      <c r="V8974" s="1"/>
      <c r="W8974" s="1"/>
      <c r="X8974" s="1"/>
      <c r="Y8974" s="1"/>
      <c r="Z8974" s="1"/>
      <c r="AA8974" s="1"/>
      <c r="AB8974" s="1"/>
      <c r="AC8974" s="1"/>
    </row>
    <row r="8975" spans="1:29" ht="15" customHeight="1" x14ac:dyDescent="0.25">
      <c r="A8975" s="342"/>
      <c r="B8975" s="417"/>
      <c r="C8975" s="418"/>
      <c r="S8975" s="367"/>
      <c r="T8975" s="367"/>
      <c r="U8975" s="368"/>
      <c r="V8975" s="1"/>
      <c r="W8975" s="1"/>
      <c r="X8975" s="1"/>
      <c r="Y8975" s="1"/>
      <c r="Z8975" s="1"/>
      <c r="AA8975" s="1"/>
      <c r="AB8975" s="1"/>
      <c r="AC8975" s="1"/>
    </row>
    <row r="8976" spans="1:29" ht="15" customHeight="1" x14ac:dyDescent="0.25">
      <c r="A8976" s="342"/>
      <c r="B8976" s="417"/>
      <c r="C8976" s="418"/>
      <c r="S8976" s="367"/>
      <c r="T8976" s="367"/>
      <c r="U8976" s="368"/>
      <c r="V8976" s="1"/>
      <c r="W8976" s="1"/>
      <c r="X8976" s="1"/>
      <c r="Y8976" s="1"/>
      <c r="Z8976" s="1"/>
      <c r="AA8976" s="1"/>
      <c r="AB8976" s="1"/>
      <c r="AC8976" s="1"/>
    </row>
    <row r="8977" spans="1:29" ht="15" customHeight="1" x14ac:dyDescent="0.25">
      <c r="A8977" s="342"/>
      <c r="B8977" s="417"/>
      <c r="C8977" s="418"/>
      <c r="S8977" s="367"/>
      <c r="T8977" s="367"/>
      <c r="U8977" s="368"/>
      <c r="V8977" s="1"/>
      <c r="W8977" s="1"/>
      <c r="X8977" s="1"/>
      <c r="Y8977" s="1"/>
      <c r="Z8977" s="1"/>
      <c r="AA8977" s="1"/>
      <c r="AB8977" s="1"/>
      <c r="AC8977" s="1"/>
    </row>
    <row r="8978" spans="1:29" ht="15" customHeight="1" x14ac:dyDescent="0.25">
      <c r="A8978" s="342"/>
      <c r="B8978" s="417"/>
      <c r="C8978" s="418"/>
      <c r="S8978" s="367"/>
      <c r="T8978" s="367"/>
      <c r="U8978" s="368"/>
      <c r="V8978" s="1"/>
      <c r="W8978" s="1"/>
      <c r="X8978" s="1"/>
      <c r="Y8978" s="1"/>
      <c r="Z8978" s="1"/>
      <c r="AA8978" s="1"/>
      <c r="AB8978" s="1"/>
      <c r="AC8978" s="1"/>
    </row>
    <row r="8979" spans="1:29" ht="15" customHeight="1" x14ac:dyDescent="0.25">
      <c r="A8979" s="342"/>
      <c r="B8979" s="417"/>
      <c r="C8979" s="418"/>
      <c r="S8979" s="367"/>
      <c r="T8979" s="367"/>
      <c r="U8979" s="368"/>
      <c r="V8979" s="1"/>
      <c r="W8979" s="1"/>
      <c r="X8979" s="1"/>
      <c r="Y8979" s="1"/>
      <c r="Z8979" s="1"/>
      <c r="AA8979" s="1"/>
      <c r="AB8979" s="1"/>
      <c r="AC8979" s="1"/>
    </row>
    <row r="8980" spans="1:29" ht="15" customHeight="1" x14ac:dyDescent="0.25">
      <c r="A8980" s="342"/>
      <c r="B8980" s="417"/>
      <c r="C8980" s="418"/>
      <c r="S8980" s="367"/>
      <c r="T8980" s="367"/>
      <c r="U8980" s="368"/>
      <c r="V8980" s="1"/>
      <c r="W8980" s="1"/>
      <c r="X8980" s="1"/>
      <c r="Y8980" s="1"/>
      <c r="Z8980" s="1"/>
      <c r="AA8980" s="1"/>
      <c r="AB8980" s="1"/>
      <c r="AC8980" s="1"/>
    </row>
    <row r="8981" spans="1:29" ht="15" customHeight="1" x14ac:dyDescent="0.25">
      <c r="A8981" s="342"/>
      <c r="B8981" s="417"/>
      <c r="C8981" s="418"/>
      <c r="S8981" s="367"/>
      <c r="T8981" s="367"/>
      <c r="U8981" s="368"/>
      <c r="V8981" s="1"/>
      <c r="W8981" s="1"/>
      <c r="X8981" s="1"/>
      <c r="Y8981" s="1"/>
      <c r="Z8981" s="1"/>
      <c r="AA8981" s="1"/>
      <c r="AB8981" s="1"/>
      <c r="AC8981" s="1"/>
    </row>
    <row r="8982" spans="1:29" ht="15" customHeight="1" x14ac:dyDescent="0.25">
      <c r="A8982" s="342"/>
      <c r="B8982" s="417"/>
      <c r="C8982" s="418"/>
      <c r="S8982" s="367"/>
      <c r="T8982" s="367"/>
      <c r="U8982" s="368"/>
      <c r="V8982" s="1"/>
      <c r="W8982" s="1"/>
      <c r="X8982" s="1"/>
      <c r="Y8982" s="1"/>
      <c r="Z8982" s="1"/>
      <c r="AA8982" s="1"/>
      <c r="AB8982" s="1"/>
      <c r="AC8982" s="1"/>
    </row>
    <row r="8983" spans="1:29" ht="15" customHeight="1" x14ac:dyDescent="0.25">
      <c r="A8983" s="342"/>
      <c r="B8983" s="417"/>
      <c r="C8983" s="418"/>
      <c r="S8983" s="367"/>
      <c r="T8983" s="367"/>
      <c r="U8983" s="368"/>
      <c r="V8983" s="1"/>
      <c r="W8983" s="1"/>
      <c r="X8983" s="1"/>
      <c r="Y8983" s="1"/>
      <c r="Z8983" s="1"/>
      <c r="AA8983" s="1"/>
      <c r="AB8983" s="1"/>
      <c r="AC8983" s="1"/>
    </row>
    <row r="8984" spans="1:29" ht="15" customHeight="1" x14ac:dyDescent="0.25">
      <c r="A8984" s="342"/>
      <c r="B8984" s="417"/>
      <c r="C8984" s="418"/>
      <c r="S8984" s="367"/>
      <c r="T8984" s="367"/>
      <c r="U8984" s="368"/>
      <c r="V8984" s="1"/>
      <c r="W8984" s="1"/>
      <c r="X8984" s="1"/>
      <c r="Y8984" s="1"/>
      <c r="Z8984" s="1"/>
      <c r="AA8984" s="1"/>
      <c r="AB8984" s="1"/>
      <c r="AC8984" s="1"/>
    </row>
    <row r="8985" spans="1:29" ht="15" customHeight="1" x14ac:dyDescent="0.25">
      <c r="A8985" s="342"/>
      <c r="B8985" s="417"/>
      <c r="C8985" s="418"/>
      <c r="S8985" s="367"/>
      <c r="T8985" s="367"/>
      <c r="U8985" s="368"/>
      <c r="V8985" s="1"/>
      <c r="W8985" s="1"/>
      <c r="X8985" s="1"/>
      <c r="Y8985" s="1"/>
      <c r="Z8985" s="1"/>
      <c r="AA8985" s="1"/>
      <c r="AB8985" s="1"/>
      <c r="AC8985" s="1"/>
    </row>
    <row r="8986" spans="1:29" ht="15" customHeight="1" x14ac:dyDescent="0.25">
      <c r="A8986" s="342"/>
      <c r="B8986" s="417"/>
      <c r="C8986" s="418"/>
      <c r="S8986" s="367"/>
      <c r="T8986" s="367"/>
      <c r="U8986" s="368"/>
      <c r="V8986" s="1"/>
      <c r="W8986" s="1"/>
      <c r="X8986" s="1"/>
      <c r="Y8986" s="1"/>
      <c r="Z8986" s="1"/>
      <c r="AA8986" s="1"/>
      <c r="AB8986" s="1"/>
      <c r="AC8986" s="1"/>
    </row>
    <row r="8987" spans="1:29" ht="15" customHeight="1" x14ac:dyDescent="0.25">
      <c r="A8987" s="342"/>
      <c r="B8987" s="417"/>
      <c r="C8987" s="418"/>
      <c r="S8987" s="367"/>
      <c r="T8987" s="367"/>
      <c r="U8987" s="368"/>
      <c r="V8987" s="1"/>
      <c r="W8987" s="1"/>
      <c r="X8987" s="1"/>
      <c r="Y8987" s="1"/>
      <c r="Z8987" s="1"/>
      <c r="AA8987" s="1"/>
      <c r="AB8987" s="1"/>
      <c r="AC8987" s="1"/>
    </row>
    <row r="8988" spans="1:29" ht="15" customHeight="1" x14ac:dyDescent="0.25">
      <c r="A8988" s="342"/>
      <c r="B8988" s="417"/>
      <c r="C8988" s="418"/>
      <c r="S8988" s="367"/>
      <c r="T8988" s="367"/>
      <c r="U8988" s="368"/>
      <c r="V8988" s="1"/>
      <c r="W8988" s="1"/>
      <c r="X8988" s="1"/>
      <c r="Y8988" s="1"/>
      <c r="Z8988" s="1"/>
      <c r="AA8988" s="1"/>
      <c r="AB8988" s="1"/>
      <c r="AC8988" s="1"/>
    </row>
    <row r="8989" spans="1:29" ht="15" customHeight="1" x14ac:dyDescent="0.25">
      <c r="A8989" s="342"/>
      <c r="B8989" s="417"/>
      <c r="C8989" s="418"/>
      <c r="S8989" s="367"/>
      <c r="T8989" s="367"/>
      <c r="U8989" s="368"/>
      <c r="V8989" s="1"/>
      <c r="W8989" s="1"/>
      <c r="X8989" s="1"/>
      <c r="Y8989" s="1"/>
      <c r="Z8989" s="1"/>
      <c r="AA8989" s="1"/>
      <c r="AB8989" s="1"/>
      <c r="AC8989" s="1"/>
    </row>
    <row r="8990" spans="1:29" ht="15" customHeight="1" x14ac:dyDescent="0.25">
      <c r="A8990" s="342"/>
      <c r="B8990" s="417"/>
      <c r="C8990" s="418"/>
      <c r="S8990" s="367"/>
      <c r="T8990" s="367"/>
      <c r="U8990" s="368"/>
      <c r="V8990" s="1"/>
      <c r="W8990" s="1"/>
      <c r="X8990" s="1"/>
      <c r="Y8990" s="1"/>
      <c r="Z8990" s="1"/>
      <c r="AA8990" s="1"/>
      <c r="AB8990" s="1"/>
      <c r="AC8990" s="1"/>
    </row>
    <row r="8991" spans="1:29" ht="15" customHeight="1" x14ac:dyDescent="0.25">
      <c r="A8991" s="342"/>
      <c r="B8991" s="417"/>
      <c r="C8991" s="418"/>
      <c r="S8991" s="367"/>
      <c r="T8991" s="367"/>
      <c r="U8991" s="368"/>
      <c r="V8991" s="1"/>
      <c r="W8991" s="1"/>
      <c r="X8991" s="1"/>
      <c r="Y8991" s="1"/>
      <c r="Z8991" s="1"/>
      <c r="AA8991" s="1"/>
      <c r="AB8991" s="1"/>
      <c r="AC8991" s="1"/>
    </row>
    <row r="8992" spans="1:29" ht="15" customHeight="1" x14ac:dyDescent="0.25">
      <c r="A8992" s="342"/>
      <c r="B8992" s="417"/>
      <c r="C8992" s="418"/>
      <c r="S8992" s="367"/>
      <c r="T8992" s="367"/>
      <c r="U8992" s="368"/>
      <c r="V8992" s="1"/>
      <c r="W8992" s="1"/>
      <c r="X8992" s="1"/>
      <c r="Y8992" s="1"/>
      <c r="Z8992" s="1"/>
      <c r="AA8992" s="1"/>
      <c r="AB8992" s="1"/>
      <c r="AC8992" s="1"/>
    </row>
    <row r="8993" spans="1:29" ht="15" customHeight="1" x14ac:dyDescent="0.25">
      <c r="A8993" s="342"/>
      <c r="B8993" s="417"/>
      <c r="C8993" s="418"/>
      <c r="S8993" s="367"/>
      <c r="T8993" s="367"/>
      <c r="U8993" s="368"/>
      <c r="V8993" s="1"/>
      <c r="W8993" s="1"/>
      <c r="X8993" s="1"/>
      <c r="Y8993" s="1"/>
      <c r="Z8993" s="1"/>
      <c r="AA8993" s="1"/>
      <c r="AB8993" s="1"/>
      <c r="AC8993" s="1"/>
    </row>
    <row r="8994" spans="1:29" ht="15" customHeight="1" x14ac:dyDescent="0.25">
      <c r="A8994" s="342"/>
      <c r="B8994" s="417"/>
      <c r="C8994" s="418"/>
      <c r="S8994" s="367"/>
      <c r="T8994" s="367"/>
      <c r="U8994" s="368"/>
      <c r="V8994" s="1"/>
      <c r="W8994" s="1"/>
      <c r="X8994" s="1"/>
      <c r="Y8994" s="1"/>
      <c r="Z8994" s="1"/>
      <c r="AA8994" s="1"/>
      <c r="AB8994" s="1"/>
      <c r="AC8994" s="1"/>
    </row>
    <row r="8995" spans="1:29" ht="15" customHeight="1" x14ac:dyDescent="0.25">
      <c r="A8995" s="342"/>
      <c r="B8995" s="417"/>
      <c r="C8995" s="418"/>
      <c r="S8995" s="367"/>
      <c r="T8995" s="367"/>
      <c r="U8995" s="368"/>
      <c r="V8995" s="1"/>
      <c r="W8995" s="1"/>
      <c r="X8995" s="1"/>
      <c r="Y8995" s="1"/>
      <c r="Z8995" s="1"/>
      <c r="AA8995" s="1"/>
      <c r="AB8995" s="1"/>
      <c r="AC8995" s="1"/>
    </row>
    <row r="8996" spans="1:29" ht="15" customHeight="1" x14ac:dyDescent="0.25">
      <c r="A8996" s="342"/>
      <c r="B8996" s="417"/>
      <c r="C8996" s="418"/>
      <c r="S8996" s="367"/>
      <c r="T8996" s="367"/>
      <c r="U8996" s="368"/>
      <c r="V8996" s="1"/>
      <c r="W8996" s="1"/>
      <c r="X8996" s="1"/>
      <c r="Y8996" s="1"/>
      <c r="Z8996" s="1"/>
      <c r="AA8996" s="1"/>
      <c r="AB8996" s="1"/>
      <c r="AC8996" s="1"/>
    </row>
    <row r="8997" spans="1:29" ht="15" customHeight="1" x14ac:dyDescent="0.25">
      <c r="A8997" s="342"/>
      <c r="B8997" s="417"/>
      <c r="C8997" s="418"/>
      <c r="S8997" s="367"/>
      <c r="T8997" s="367"/>
      <c r="U8997" s="368"/>
      <c r="V8997" s="1"/>
      <c r="W8997" s="1"/>
      <c r="X8997" s="1"/>
      <c r="Y8997" s="1"/>
      <c r="Z8997" s="1"/>
      <c r="AA8997" s="1"/>
      <c r="AB8997" s="1"/>
      <c r="AC8997" s="1"/>
    </row>
    <row r="8998" spans="1:29" ht="15" customHeight="1" x14ac:dyDescent="0.25">
      <c r="A8998" s="342"/>
      <c r="B8998" s="417"/>
      <c r="C8998" s="418"/>
      <c r="S8998" s="367"/>
      <c r="T8998" s="367"/>
      <c r="U8998" s="368"/>
      <c r="V8998" s="1"/>
      <c r="W8998" s="1"/>
      <c r="X8998" s="1"/>
      <c r="Y8998" s="1"/>
      <c r="Z8998" s="1"/>
      <c r="AA8998" s="1"/>
      <c r="AB8998" s="1"/>
      <c r="AC8998" s="1"/>
    </row>
    <row r="8999" spans="1:29" ht="15" customHeight="1" x14ac:dyDescent="0.25">
      <c r="A8999" s="342"/>
      <c r="B8999" s="417"/>
      <c r="C8999" s="418"/>
      <c r="S8999" s="367"/>
      <c r="T8999" s="367"/>
      <c r="U8999" s="368"/>
      <c r="V8999" s="1"/>
      <c r="W8999" s="1"/>
      <c r="X8999" s="1"/>
      <c r="Y8999" s="1"/>
      <c r="Z8999" s="1"/>
      <c r="AA8999" s="1"/>
      <c r="AB8999" s="1"/>
      <c r="AC8999" s="1"/>
    </row>
    <row r="9000" spans="1:29" ht="15" customHeight="1" x14ac:dyDescent="0.25">
      <c r="A9000" s="342"/>
      <c r="B9000" s="417"/>
      <c r="C9000" s="418"/>
      <c r="S9000" s="367"/>
      <c r="T9000" s="367"/>
      <c r="U9000" s="368"/>
      <c r="V9000" s="1"/>
      <c r="W9000" s="1"/>
      <c r="X9000" s="1"/>
      <c r="Y9000" s="1"/>
      <c r="Z9000" s="1"/>
      <c r="AA9000" s="1"/>
      <c r="AB9000" s="1"/>
      <c r="AC9000" s="1"/>
    </row>
    <row r="9001" spans="1:29" ht="15" customHeight="1" x14ac:dyDescent="0.25">
      <c r="A9001" s="342"/>
      <c r="B9001" s="417"/>
      <c r="C9001" s="418"/>
      <c r="S9001" s="367"/>
      <c r="T9001" s="367"/>
      <c r="U9001" s="368"/>
      <c r="V9001" s="1"/>
      <c r="W9001" s="1"/>
      <c r="X9001" s="1"/>
      <c r="Y9001" s="1"/>
      <c r="Z9001" s="1"/>
      <c r="AA9001" s="1"/>
      <c r="AB9001" s="1"/>
      <c r="AC9001" s="1"/>
    </row>
    <row r="9002" spans="1:29" ht="15" customHeight="1" x14ac:dyDescent="0.25">
      <c r="A9002" s="342"/>
      <c r="B9002" s="417"/>
      <c r="C9002" s="418"/>
      <c r="S9002" s="367"/>
      <c r="T9002" s="367"/>
      <c r="U9002" s="368"/>
      <c r="V9002" s="1"/>
      <c r="W9002" s="1"/>
      <c r="X9002" s="1"/>
      <c r="Y9002" s="1"/>
      <c r="Z9002" s="1"/>
      <c r="AA9002" s="1"/>
      <c r="AB9002" s="1"/>
      <c r="AC9002" s="1"/>
    </row>
    <row r="9003" spans="1:29" ht="15" customHeight="1" x14ac:dyDescent="0.25">
      <c r="A9003" s="342"/>
      <c r="B9003" s="417"/>
      <c r="C9003" s="418"/>
      <c r="S9003" s="367"/>
      <c r="T9003" s="367"/>
      <c r="U9003" s="368"/>
      <c r="V9003" s="1"/>
      <c r="W9003" s="1"/>
      <c r="X9003" s="1"/>
      <c r="Y9003" s="1"/>
      <c r="Z9003" s="1"/>
      <c r="AA9003" s="1"/>
      <c r="AB9003" s="1"/>
      <c r="AC9003" s="1"/>
    </row>
    <row r="9004" spans="1:29" ht="15" customHeight="1" x14ac:dyDescent="0.25">
      <c r="A9004" s="342"/>
      <c r="B9004" s="417"/>
      <c r="C9004" s="418"/>
      <c r="S9004" s="367"/>
      <c r="T9004" s="367"/>
      <c r="U9004" s="368"/>
      <c r="V9004" s="1"/>
      <c r="W9004" s="1"/>
      <c r="X9004" s="1"/>
      <c r="Y9004" s="1"/>
      <c r="Z9004" s="1"/>
      <c r="AA9004" s="1"/>
      <c r="AB9004" s="1"/>
      <c r="AC9004" s="1"/>
    </row>
    <row r="9005" spans="1:29" ht="15" customHeight="1" x14ac:dyDescent="0.25">
      <c r="A9005" s="342"/>
      <c r="B9005" s="417"/>
      <c r="C9005" s="418"/>
      <c r="S9005" s="367"/>
      <c r="T9005" s="367"/>
      <c r="U9005" s="368"/>
      <c r="V9005" s="1"/>
      <c r="W9005" s="1"/>
      <c r="X9005" s="1"/>
      <c r="Y9005" s="1"/>
      <c r="Z9005" s="1"/>
      <c r="AA9005" s="1"/>
      <c r="AB9005" s="1"/>
      <c r="AC9005" s="1"/>
    </row>
    <row r="9006" spans="1:29" ht="15" customHeight="1" x14ac:dyDescent="0.25">
      <c r="A9006" s="342"/>
      <c r="B9006" s="417"/>
      <c r="C9006" s="418"/>
      <c r="S9006" s="367"/>
      <c r="T9006" s="367"/>
      <c r="U9006" s="368"/>
      <c r="V9006" s="1"/>
      <c r="W9006" s="1"/>
      <c r="X9006" s="1"/>
      <c r="Y9006" s="1"/>
      <c r="Z9006" s="1"/>
      <c r="AA9006" s="1"/>
      <c r="AB9006" s="1"/>
      <c r="AC9006" s="1"/>
    </row>
    <row r="9007" spans="1:29" ht="15" customHeight="1" x14ac:dyDescent="0.25">
      <c r="A9007" s="342"/>
      <c r="B9007" s="417"/>
      <c r="C9007" s="418"/>
      <c r="S9007" s="367"/>
      <c r="T9007" s="367"/>
      <c r="U9007" s="368"/>
      <c r="V9007" s="1"/>
      <c r="W9007" s="1"/>
      <c r="X9007" s="1"/>
      <c r="Y9007" s="1"/>
      <c r="Z9007" s="1"/>
      <c r="AA9007" s="1"/>
      <c r="AB9007" s="1"/>
      <c r="AC9007" s="1"/>
    </row>
    <row r="9008" spans="1:29" ht="15" customHeight="1" x14ac:dyDescent="0.25">
      <c r="A9008" s="342"/>
      <c r="B9008" s="417"/>
      <c r="C9008" s="418"/>
      <c r="S9008" s="367"/>
      <c r="T9008" s="367"/>
      <c r="U9008" s="368"/>
      <c r="V9008" s="1"/>
      <c r="W9008" s="1"/>
      <c r="X9008" s="1"/>
      <c r="Y9008" s="1"/>
      <c r="Z9008" s="1"/>
      <c r="AA9008" s="1"/>
      <c r="AB9008" s="1"/>
      <c r="AC9008" s="1"/>
    </row>
    <row r="9009" spans="1:29" ht="15" customHeight="1" x14ac:dyDescent="0.25">
      <c r="A9009" s="342"/>
      <c r="B9009" s="417"/>
      <c r="C9009" s="418"/>
      <c r="S9009" s="367"/>
      <c r="T9009" s="367"/>
      <c r="U9009" s="368"/>
      <c r="V9009" s="1"/>
      <c r="W9009" s="1"/>
      <c r="X9009" s="1"/>
      <c r="Y9009" s="1"/>
      <c r="Z9009" s="1"/>
      <c r="AA9009" s="1"/>
      <c r="AB9009" s="1"/>
      <c r="AC9009" s="1"/>
    </row>
    <row r="9010" spans="1:29" ht="15" customHeight="1" x14ac:dyDescent="0.25">
      <c r="A9010" s="342"/>
      <c r="B9010" s="417"/>
      <c r="C9010" s="418"/>
      <c r="S9010" s="367"/>
      <c r="T9010" s="367"/>
      <c r="U9010" s="368"/>
      <c r="V9010" s="1"/>
      <c r="W9010" s="1"/>
      <c r="X9010" s="1"/>
      <c r="Y9010" s="1"/>
      <c r="Z9010" s="1"/>
      <c r="AA9010" s="1"/>
      <c r="AB9010" s="1"/>
      <c r="AC9010" s="1"/>
    </row>
    <row r="9011" spans="1:29" ht="15" customHeight="1" x14ac:dyDescent="0.25">
      <c r="A9011" s="342"/>
      <c r="B9011" s="417"/>
      <c r="C9011" s="418"/>
      <c r="S9011" s="367"/>
      <c r="T9011" s="367"/>
      <c r="U9011" s="368"/>
      <c r="V9011" s="1"/>
      <c r="W9011" s="1"/>
      <c r="X9011" s="1"/>
      <c r="Y9011" s="1"/>
      <c r="Z9011" s="1"/>
      <c r="AA9011" s="1"/>
      <c r="AB9011" s="1"/>
      <c r="AC9011" s="1"/>
    </row>
    <row r="9012" spans="1:29" ht="15" customHeight="1" x14ac:dyDescent="0.25">
      <c r="A9012" s="342"/>
      <c r="B9012" s="417"/>
      <c r="C9012" s="418"/>
      <c r="S9012" s="367"/>
      <c r="T9012" s="367"/>
      <c r="U9012" s="368"/>
      <c r="V9012" s="1"/>
      <c r="W9012" s="1"/>
      <c r="X9012" s="1"/>
      <c r="Y9012" s="1"/>
      <c r="Z9012" s="1"/>
      <c r="AA9012" s="1"/>
      <c r="AB9012" s="1"/>
      <c r="AC9012" s="1"/>
    </row>
    <row r="9013" spans="1:29" ht="15" customHeight="1" x14ac:dyDescent="0.25">
      <c r="A9013" s="342"/>
      <c r="B9013" s="417"/>
      <c r="C9013" s="418"/>
      <c r="S9013" s="367"/>
      <c r="T9013" s="367"/>
      <c r="U9013" s="368"/>
      <c r="V9013" s="1"/>
      <c r="W9013" s="1"/>
      <c r="X9013" s="1"/>
      <c r="Y9013" s="1"/>
      <c r="Z9013" s="1"/>
      <c r="AA9013" s="1"/>
      <c r="AB9013" s="1"/>
      <c r="AC9013" s="1"/>
    </row>
    <row r="9014" spans="1:29" ht="15" customHeight="1" x14ac:dyDescent="0.25">
      <c r="A9014" s="342"/>
      <c r="B9014" s="417"/>
      <c r="C9014" s="418"/>
      <c r="S9014" s="367"/>
      <c r="T9014" s="367"/>
      <c r="U9014" s="368"/>
      <c r="V9014" s="1"/>
      <c r="W9014" s="1"/>
      <c r="X9014" s="1"/>
      <c r="Y9014" s="1"/>
      <c r="Z9014" s="1"/>
      <c r="AA9014" s="1"/>
      <c r="AB9014" s="1"/>
      <c r="AC9014" s="1"/>
    </row>
    <row r="9015" spans="1:29" ht="15" customHeight="1" x14ac:dyDescent="0.25">
      <c r="A9015" s="342"/>
      <c r="B9015" s="417"/>
      <c r="C9015" s="418"/>
      <c r="S9015" s="367"/>
      <c r="T9015" s="367"/>
      <c r="U9015" s="368"/>
      <c r="V9015" s="1"/>
      <c r="W9015" s="1"/>
      <c r="X9015" s="1"/>
      <c r="Y9015" s="1"/>
      <c r="Z9015" s="1"/>
      <c r="AA9015" s="1"/>
      <c r="AB9015" s="1"/>
      <c r="AC9015" s="1"/>
    </row>
    <row r="9016" spans="1:29" ht="15" customHeight="1" x14ac:dyDescent="0.25">
      <c r="A9016" s="342"/>
      <c r="B9016" s="417"/>
      <c r="C9016" s="418"/>
      <c r="S9016" s="367"/>
      <c r="T9016" s="367"/>
      <c r="U9016" s="368"/>
      <c r="V9016" s="1"/>
      <c r="W9016" s="1"/>
      <c r="X9016" s="1"/>
      <c r="Y9016" s="1"/>
      <c r="Z9016" s="1"/>
      <c r="AA9016" s="1"/>
      <c r="AB9016" s="1"/>
      <c r="AC9016" s="1"/>
    </row>
    <row r="9017" spans="1:29" ht="15" customHeight="1" x14ac:dyDescent="0.25">
      <c r="A9017" s="342"/>
      <c r="B9017" s="417"/>
      <c r="C9017" s="418"/>
      <c r="S9017" s="367"/>
      <c r="T9017" s="367"/>
      <c r="U9017" s="368"/>
      <c r="V9017" s="1"/>
      <c r="W9017" s="1"/>
      <c r="X9017" s="1"/>
      <c r="Y9017" s="1"/>
      <c r="Z9017" s="1"/>
      <c r="AA9017" s="1"/>
      <c r="AB9017" s="1"/>
      <c r="AC9017" s="1"/>
    </row>
    <row r="9018" spans="1:29" ht="15" customHeight="1" x14ac:dyDescent="0.25">
      <c r="A9018" s="342"/>
      <c r="B9018" s="417"/>
      <c r="C9018" s="418"/>
      <c r="S9018" s="367"/>
      <c r="T9018" s="367"/>
      <c r="U9018" s="368"/>
      <c r="V9018" s="1"/>
      <c r="W9018" s="1"/>
      <c r="X9018" s="1"/>
      <c r="Y9018" s="1"/>
      <c r="Z9018" s="1"/>
      <c r="AA9018" s="1"/>
      <c r="AB9018" s="1"/>
      <c r="AC9018" s="1"/>
    </row>
    <row r="9019" spans="1:29" ht="15" customHeight="1" x14ac:dyDescent="0.25">
      <c r="A9019" s="342"/>
      <c r="B9019" s="417"/>
      <c r="C9019" s="418"/>
      <c r="S9019" s="367"/>
      <c r="T9019" s="367"/>
      <c r="U9019" s="368"/>
      <c r="V9019" s="1"/>
      <c r="W9019" s="1"/>
      <c r="X9019" s="1"/>
      <c r="Y9019" s="1"/>
      <c r="Z9019" s="1"/>
      <c r="AA9019" s="1"/>
      <c r="AB9019" s="1"/>
      <c r="AC9019" s="1"/>
    </row>
    <row r="9020" spans="1:29" ht="15" customHeight="1" x14ac:dyDescent="0.25">
      <c r="A9020" s="342"/>
      <c r="B9020" s="417"/>
      <c r="C9020" s="418"/>
      <c r="S9020" s="367"/>
      <c r="T9020" s="367"/>
      <c r="U9020" s="368"/>
      <c r="V9020" s="1"/>
      <c r="W9020" s="1"/>
      <c r="X9020" s="1"/>
      <c r="Y9020" s="1"/>
      <c r="Z9020" s="1"/>
      <c r="AA9020" s="1"/>
      <c r="AB9020" s="1"/>
      <c r="AC9020" s="1"/>
    </row>
    <row r="9021" spans="1:29" ht="15" customHeight="1" x14ac:dyDescent="0.25">
      <c r="A9021" s="342"/>
      <c r="B9021" s="417"/>
      <c r="C9021" s="418"/>
      <c r="S9021" s="367"/>
      <c r="T9021" s="367"/>
      <c r="U9021" s="368"/>
      <c r="V9021" s="1"/>
      <c r="W9021" s="1"/>
      <c r="X9021" s="1"/>
      <c r="Y9021" s="1"/>
      <c r="Z9021" s="1"/>
      <c r="AA9021" s="1"/>
      <c r="AB9021" s="1"/>
      <c r="AC9021" s="1"/>
    </row>
    <row r="9022" spans="1:29" ht="15" customHeight="1" x14ac:dyDescent="0.25">
      <c r="A9022" s="342"/>
      <c r="B9022" s="417"/>
      <c r="C9022" s="418"/>
      <c r="S9022" s="367"/>
      <c r="T9022" s="367"/>
      <c r="U9022" s="368"/>
      <c r="V9022" s="1"/>
      <c r="W9022" s="1"/>
      <c r="X9022" s="1"/>
      <c r="Y9022" s="1"/>
      <c r="Z9022" s="1"/>
      <c r="AA9022" s="1"/>
      <c r="AB9022" s="1"/>
      <c r="AC9022" s="1"/>
    </row>
    <row r="9023" spans="1:29" ht="15" customHeight="1" x14ac:dyDescent="0.25">
      <c r="A9023" s="342"/>
      <c r="B9023" s="417"/>
      <c r="C9023" s="418"/>
      <c r="S9023" s="367"/>
      <c r="T9023" s="367"/>
      <c r="U9023" s="368"/>
      <c r="V9023" s="1"/>
      <c r="W9023" s="1"/>
      <c r="X9023" s="1"/>
      <c r="Y9023" s="1"/>
      <c r="Z9023" s="1"/>
      <c r="AA9023" s="1"/>
      <c r="AB9023" s="1"/>
      <c r="AC9023" s="1"/>
    </row>
    <row r="9024" spans="1:29" ht="15" customHeight="1" x14ac:dyDescent="0.25">
      <c r="A9024" s="342"/>
      <c r="B9024" s="417"/>
      <c r="C9024" s="418"/>
      <c r="S9024" s="367"/>
      <c r="T9024" s="367"/>
      <c r="U9024" s="368"/>
      <c r="V9024" s="1"/>
      <c r="W9024" s="1"/>
      <c r="X9024" s="1"/>
      <c r="Y9024" s="1"/>
      <c r="Z9024" s="1"/>
      <c r="AA9024" s="1"/>
      <c r="AB9024" s="1"/>
      <c r="AC9024" s="1"/>
    </row>
    <row r="9025" spans="1:29" ht="15" customHeight="1" x14ac:dyDescent="0.25">
      <c r="A9025" s="342"/>
      <c r="B9025" s="417"/>
      <c r="C9025" s="418"/>
      <c r="S9025" s="367"/>
      <c r="T9025" s="367"/>
      <c r="U9025" s="368"/>
      <c r="V9025" s="1"/>
      <c r="W9025" s="1"/>
      <c r="X9025" s="1"/>
      <c r="Y9025" s="1"/>
      <c r="Z9025" s="1"/>
      <c r="AA9025" s="1"/>
      <c r="AB9025" s="1"/>
      <c r="AC9025" s="1"/>
    </row>
    <row r="9026" spans="1:29" ht="15" customHeight="1" x14ac:dyDescent="0.25">
      <c r="A9026" s="342"/>
      <c r="B9026" s="417"/>
      <c r="C9026" s="418"/>
      <c r="S9026" s="367"/>
      <c r="T9026" s="367"/>
      <c r="U9026" s="368"/>
      <c r="V9026" s="1"/>
      <c r="W9026" s="1"/>
      <c r="X9026" s="1"/>
      <c r="Y9026" s="1"/>
      <c r="Z9026" s="1"/>
      <c r="AA9026" s="1"/>
      <c r="AB9026" s="1"/>
      <c r="AC9026" s="1"/>
    </row>
    <row r="9027" spans="1:29" ht="15" customHeight="1" x14ac:dyDescent="0.25">
      <c r="A9027" s="342"/>
      <c r="B9027" s="417"/>
      <c r="C9027" s="418"/>
      <c r="S9027" s="367"/>
      <c r="T9027" s="367"/>
      <c r="U9027" s="368"/>
      <c r="V9027" s="1"/>
      <c r="W9027" s="1"/>
      <c r="X9027" s="1"/>
      <c r="Y9027" s="1"/>
      <c r="Z9027" s="1"/>
      <c r="AA9027" s="1"/>
      <c r="AB9027" s="1"/>
      <c r="AC9027" s="1"/>
    </row>
    <row r="9028" spans="1:29" ht="15" customHeight="1" x14ac:dyDescent="0.25">
      <c r="A9028" s="342"/>
      <c r="B9028" s="417"/>
      <c r="C9028" s="418"/>
      <c r="S9028" s="367"/>
      <c r="T9028" s="367"/>
      <c r="U9028" s="368"/>
      <c r="V9028" s="1"/>
      <c r="W9028" s="1"/>
      <c r="X9028" s="1"/>
      <c r="Y9028" s="1"/>
      <c r="Z9028" s="1"/>
      <c r="AA9028" s="1"/>
      <c r="AB9028" s="1"/>
      <c r="AC9028" s="1"/>
    </row>
    <row r="9029" spans="1:29" ht="15" customHeight="1" x14ac:dyDescent="0.25">
      <c r="A9029" s="342"/>
      <c r="B9029" s="417"/>
      <c r="C9029" s="418"/>
      <c r="S9029" s="367"/>
      <c r="T9029" s="367"/>
      <c r="U9029" s="368"/>
      <c r="V9029" s="1"/>
      <c r="W9029" s="1"/>
      <c r="X9029" s="1"/>
      <c r="Y9029" s="1"/>
      <c r="Z9029" s="1"/>
      <c r="AA9029" s="1"/>
      <c r="AB9029" s="1"/>
      <c r="AC9029" s="1"/>
    </row>
    <row r="9030" spans="1:29" ht="15" customHeight="1" x14ac:dyDescent="0.25">
      <c r="A9030" s="342"/>
      <c r="B9030" s="417"/>
      <c r="C9030" s="418"/>
      <c r="S9030" s="367"/>
      <c r="T9030" s="367"/>
      <c r="U9030" s="368"/>
      <c r="V9030" s="1"/>
      <c r="W9030" s="1"/>
      <c r="X9030" s="1"/>
      <c r="Y9030" s="1"/>
      <c r="Z9030" s="1"/>
      <c r="AA9030" s="1"/>
      <c r="AB9030" s="1"/>
      <c r="AC9030" s="1"/>
    </row>
    <row r="9031" spans="1:29" ht="15" customHeight="1" x14ac:dyDescent="0.25">
      <c r="A9031" s="342"/>
      <c r="B9031" s="417"/>
      <c r="C9031" s="418"/>
      <c r="S9031" s="367"/>
      <c r="T9031" s="367"/>
      <c r="U9031" s="368"/>
      <c r="V9031" s="1"/>
      <c r="W9031" s="1"/>
      <c r="X9031" s="1"/>
      <c r="Y9031" s="1"/>
      <c r="Z9031" s="1"/>
      <c r="AA9031" s="1"/>
      <c r="AB9031" s="1"/>
      <c r="AC9031" s="1"/>
    </row>
    <row r="9032" spans="1:29" ht="15" customHeight="1" x14ac:dyDescent="0.25">
      <c r="A9032" s="342"/>
      <c r="B9032" s="417"/>
      <c r="C9032" s="418"/>
      <c r="S9032" s="367"/>
      <c r="T9032" s="367"/>
      <c r="U9032" s="368"/>
      <c r="V9032" s="1"/>
      <c r="W9032" s="1"/>
      <c r="X9032" s="1"/>
      <c r="Y9032" s="1"/>
      <c r="Z9032" s="1"/>
      <c r="AA9032" s="1"/>
      <c r="AB9032" s="1"/>
      <c r="AC9032" s="1"/>
    </row>
    <row r="9033" spans="1:29" ht="15" customHeight="1" x14ac:dyDescent="0.25">
      <c r="A9033" s="342"/>
      <c r="B9033" s="417"/>
      <c r="C9033" s="418"/>
      <c r="S9033" s="367"/>
      <c r="T9033" s="367"/>
      <c r="U9033" s="368"/>
      <c r="V9033" s="1"/>
      <c r="W9033" s="1"/>
      <c r="X9033" s="1"/>
      <c r="Y9033" s="1"/>
      <c r="Z9033" s="1"/>
      <c r="AA9033" s="1"/>
      <c r="AB9033" s="1"/>
      <c r="AC9033" s="1"/>
    </row>
    <row r="9034" spans="1:29" ht="15" customHeight="1" x14ac:dyDescent="0.25">
      <c r="A9034" s="342"/>
      <c r="B9034" s="417"/>
      <c r="C9034" s="418"/>
      <c r="S9034" s="367"/>
      <c r="T9034" s="367"/>
      <c r="U9034" s="368"/>
      <c r="V9034" s="1"/>
      <c r="W9034" s="1"/>
      <c r="X9034" s="1"/>
      <c r="Y9034" s="1"/>
      <c r="Z9034" s="1"/>
      <c r="AA9034" s="1"/>
      <c r="AB9034" s="1"/>
      <c r="AC9034" s="1"/>
    </row>
    <row r="9035" spans="1:29" ht="15" customHeight="1" x14ac:dyDescent="0.25">
      <c r="A9035" s="342"/>
      <c r="B9035" s="417"/>
      <c r="C9035" s="418"/>
      <c r="S9035" s="367"/>
      <c r="T9035" s="367"/>
      <c r="U9035" s="368"/>
      <c r="V9035" s="1"/>
      <c r="W9035" s="1"/>
      <c r="X9035" s="1"/>
      <c r="Y9035" s="1"/>
      <c r="Z9035" s="1"/>
      <c r="AA9035" s="1"/>
      <c r="AB9035" s="1"/>
      <c r="AC9035" s="1"/>
    </row>
    <row r="9036" spans="1:29" ht="15" customHeight="1" x14ac:dyDescent="0.25">
      <c r="A9036" s="342"/>
      <c r="B9036" s="417"/>
      <c r="C9036" s="418"/>
      <c r="S9036" s="367"/>
      <c r="T9036" s="367"/>
      <c r="U9036" s="368"/>
      <c r="V9036" s="1"/>
      <c r="W9036" s="1"/>
      <c r="X9036" s="1"/>
      <c r="Y9036" s="1"/>
      <c r="Z9036" s="1"/>
      <c r="AA9036" s="1"/>
      <c r="AB9036" s="1"/>
      <c r="AC9036" s="1"/>
    </row>
    <row r="9037" spans="1:29" ht="15" customHeight="1" x14ac:dyDescent="0.25">
      <c r="A9037" s="342"/>
      <c r="B9037" s="417"/>
      <c r="C9037" s="418"/>
      <c r="S9037" s="367"/>
      <c r="T9037" s="367"/>
      <c r="U9037" s="368"/>
      <c r="V9037" s="1"/>
      <c r="W9037" s="1"/>
      <c r="X9037" s="1"/>
      <c r="Y9037" s="1"/>
      <c r="Z9037" s="1"/>
      <c r="AA9037" s="1"/>
      <c r="AB9037" s="1"/>
      <c r="AC9037" s="1"/>
    </row>
    <row r="9038" spans="1:29" ht="15" customHeight="1" x14ac:dyDescent="0.25">
      <c r="A9038" s="342"/>
      <c r="B9038" s="417"/>
      <c r="C9038" s="418"/>
      <c r="S9038" s="367"/>
      <c r="T9038" s="367"/>
      <c r="U9038" s="368"/>
      <c r="V9038" s="1"/>
      <c r="W9038" s="1"/>
      <c r="X9038" s="1"/>
      <c r="Y9038" s="1"/>
      <c r="Z9038" s="1"/>
      <c r="AA9038" s="1"/>
      <c r="AB9038" s="1"/>
      <c r="AC9038" s="1"/>
    </row>
    <row r="9039" spans="1:29" ht="15" customHeight="1" x14ac:dyDescent="0.25">
      <c r="A9039" s="342"/>
      <c r="B9039" s="417"/>
      <c r="C9039" s="418"/>
      <c r="S9039" s="367"/>
      <c r="T9039" s="367"/>
      <c r="U9039" s="368"/>
      <c r="V9039" s="1"/>
      <c r="W9039" s="1"/>
      <c r="X9039" s="1"/>
      <c r="Y9039" s="1"/>
      <c r="Z9039" s="1"/>
      <c r="AA9039" s="1"/>
      <c r="AB9039" s="1"/>
      <c r="AC9039" s="1"/>
    </row>
    <row r="9040" spans="1:29" ht="15" customHeight="1" x14ac:dyDescent="0.25">
      <c r="A9040" s="342"/>
      <c r="B9040" s="417"/>
      <c r="C9040" s="418"/>
      <c r="S9040" s="367"/>
      <c r="T9040" s="367"/>
      <c r="U9040" s="368"/>
      <c r="V9040" s="1"/>
      <c r="W9040" s="1"/>
      <c r="X9040" s="1"/>
      <c r="Y9040" s="1"/>
      <c r="Z9040" s="1"/>
      <c r="AA9040" s="1"/>
      <c r="AB9040" s="1"/>
      <c r="AC9040" s="1"/>
    </row>
    <row r="9041" spans="1:29" ht="15" customHeight="1" x14ac:dyDescent="0.25">
      <c r="A9041" s="342"/>
      <c r="B9041" s="417"/>
      <c r="C9041" s="418"/>
      <c r="S9041" s="367"/>
      <c r="T9041" s="367"/>
      <c r="U9041" s="368"/>
      <c r="V9041" s="1"/>
      <c r="W9041" s="1"/>
      <c r="X9041" s="1"/>
      <c r="Y9041" s="1"/>
      <c r="Z9041" s="1"/>
      <c r="AA9041" s="1"/>
      <c r="AB9041" s="1"/>
      <c r="AC9041" s="1"/>
    </row>
    <row r="9042" spans="1:29" ht="15" customHeight="1" x14ac:dyDescent="0.25">
      <c r="A9042" s="342"/>
      <c r="B9042" s="417"/>
      <c r="C9042" s="418"/>
      <c r="S9042" s="367"/>
      <c r="T9042" s="367"/>
      <c r="U9042" s="368"/>
      <c r="V9042" s="1"/>
      <c r="W9042" s="1"/>
      <c r="X9042" s="1"/>
      <c r="Y9042" s="1"/>
      <c r="Z9042" s="1"/>
      <c r="AA9042" s="1"/>
      <c r="AB9042" s="1"/>
      <c r="AC9042" s="1"/>
    </row>
    <row r="9043" spans="1:29" ht="15" customHeight="1" x14ac:dyDescent="0.25">
      <c r="A9043" s="342"/>
      <c r="B9043" s="417"/>
      <c r="C9043" s="418"/>
      <c r="S9043" s="367"/>
      <c r="T9043" s="367"/>
      <c r="U9043" s="368"/>
      <c r="V9043" s="1"/>
      <c r="W9043" s="1"/>
      <c r="X9043" s="1"/>
      <c r="Y9043" s="1"/>
      <c r="Z9043" s="1"/>
      <c r="AA9043" s="1"/>
      <c r="AB9043" s="1"/>
      <c r="AC9043" s="1"/>
    </row>
    <row r="9044" spans="1:29" ht="15" customHeight="1" x14ac:dyDescent="0.25">
      <c r="A9044" s="342"/>
      <c r="B9044" s="417"/>
      <c r="C9044" s="418"/>
      <c r="S9044" s="367"/>
      <c r="T9044" s="367"/>
      <c r="U9044" s="368"/>
      <c r="V9044" s="1"/>
      <c r="W9044" s="1"/>
      <c r="X9044" s="1"/>
      <c r="Y9044" s="1"/>
      <c r="Z9044" s="1"/>
      <c r="AA9044" s="1"/>
      <c r="AB9044" s="1"/>
      <c r="AC9044" s="1"/>
    </row>
    <row r="9045" spans="1:29" ht="15" customHeight="1" x14ac:dyDescent="0.25">
      <c r="A9045" s="342"/>
      <c r="B9045" s="417"/>
      <c r="C9045" s="418"/>
      <c r="S9045" s="367"/>
      <c r="T9045" s="367"/>
      <c r="U9045" s="368"/>
      <c r="V9045" s="1"/>
      <c r="W9045" s="1"/>
      <c r="X9045" s="1"/>
      <c r="Y9045" s="1"/>
      <c r="Z9045" s="1"/>
      <c r="AA9045" s="1"/>
      <c r="AB9045" s="1"/>
      <c r="AC9045" s="1"/>
    </row>
    <row r="9046" spans="1:29" ht="15" customHeight="1" x14ac:dyDescent="0.25">
      <c r="A9046" s="342"/>
      <c r="B9046" s="417"/>
      <c r="C9046" s="418"/>
      <c r="S9046" s="367"/>
      <c r="T9046" s="367"/>
      <c r="U9046" s="368"/>
      <c r="V9046" s="1"/>
      <c r="W9046" s="1"/>
      <c r="X9046" s="1"/>
      <c r="Y9046" s="1"/>
      <c r="Z9046" s="1"/>
      <c r="AA9046" s="1"/>
      <c r="AB9046" s="1"/>
      <c r="AC9046" s="1"/>
    </row>
    <row r="9047" spans="1:29" ht="15" customHeight="1" x14ac:dyDescent="0.25">
      <c r="A9047" s="342"/>
      <c r="B9047" s="417"/>
      <c r="C9047" s="418"/>
      <c r="S9047" s="367"/>
      <c r="T9047" s="367"/>
      <c r="U9047" s="368"/>
      <c r="V9047" s="1"/>
      <c r="W9047" s="1"/>
      <c r="X9047" s="1"/>
      <c r="Y9047" s="1"/>
      <c r="Z9047" s="1"/>
      <c r="AA9047" s="1"/>
      <c r="AB9047" s="1"/>
      <c r="AC9047" s="1"/>
    </row>
    <row r="9048" spans="1:29" ht="15" customHeight="1" x14ac:dyDescent="0.25">
      <c r="A9048" s="342"/>
      <c r="B9048" s="417"/>
      <c r="C9048" s="418"/>
      <c r="S9048" s="367"/>
      <c r="T9048" s="367"/>
      <c r="U9048" s="368"/>
      <c r="V9048" s="1"/>
      <c r="W9048" s="1"/>
      <c r="X9048" s="1"/>
      <c r="Y9048" s="1"/>
      <c r="Z9048" s="1"/>
      <c r="AA9048" s="1"/>
      <c r="AB9048" s="1"/>
      <c r="AC9048" s="1"/>
    </row>
    <row r="9049" spans="1:29" ht="15" customHeight="1" x14ac:dyDescent="0.25">
      <c r="A9049" s="342"/>
      <c r="B9049" s="417"/>
      <c r="C9049" s="418"/>
      <c r="S9049" s="367"/>
      <c r="T9049" s="367"/>
      <c r="U9049" s="368"/>
      <c r="V9049" s="1"/>
      <c r="W9049" s="1"/>
      <c r="X9049" s="1"/>
      <c r="Y9049" s="1"/>
      <c r="Z9049" s="1"/>
      <c r="AA9049" s="1"/>
      <c r="AB9049" s="1"/>
      <c r="AC9049" s="1"/>
    </row>
    <row r="9050" spans="1:29" ht="15" customHeight="1" x14ac:dyDescent="0.25">
      <c r="A9050" s="342"/>
      <c r="B9050" s="417"/>
      <c r="C9050" s="418"/>
      <c r="S9050" s="367"/>
      <c r="T9050" s="367"/>
      <c r="U9050" s="368"/>
      <c r="V9050" s="1"/>
      <c r="W9050" s="1"/>
      <c r="X9050" s="1"/>
      <c r="Y9050" s="1"/>
      <c r="Z9050" s="1"/>
      <c r="AA9050" s="1"/>
      <c r="AB9050" s="1"/>
      <c r="AC9050" s="1"/>
    </row>
    <row r="9051" spans="1:29" ht="15" customHeight="1" x14ac:dyDescent="0.25">
      <c r="A9051" s="342"/>
      <c r="B9051" s="417"/>
      <c r="C9051" s="418"/>
      <c r="S9051" s="367"/>
      <c r="T9051" s="367"/>
      <c r="U9051" s="368"/>
      <c r="V9051" s="1"/>
      <c r="W9051" s="1"/>
      <c r="X9051" s="1"/>
      <c r="Y9051" s="1"/>
      <c r="Z9051" s="1"/>
      <c r="AA9051" s="1"/>
      <c r="AB9051" s="1"/>
      <c r="AC9051" s="1"/>
    </row>
    <row r="9052" spans="1:29" ht="15" customHeight="1" x14ac:dyDescent="0.25">
      <c r="A9052" s="342"/>
      <c r="B9052" s="417"/>
      <c r="C9052" s="418"/>
      <c r="S9052" s="367"/>
      <c r="T9052" s="367"/>
      <c r="U9052" s="368"/>
      <c r="V9052" s="1"/>
      <c r="W9052" s="1"/>
      <c r="X9052" s="1"/>
      <c r="Y9052" s="1"/>
      <c r="Z9052" s="1"/>
      <c r="AA9052" s="1"/>
      <c r="AB9052" s="1"/>
      <c r="AC9052" s="1"/>
    </row>
    <row r="9053" spans="1:29" ht="15" customHeight="1" x14ac:dyDescent="0.25">
      <c r="A9053" s="342"/>
      <c r="B9053" s="417"/>
      <c r="C9053" s="418"/>
      <c r="S9053" s="367"/>
      <c r="T9053" s="367"/>
      <c r="U9053" s="368"/>
      <c r="V9053" s="1"/>
      <c r="W9053" s="1"/>
      <c r="X9053" s="1"/>
      <c r="Y9053" s="1"/>
      <c r="Z9053" s="1"/>
      <c r="AA9053" s="1"/>
      <c r="AB9053" s="1"/>
      <c r="AC9053" s="1"/>
    </row>
    <row r="9054" spans="1:29" ht="15" customHeight="1" x14ac:dyDescent="0.25">
      <c r="A9054" s="342"/>
      <c r="B9054" s="417"/>
      <c r="C9054" s="418"/>
      <c r="S9054" s="367"/>
      <c r="T9054" s="367"/>
      <c r="U9054" s="368"/>
      <c r="V9054" s="1"/>
      <c r="W9054" s="1"/>
      <c r="X9054" s="1"/>
      <c r="Y9054" s="1"/>
      <c r="Z9054" s="1"/>
      <c r="AA9054" s="1"/>
      <c r="AB9054" s="1"/>
      <c r="AC9054" s="1"/>
    </row>
    <row r="9055" spans="1:29" ht="15" customHeight="1" x14ac:dyDescent="0.25">
      <c r="A9055" s="342"/>
      <c r="B9055" s="417"/>
      <c r="C9055" s="418"/>
      <c r="S9055" s="367"/>
      <c r="T9055" s="367"/>
      <c r="U9055" s="368"/>
      <c r="V9055" s="1"/>
      <c r="W9055" s="1"/>
      <c r="X9055" s="1"/>
      <c r="Y9055" s="1"/>
      <c r="Z9055" s="1"/>
      <c r="AA9055" s="1"/>
      <c r="AB9055" s="1"/>
      <c r="AC9055" s="1"/>
    </row>
    <row r="9056" spans="1:29" ht="15" customHeight="1" x14ac:dyDescent="0.25">
      <c r="A9056" s="342"/>
      <c r="B9056" s="417"/>
      <c r="C9056" s="418"/>
      <c r="S9056" s="367"/>
      <c r="T9056" s="367"/>
      <c r="U9056" s="368"/>
      <c r="V9056" s="1"/>
      <c r="W9056" s="1"/>
      <c r="X9056" s="1"/>
      <c r="Y9056" s="1"/>
      <c r="Z9056" s="1"/>
      <c r="AA9056" s="1"/>
      <c r="AB9056" s="1"/>
      <c r="AC9056" s="1"/>
    </row>
    <row r="9057" spans="1:29" ht="15" customHeight="1" x14ac:dyDescent="0.25">
      <c r="A9057" s="342"/>
      <c r="B9057" s="417"/>
      <c r="C9057" s="418"/>
      <c r="S9057" s="367"/>
      <c r="T9057" s="367"/>
      <c r="U9057" s="368"/>
      <c r="V9057" s="1"/>
      <c r="W9057" s="1"/>
      <c r="X9057" s="1"/>
      <c r="Y9057" s="1"/>
      <c r="Z9057" s="1"/>
      <c r="AA9057" s="1"/>
      <c r="AB9057" s="1"/>
      <c r="AC9057" s="1"/>
    </row>
    <row r="9058" spans="1:29" ht="15" customHeight="1" x14ac:dyDescent="0.25">
      <c r="A9058" s="342"/>
      <c r="B9058" s="417"/>
      <c r="C9058" s="418"/>
      <c r="S9058" s="367"/>
      <c r="T9058" s="367"/>
      <c r="U9058" s="368"/>
      <c r="V9058" s="1"/>
      <c r="W9058" s="1"/>
      <c r="X9058" s="1"/>
      <c r="Y9058" s="1"/>
      <c r="Z9058" s="1"/>
      <c r="AA9058" s="1"/>
      <c r="AB9058" s="1"/>
      <c r="AC9058" s="1"/>
    </row>
    <row r="9059" spans="1:29" ht="15" customHeight="1" x14ac:dyDescent="0.25">
      <c r="A9059" s="342"/>
      <c r="B9059" s="417"/>
      <c r="C9059" s="418"/>
      <c r="S9059" s="367"/>
      <c r="T9059" s="367"/>
      <c r="U9059" s="368"/>
      <c r="V9059" s="1"/>
      <c r="W9059" s="1"/>
      <c r="X9059" s="1"/>
      <c r="Y9059" s="1"/>
      <c r="Z9059" s="1"/>
      <c r="AA9059" s="1"/>
      <c r="AB9059" s="1"/>
      <c r="AC9059" s="1"/>
    </row>
    <row r="9060" spans="1:29" ht="15" customHeight="1" x14ac:dyDescent="0.25">
      <c r="A9060" s="342"/>
      <c r="B9060" s="417"/>
      <c r="C9060" s="418"/>
      <c r="S9060" s="367"/>
      <c r="T9060" s="367"/>
      <c r="U9060" s="368"/>
      <c r="V9060" s="1"/>
      <c r="W9060" s="1"/>
      <c r="X9060" s="1"/>
      <c r="Y9060" s="1"/>
      <c r="Z9060" s="1"/>
      <c r="AA9060" s="1"/>
      <c r="AB9060" s="1"/>
      <c r="AC9060" s="1"/>
    </row>
    <row r="9061" spans="1:29" ht="15" customHeight="1" x14ac:dyDescent="0.25">
      <c r="A9061" s="342"/>
      <c r="B9061" s="417"/>
      <c r="C9061" s="418"/>
      <c r="S9061" s="367"/>
      <c r="T9061" s="367"/>
      <c r="U9061" s="368"/>
      <c r="V9061" s="1"/>
      <c r="W9061" s="1"/>
      <c r="X9061" s="1"/>
      <c r="Y9061" s="1"/>
      <c r="Z9061" s="1"/>
      <c r="AA9061" s="1"/>
      <c r="AB9061" s="1"/>
      <c r="AC9061" s="1"/>
    </row>
    <row r="9062" spans="1:29" ht="15" customHeight="1" x14ac:dyDescent="0.25">
      <c r="A9062" s="342"/>
      <c r="B9062" s="417"/>
      <c r="C9062" s="418"/>
      <c r="S9062" s="367"/>
      <c r="T9062" s="367"/>
      <c r="U9062" s="368"/>
      <c r="V9062" s="1"/>
      <c r="W9062" s="1"/>
      <c r="X9062" s="1"/>
      <c r="Y9062" s="1"/>
      <c r="Z9062" s="1"/>
      <c r="AA9062" s="1"/>
      <c r="AB9062" s="1"/>
      <c r="AC9062" s="1"/>
    </row>
    <row r="9063" spans="1:29" ht="15" customHeight="1" x14ac:dyDescent="0.25">
      <c r="A9063" s="342"/>
      <c r="B9063" s="417"/>
      <c r="C9063" s="418"/>
      <c r="S9063" s="367"/>
      <c r="T9063" s="367"/>
      <c r="U9063" s="368"/>
      <c r="V9063" s="1"/>
      <c r="W9063" s="1"/>
      <c r="X9063" s="1"/>
      <c r="Y9063" s="1"/>
      <c r="Z9063" s="1"/>
      <c r="AA9063" s="1"/>
      <c r="AB9063" s="1"/>
      <c r="AC9063" s="1"/>
    </row>
    <row r="9064" spans="1:29" ht="15" customHeight="1" x14ac:dyDescent="0.25">
      <c r="A9064" s="342"/>
      <c r="B9064" s="417"/>
      <c r="C9064" s="418"/>
      <c r="S9064" s="367"/>
      <c r="T9064" s="367"/>
      <c r="U9064" s="368"/>
      <c r="V9064" s="1"/>
      <c r="W9064" s="1"/>
      <c r="X9064" s="1"/>
      <c r="Y9064" s="1"/>
      <c r="Z9064" s="1"/>
      <c r="AA9064" s="1"/>
      <c r="AB9064" s="1"/>
      <c r="AC9064" s="1"/>
    </row>
    <row r="9065" spans="1:29" ht="15" customHeight="1" x14ac:dyDescent="0.25">
      <c r="A9065" s="342"/>
      <c r="B9065" s="417"/>
      <c r="C9065" s="418"/>
      <c r="S9065" s="367"/>
      <c r="T9065" s="367"/>
      <c r="U9065" s="368"/>
      <c r="V9065" s="1"/>
      <c r="W9065" s="1"/>
      <c r="X9065" s="1"/>
      <c r="Y9065" s="1"/>
      <c r="Z9065" s="1"/>
      <c r="AA9065" s="1"/>
      <c r="AB9065" s="1"/>
      <c r="AC9065" s="1"/>
    </row>
    <row r="9066" spans="1:29" ht="15" customHeight="1" x14ac:dyDescent="0.25">
      <c r="A9066" s="342"/>
      <c r="B9066" s="417"/>
      <c r="C9066" s="418"/>
      <c r="S9066" s="367"/>
      <c r="T9066" s="367"/>
      <c r="U9066" s="368"/>
      <c r="V9066" s="1"/>
      <c r="W9066" s="1"/>
      <c r="X9066" s="1"/>
      <c r="Y9066" s="1"/>
      <c r="Z9066" s="1"/>
      <c r="AA9066" s="1"/>
      <c r="AB9066" s="1"/>
      <c r="AC9066" s="1"/>
    </row>
    <row r="9067" spans="1:29" ht="15" customHeight="1" x14ac:dyDescent="0.25">
      <c r="A9067" s="342"/>
      <c r="B9067" s="417"/>
      <c r="C9067" s="418"/>
      <c r="S9067" s="367"/>
      <c r="T9067" s="367"/>
      <c r="U9067" s="368"/>
      <c r="V9067" s="1"/>
      <c r="W9067" s="1"/>
      <c r="X9067" s="1"/>
      <c r="Y9067" s="1"/>
      <c r="Z9067" s="1"/>
      <c r="AA9067" s="1"/>
      <c r="AB9067" s="1"/>
      <c r="AC9067" s="1"/>
    </row>
    <row r="9068" spans="1:29" ht="15" customHeight="1" x14ac:dyDescent="0.25">
      <c r="A9068" s="342"/>
      <c r="B9068" s="417"/>
      <c r="C9068" s="418"/>
      <c r="S9068" s="367"/>
      <c r="T9068" s="367"/>
      <c r="U9068" s="368"/>
      <c r="V9068" s="1"/>
      <c r="W9068" s="1"/>
      <c r="X9068" s="1"/>
      <c r="Y9068" s="1"/>
      <c r="Z9068" s="1"/>
      <c r="AA9068" s="1"/>
      <c r="AB9068" s="1"/>
      <c r="AC9068" s="1"/>
    </row>
    <row r="9069" spans="1:29" ht="15" customHeight="1" x14ac:dyDescent="0.25">
      <c r="A9069" s="342"/>
      <c r="B9069" s="417"/>
      <c r="C9069" s="418"/>
      <c r="S9069" s="367"/>
      <c r="T9069" s="367"/>
      <c r="U9069" s="368"/>
      <c r="V9069" s="1"/>
      <c r="W9069" s="1"/>
      <c r="X9069" s="1"/>
      <c r="Y9069" s="1"/>
      <c r="Z9069" s="1"/>
      <c r="AA9069" s="1"/>
      <c r="AB9069" s="1"/>
      <c r="AC9069" s="1"/>
    </row>
    <row r="9070" spans="1:29" ht="15" customHeight="1" x14ac:dyDescent="0.25">
      <c r="A9070" s="342"/>
      <c r="B9070" s="417"/>
      <c r="C9070" s="418"/>
      <c r="S9070" s="367"/>
      <c r="T9070" s="367"/>
      <c r="U9070" s="368"/>
      <c r="V9070" s="1"/>
      <c r="W9070" s="1"/>
      <c r="X9070" s="1"/>
      <c r="Y9070" s="1"/>
      <c r="Z9070" s="1"/>
      <c r="AA9070" s="1"/>
      <c r="AB9070" s="1"/>
      <c r="AC9070" s="1"/>
    </row>
    <row r="9071" spans="1:29" ht="15" customHeight="1" x14ac:dyDescent="0.25">
      <c r="A9071" s="342"/>
      <c r="B9071" s="417"/>
      <c r="C9071" s="418"/>
      <c r="S9071" s="367"/>
      <c r="T9071" s="367"/>
      <c r="U9071" s="368"/>
      <c r="V9071" s="1"/>
      <c r="W9071" s="1"/>
      <c r="X9071" s="1"/>
      <c r="Y9071" s="1"/>
      <c r="Z9071" s="1"/>
      <c r="AA9071" s="1"/>
      <c r="AB9071" s="1"/>
      <c r="AC9071" s="1"/>
    </row>
    <row r="9072" spans="1:29" ht="15" customHeight="1" x14ac:dyDescent="0.25">
      <c r="A9072" s="342"/>
      <c r="B9072" s="417"/>
      <c r="C9072" s="418"/>
      <c r="S9072" s="367"/>
      <c r="T9072" s="367"/>
      <c r="U9072" s="368"/>
      <c r="V9072" s="1"/>
      <c r="W9072" s="1"/>
      <c r="X9072" s="1"/>
      <c r="Y9072" s="1"/>
      <c r="Z9072" s="1"/>
      <c r="AA9072" s="1"/>
      <c r="AB9072" s="1"/>
      <c r="AC9072" s="1"/>
    </row>
    <row r="9073" spans="1:29" ht="15" customHeight="1" x14ac:dyDescent="0.25">
      <c r="A9073" s="342"/>
      <c r="B9073" s="417"/>
      <c r="C9073" s="418"/>
      <c r="S9073" s="367"/>
      <c r="T9073" s="367"/>
      <c r="U9073" s="368"/>
      <c r="V9073" s="1"/>
      <c r="W9073" s="1"/>
      <c r="X9073" s="1"/>
      <c r="Y9073" s="1"/>
      <c r="Z9073" s="1"/>
      <c r="AA9073" s="1"/>
      <c r="AB9073" s="1"/>
      <c r="AC9073" s="1"/>
    </row>
    <row r="9074" spans="1:29" ht="15" customHeight="1" x14ac:dyDescent="0.25">
      <c r="A9074" s="342"/>
      <c r="B9074" s="417"/>
      <c r="C9074" s="418"/>
      <c r="S9074" s="367"/>
      <c r="T9074" s="367"/>
      <c r="U9074" s="368"/>
      <c r="V9074" s="1"/>
      <c r="W9074" s="1"/>
      <c r="X9074" s="1"/>
      <c r="Y9074" s="1"/>
      <c r="Z9074" s="1"/>
      <c r="AA9074" s="1"/>
      <c r="AB9074" s="1"/>
      <c r="AC9074" s="1"/>
    </row>
    <row r="9075" spans="1:29" ht="15" customHeight="1" x14ac:dyDescent="0.25">
      <c r="A9075" s="342"/>
      <c r="B9075" s="417"/>
      <c r="C9075" s="418"/>
      <c r="S9075" s="367"/>
      <c r="T9075" s="367"/>
      <c r="U9075" s="368"/>
      <c r="V9075" s="1"/>
      <c r="W9075" s="1"/>
      <c r="X9075" s="1"/>
      <c r="Y9075" s="1"/>
      <c r="Z9075" s="1"/>
      <c r="AA9075" s="1"/>
      <c r="AB9075" s="1"/>
      <c r="AC9075" s="1"/>
    </row>
    <row r="9076" spans="1:29" ht="15" customHeight="1" x14ac:dyDescent="0.25">
      <c r="A9076" s="342"/>
      <c r="B9076" s="417"/>
      <c r="C9076" s="418"/>
      <c r="S9076" s="367"/>
      <c r="T9076" s="367"/>
      <c r="U9076" s="368"/>
      <c r="V9076" s="1"/>
      <c r="W9076" s="1"/>
      <c r="X9076" s="1"/>
      <c r="Y9076" s="1"/>
      <c r="Z9076" s="1"/>
      <c r="AA9076" s="1"/>
      <c r="AB9076" s="1"/>
      <c r="AC9076" s="1"/>
    </row>
    <row r="9077" spans="1:29" ht="15" customHeight="1" x14ac:dyDescent="0.25">
      <c r="A9077" s="342"/>
      <c r="B9077" s="417"/>
      <c r="C9077" s="418"/>
      <c r="S9077" s="367"/>
      <c r="T9077" s="367"/>
      <c r="U9077" s="368"/>
      <c r="V9077" s="1"/>
      <c r="W9077" s="1"/>
      <c r="X9077" s="1"/>
      <c r="Y9077" s="1"/>
      <c r="Z9077" s="1"/>
      <c r="AA9077" s="1"/>
      <c r="AB9077" s="1"/>
      <c r="AC9077" s="1"/>
    </row>
    <row r="9078" spans="1:29" ht="15" customHeight="1" x14ac:dyDescent="0.25">
      <c r="A9078" s="342"/>
      <c r="B9078" s="417"/>
      <c r="C9078" s="418"/>
      <c r="S9078" s="367"/>
      <c r="T9078" s="367"/>
      <c r="U9078" s="368"/>
      <c r="V9078" s="1"/>
      <c r="W9078" s="1"/>
      <c r="X9078" s="1"/>
      <c r="Y9078" s="1"/>
      <c r="Z9078" s="1"/>
      <c r="AA9078" s="1"/>
      <c r="AB9078" s="1"/>
      <c r="AC9078" s="1"/>
    </row>
    <row r="9079" spans="1:29" ht="15" customHeight="1" x14ac:dyDescent="0.25">
      <c r="A9079" s="342"/>
      <c r="B9079" s="417"/>
      <c r="C9079" s="418"/>
      <c r="S9079" s="367"/>
      <c r="T9079" s="367"/>
      <c r="U9079" s="368"/>
      <c r="V9079" s="1"/>
      <c r="W9079" s="1"/>
      <c r="X9079" s="1"/>
      <c r="Y9079" s="1"/>
      <c r="Z9079" s="1"/>
      <c r="AA9079" s="1"/>
      <c r="AB9079" s="1"/>
      <c r="AC9079" s="1"/>
    </row>
    <row r="9080" spans="1:29" ht="15" customHeight="1" x14ac:dyDescent="0.25">
      <c r="A9080" s="342"/>
      <c r="B9080" s="417"/>
      <c r="C9080" s="418"/>
      <c r="S9080" s="367"/>
      <c r="T9080" s="367"/>
      <c r="U9080" s="368"/>
      <c r="V9080" s="1"/>
      <c r="W9080" s="1"/>
      <c r="X9080" s="1"/>
      <c r="Y9080" s="1"/>
      <c r="Z9080" s="1"/>
      <c r="AA9080" s="1"/>
      <c r="AB9080" s="1"/>
      <c r="AC9080" s="1"/>
    </row>
    <row r="9081" spans="1:29" ht="15" customHeight="1" x14ac:dyDescent="0.25">
      <c r="A9081" s="342"/>
      <c r="B9081" s="417"/>
      <c r="C9081" s="418"/>
      <c r="S9081" s="367"/>
      <c r="T9081" s="367"/>
      <c r="U9081" s="368"/>
      <c r="V9081" s="1"/>
      <c r="W9081" s="1"/>
      <c r="X9081" s="1"/>
      <c r="Y9081" s="1"/>
      <c r="Z9081" s="1"/>
      <c r="AA9081" s="1"/>
      <c r="AB9081" s="1"/>
      <c r="AC9081" s="1"/>
    </row>
    <row r="9082" spans="1:29" ht="15" customHeight="1" x14ac:dyDescent="0.25">
      <c r="A9082" s="342"/>
      <c r="B9082" s="417"/>
      <c r="C9082" s="418"/>
      <c r="S9082" s="367"/>
      <c r="T9082" s="367"/>
      <c r="U9082" s="368"/>
      <c r="V9082" s="1"/>
      <c r="W9082" s="1"/>
      <c r="X9082" s="1"/>
      <c r="Y9082" s="1"/>
      <c r="Z9082" s="1"/>
      <c r="AA9082" s="1"/>
      <c r="AB9082" s="1"/>
      <c r="AC9082" s="1"/>
    </row>
    <row r="9083" spans="1:29" ht="15" customHeight="1" x14ac:dyDescent="0.25">
      <c r="A9083" s="342"/>
      <c r="B9083" s="417"/>
      <c r="C9083" s="418"/>
      <c r="S9083" s="367"/>
      <c r="T9083" s="367"/>
      <c r="U9083" s="368"/>
      <c r="V9083" s="1"/>
      <c r="W9083" s="1"/>
      <c r="X9083" s="1"/>
      <c r="Y9083" s="1"/>
      <c r="Z9083" s="1"/>
      <c r="AA9083" s="1"/>
      <c r="AB9083" s="1"/>
      <c r="AC9083" s="1"/>
    </row>
    <row r="9084" spans="1:29" ht="15" customHeight="1" x14ac:dyDescent="0.25">
      <c r="A9084" s="342"/>
      <c r="B9084" s="417"/>
      <c r="C9084" s="418"/>
      <c r="S9084" s="367"/>
      <c r="T9084" s="367"/>
      <c r="U9084" s="368"/>
      <c r="V9084" s="1"/>
      <c r="W9084" s="1"/>
      <c r="X9084" s="1"/>
      <c r="Y9084" s="1"/>
      <c r="Z9084" s="1"/>
      <c r="AA9084" s="1"/>
      <c r="AB9084" s="1"/>
      <c r="AC9084" s="1"/>
    </row>
    <row r="9085" spans="1:29" ht="15" customHeight="1" x14ac:dyDescent="0.25">
      <c r="A9085" s="342"/>
      <c r="B9085" s="417"/>
      <c r="C9085" s="418"/>
      <c r="S9085" s="367"/>
      <c r="T9085" s="367"/>
      <c r="U9085" s="368"/>
      <c r="V9085" s="1"/>
      <c r="W9085" s="1"/>
      <c r="X9085" s="1"/>
      <c r="Y9085" s="1"/>
      <c r="Z9085" s="1"/>
      <c r="AA9085" s="1"/>
      <c r="AB9085" s="1"/>
      <c r="AC9085" s="1"/>
    </row>
    <row r="9086" spans="1:29" ht="15" customHeight="1" x14ac:dyDescent="0.25">
      <c r="A9086" s="342"/>
      <c r="B9086" s="417"/>
      <c r="C9086" s="418"/>
      <c r="S9086" s="367"/>
      <c r="T9086" s="367"/>
      <c r="U9086" s="368"/>
      <c r="V9086" s="1"/>
      <c r="W9086" s="1"/>
      <c r="X9086" s="1"/>
      <c r="Y9086" s="1"/>
      <c r="Z9086" s="1"/>
      <c r="AA9086" s="1"/>
      <c r="AB9086" s="1"/>
      <c r="AC9086" s="1"/>
    </row>
    <row r="9087" spans="1:29" ht="15" customHeight="1" x14ac:dyDescent="0.25">
      <c r="A9087" s="342"/>
      <c r="B9087" s="417"/>
      <c r="C9087" s="418"/>
      <c r="S9087" s="367"/>
      <c r="T9087" s="367"/>
      <c r="U9087" s="368"/>
      <c r="V9087" s="1"/>
      <c r="W9087" s="1"/>
      <c r="X9087" s="1"/>
      <c r="Y9087" s="1"/>
      <c r="Z9087" s="1"/>
      <c r="AA9087" s="1"/>
      <c r="AB9087" s="1"/>
      <c r="AC9087" s="1"/>
    </row>
    <row r="9088" spans="1:29" ht="15" customHeight="1" x14ac:dyDescent="0.25">
      <c r="A9088" s="342"/>
      <c r="B9088" s="417"/>
      <c r="C9088" s="418"/>
      <c r="S9088" s="367"/>
      <c r="T9088" s="367"/>
      <c r="U9088" s="368"/>
      <c r="V9088" s="1"/>
      <c r="W9088" s="1"/>
      <c r="X9088" s="1"/>
      <c r="Y9088" s="1"/>
      <c r="Z9088" s="1"/>
      <c r="AA9088" s="1"/>
      <c r="AB9088" s="1"/>
      <c r="AC9088" s="1"/>
    </row>
    <row r="9089" spans="1:29" ht="15" customHeight="1" x14ac:dyDescent="0.25">
      <c r="A9089" s="342"/>
      <c r="B9089" s="417"/>
      <c r="C9089" s="418"/>
      <c r="S9089" s="367"/>
      <c r="T9089" s="367"/>
      <c r="U9089" s="368"/>
      <c r="V9089" s="1"/>
      <c r="W9089" s="1"/>
      <c r="X9089" s="1"/>
      <c r="Y9089" s="1"/>
      <c r="Z9089" s="1"/>
      <c r="AA9089" s="1"/>
      <c r="AB9089" s="1"/>
      <c r="AC9089" s="1"/>
    </row>
    <row r="9090" spans="1:29" ht="15" customHeight="1" x14ac:dyDescent="0.25">
      <c r="A9090" s="342"/>
      <c r="B9090" s="417"/>
      <c r="C9090" s="418"/>
      <c r="S9090" s="367"/>
      <c r="T9090" s="367"/>
      <c r="U9090" s="368"/>
      <c r="V9090" s="1"/>
      <c r="W9090" s="1"/>
      <c r="X9090" s="1"/>
      <c r="Y9090" s="1"/>
      <c r="Z9090" s="1"/>
      <c r="AA9090" s="1"/>
      <c r="AB9090" s="1"/>
      <c r="AC9090" s="1"/>
    </row>
    <row r="9091" spans="1:29" ht="15" customHeight="1" x14ac:dyDescent="0.25">
      <c r="A9091" s="342"/>
      <c r="B9091" s="417"/>
      <c r="C9091" s="418"/>
      <c r="S9091" s="367"/>
      <c r="T9091" s="367"/>
      <c r="U9091" s="368"/>
      <c r="V9091" s="1"/>
      <c r="W9091" s="1"/>
      <c r="X9091" s="1"/>
      <c r="Y9091" s="1"/>
      <c r="Z9091" s="1"/>
      <c r="AA9091" s="1"/>
      <c r="AB9091" s="1"/>
      <c r="AC9091" s="1"/>
    </row>
    <row r="9092" spans="1:29" ht="15" customHeight="1" x14ac:dyDescent="0.25">
      <c r="A9092" s="342"/>
      <c r="B9092" s="417"/>
      <c r="C9092" s="418"/>
      <c r="S9092" s="367"/>
      <c r="T9092" s="367"/>
      <c r="U9092" s="368"/>
      <c r="V9092" s="1"/>
      <c r="W9092" s="1"/>
      <c r="X9092" s="1"/>
      <c r="Y9092" s="1"/>
      <c r="Z9092" s="1"/>
      <c r="AA9092" s="1"/>
      <c r="AB9092" s="1"/>
      <c r="AC9092" s="1"/>
    </row>
    <row r="9093" spans="1:29" ht="15" customHeight="1" x14ac:dyDescent="0.25">
      <c r="A9093" s="342"/>
      <c r="B9093" s="417"/>
      <c r="C9093" s="418"/>
      <c r="S9093" s="367"/>
      <c r="T9093" s="367"/>
      <c r="U9093" s="368"/>
      <c r="V9093" s="1"/>
      <c r="W9093" s="1"/>
      <c r="X9093" s="1"/>
      <c r="Y9093" s="1"/>
      <c r="Z9093" s="1"/>
      <c r="AA9093" s="1"/>
      <c r="AB9093" s="1"/>
      <c r="AC9093" s="1"/>
    </row>
    <row r="9094" spans="1:29" ht="15" customHeight="1" x14ac:dyDescent="0.25">
      <c r="A9094" s="342"/>
      <c r="B9094" s="417"/>
      <c r="C9094" s="418"/>
      <c r="S9094" s="367"/>
      <c r="T9094" s="367"/>
      <c r="U9094" s="368"/>
      <c r="V9094" s="1"/>
      <c r="W9094" s="1"/>
      <c r="X9094" s="1"/>
      <c r="Y9094" s="1"/>
      <c r="Z9094" s="1"/>
      <c r="AA9094" s="1"/>
      <c r="AB9094" s="1"/>
      <c r="AC9094" s="1"/>
    </row>
    <row r="9095" spans="1:29" ht="15" customHeight="1" x14ac:dyDescent="0.25">
      <c r="A9095" s="342"/>
      <c r="B9095" s="417"/>
      <c r="C9095" s="418"/>
      <c r="S9095" s="367"/>
      <c r="T9095" s="367"/>
      <c r="U9095" s="368"/>
      <c r="V9095" s="1"/>
      <c r="W9095" s="1"/>
      <c r="X9095" s="1"/>
      <c r="Y9095" s="1"/>
      <c r="Z9095" s="1"/>
      <c r="AA9095" s="1"/>
      <c r="AB9095" s="1"/>
      <c r="AC9095" s="1"/>
    </row>
    <row r="9096" spans="1:29" ht="15" customHeight="1" x14ac:dyDescent="0.25">
      <c r="A9096" s="342"/>
      <c r="B9096" s="417"/>
      <c r="C9096" s="418"/>
      <c r="S9096" s="367"/>
      <c r="T9096" s="367"/>
      <c r="U9096" s="368"/>
      <c r="V9096" s="1"/>
      <c r="W9096" s="1"/>
      <c r="X9096" s="1"/>
      <c r="Y9096" s="1"/>
      <c r="Z9096" s="1"/>
      <c r="AA9096" s="1"/>
      <c r="AB9096" s="1"/>
      <c r="AC9096" s="1"/>
    </row>
    <row r="9097" spans="1:29" ht="15" customHeight="1" x14ac:dyDescent="0.25">
      <c r="A9097" s="342"/>
      <c r="B9097" s="417"/>
      <c r="C9097" s="418"/>
      <c r="S9097" s="367"/>
      <c r="T9097" s="367"/>
      <c r="U9097" s="368"/>
      <c r="V9097" s="1"/>
      <c r="W9097" s="1"/>
      <c r="X9097" s="1"/>
      <c r="Y9097" s="1"/>
      <c r="Z9097" s="1"/>
      <c r="AA9097" s="1"/>
      <c r="AB9097" s="1"/>
      <c r="AC9097" s="1"/>
    </row>
    <row r="9098" spans="1:29" ht="15" customHeight="1" x14ac:dyDescent="0.25">
      <c r="A9098" s="342"/>
      <c r="B9098" s="417"/>
      <c r="C9098" s="418"/>
      <c r="S9098" s="367"/>
      <c r="T9098" s="367"/>
      <c r="U9098" s="368"/>
      <c r="V9098" s="1"/>
      <c r="W9098" s="1"/>
      <c r="X9098" s="1"/>
      <c r="Y9098" s="1"/>
      <c r="Z9098" s="1"/>
      <c r="AA9098" s="1"/>
      <c r="AB9098" s="1"/>
      <c r="AC9098" s="1"/>
    </row>
    <row r="9099" spans="1:29" ht="15" customHeight="1" x14ac:dyDescent="0.25">
      <c r="A9099" s="342"/>
      <c r="B9099" s="417"/>
      <c r="C9099" s="418"/>
      <c r="S9099" s="367"/>
      <c r="T9099" s="367"/>
      <c r="U9099" s="368"/>
      <c r="V9099" s="1"/>
      <c r="W9099" s="1"/>
      <c r="X9099" s="1"/>
      <c r="Y9099" s="1"/>
      <c r="Z9099" s="1"/>
      <c r="AA9099" s="1"/>
      <c r="AB9099" s="1"/>
      <c r="AC9099" s="1"/>
    </row>
    <row r="9100" spans="1:29" ht="15" customHeight="1" x14ac:dyDescent="0.25">
      <c r="A9100" s="342"/>
      <c r="B9100" s="417"/>
      <c r="C9100" s="418"/>
      <c r="S9100" s="367"/>
      <c r="T9100" s="367"/>
      <c r="U9100" s="368"/>
      <c r="V9100" s="1"/>
      <c r="W9100" s="1"/>
      <c r="X9100" s="1"/>
      <c r="Y9100" s="1"/>
      <c r="Z9100" s="1"/>
      <c r="AA9100" s="1"/>
      <c r="AB9100" s="1"/>
      <c r="AC9100" s="1"/>
    </row>
    <row r="9101" spans="1:29" ht="15" customHeight="1" x14ac:dyDescent="0.25">
      <c r="A9101" s="342"/>
      <c r="B9101" s="417"/>
      <c r="C9101" s="418"/>
      <c r="S9101" s="367"/>
      <c r="T9101" s="367"/>
      <c r="U9101" s="368"/>
      <c r="V9101" s="1"/>
      <c r="W9101" s="1"/>
      <c r="X9101" s="1"/>
      <c r="Y9101" s="1"/>
      <c r="Z9101" s="1"/>
      <c r="AA9101" s="1"/>
      <c r="AB9101" s="1"/>
      <c r="AC9101" s="1"/>
    </row>
    <row r="9102" spans="1:29" ht="15" customHeight="1" x14ac:dyDescent="0.25">
      <c r="A9102" s="342"/>
      <c r="B9102" s="417"/>
      <c r="C9102" s="418"/>
      <c r="S9102" s="367"/>
      <c r="T9102" s="367"/>
      <c r="U9102" s="368"/>
      <c r="V9102" s="1"/>
      <c r="W9102" s="1"/>
      <c r="X9102" s="1"/>
      <c r="Y9102" s="1"/>
      <c r="Z9102" s="1"/>
      <c r="AA9102" s="1"/>
      <c r="AB9102" s="1"/>
      <c r="AC9102" s="1"/>
    </row>
    <row r="9103" spans="1:29" ht="15" customHeight="1" x14ac:dyDescent="0.25">
      <c r="A9103" s="342"/>
      <c r="B9103" s="417"/>
      <c r="C9103" s="418"/>
      <c r="S9103" s="367"/>
      <c r="T9103" s="367"/>
      <c r="U9103" s="368"/>
      <c r="V9103" s="1"/>
      <c r="W9103" s="1"/>
      <c r="X9103" s="1"/>
      <c r="Y9103" s="1"/>
      <c r="Z9103" s="1"/>
      <c r="AA9103" s="1"/>
      <c r="AB9103" s="1"/>
      <c r="AC9103" s="1"/>
    </row>
    <row r="9104" spans="1:29" ht="15" customHeight="1" x14ac:dyDescent="0.25">
      <c r="A9104" s="342"/>
      <c r="B9104" s="417"/>
      <c r="C9104" s="418"/>
      <c r="S9104" s="367"/>
      <c r="T9104" s="367"/>
      <c r="U9104" s="368"/>
      <c r="V9104" s="1"/>
      <c r="W9104" s="1"/>
      <c r="X9104" s="1"/>
      <c r="Y9104" s="1"/>
      <c r="Z9104" s="1"/>
      <c r="AA9104" s="1"/>
      <c r="AB9104" s="1"/>
      <c r="AC9104" s="1"/>
    </row>
    <row r="9105" spans="1:29" ht="15" customHeight="1" x14ac:dyDescent="0.25">
      <c r="A9105" s="342"/>
      <c r="B9105" s="417"/>
      <c r="C9105" s="418"/>
      <c r="S9105" s="367"/>
      <c r="T9105" s="367"/>
      <c r="U9105" s="368"/>
      <c r="V9105" s="1"/>
      <c r="W9105" s="1"/>
      <c r="X9105" s="1"/>
      <c r="Y9105" s="1"/>
      <c r="Z9105" s="1"/>
      <c r="AA9105" s="1"/>
      <c r="AB9105" s="1"/>
      <c r="AC9105" s="1"/>
    </row>
    <row r="9106" spans="1:29" ht="15" customHeight="1" x14ac:dyDescent="0.25">
      <c r="A9106" s="342"/>
      <c r="B9106" s="417"/>
      <c r="C9106" s="418"/>
      <c r="S9106" s="367"/>
      <c r="T9106" s="367"/>
      <c r="U9106" s="368"/>
      <c r="V9106" s="1"/>
      <c r="W9106" s="1"/>
      <c r="X9106" s="1"/>
      <c r="Y9106" s="1"/>
      <c r="Z9106" s="1"/>
      <c r="AA9106" s="1"/>
      <c r="AB9106" s="1"/>
      <c r="AC9106" s="1"/>
    </row>
    <row r="9107" spans="1:29" ht="15" customHeight="1" x14ac:dyDescent="0.25">
      <c r="A9107" s="342"/>
      <c r="B9107" s="417"/>
      <c r="C9107" s="418"/>
      <c r="S9107" s="367"/>
      <c r="T9107" s="367"/>
      <c r="U9107" s="368"/>
      <c r="V9107" s="1"/>
      <c r="W9107" s="1"/>
      <c r="X9107" s="1"/>
      <c r="Y9107" s="1"/>
      <c r="Z9107" s="1"/>
      <c r="AA9107" s="1"/>
      <c r="AB9107" s="1"/>
      <c r="AC9107" s="1"/>
    </row>
    <row r="9108" spans="1:29" ht="15" customHeight="1" x14ac:dyDescent="0.25">
      <c r="A9108" s="342"/>
      <c r="B9108" s="417"/>
      <c r="C9108" s="418"/>
      <c r="S9108" s="367"/>
      <c r="T9108" s="367"/>
      <c r="U9108" s="368"/>
      <c r="V9108" s="1"/>
      <c r="W9108" s="1"/>
      <c r="X9108" s="1"/>
      <c r="Y9108" s="1"/>
      <c r="Z9108" s="1"/>
      <c r="AA9108" s="1"/>
      <c r="AB9108" s="1"/>
      <c r="AC9108" s="1"/>
    </row>
    <row r="9109" spans="1:29" ht="15" customHeight="1" x14ac:dyDescent="0.25">
      <c r="A9109" s="342"/>
      <c r="B9109" s="417"/>
      <c r="C9109" s="418"/>
      <c r="S9109" s="367"/>
      <c r="T9109" s="367"/>
      <c r="U9109" s="368"/>
      <c r="V9109" s="1"/>
      <c r="W9109" s="1"/>
      <c r="X9109" s="1"/>
      <c r="Y9109" s="1"/>
      <c r="Z9109" s="1"/>
      <c r="AA9109" s="1"/>
      <c r="AB9109" s="1"/>
      <c r="AC9109" s="1"/>
    </row>
    <row r="9110" spans="1:29" ht="15" customHeight="1" x14ac:dyDescent="0.25">
      <c r="A9110" s="342"/>
      <c r="B9110" s="417"/>
      <c r="C9110" s="418"/>
      <c r="S9110" s="367"/>
      <c r="T9110" s="367"/>
      <c r="U9110" s="368"/>
      <c r="V9110" s="1"/>
      <c r="W9110" s="1"/>
      <c r="X9110" s="1"/>
      <c r="Y9110" s="1"/>
      <c r="Z9110" s="1"/>
      <c r="AA9110" s="1"/>
      <c r="AB9110" s="1"/>
      <c r="AC9110" s="1"/>
    </row>
    <row r="9111" spans="1:29" ht="15" customHeight="1" x14ac:dyDescent="0.25">
      <c r="A9111" s="342"/>
      <c r="B9111" s="417"/>
      <c r="C9111" s="418"/>
      <c r="S9111" s="367"/>
      <c r="T9111" s="367"/>
      <c r="U9111" s="368"/>
      <c r="V9111" s="1"/>
      <c r="W9111" s="1"/>
      <c r="X9111" s="1"/>
      <c r="Y9111" s="1"/>
      <c r="Z9111" s="1"/>
      <c r="AA9111" s="1"/>
      <c r="AB9111" s="1"/>
      <c r="AC9111" s="1"/>
    </row>
    <row r="9112" spans="1:29" ht="15" customHeight="1" x14ac:dyDescent="0.25">
      <c r="A9112" s="342"/>
      <c r="B9112" s="417"/>
      <c r="C9112" s="418"/>
      <c r="S9112" s="367"/>
      <c r="T9112" s="367"/>
      <c r="U9112" s="368"/>
      <c r="V9112" s="1"/>
      <c r="W9112" s="1"/>
      <c r="X9112" s="1"/>
      <c r="Y9112" s="1"/>
      <c r="Z9112" s="1"/>
      <c r="AA9112" s="1"/>
      <c r="AB9112" s="1"/>
      <c r="AC9112" s="1"/>
    </row>
    <row r="9113" spans="1:29" ht="15" customHeight="1" x14ac:dyDescent="0.25">
      <c r="A9113" s="342"/>
      <c r="B9113" s="417"/>
      <c r="C9113" s="418"/>
      <c r="S9113" s="367"/>
      <c r="T9113" s="367"/>
      <c r="U9113" s="368"/>
      <c r="V9113" s="1"/>
      <c r="W9113" s="1"/>
      <c r="X9113" s="1"/>
      <c r="Y9113" s="1"/>
      <c r="Z9113" s="1"/>
      <c r="AA9113" s="1"/>
      <c r="AB9113" s="1"/>
      <c r="AC9113" s="1"/>
    </row>
    <row r="9114" spans="1:29" ht="15" customHeight="1" x14ac:dyDescent="0.25">
      <c r="A9114" s="342"/>
      <c r="B9114" s="417"/>
      <c r="C9114" s="418"/>
      <c r="S9114" s="367"/>
      <c r="T9114" s="367"/>
      <c r="U9114" s="368"/>
      <c r="V9114" s="1"/>
      <c r="W9114" s="1"/>
      <c r="X9114" s="1"/>
      <c r="Y9114" s="1"/>
      <c r="Z9114" s="1"/>
      <c r="AA9114" s="1"/>
      <c r="AB9114" s="1"/>
      <c r="AC9114" s="1"/>
    </row>
    <row r="9115" spans="1:29" ht="15" customHeight="1" x14ac:dyDescent="0.25">
      <c r="A9115" s="342"/>
      <c r="B9115" s="417"/>
      <c r="C9115" s="418"/>
      <c r="S9115" s="367"/>
      <c r="T9115" s="367"/>
      <c r="U9115" s="368"/>
      <c r="V9115" s="1"/>
      <c r="W9115" s="1"/>
      <c r="X9115" s="1"/>
      <c r="Y9115" s="1"/>
      <c r="Z9115" s="1"/>
      <c r="AA9115" s="1"/>
      <c r="AB9115" s="1"/>
      <c r="AC9115" s="1"/>
    </row>
    <row r="9116" spans="1:29" ht="15" customHeight="1" x14ac:dyDescent="0.25">
      <c r="A9116" s="342"/>
      <c r="B9116" s="417"/>
      <c r="C9116" s="418"/>
      <c r="S9116" s="367"/>
      <c r="T9116" s="367"/>
      <c r="U9116" s="368"/>
      <c r="V9116" s="1"/>
      <c r="W9116" s="1"/>
      <c r="X9116" s="1"/>
      <c r="Y9116" s="1"/>
      <c r="Z9116" s="1"/>
      <c r="AA9116" s="1"/>
      <c r="AB9116" s="1"/>
      <c r="AC9116" s="1"/>
    </row>
    <row r="9117" spans="1:29" ht="15" customHeight="1" x14ac:dyDescent="0.25">
      <c r="A9117" s="342"/>
      <c r="B9117" s="417"/>
      <c r="C9117" s="418"/>
      <c r="S9117" s="367"/>
      <c r="T9117" s="367"/>
      <c r="U9117" s="368"/>
      <c r="V9117" s="1"/>
      <c r="W9117" s="1"/>
      <c r="X9117" s="1"/>
      <c r="Y9117" s="1"/>
      <c r="Z9117" s="1"/>
      <c r="AA9117" s="1"/>
      <c r="AB9117" s="1"/>
      <c r="AC9117" s="1"/>
    </row>
    <row r="9118" spans="1:29" ht="15" customHeight="1" x14ac:dyDescent="0.25">
      <c r="A9118" s="342"/>
      <c r="B9118" s="417"/>
      <c r="C9118" s="418"/>
      <c r="S9118" s="367"/>
      <c r="T9118" s="367"/>
      <c r="U9118" s="368"/>
      <c r="V9118" s="1"/>
      <c r="W9118" s="1"/>
      <c r="X9118" s="1"/>
      <c r="Y9118" s="1"/>
      <c r="Z9118" s="1"/>
      <c r="AA9118" s="1"/>
      <c r="AB9118" s="1"/>
      <c r="AC9118" s="1"/>
    </row>
    <row r="9119" spans="1:29" ht="15" customHeight="1" x14ac:dyDescent="0.25">
      <c r="A9119" s="342"/>
      <c r="B9119" s="417"/>
      <c r="C9119" s="418"/>
      <c r="S9119" s="367"/>
      <c r="T9119" s="367"/>
      <c r="U9119" s="368"/>
      <c r="V9119" s="1"/>
      <c r="W9119" s="1"/>
      <c r="X9119" s="1"/>
      <c r="Y9119" s="1"/>
      <c r="Z9119" s="1"/>
      <c r="AA9119" s="1"/>
      <c r="AB9119" s="1"/>
      <c r="AC9119" s="1"/>
    </row>
    <row r="9120" spans="1:29" ht="15" customHeight="1" x14ac:dyDescent="0.25">
      <c r="A9120" s="342"/>
      <c r="B9120" s="417"/>
      <c r="C9120" s="418"/>
      <c r="S9120" s="367"/>
      <c r="T9120" s="367"/>
      <c r="U9120" s="368"/>
      <c r="V9120" s="1"/>
      <c r="W9120" s="1"/>
      <c r="X9120" s="1"/>
      <c r="Y9120" s="1"/>
      <c r="Z9120" s="1"/>
      <c r="AA9120" s="1"/>
      <c r="AB9120" s="1"/>
      <c r="AC9120" s="1"/>
    </row>
    <row r="9121" spans="1:29" ht="15" customHeight="1" x14ac:dyDescent="0.25">
      <c r="A9121" s="342"/>
      <c r="B9121" s="417"/>
      <c r="C9121" s="418"/>
      <c r="S9121" s="367"/>
      <c r="T9121" s="367"/>
      <c r="U9121" s="368"/>
      <c r="V9121" s="1"/>
      <c r="W9121" s="1"/>
      <c r="X9121" s="1"/>
      <c r="Y9121" s="1"/>
      <c r="Z9121" s="1"/>
      <c r="AA9121" s="1"/>
      <c r="AB9121" s="1"/>
      <c r="AC9121" s="1"/>
    </row>
    <row r="9122" spans="1:29" ht="15" customHeight="1" x14ac:dyDescent="0.25">
      <c r="A9122" s="342"/>
      <c r="B9122" s="417"/>
      <c r="C9122" s="418"/>
      <c r="S9122" s="367"/>
      <c r="T9122" s="367"/>
      <c r="U9122" s="368"/>
      <c r="V9122" s="1"/>
      <c r="W9122" s="1"/>
      <c r="X9122" s="1"/>
      <c r="Y9122" s="1"/>
      <c r="Z9122" s="1"/>
      <c r="AA9122" s="1"/>
      <c r="AB9122" s="1"/>
      <c r="AC9122" s="1"/>
    </row>
    <row r="9123" spans="1:29" ht="15" customHeight="1" x14ac:dyDescent="0.25">
      <c r="A9123" s="342"/>
      <c r="B9123" s="417"/>
      <c r="C9123" s="418"/>
      <c r="S9123" s="367"/>
      <c r="T9123" s="367"/>
      <c r="U9123" s="368"/>
      <c r="V9123" s="1"/>
      <c r="W9123" s="1"/>
      <c r="X9123" s="1"/>
      <c r="Y9123" s="1"/>
      <c r="Z9123" s="1"/>
      <c r="AA9123" s="1"/>
      <c r="AB9123" s="1"/>
      <c r="AC9123" s="1"/>
    </row>
    <row r="9124" spans="1:29" ht="15" customHeight="1" x14ac:dyDescent="0.25">
      <c r="A9124" s="342"/>
      <c r="B9124" s="417"/>
      <c r="C9124" s="418"/>
      <c r="S9124" s="367"/>
      <c r="T9124" s="367"/>
      <c r="U9124" s="368"/>
      <c r="V9124" s="1"/>
      <c r="W9124" s="1"/>
      <c r="X9124" s="1"/>
      <c r="Y9124" s="1"/>
      <c r="Z9124" s="1"/>
      <c r="AA9124" s="1"/>
      <c r="AB9124" s="1"/>
      <c r="AC9124" s="1"/>
    </row>
    <row r="9125" spans="1:29" ht="15" customHeight="1" x14ac:dyDescent="0.25">
      <c r="A9125" s="342"/>
      <c r="B9125" s="417"/>
      <c r="C9125" s="418"/>
      <c r="S9125" s="367"/>
      <c r="T9125" s="367"/>
      <c r="U9125" s="368"/>
      <c r="V9125" s="1"/>
      <c r="W9125" s="1"/>
      <c r="X9125" s="1"/>
      <c r="Y9125" s="1"/>
      <c r="Z9125" s="1"/>
      <c r="AA9125" s="1"/>
      <c r="AB9125" s="1"/>
      <c r="AC9125" s="1"/>
    </row>
    <row r="9126" spans="1:29" ht="15" customHeight="1" x14ac:dyDescent="0.25">
      <c r="A9126" s="342"/>
      <c r="B9126" s="417"/>
      <c r="C9126" s="418"/>
      <c r="S9126" s="367"/>
      <c r="T9126" s="367"/>
      <c r="U9126" s="368"/>
      <c r="V9126" s="1"/>
      <c r="W9126" s="1"/>
      <c r="X9126" s="1"/>
      <c r="Y9126" s="1"/>
      <c r="Z9126" s="1"/>
      <c r="AA9126" s="1"/>
      <c r="AB9126" s="1"/>
      <c r="AC9126" s="1"/>
    </row>
    <row r="9127" spans="1:29" ht="15" customHeight="1" x14ac:dyDescent="0.25">
      <c r="A9127" s="342"/>
      <c r="B9127" s="417"/>
      <c r="C9127" s="418"/>
      <c r="S9127" s="367"/>
      <c r="T9127" s="367"/>
      <c r="U9127" s="368"/>
      <c r="V9127" s="1"/>
      <c r="W9127" s="1"/>
      <c r="X9127" s="1"/>
      <c r="Y9127" s="1"/>
      <c r="Z9127" s="1"/>
      <c r="AA9127" s="1"/>
      <c r="AB9127" s="1"/>
      <c r="AC9127" s="1"/>
    </row>
    <row r="9128" spans="1:29" ht="15" customHeight="1" x14ac:dyDescent="0.25">
      <c r="A9128" s="342"/>
      <c r="B9128" s="417"/>
      <c r="C9128" s="418"/>
      <c r="S9128" s="367"/>
      <c r="T9128" s="367"/>
      <c r="U9128" s="368"/>
      <c r="V9128" s="1"/>
      <c r="W9128" s="1"/>
      <c r="X9128" s="1"/>
      <c r="Y9128" s="1"/>
      <c r="Z9128" s="1"/>
      <c r="AA9128" s="1"/>
      <c r="AB9128" s="1"/>
      <c r="AC9128" s="1"/>
    </row>
    <row r="9129" spans="1:29" ht="15" customHeight="1" x14ac:dyDescent="0.25">
      <c r="A9129" s="342"/>
      <c r="B9129" s="417"/>
      <c r="C9129" s="418"/>
      <c r="S9129" s="367"/>
      <c r="T9129" s="367"/>
      <c r="U9129" s="368"/>
      <c r="V9129" s="1"/>
      <c r="W9129" s="1"/>
      <c r="X9129" s="1"/>
      <c r="Y9129" s="1"/>
      <c r="Z9129" s="1"/>
      <c r="AA9129" s="1"/>
      <c r="AB9129" s="1"/>
      <c r="AC9129" s="1"/>
    </row>
    <row r="9130" spans="1:29" ht="15" customHeight="1" x14ac:dyDescent="0.25">
      <c r="A9130" s="342"/>
      <c r="B9130" s="417"/>
      <c r="C9130" s="418"/>
      <c r="S9130" s="367"/>
      <c r="T9130" s="367"/>
      <c r="U9130" s="368"/>
      <c r="V9130" s="1"/>
      <c r="W9130" s="1"/>
      <c r="X9130" s="1"/>
      <c r="Y9130" s="1"/>
      <c r="Z9130" s="1"/>
      <c r="AA9130" s="1"/>
      <c r="AB9130" s="1"/>
      <c r="AC9130" s="1"/>
    </row>
    <row r="9131" spans="1:29" ht="15" customHeight="1" x14ac:dyDescent="0.25">
      <c r="A9131" s="342"/>
      <c r="B9131" s="417"/>
      <c r="C9131" s="418"/>
      <c r="S9131" s="367"/>
      <c r="T9131" s="367"/>
      <c r="U9131" s="368"/>
      <c r="V9131" s="1"/>
      <c r="W9131" s="1"/>
      <c r="X9131" s="1"/>
      <c r="Y9131" s="1"/>
      <c r="Z9131" s="1"/>
      <c r="AA9131" s="1"/>
      <c r="AB9131" s="1"/>
      <c r="AC9131" s="1"/>
    </row>
    <row r="9132" spans="1:29" ht="15" customHeight="1" x14ac:dyDescent="0.25">
      <c r="A9132" s="342"/>
      <c r="B9132" s="417"/>
      <c r="C9132" s="418"/>
      <c r="S9132" s="367"/>
      <c r="T9132" s="367"/>
      <c r="U9132" s="368"/>
      <c r="V9132" s="1"/>
      <c r="W9132" s="1"/>
      <c r="X9132" s="1"/>
      <c r="Y9132" s="1"/>
      <c r="Z9132" s="1"/>
      <c r="AA9132" s="1"/>
      <c r="AB9132" s="1"/>
      <c r="AC9132" s="1"/>
    </row>
    <row r="9133" spans="1:29" ht="15" customHeight="1" x14ac:dyDescent="0.25">
      <c r="A9133" s="342"/>
      <c r="B9133" s="417"/>
      <c r="C9133" s="418"/>
      <c r="S9133" s="367"/>
      <c r="T9133" s="367"/>
      <c r="U9133" s="368"/>
      <c r="V9133" s="1"/>
      <c r="W9133" s="1"/>
      <c r="X9133" s="1"/>
      <c r="Y9133" s="1"/>
      <c r="Z9133" s="1"/>
      <c r="AA9133" s="1"/>
      <c r="AB9133" s="1"/>
      <c r="AC9133" s="1"/>
    </row>
    <row r="9134" spans="1:29" ht="15" customHeight="1" x14ac:dyDescent="0.25">
      <c r="A9134" s="342"/>
      <c r="B9134" s="417"/>
      <c r="C9134" s="418"/>
      <c r="S9134" s="367"/>
      <c r="T9134" s="367"/>
      <c r="U9134" s="368"/>
      <c r="V9134" s="1"/>
      <c r="W9134" s="1"/>
      <c r="X9134" s="1"/>
      <c r="Y9134" s="1"/>
      <c r="Z9134" s="1"/>
      <c r="AA9134" s="1"/>
      <c r="AB9134" s="1"/>
      <c r="AC9134" s="1"/>
    </row>
    <row r="9135" spans="1:29" ht="15" customHeight="1" x14ac:dyDescent="0.25">
      <c r="A9135" s="342"/>
      <c r="B9135" s="417"/>
      <c r="C9135" s="418"/>
      <c r="S9135" s="367"/>
      <c r="T9135" s="367"/>
      <c r="U9135" s="368"/>
      <c r="V9135" s="1"/>
      <c r="W9135" s="1"/>
      <c r="X9135" s="1"/>
      <c r="Y9135" s="1"/>
      <c r="Z9135" s="1"/>
      <c r="AA9135" s="1"/>
      <c r="AB9135" s="1"/>
      <c r="AC9135" s="1"/>
    </row>
    <row r="9136" spans="1:29" ht="15" customHeight="1" x14ac:dyDescent="0.25">
      <c r="A9136" s="342"/>
      <c r="B9136" s="417"/>
      <c r="C9136" s="418"/>
      <c r="S9136" s="367"/>
      <c r="T9136" s="367"/>
      <c r="U9136" s="368"/>
      <c r="V9136" s="1"/>
      <c r="W9136" s="1"/>
      <c r="X9136" s="1"/>
      <c r="Y9136" s="1"/>
      <c r="Z9136" s="1"/>
      <c r="AA9136" s="1"/>
      <c r="AB9136" s="1"/>
      <c r="AC9136" s="1"/>
    </row>
    <row r="9137" spans="1:29" ht="15" customHeight="1" x14ac:dyDescent="0.25">
      <c r="A9137" s="342"/>
      <c r="B9137" s="417"/>
      <c r="C9137" s="418"/>
      <c r="S9137" s="367"/>
      <c r="T9137" s="367"/>
      <c r="U9137" s="368"/>
      <c r="V9137" s="1"/>
      <c r="W9137" s="1"/>
      <c r="X9137" s="1"/>
      <c r="Y9137" s="1"/>
      <c r="Z9137" s="1"/>
      <c r="AA9137" s="1"/>
      <c r="AB9137" s="1"/>
      <c r="AC9137" s="1"/>
    </row>
    <row r="9138" spans="1:29" ht="15" customHeight="1" x14ac:dyDescent="0.25">
      <c r="A9138" s="342"/>
      <c r="B9138" s="417"/>
      <c r="C9138" s="418"/>
      <c r="S9138" s="367"/>
      <c r="T9138" s="367"/>
      <c r="U9138" s="368"/>
      <c r="V9138" s="1"/>
      <c r="W9138" s="1"/>
      <c r="X9138" s="1"/>
      <c r="Y9138" s="1"/>
      <c r="Z9138" s="1"/>
      <c r="AA9138" s="1"/>
      <c r="AB9138" s="1"/>
      <c r="AC9138" s="1"/>
    </row>
    <row r="9139" spans="1:29" ht="15" customHeight="1" x14ac:dyDescent="0.25">
      <c r="A9139" s="342"/>
      <c r="B9139" s="417"/>
      <c r="C9139" s="418"/>
      <c r="S9139" s="367"/>
      <c r="T9139" s="367"/>
      <c r="U9139" s="368"/>
      <c r="V9139" s="1"/>
      <c r="W9139" s="1"/>
      <c r="X9139" s="1"/>
      <c r="Y9139" s="1"/>
      <c r="Z9139" s="1"/>
      <c r="AA9139" s="1"/>
      <c r="AB9139" s="1"/>
      <c r="AC9139" s="1"/>
    </row>
    <row r="9140" spans="1:29" ht="15" customHeight="1" x14ac:dyDescent="0.25">
      <c r="A9140" s="342"/>
      <c r="B9140" s="417"/>
      <c r="C9140" s="418"/>
      <c r="S9140" s="367"/>
      <c r="T9140" s="367"/>
      <c r="U9140" s="368"/>
      <c r="V9140" s="1"/>
      <c r="W9140" s="1"/>
      <c r="X9140" s="1"/>
      <c r="Y9140" s="1"/>
      <c r="Z9140" s="1"/>
      <c r="AA9140" s="1"/>
      <c r="AB9140" s="1"/>
      <c r="AC9140" s="1"/>
    </row>
    <row r="9141" spans="1:29" ht="15" customHeight="1" x14ac:dyDescent="0.25">
      <c r="A9141" s="342"/>
      <c r="B9141" s="417"/>
      <c r="C9141" s="418"/>
      <c r="S9141" s="367"/>
      <c r="T9141" s="367"/>
      <c r="U9141" s="368"/>
      <c r="V9141" s="1"/>
      <c r="W9141" s="1"/>
      <c r="X9141" s="1"/>
      <c r="Y9141" s="1"/>
      <c r="Z9141" s="1"/>
      <c r="AA9141" s="1"/>
      <c r="AB9141" s="1"/>
      <c r="AC9141" s="1"/>
    </row>
    <row r="9142" spans="1:29" ht="15" customHeight="1" x14ac:dyDescent="0.25">
      <c r="A9142" s="342"/>
      <c r="B9142" s="417"/>
      <c r="C9142" s="418"/>
      <c r="S9142" s="367"/>
      <c r="T9142" s="367"/>
      <c r="U9142" s="368"/>
      <c r="V9142" s="1"/>
      <c r="W9142" s="1"/>
      <c r="X9142" s="1"/>
      <c r="Y9142" s="1"/>
      <c r="Z9142" s="1"/>
      <c r="AA9142" s="1"/>
      <c r="AB9142" s="1"/>
      <c r="AC9142" s="1"/>
    </row>
    <row r="9143" spans="1:29" ht="15" customHeight="1" x14ac:dyDescent="0.25">
      <c r="A9143" s="342"/>
      <c r="B9143" s="417"/>
      <c r="C9143" s="418"/>
      <c r="S9143" s="367"/>
      <c r="T9143" s="367"/>
      <c r="U9143" s="368"/>
      <c r="V9143" s="1"/>
      <c r="W9143" s="1"/>
      <c r="X9143" s="1"/>
      <c r="Y9143" s="1"/>
      <c r="Z9143" s="1"/>
      <c r="AA9143" s="1"/>
      <c r="AB9143" s="1"/>
      <c r="AC9143" s="1"/>
    </row>
    <row r="9144" spans="1:29" ht="15" customHeight="1" x14ac:dyDescent="0.25">
      <c r="A9144" s="342"/>
      <c r="B9144" s="417"/>
      <c r="C9144" s="418"/>
      <c r="S9144" s="367"/>
      <c r="T9144" s="367"/>
      <c r="U9144" s="368"/>
      <c r="V9144" s="1"/>
      <c r="W9144" s="1"/>
      <c r="X9144" s="1"/>
      <c r="Y9144" s="1"/>
      <c r="Z9144" s="1"/>
      <c r="AA9144" s="1"/>
      <c r="AB9144" s="1"/>
      <c r="AC9144" s="1"/>
    </row>
    <row r="9145" spans="1:29" ht="15" customHeight="1" x14ac:dyDescent="0.25">
      <c r="A9145" s="342"/>
      <c r="B9145" s="417"/>
      <c r="C9145" s="418"/>
      <c r="S9145" s="367"/>
      <c r="T9145" s="367"/>
      <c r="U9145" s="368"/>
      <c r="V9145" s="1"/>
      <c r="W9145" s="1"/>
      <c r="X9145" s="1"/>
      <c r="Y9145" s="1"/>
      <c r="Z9145" s="1"/>
      <c r="AA9145" s="1"/>
      <c r="AB9145" s="1"/>
      <c r="AC9145" s="1"/>
    </row>
    <row r="9146" spans="1:29" ht="15" customHeight="1" x14ac:dyDescent="0.25">
      <c r="A9146" s="342"/>
      <c r="B9146" s="417"/>
      <c r="C9146" s="418"/>
      <c r="S9146" s="367"/>
      <c r="T9146" s="367"/>
      <c r="U9146" s="368"/>
      <c r="V9146" s="1"/>
      <c r="W9146" s="1"/>
      <c r="X9146" s="1"/>
      <c r="Y9146" s="1"/>
      <c r="Z9146" s="1"/>
      <c r="AA9146" s="1"/>
      <c r="AB9146" s="1"/>
      <c r="AC9146" s="1"/>
    </row>
    <row r="9147" spans="1:29" ht="15" customHeight="1" x14ac:dyDescent="0.25">
      <c r="A9147" s="342"/>
      <c r="B9147" s="417"/>
      <c r="C9147" s="418"/>
      <c r="S9147" s="367"/>
      <c r="T9147" s="367"/>
      <c r="U9147" s="368"/>
      <c r="V9147" s="1"/>
      <c r="W9147" s="1"/>
      <c r="X9147" s="1"/>
      <c r="Y9147" s="1"/>
      <c r="Z9147" s="1"/>
      <c r="AA9147" s="1"/>
      <c r="AB9147" s="1"/>
      <c r="AC9147" s="1"/>
    </row>
    <row r="9148" spans="1:29" ht="15" customHeight="1" x14ac:dyDescent="0.25">
      <c r="A9148" s="342"/>
      <c r="B9148" s="417"/>
      <c r="C9148" s="418"/>
      <c r="S9148" s="367"/>
      <c r="T9148" s="367"/>
      <c r="U9148" s="368"/>
      <c r="V9148" s="1"/>
      <c r="W9148" s="1"/>
      <c r="X9148" s="1"/>
      <c r="Y9148" s="1"/>
      <c r="Z9148" s="1"/>
      <c r="AA9148" s="1"/>
      <c r="AB9148" s="1"/>
      <c r="AC9148" s="1"/>
    </row>
    <row r="9149" spans="1:29" ht="15" customHeight="1" x14ac:dyDescent="0.25">
      <c r="A9149" s="342"/>
      <c r="B9149" s="417"/>
      <c r="C9149" s="418"/>
      <c r="S9149" s="367"/>
      <c r="T9149" s="367"/>
      <c r="U9149" s="368"/>
      <c r="V9149" s="1"/>
      <c r="W9149" s="1"/>
      <c r="X9149" s="1"/>
      <c r="Y9149" s="1"/>
      <c r="Z9149" s="1"/>
      <c r="AA9149" s="1"/>
      <c r="AB9149" s="1"/>
      <c r="AC9149" s="1"/>
    </row>
    <row r="9150" spans="1:29" ht="15" customHeight="1" x14ac:dyDescent="0.25">
      <c r="A9150" s="342"/>
      <c r="B9150" s="417"/>
      <c r="C9150" s="418"/>
      <c r="S9150" s="367"/>
      <c r="T9150" s="367"/>
      <c r="U9150" s="368"/>
      <c r="V9150" s="1"/>
      <c r="W9150" s="1"/>
      <c r="X9150" s="1"/>
      <c r="Y9150" s="1"/>
      <c r="Z9150" s="1"/>
      <c r="AA9150" s="1"/>
      <c r="AB9150" s="1"/>
      <c r="AC9150" s="1"/>
    </row>
    <row r="9151" spans="1:29" ht="15" customHeight="1" x14ac:dyDescent="0.25">
      <c r="A9151" s="342"/>
      <c r="B9151" s="417"/>
      <c r="C9151" s="418"/>
      <c r="S9151" s="367"/>
      <c r="T9151" s="367"/>
      <c r="U9151" s="368"/>
      <c r="V9151" s="1"/>
      <c r="W9151" s="1"/>
      <c r="X9151" s="1"/>
      <c r="Y9151" s="1"/>
      <c r="Z9151" s="1"/>
      <c r="AA9151" s="1"/>
      <c r="AB9151" s="1"/>
      <c r="AC9151" s="1"/>
    </row>
    <row r="9152" spans="1:29" ht="15" customHeight="1" x14ac:dyDescent="0.25">
      <c r="A9152" s="342"/>
      <c r="B9152" s="417"/>
      <c r="C9152" s="418"/>
      <c r="S9152" s="367"/>
      <c r="T9152" s="367"/>
      <c r="U9152" s="368"/>
      <c r="V9152" s="1"/>
      <c r="W9152" s="1"/>
      <c r="X9152" s="1"/>
      <c r="Y9152" s="1"/>
      <c r="Z9152" s="1"/>
      <c r="AA9152" s="1"/>
      <c r="AB9152" s="1"/>
      <c r="AC9152" s="1"/>
    </row>
    <row r="9153" spans="1:29" ht="15" customHeight="1" x14ac:dyDescent="0.25">
      <c r="A9153" s="342"/>
      <c r="B9153" s="417"/>
      <c r="C9153" s="418"/>
      <c r="S9153" s="367"/>
      <c r="T9153" s="367"/>
      <c r="U9153" s="368"/>
      <c r="V9153" s="1"/>
      <c r="W9153" s="1"/>
      <c r="X9153" s="1"/>
      <c r="Y9153" s="1"/>
      <c r="Z9153" s="1"/>
      <c r="AA9153" s="1"/>
      <c r="AB9153" s="1"/>
      <c r="AC9153" s="1"/>
    </row>
    <row r="9154" spans="1:29" ht="15" customHeight="1" x14ac:dyDescent="0.25">
      <c r="A9154" s="342"/>
      <c r="B9154" s="417"/>
      <c r="C9154" s="418"/>
      <c r="S9154" s="367"/>
      <c r="T9154" s="367"/>
      <c r="U9154" s="368"/>
      <c r="V9154" s="1"/>
      <c r="W9154" s="1"/>
      <c r="X9154" s="1"/>
      <c r="Y9154" s="1"/>
      <c r="Z9154" s="1"/>
      <c r="AA9154" s="1"/>
      <c r="AB9154" s="1"/>
      <c r="AC9154" s="1"/>
    </row>
    <row r="9155" spans="1:29" ht="15" customHeight="1" x14ac:dyDescent="0.25">
      <c r="A9155" s="342"/>
      <c r="B9155" s="417"/>
      <c r="C9155" s="418"/>
      <c r="S9155" s="367"/>
      <c r="T9155" s="367"/>
      <c r="U9155" s="368"/>
      <c r="V9155" s="1"/>
      <c r="W9155" s="1"/>
      <c r="X9155" s="1"/>
      <c r="Y9155" s="1"/>
      <c r="Z9155" s="1"/>
      <c r="AA9155" s="1"/>
      <c r="AB9155" s="1"/>
      <c r="AC9155" s="1"/>
    </row>
    <row r="9156" spans="1:29" ht="15" customHeight="1" x14ac:dyDescent="0.25">
      <c r="A9156" s="342"/>
      <c r="B9156" s="417"/>
      <c r="C9156" s="418"/>
      <c r="S9156" s="367"/>
      <c r="T9156" s="367"/>
      <c r="U9156" s="368"/>
      <c r="V9156" s="1"/>
      <c r="W9156" s="1"/>
      <c r="X9156" s="1"/>
      <c r="Y9156" s="1"/>
      <c r="Z9156" s="1"/>
      <c r="AA9156" s="1"/>
      <c r="AB9156" s="1"/>
      <c r="AC9156" s="1"/>
    </row>
    <row r="9157" spans="1:29" ht="15" customHeight="1" x14ac:dyDescent="0.25">
      <c r="A9157" s="342"/>
      <c r="B9157" s="417"/>
      <c r="C9157" s="418"/>
      <c r="S9157" s="367"/>
      <c r="T9157" s="367"/>
      <c r="U9157" s="368"/>
      <c r="V9157" s="1"/>
      <c r="W9157" s="1"/>
      <c r="X9157" s="1"/>
      <c r="Y9157" s="1"/>
      <c r="Z9157" s="1"/>
      <c r="AA9157" s="1"/>
      <c r="AB9157" s="1"/>
      <c r="AC9157" s="1"/>
    </row>
    <row r="9158" spans="1:29" ht="15" customHeight="1" x14ac:dyDescent="0.25">
      <c r="A9158" s="342"/>
      <c r="B9158" s="417"/>
      <c r="C9158" s="418"/>
      <c r="S9158" s="367"/>
      <c r="T9158" s="367"/>
      <c r="U9158" s="368"/>
      <c r="V9158" s="1"/>
      <c r="W9158" s="1"/>
      <c r="X9158" s="1"/>
      <c r="Y9158" s="1"/>
      <c r="Z9158" s="1"/>
      <c r="AA9158" s="1"/>
      <c r="AB9158" s="1"/>
      <c r="AC9158" s="1"/>
    </row>
    <row r="9159" spans="1:29" ht="15" customHeight="1" x14ac:dyDescent="0.25">
      <c r="A9159" s="342"/>
      <c r="B9159" s="417"/>
      <c r="C9159" s="418"/>
      <c r="S9159" s="367"/>
      <c r="T9159" s="367"/>
      <c r="U9159" s="368"/>
      <c r="V9159" s="1"/>
      <c r="W9159" s="1"/>
      <c r="X9159" s="1"/>
      <c r="Y9159" s="1"/>
      <c r="Z9159" s="1"/>
      <c r="AA9159" s="1"/>
      <c r="AB9159" s="1"/>
      <c r="AC9159" s="1"/>
    </row>
    <row r="9160" spans="1:29" ht="15" customHeight="1" x14ac:dyDescent="0.25">
      <c r="A9160" s="342"/>
      <c r="B9160" s="417"/>
      <c r="C9160" s="418"/>
      <c r="S9160" s="367"/>
      <c r="T9160" s="367"/>
      <c r="U9160" s="368"/>
      <c r="V9160" s="1"/>
      <c r="W9160" s="1"/>
      <c r="X9160" s="1"/>
      <c r="Y9160" s="1"/>
      <c r="Z9160" s="1"/>
      <c r="AA9160" s="1"/>
      <c r="AB9160" s="1"/>
      <c r="AC9160" s="1"/>
    </row>
    <row r="9161" spans="1:29" ht="15" customHeight="1" x14ac:dyDescent="0.25">
      <c r="A9161" s="342"/>
      <c r="B9161" s="417"/>
      <c r="C9161" s="418"/>
      <c r="S9161" s="367"/>
      <c r="T9161" s="367"/>
      <c r="U9161" s="368"/>
      <c r="V9161" s="1"/>
      <c r="W9161" s="1"/>
      <c r="X9161" s="1"/>
      <c r="Y9161" s="1"/>
      <c r="Z9161" s="1"/>
      <c r="AA9161" s="1"/>
      <c r="AB9161" s="1"/>
      <c r="AC9161" s="1"/>
    </row>
    <row r="9162" spans="1:29" ht="15" customHeight="1" x14ac:dyDescent="0.25">
      <c r="A9162" s="342"/>
      <c r="B9162" s="417"/>
      <c r="C9162" s="418"/>
      <c r="S9162" s="367"/>
      <c r="T9162" s="367"/>
      <c r="U9162" s="368"/>
      <c r="V9162" s="1"/>
      <c r="W9162" s="1"/>
      <c r="X9162" s="1"/>
      <c r="Y9162" s="1"/>
      <c r="Z9162" s="1"/>
      <c r="AA9162" s="1"/>
      <c r="AB9162" s="1"/>
      <c r="AC9162" s="1"/>
    </row>
    <row r="9163" spans="1:29" ht="15" customHeight="1" x14ac:dyDescent="0.25">
      <c r="A9163" s="342"/>
      <c r="B9163" s="417"/>
      <c r="C9163" s="418"/>
      <c r="S9163" s="367"/>
      <c r="T9163" s="367"/>
      <c r="U9163" s="368"/>
      <c r="V9163" s="1"/>
      <c r="W9163" s="1"/>
      <c r="X9163" s="1"/>
      <c r="Y9163" s="1"/>
      <c r="Z9163" s="1"/>
      <c r="AA9163" s="1"/>
      <c r="AB9163" s="1"/>
      <c r="AC9163" s="1"/>
    </row>
    <row r="9164" spans="1:29" ht="15" customHeight="1" x14ac:dyDescent="0.25">
      <c r="A9164" s="342"/>
      <c r="B9164" s="417"/>
      <c r="C9164" s="418"/>
      <c r="S9164" s="367"/>
      <c r="T9164" s="367"/>
      <c r="U9164" s="368"/>
      <c r="V9164" s="1"/>
      <c r="W9164" s="1"/>
      <c r="X9164" s="1"/>
      <c r="Y9164" s="1"/>
      <c r="Z9164" s="1"/>
      <c r="AA9164" s="1"/>
      <c r="AB9164" s="1"/>
      <c r="AC9164" s="1"/>
    </row>
    <row r="9165" spans="1:29" ht="15" customHeight="1" x14ac:dyDescent="0.25">
      <c r="A9165" s="342"/>
      <c r="B9165" s="417"/>
      <c r="C9165" s="418"/>
      <c r="S9165" s="367"/>
      <c r="T9165" s="367"/>
      <c r="U9165" s="368"/>
      <c r="V9165" s="1"/>
      <c r="W9165" s="1"/>
      <c r="X9165" s="1"/>
      <c r="Y9165" s="1"/>
      <c r="Z9165" s="1"/>
      <c r="AA9165" s="1"/>
      <c r="AB9165" s="1"/>
      <c r="AC9165" s="1"/>
    </row>
    <row r="9166" spans="1:29" ht="15" customHeight="1" x14ac:dyDescent="0.25">
      <c r="A9166" s="342"/>
      <c r="B9166" s="417"/>
      <c r="C9166" s="418"/>
      <c r="S9166" s="367"/>
      <c r="T9166" s="367"/>
      <c r="U9166" s="368"/>
      <c r="V9166" s="1"/>
      <c r="W9166" s="1"/>
      <c r="X9166" s="1"/>
      <c r="Y9166" s="1"/>
      <c r="Z9166" s="1"/>
      <c r="AA9166" s="1"/>
      <c r="AB9166" s="1"/>
      <c r="AC9166" s="1"/>
    </row>
    <row r="9167" spans="1:29" ht="15" customHeight="1" x14ac:dyDescent="0.25">
      <c r="A9167" s="342"/>
      <c r="B9167" s="417"/>
      <c r="C9167" s="418"/>
      <c r="S9167" s="367"/>
      <c r="T9167" s="367"/>
      <c r="U9167" s="368"/>
      <c r="V9167" s="1"/>
      <c r="W9167" s="1"/>
      <c r="X9167" s="1"/>
      <c r="Y9167" s="1"/>
      <c r="Z9167" s="1"/>
      <c r="AA9167" s="1"/>
      <c r="AB9167" s="1"/>
      <c r="AC9167" s="1"/>
    </row>
    <row r="9168" spans="1:29" ht="15" customHeight="1" x14ac:dyDescent="0.25">
      <c r="A9168" s="342"/>
      <c r="B9168" s="417"/>
      <c r="C9168" s="418"/>
      <c r="S9168" s="367"/>
      <c r="T9168" s="367"/>
      <c r="U9168" s="368"/>
      <c r="V9168" s="1"/>
      <c r="W9168" s="1"/>
      <c r="X9168" s="1"/>
      <c r="Y9168" s="1"/>
      <c r="Z9168" s="1"/>
      <c r="AA9168" s="1"/>
      <c r="AB9168" s="1"/>
      <c r="AC9168" s="1"/>
    </row>
    <row r="9169" spans="1:29" ht="15" customHeight="1" x14ac:dyDescent="0.25">
      <c r="A9169" s="342"/>
      <c r="B9169" s="417"/>
      <c r="C9169" s="418"/>
      <c r="S9169" s="367"/>
      <c r="T9169" s="367"/>
      <c r="U9169" s="368"/>
      <c r="V9169" s="1"/>
      <c r="W9169" s="1"/>
      <c r="X9169" s="1"/>
      <c r="Y9169" s="1"/>
      <c r="Z9169" s="1"/>
      <c r="AA9169" s="1"/>
      <c r="AB9169" s="1"/>
      <c r="AC9169" s="1"/>
    </row>
    <row r="9170" spans="1:29" ht="15" customHeight="1" x14ac:dyDescent="0.25">
      <c r="A9170" s="342"/>
      <c r="B9170" s="417"/>
      <c r="C9170" s="418"/>
      <c r="S9170" s="367"/>
      <c r="T9170" s="367"/>
      <c r="U9170" s="368"/>
      <c r="V9170" s="1"/>
      <c r="W9170" s="1"/>
      <c r="X9170" s="1"/>
      <c r="Y9170" s="1"/>
      <c r="Z9170" s="1"/>
      <c r="AA9170" s="1"/>
      <c r="AB9170" s="1"/>
      <c r="AC9170" s="1"/>
    </row>
    <row r="9171" spans="1:29" ht="15" customHeight="1" x14ac:dyDescent="0.25">
      <c r="A9171" s="342"/>
      <c r="B9171" s="417"/>
      <c r="C9171" s="418"/>
      <c r="S9171" s="367"/>
      <c r="T9171" s="367"/>
      <c r="U9171" s="368"/>
      <c r="V9171" s="1"/>
      <c r="W9171" s="1"/>
      <c r="X9171" s="1"/>
      <c r="Y9171" s="1"/>
      <c r="Z9171" s="1"/>
      <c r="AA9171" s="1"/>
      <c r="AB9171" s="1"/>
      <c r="AC9171" s="1"/>
    </row>
    <row r="9172" spans="1:29" ht="15" customHeight="1" x14ac:dyDescent="0.25">
      <c r="A9172" s="342"/>
      <c r="B9172" s="417"/>
      <c r="C9172" s="418"/>
      <c r="S9172" s="367"/>
      <c r="T9172" s="367"/>
      <c r="U9172" s="368"/>
      <c r="V9172" s="1"/>
      <c r="W9172" s="1"/>
      <c r="X9172" s="1"/>
      <c r="Y9172" s="1"/>
      <c r="Z9172" s="1"/>
      <c r="AA9172" s="1"/>
      <c r="AB9172" s="1"/>
      <c r="AC9172" s="1"/>
    </row>
    <row r="9173" spans="1:29" ht="15" customHeight="1" x14ac:dyDescent="0.25">
      <c r="A9173" s="342"/>
      <c r="B9173" s="417"/>
      <c r="C9173" s="418"/>
      <c r="S9173" s="367"/>
      <c r="T9173" s="367"/>
      <c r="U9173" s="368"/>
      <c r="V9173" s="1"/>
      <c r="W9173" s="1"/>
      <c r="X9173" s="1"/>
      <c r="Y9173" s="1"/>
      <c r="Z9173" s="1"/>
      <c r="AA9173" s="1"/>
      <c r="AB9173" s="1"/>
      <c r="AC9173" s="1"/>
    </row>
    <row r="9174" spans="1:29" ht="15" customHeight="1" x14ac:dyDescent="0.25">
      <c r="A9174" s="342"/>
      <c r="B9174" s="417"/>
      <c r="C9174" s="418"/>
      <c r="S9174" s="367"/>
      <c r="T9174" s="367"/>
      <c r="U9174" s="368"/>
      <c r="V9174" s="1"/>
      <c r="W9174" s="1"/>
      <c r="X9174" s="1"/>
      <c r="Y9174" s="1"/>
      <c r="Z9174" s="1"/>
      <c r="AA9174" s="1"/>
      <c r="AB9174" s="1"/>
      <c r="AC9174" s="1"/>
    </row>
    <row r="9175" spans="1:29" ht="15" customHeight="1" x14ac:dyDescent="0.25">
      <c r="A9175" s="342"/>
      <c r="B9175" s="417"/>
      <c r="C9175" s="418"/>
      <c r="S9175" s="367"/>
      <c r="T9175" s="367"/>
      <c r="U9175" s="368"/>
      <c r="V9175" s="1"/>
      <c r="W9175" s="1"/>
      <c r="X9175" s="1"/>
      <c r="Y9175" s="1"/>
      <c r="Z9175" s="1"/>
      <c r="AA9175" s="1"/>
      <c r="AB9175" s="1"/>
      <c r="AC9175" s="1"/>
    </row>
    <row r="9176" spans="1:29" ht="15" customHeight="1" x14ac:dyDescent="0.25">
      <c r="A9176" s="342"/>
      <c r="B9176" s="417"/>
      <c r="C9176" s="418"/>
      <c r="S9176" s="367"/>
      <c r="T9176" s="367"/>
      <c r="U9176" s="368"/>
      <c r="V9176" s="1"/>
      <c r="W9176" s="1"/>
      <c r="X9176" s="1"/>
      <c r="Y9176" s="1"/>
      <c r="Z9176" s="1"/>
      <c r="AA9176" s="1"/>
      <c r="AB9176" s="1"/>
      <c r="AC9176" s="1"/>
    </row>
    <row r="9177" spans="1:29" ht="15" customHeight="1" x14ac:dyDescent="0.25">
      <c r="A9177" s="342"/>
      <c r="B9177" s="417"/>
      <c r="C9177" s="418"/>
      <c r="S9177" s="367"/>
      <c r="T9177" s="367"/>
      <c r="U9177" s="368"/>
      <c r="V9177" s="1"/>
      <c r="W9177" s="1"/>
      <c r="X9177" s="1"/>
      <c r="Y9177" s="1"/>
      <c r="Z9177" s="1"/>
      <c r="AA9177" s="1"/>
      <c r="AB9177" s="1"/>
      <c r="AC9177" s="1"/>
    </row>
    <row r="9178" spans="1:29" ht="15" customHeight="1" x14ac:dyDescent="0.25">
      <c r="A9178" s="342"/>
      <c r="B9178" s="417"/>
      <c r="C9178" s="418"/>
      <c r="S9178" s="367"/>
      <c r="T9178" s="367"/>
      <c r="U9178" s="368"/>
      <c r="V9178" s="1"/>
      <c r="W9178" s="1"/>
      <c r="X9178" s="1"/>
      <c r="Y9178" s="1"/>
      <c r="Z9178" s="1"/>
      <c r="AA9178" s="1"/>
      <c r="AB9178" s="1"/>
      <c r="AC9178" s="1"/>
    </row>
    <row r="9179" spans="1:29" ht="15" customHeight="1" x14ac:dyDescent="0.25">
      <c r="A9179" s="342"/>
      <c r="B9179" s="417"/>
      <c r="C9179" s="418"/>
      <c r="S9179" s="367"/>
      <c r="T9179" s="367"/>
      <c r="U9179" s="368"/>
      <c r="V9179" s="1"/>
      <c r="W9179" s="1"/>
      <c r="X9179" s="1"/>
      <c r="Y9179" s="1"/>
      <c r="Z9179" s="1"/>
      <c r="AA9179" s="1"/>
      <c r="AB9179" s="1"/>
      <c r="AC9179" s="1"/>
    </row>
    <row r="9180" spans="1:29" ht="15" customHeight="1" x14ac:dyDescent="0.25">
      <c r="A9180" s="342"/>
      <c r="B9180" s="417"/>
      <c r="C9180" s="418"/>
      <c r="S9180" s="367"/>
      <c r="T9180" s="367"/>
      <c r="U9180" s="368"/>
      <c r="V9180" s="1"/>
      <c r="W9180" s="1"/>
      <c r="X9180" s="1"/>
      <c r="Y9180" s="1"/>
      <c r="Z9180" s="1"/>
      <c r="AA9180" s="1"/>
      <c r="AB9180" s="1"/>
      <c r="AC9180" s="1"/>
    </row>
    <row r="9181" spans="1:29" ht="15" customHeight="1" x14ac:dyDescent="0.25">
      <c r="A9181" s="342"/>
      <c r="B9181" s="417"/>
      <c r="C9181" s="418"/>
      <c r="S9181" s="367"/>
      <c r="T9181" s="367"/>
      <c r="U9181" s="368"/>
      <c r="V9181" s="1"/>
      <c r="W9181" s="1"/>
      <c r="X9181" s="1"/>
      <c r="Y9181" s="1"/>
      <c r="Z9181" s="1"/>
      <c r="AA9181" s="1"/>
      <c r="AB9181" s="1"/>
      <c r="AC9181" s="1"/>
    </row>
    <row r="9182" spans="1:29" ht="15" customHeight="1" x14ac:dyDescent="0.25">
      <c r="A9182" s="342"/>
      <c r="B9182" s="417"/>
      <c r="C9182" s="418"/>
      <c r="S9182" s="367"/>
      <c r="T9182" s="367"/>
      <c r="U9182" s="368"/>
      <c r="V9182" s="1"/>
      <c r="W9182" s="1"/>
      <c r="X9182" s="1"/>
      <c r="Y9182" s="1"/>
      <c r="Z9182" s="1"/>
      <c r="AA9182" s="1"/>
      <c r="AB9182" s="1"/>
      <c r="AC9182" s="1"/>
    </row>
    <row r="9183" spans="1:29" ht="15" customHeight="1" x14ac:dyDescent="0.25">
      <c r="A9183" s="342"/>
      <c r="B9183" s="417"/>
      <c r="C9183" s="418"/>
      <c r="S9183" s="367"/>
      <c r="T9183" s="367"/>
      <c r="U9183" s="368"/>
      <c r="V9183" s="1"/>
      <c r="W9183" s="1"/>
      <c r="X9183" s="1"/>
      <c r="Y9183" s="1"/>
      <c r="Z9183" s="1"/>
      <c r="AA9183" s="1"/>
      <c r="AB9183" s="1"/>
      <c r="AC9183" s="1"/>
    </row>
    <row r="9184" spans="1:29" ht="15" customHeight="1" x14ac:dyDescent="0.25">
      <c r="A9184" s="342"/>
      <c r="B9184" s="417"/>
      <c r="C9184" s="418"/>
      <c r="S9184" s="367"/>
      <c r="T9184" s="367"/>
      <c r="U9184" s="368"/>
      <c r="V9184" s="1"/>
      <c r="W9184" s="1"/>
      <c r="X9184" s="1"/>
      <c r="Y9184" s="1"/>
      <c r="Z9184" s="1"/>
      <c r="AA9184" s="1"/>
      <c r="AB9184" s="1"/>
      <c r="AC9184" s="1"/>
    </row>
    <row r="9185" spans="1:29" ht="15" customHeight="1" x14ac:dyDescent="0.25">
      <c r="A9185" s="342"/>
      <c r="B9185" s="417"/>
      <c r="C9185" s="418"/>
      <c r="S9185" s="367"/>
      <c r="T9185" s="367"/>
      <c r="U9185" s="368"/>
      <c r="V9185" s="1"/>
      <c r="W9185" s="1"/>
      <c r="X9185" s="1"/>
      <c r="Y9185" s="1"/>
      <c r="Z9185" s="1"/>
      <c r="AA9185" s="1"/>
      <c r="AB9185" s="1"/>
      <c r="AC9185" s="1"/>
    </row>
    <row r="9186" spans="1:29" ht="15" customHeight="1" x14ac:dyDescent="0.25">
      <c r="A9186" s="342"/>
      <c r="B9186" s="417"/>
      <c r="C9186" s="418"/>
      <c r="S9186" s="367"/>
      <c r="T9186" s="367"/>
      <c r="U9186" s="368"/>
      <c r="V9186" s="1"/>
      <c r="W9186" s="1"/>
      <c r="X9186" s="1"/>
      <c r="Y9186" s="1"/>
      <c r="Z9186" s="1"/>
      <c r="AA9186" s="1"/>
      <c r="AB9186" s="1"/>
      <c r="AC9186" s="1"/>
    </row>
    <row r="9187" spans="1:29" ht="15" customHeight="1" x14ac:dyDescent="0.25">
      <c r="A9187" s="342"/>
      <c r="B9187" s="417"/>
      <c r="C9187" s="418"/>
      <c r="S9187" s="367"/>
      <c r="T9187" s="367"/>
      <c r="U9187" s="368"/>
      <c r="V9187" s="1"/>
      <c r="W9187" s="1"/>
      <c r="X9187" s="1"/>
      <c r="Y9187" s="1"/>
      <c r="Z9187" s="1"/>
      <c r="AA9187" s="1"/>
      <c r="AB9187" s="1"/>
      <c r="AC9187" s="1"/>
    </row>
    <row r="9188" spans="1:29" ht="15" customHeight="1" x14ac:dyDescent="0.25">
      <c r="A9188" s="342"/>
      <c r="B9188" s="417"/>
      <c r="C9188" s="418"/>
      <c r="S9188" s="367"/>
      <c r="T9188" s="367"/>
      <c r="U9188" s="368"/>
      <c r="V9188" s="1"/>
      <c r="W9188" s="1"/>
      <c r="X9188" s="1"/>
      <c r="Y9188" s="1"/>
      <c r="Z9188" s="1"/>
      <c r="AA9188" s="1"/>
      <c r="AB9188" s="1"/>
      <c r="AC9188" s="1"/>
    </row>
    <row r="9189" spans="1:29" ht="15" customHeight="1" x14ac:dyDescent="0.25">
      <c r="A9189" s="342"/>
      <c r="B9189" s="417"/>
      <c r="C9189" s="418"/>
      <c r="S9189" s="367"/>
      <c r="T9189" s="367"/>
      <c r="U9189" s="368"/>
      <c r="V9189" s="1"/>
      <c r="W9189" s="1"/>
      <c r="X9189" s="1"/>
      <c r="Y9189" s="1"/>
      <c r="Z9189" s="1"/>
      <c r="AA9189" s="1"/>
      <c r="AB9189" s="1"/>
      <c r="AC9189" s="1"/>
    </row>
    <row r="9190" spans="1:29" ht="15" customHeight="1" x14ac:dyDescent="0.25">
      <c r="A9190" s="342"/>
      <c r="B9190" s="417"/>
      <c r="C9190" s="418"/>
      <c r="S9190" s="367"/>
      <c r="T9190" s="367"/>
      <c r="U9190" s="368"/>
      <c r="V9190" s="1"/>
      <c r="W9190" s="1"/>
      <c r="X9190" s="1"/>
      <c r="Y9190" s="1"/>
      <c r="Z9190" s="1"/>
      <c r="AA9190" s="1"/>
      <c r="AB9190" s="1"/>
      <c r="AC9190" s="1"/>
    </row>
    <row r="9191" spans="1:29" ht="15" customHeight="1" x14ac:dyDescent="0.25">
      <c r="A9191" s="342"/>
      <c r="B9191" s="417"/>
      <c r="C9191" s="418"/>
      <c r="S9191" s="367"/>
      <c r="T9191" s="367"/>
      <c r="U9191" s="368"/>
      <c r="V9191" s="1"/>
      <c r="W9191" s="1"/>
      <c r="X9191" s="1"/>
      <c r="Y9191" s="1"/>
      <c r="Z9191" s="1"/>
      <c r="AA9191" s="1"/>
      <c r="AB9191" s="1"/>
      <c r="AC9191" s="1"/>
    </row>
    <row r="9192" spans="1:29" ht="15" customHeight="1" x14ac:dyDescent="0.25">
      <c r="A9192" s="342"/>
      <c r="B9192" s="417"/>
      <c r="C9192" s="418"/>
      <c r="S9192" s="367"/>
      <c r="T9192" s="367"/>
      <c r="U9192" s="368"/>
      <c r="V9192" s="1"/>
      <c r="W9192" s="1"/>
      <c r="X9192" s="1"/>
      <c r="Y9192" s="1"/>
      <c r="Z9192" s="1"/>
      <c r="AA9192" s="1"/>
      <c r="AB9192" s="1"/>
      <c r="AC9192" s="1"/>
    </row>
    <row r="9193" spans="1:29" ht="15" customHeight="1" x14ac:dyDescent="0.25">
      <c r="A9193" s="342"/>
      <c r="B9193" s="417"/>
      <c r="C9193" s="418"/>
      <c r="S9193" s="367"/>
      <c r="T9193" s="367"/>
      <c r="U9193" s="368"/>
      <c r="V9193" s="1"/>
      <c r="W9193" s="1"/>
      <c r="X9193" s="1"/>
      <c r="Y9193" s="1"/>
      <c r="Z9193" s="1"/>
      <c r="AA9193" s="1"/>
      <c r="AB9193" s="1"/>
      <c r="AC9193" s="1"/>
    </row>
    <row r="9194" spans="1:29" ht="15" customHeight="1" x14ac:dyDescent="0.25">
      <c r="A9194" s="342"/>
      <c r="B9194" s="417"/>
      <c r="C9194" s="418"/>
      <c r="S9194" s="367"/>
      <c r="T9194" s="367"/>
      <c r="U9194" s="368"/>
      <c r="V9194" s="1"/>
      <c r="W9194" s="1"/>
      <c r="X9194" s="1"/>
      <c r="Y9194" s="1"/>
      <c r="Z9194" s="1"/>
      <c r="AA9194" s="1"/>
      <c r="AB9194" s="1"/>
      <c r="AC9194" s="1"/>
    </row>
    <row r="9195" spans="1:29" ht="15" customHeight="1" x14ac:dyDescent="0.25">
      <c r="A9195" s="342"/>
      <c r="B9195" s="417"/>
      <c r="C9195" s="418"/>
      <c r="S9195" s="367"/>
      <c r="T9195" s="367"/>
      <c r="U9195" s="368"/>
      <c r="V9195" s="1"/>
      <c r="W9195" s="1"/>
      <c r="X9195" s="1"/>
      <c r="Y9195" s="1"/>
      <c r="Z9195" s="1"/>
      <c r="AA9195" s="1"/>
      <c r="AB9195" s="1"/>
      <c r="AC9195" s="1"/>
    </row>
    <row r="9196" spans="1:29" ht="15" customHeight="1" x14ac:dyDescent="0.25">
      <c r="A9196" s="342"/>
      <c r="B9196" s="417"/>
      <c r="C9196" s="418"/>
      <c r="S9196" s="367"/>
      <c r="T9196" s="367"/>
      <c r="U9196" s="368"/>
      <c r="V9196" s="1"/>
      <c r="W9196" s="1"/>
      <c r="X9196" s="1"/>
      <c r="Y9196" s="1"/>
      <c r="Z9196" s="1"/>
      <c r="AA9196" s="1"/>
      <c r="AB9196" s="1"/>
      <c r="AC9196" s="1"/>
    </row>
    <row r="9197" spans="1:29" ht="15" customHeight="1" x14ac:dyDescent="0.25">
      <c r="A9197" s="342"/>
      <c r="B9197" s="417"/>
      <c r="C9197" s="418"/>
      <c r="S9197" s="367"/>
      <c r="T9197" s="367"/>
      <c r="U9197" s="368"/>
      <c r="V9197" s="1"/>
      <c r="W9197" s="1"/>
      <c r="X9197" s="1"/>
      <c r="Y9197" s="1"/>
      <c r="Z9197" s="1"/>
      <c r="AA9197" s="1"/>
      <c r="AB9197" s="1"/>
      <c r="AC9197" s="1"/>
    </row>
    <row r="9198" spans="1:29" ht="15" customHeight="1" x14ac:dyDescent="0.25">
      <c r="A9198" s="342"/>
      <c r="B9198" s="417"/>
      <c r="C9198" s="418"/>
      <c r="S9198" s="367"/>
      <c r="T9198" s="367"/>
      <c r="U9198" s="368"/>
      <c r="V9198" s="1"/>
      <c r="W9198" s="1"/>
      <c r="X9198" s="1"/>
      <c r="Y9198" s="1"/>
      <c r="Z9198" s="1"/>
      <c r="AA9198" s="1"/>
      <c r="AB9198" s="1"/>
      <c r="AC9198" s="1"/>
    </row>
    <row r="9199" spans="1:29" ht="15" customHeight="1" x14ac:dyDescent="0.25">
      <c r="A9199" s="342"/>
      <c r="B9199" s="417"/>
      <c r="C9199" s="418"/>
      <c r="S9199" s="367"/>
      <c r="T9199" s="367"/>
      <c r="U9199" s="368"/>
      <c r="V9199" s="1"/>
      <c r="W9199" s="1"/>
      <c r="X9199" s="1"/>
      <c r="Y9199" s="1"/>
      <c r="Z9199" s="1"/>
      <c r="AA9199" s="1"/>
      <c r="AB9199" s="1"/>
      <c r="AC9199" s="1"/>
    </row>
    <row r="9200" spans="1:29" ht="15" customHeight="1" x14ac:dyDescent="0.25">
      <c r="A9200" s="342"/>
      <c r="B9200" s="417"/>
      <c r="C9200" s="418"/>
      <c r="S9200" s="367"/>
      <c r="T9200" s="367"/>
      <c r="U9200" s="368"/>
      <c r="V9200" s="1"/>
      <c r="W9200" s="1"/>
      <c r="X9200" s="1"/>
      <c r="Y9200" s="1"/>
      <c r="Z9200" s="1"/>
      <c r="AA9200" s="1"/>
      <c r="AB9200" s="1"/>
      <c r="AC9200" s="1"/>
    </row>
    <row r="9201" spans="1:29" ht="15" customHeight="1" x14ac:dyDescent="0.25">
      <c r="A9201" s="342"/>
      <c r="B9201" s="417"/>
      <c r="C9201" s="418"/>
      <c r="S9201" s="367"/>
      <c r="T9201" s="367"/>
      <c r="U9201" s="368"/>
      <c r="V9201" s="1"/>
      <c r="W9201" s="1"/>
      <c r="X9201" s="1"/>
      <c r="Y9201" s="1"/>
      <c r="Z9201" s="1"/>
      <c r="AA9201" s="1"/>
      <c r="AB9201" s="1"/>
      <c r="AC9201" s="1"/>
    </row>
    <row r="9202" spans="1:29" ht="15" customHeight="1" x14ac:dyDescent="0.25">
      <c r="A9202" s="342"/>
      <c r="B9202" s="417"/>
      <c r="C9202" s="418"/>
      <c r="S9202" s="367"/>
      <c r="T9202" s="367"/>
      <c r="U9202" s="368"/>
      <c r="V9202" s="1"/>
      <c r="W9202" s="1"/>
      <c r="X9202" s="1"/>
      <c r="Y9202" s="1"/>
      <c r="Z9202" s="1"/>
      <c r="AA9202" s="1"/>
      <c r="AB9202" s="1"/>
      <c r="AC9202" s="1"/>
    </row>
    <row r="9203" spans="1:29" ht="15" customHeight="1" x14ac:dyDescent="0.25">
      <c r="A9203" s="342"/>
      <c r="B9203" s="417"/>
      <c r="C9203" s="418"/>
      <c r="S9203" s="367"/>
      <c r="T9203" s="367"/>
      <c r="U9203" s="368"/>
      <c r="V9203" s="1"/>
      <c r="W9203" s="1"/>
      <c r="X9203" s="1"/>
      <c r="Y9203" s="1"/>
      <c r="Z9203" s="1"/>
      <c r="AA9203" s="1"/>
      <c r="AB9203" s="1"/>
      <c r="AC9203" s="1"/>
    </row>
    <row r="9204" spans="1:29" ht="15" customHeight="1" x14ac:dyDescent="0.25">
      <c r="A9204" s="342"/>
      <c r="B9204" s="417"/>
      <c r="C9204" s="418"/>
      <c r="S9204" s="367"/>
      <c r="T9204" s="367"/>
      <c r="U9204" s="368"/>
      <c r="V9204" s="1"/>
      <c r="W9204" s="1"/>
      <c r="X9204" s="1"/>
      <c r="Y9204" s="1"/>
      <c r="Z9204" s="1"/>
      <c r="AA9204" s="1"/>
      <c r="AB9204" s="1"/>
      <c r="AC9204" s="1"/>
    </row>
    <row r="9205" spans="1:29" ht="15" customHeight="1" x14ac:dyDescent="0.25">
      <c r="A9205" s="342"/>
      <c r="B9205" s="417"/>
      <c r="C9205" s="418"/>
      <c r="S9205" s="367"/>
      <c r="T9205" s="367"/>
      <c r="U9205" s="368"/>
      <c r="V9205" s="1"/>
      <c r="W9205" s="1"/>
      <c r="X9205" s="1"/>
      <c r="Y9205" s="1"/>
      <c r="Z9205" s="1"/>
      <c r="AA9205" s="1"/>
      <c r="AB9205" s="1"/>
      <c r="AC9205" s="1"/>
    </row>
    <row r="9206" spans="1:29" ht="15" customHeight="1" x14ac:dyDescent="0.25">
      <c r="A9206" s="342"/>
      <c r="B9206" s="417"/>
      <c r="C9206" s="418"/>
      <c r="S9206" s="367"/>
      <c r="T9206" s="367"/>
      <c r="U9206" s="368"/>
      <c r="V9206" s="1"/>
      <c r="W9206" s="1"/>
      <c r="X9206" s="1"/>
      <c r="Y9206" s="1"/>
      <c r="Z9206" s="1"/>
      <c r="AA9206" s="1"/>
      <c r="AB9206" s="1"/>
      <c r="AC9206" s="1"/>
    </row>
    <row r="9207" spans="1:29" ht="15" customHeight="1" x14ac:dyDescent="0.25">
      <c r="A9207" s="342"/>
      <c r="B9207" s="417"/>
      <c r="C9207" s="418"/>
      <c r="S9207" s="367"/>
      <c r="T9207" s="367"/>
      <c r="U9207" s="368"/>
      <c r="V9207" s="1"/>
      <c r="W9207" s="1"/>
      <c r="X9207" s="1"/>
      <c r="Y9207" s="1"/>
      <c r="Z9207" s="1"/>
      <c r="AA9207" s="1"/>
      <c r="AB9207" s="1"/>
      <c r="AC9207" s="1"/>
    </row>
    <row r="9208" spans="1:29" ht="15" customHeight="1" x14ac:dyDescent="0.25">
      <c r="A9208" s="342"/>
      <c r="B9208" s="417"/>
      <c r="C9208" s="418"/>
      <c r="S9208" s="367"/>
      <c r="T9208" s="367"/>
      <c r="U9208" s="368"/>
      <c r="V9208" s="1"/>
      <c r="W9208" s="1"/>
      <c r="X9208" s="1"/>
      <c r="Y9208" s="1"/>
      <c r="Z9208" s="1"/>
      <c r="AA9208" s="1"/>
      <c r="AB9208" s="1"/>
      <c r="AC9208" s="1"/>
    </row>
    <row r="9209" spans="1:29" ht="15" customHeight="1" x14ac:dyDescent="0.25">
      <c r="A9209" s="342"/>
      <c r="B9209" s="417"/>
      <c r="C9209" s="418"/>
      <c r="S9209" s="367"/>
      <c r="T9209" s="367"/>
      <c r="U9209" s="368"/>
      <c r="V9209" s="1"/>
      <c r="W9209" s="1"/>
      <c r="X9209" s="1"/>
      <c r="Y9209" s="1"/>
      <c r="Z9209" s="1"/>
      <c r="AA9209" s="1"/>
      <c r="AB9209" s="1"/>
      <c r="AC9209" s="1"/>
    </row>
    <row r="9210" spans="1:29" ht="15" customHeight="1" x14ac:dyDescent="0.25">
      <c r="A9210" s="342"/>
      <c r="B9210" s="417"/>
      <c r="C9210" s="418"/>
      <c r="S9210" s="367"/>
      <c r="T9210" s="367"/>
      <c r="U9210" s="368"/>
      <c r="V9210" s="1"/>
      <c r="W9210" s="1"/>
      <c r="X9210" s="1"/>
      <c r="Y9210" s="1"/>
      <c r="Z9210" s="1"/>
      <c r="AA9210" s="1"/>
      <c r="AB9210" s="1"/>
      <c r="AC9210" s="1"/>
    </row>
    <row r="9211" spans="1:29" ht="15" customHeight="1" x14ac:dyDescent="0.25">
      <c r="A9211" s="342"/>
      <c r="B9211" s="417"/>
      <c r="C9211" s="418"/>
      <c r="S9211" s="367"/>
      <c r="T9211" s="367"/>
      <c r="U9211" s="368"/>
      <c r="V9211" s="1"/>
      <c r="W9211" s="1"/>
      <c r="X9211" s="1"/>
      <c r="Y9211" s="1"/>
      <c r="Z9211" s="1"/>
      <c r="AA9211" s="1"/>
      <c r="AB9211" s="1"/>
      <c r="AC9211" s="1"/>
    </row>
    <row r="9212" spans="1:29" ht="15" customHeight="1" x14ac:dyDescent="0.25">
      <c r="A9212" s="342"/>
      <c r="B9212" s="417"/>
      <c r="C9212" s="418"/>
      <c r="S9212" s="367"/>
      <c r="T9212" s="367"/>
      <c r="U9212" s="368"/>
      <c r="V9212" s="1"/>
      <c r="W9212" s="1"/>
      <c r="X9212" s="1"/>
      <c r="Y9212" s="1"/>
      <c r="Z9212" s="1"/>
      <c r="AA9212" s="1"/>
      <c r="AB9212" s="1"/>
      <c r="AC9212" s="1"/>
    </row>
    <row r="9213" spans="1:29" ht="15" customHeight="1" x14ac:dyDescent="0.25">
      <c r="A9213" s="342"/>
      <c r="B9213" s="417"/>
      <c r="C9213" s="418"/>
      <c r="S9213" s="367"/>
      <c r="T9213" s="367"/>
      <c r="U9213" s="368"/>
      <c r="V9213" s="1"/>
      <c r="W9213" s="1"/>
      <c r="X9213" s="1"/>
      <c r="Y9213" s="1"/>
      <c r="Z9213" s="1"/>
      <c r="AA9213" s="1"/>
      <c r="AB9213" s="1"/>
      <c r="AC9213" s="1"/>
    </row>
    <row r="9214" spans="1:29" ht="15" customHeight="1" x14ac:dyDescent="0.25">
      <c r="A9214" s="342"/>
      <c r="B9214" s="417"/>
      <c r="C9214" s="418"/>
      <c r="S9214" s="367"/>
      <c r="T9214" s="367"/>
      <c r="U9214" s="368"/>
      <c r="V9214" s="1"/>
      <c r="W9214" s="1"/>
      <c r="X9214" s="1"/>
      <c r="Y9214" s="1"/>
      <c r="Z9214" s="1"/>
      <c r="AA9214" s="1"/>
      <c r="AB9214" s="1"/>
      <c r="AC9214" s="1"/>
    </row>
    <row r="9215" spans="1:29" ht="15" customHeight="1" x14ac:dyDescent="0.25">
      <c r="A9215" s="342"/>
      <c r="B9215" s="417"/>
      <c r="C9215" s="418"/>
      <c r="S9215" s="367"/>
      <c r="T9215" s="367"/>
      <c r="U9215" s="368"/>
      <c r="V9215" s="1"/>
      <c r="W9215" s="1"/>
      <c r="X9215" s="1"/>
      <c r="Y9215" s="1"/>
      <c r="Z9215" s="1"/>
      <c r="AA9215" s="1"/>
      <c r="AB9215" s="1"/>
      <c r="AC9215" s="1"/>
    </row>
    <row r="9216" spans="1:29" ht="15" customHeight="1" x14ac:dyDescent="0.25">
      <c r="A9216" s="342"/>
      <c r="B9216" s="417"/>
      <c r="C9216" s="418"/>
      <c r="S9216" s="367"/>
      <c r="T9216" s="367"/>
      <c r="U9216" s="368"/>
      <c r="V9216" s="1"/>
      <c r="W9216" s="1"/>
      <c r="X9216" s="1"/>
      <c r="Y9216" s="1"/>
      <c r="Z9216" s="1"/>
      <c r="AA9216" s="1"/>
      <c r="AB9216" s="1"/>
      <c r="AC9216" s="1"/>
    </row>
    <row r="9217" spans="1:29" ht="15" customHeight="1" x14ac:dyDescent="0.25">
      <c r="A9217" s="342"/>
      <c r="B9217" s="417"/>
      <c r="C9217" s="418"/>
      <c r="S9217" s="367"/>
      <c r="T9217" s="367"/>
      <c r="U9217" s="368"/>
      <c r="V9217" s="1"/>
      <c r="W9217" s="1"/>
      <c r="X9217" s="1"/>
      <c r="Y9217" s="1"/>
      <c r="Z9217" s="1"/>
      <c r="AA9217" s="1"/>
      <c r="AB9217" s="1"/>
      <c r="AC9217" s="1"/>
    </row>
    <row r="9218" spans="1:29" ht="15" customHeight="1" x14ac:dyDescent="0.25">
      <c r="A9218" s="342"/>
      <c r="B9218" s="417"/>
      <c r="C9218" s="418"/>
      <c r="S9218" s="367"/>
      <c r="T9218" s="367"/>
      <c r="U9218" s="368"/>
      <c r="V9218" s="1"/>
      <c r="W9218" s="1"/>
      <c r="X9218" s="1"/>
      <c r="Y9218" s="1"/>
      <c r="Z9218" s="1"/>
      <c r="AA9218" s="1"/>
      <c r="AB9218" s="1"/>
      <c r="AC9218" s="1"/>
    </row>
    <row r="9219" spans="1:29" ht="15" customHeight="1" x14ac:dyDescent="0.25">
      <c r="A9219" s="342"/>
      <c r="B9219" s="417"/>
      <c r="C9219" s="418"/>
      <c r="S9219" s="367"/>
      <c r="T9219" s="367"/>
      <c r="U9219" s="368"/>
      <c r="V9219" s="1"/>
      <c r="W9219" s="1"/>
      <c r="X9219" s="1"/>
      <c r="Y9219" s="1"/>
      <c r="Z9219" s="1"/>
      <c r="AA9219" s="1"/>
      <c r="AB9219" s="1"/>
      <c r="AC9219" s="1"/>
    </row>
    <row r="9220" spans="1:29" ht="15" customHeight="1" x14ac:dyDescent="0.25">
      <c r="A9220" s="342"/>
      <c r="B9220" s="417"/>
      <c r="C9220" s="418"/>
      <c r="S9220" s="367"/>
      <c r="T9220" s="367"/>
      <c r="U9220" s="368"/>
      <c r="V9220" s="1"/>
      <c r="W9220" s="1"/>
      <c r="X9220" s="1"/>
      <c r="Y9220" s="1"/>
      <c r="Z9220" s="1"/>
      <c r="AA9220" s="1"/>
      <c r="AB9220" s="1"/>
      <c r="AC9220" s="1"/>
    </row>
    <row r="9221" spans="1:29" ht="15" customHeight="1" x14ac:dyDescent="0.25">
      <c r="A9221" s="342"/>
      <c r="B9221" s="417"/>
      <c r="C9221" s="418"/>
      <c r="S9221" s="367"/>
      <c r="T9221" s="367"/>
      <c r="U9221" s="368"/>
      <c r="V9221" s="1"/>
      <c r="W9221" s="1"/>
      <c r="X9221" s="1"/>
      <c r="Y9221" s="1"/>
      <c r="Z9221" s="1"/>
      <c r="AA9221" s="1"/>
      <c r="AB9221" s="1"/>
      <c r="AC9221" s="1"/>
    </row>
    <row r="9222" spans="1:29" ht="15" customHeight="1" x14ac:dyDescent="0.25">
      <c r="A9222" s="342"/>
      <c r="B9222" s="417"/>
      <c r="C9222" s="418"/>
      <c r="S9222" s="367"/>
      <c r="T9222" s="367"/>
      <c r="U9222" s="368"/>
      <c r="V9222" s="1"/>
      <c r="W9222" s="1"/>
      <c r="X9222" s="1"/>
      <c r="Y9222" s="1"/>
      <c r="Z9222" s="1"/>
      <c r="AA9222" s="1"/>
      <c r="AB9222" s="1"/>
      <c r="AC9222" s="1"/>
    </row>
    <row r="9223" spans="1:29" ht="15" customHeight="1" x14ac:dyDescent="0.25">
      <c r="A9223" s="342"/>
      <c r="B9223" s="417"/>
      <c r="C9223" s="418"/>
      <c r="S9223" s="367"/>
      <c r="T9223" s="367"/>
      <c r="U9223" s="368"/>
      <c r="V9223" s="1"/>
      <c r="W9223" s="1"/>
      <c r="X9223" s="1"/>
      <c r="Y9223" s="1"/>
      <c r="Z9223" s="1"/>
      <c r="AA9223" s="1"/>
      <c r="AB9223" s="1"/>
      <c r="AC9223" s="1"/>
    </row>
    <row r="9224" spans="1:29" ht="15" customHeight="1" x14ac:dyDescent="0.25">
      <c r="A9224" s="342"/>
      <c r="B9224" s="417"/>
      <c r="C9224" s="418"/>
      <c r="S9224" s="367"/>
      <c r="T9224" s="367"/>
      <c r="U9224" s="368"/>
      <c r="V9224" s="1"/>
      <c r="W9224" s="1"/>
      <c r="X9224" s="1"/>
      <c r="Y9224" s="1"/>
      <c r="Z9224" s="1"/>
      <c r="AA9224" s="1"/>
      <c r="AB9224" s="1"/>
      <c r="AC9224" s="1"/>
    </row>
    <row r="9225" spans="1:29" ht="15" customHeight="1" x14ac:dyDescent="0.25">
      <c r="A9225" s="342"/>
      <c r="B9225" s="417"/>
      <c r="C9225" s="418"/>
      <c r="S9225" s="367"/>
      <c r="T9225" s="367"/>
      <c r="U9225" s="368"/>
      <c r="V9225" s="1"/>
      <c r="W9225" s="1"/>
      <c r="X9225" s="1"/>
      <c r="Y9225" s="1"/>
      <c r="Z9225" s="1"/>
      <c r="AA9225" s="1"/>
      <c r="AB9225" s="1"/>
      <c r="AC9225" s="1"/>
    </row>
    <row r="9226" spans="1:29" ht="15" customHeight="1" x14ac:dyDescent="0.25">
      <c r="A9226" s="342"/>
      <c r="B9226" s="417"/>
      <c r="C9226" s="418"/>
      <c r="S9226" s="367"/>
      <c r="T9226" s="367"/>
      <c r="U9226" s="368"/>
      <c r="V9226" s="1"/>
      <c r="W9226" s="1"/>
      <c r="X9226" s="1"/>
      <c r="Y9226" s="1"/>
      <c r="Z9226" s="1"/>
      <c r="AA9226" s="1"/>
      <c r="AB9226" s="1"/>
      <c r="AC9226" s="1"/>
    </row>
    <row r="9227" spans="1:29" ht="15" customHeight="1" x14ac:dyDescent="0.25">
      <c r="A9227" s="342"/>
      <c r="B9227" s="417"/>
      <c r="C9227" s="418"/>
      <c r="S9227" s="367"/>
      <c r="T9227" s="367"/>
      <c r="U9227" s="368"/>
      <c r="V9227" s="1"/>
      <c r="W9227" s="1"/>
      <c r="X9227" s="1"/>
      <c r="Y9227" s="1"/>
      <c r="Z9227" s="1"/>
      <c r="AA9227" s="1"/>
      <c r="AB9227" s="1"/>
      <c r="AC9227" s="1"/>
    </row>
    <row r="9228" spans="1:29" ht="15" customHeight="1" x14ac:dyDescent="0.25">
      <c r="A9228" s="342"/>
      <c r="B9228" s="417"/>
      <c r="C9228" s="418"/>
      <c r="S9228" s="367"/>
      <c r="T9228" s="367"/>
      <c r="U9228" s="368"/>
      <c r="V9228" s="1"/>
      <c r="W9228" s="1"/>
      <c r="X9228" s="1"/>
      <c r="Y9228" s="1"/>
      <c r="Z9228" s="1"/>
      <c r="AA9228" s="1"/>
      <c r="AB9228" s="1"/>
      <c r="AC9228" s="1"/>
    </row>
    <row r="9229" spans="1:29" ht="15" customHeight="1" x14ac:dyDescent="0.25">
      <c r="A9229" s="342"/>
      <c r="B9229" s="417"/>
      <c r="C9229" s="418"/>
      <c r="S9229" s="367"/>
      <c r="T9229" s="367"/>
      <c r="U9229" s="368"/>
      <c r="V9229" s="1"/>
      <c r="W9229" s="1"/>
      <c r="X9229" s="1"/>
      <c r="Y9229" s="1"/>
      <c r="Z9229" s="1"/>
      <c r="AA9229" s="1"/>
      <c r="AB9229" s="1"/>
      <c r="AC9229" s="1"/>
    </row>
    <row r="9230" spans="1:29" ht="15" customHeight="1" x14ac:dyDescent="0.25">
      <c r="A9230" s="342"/>
      <c r="B9230" s="417"/>
      <c r="C9230" s="418"/>
      <c r="S9230" s="367"/>
      <c r="T9230" s="367"/>
      <c r="U9230" s="368"/>
      <c r="V9230" s="1"/>
      <c r="W9230" s="1"/>
      <c r="X9230" s="1"/>
      <c r="Y9230" s="1"/>
      <c r="Z9230" s="1"/>
      <c r="AA9230" s="1"/>
      <c r="AB9230" s="1"/>
      <c r="AC9230" s="1"/>
    </row>
    <row r="9231" spans="1:29" ht="15" customHeight="1" x14ac:dyDescent="0.25">
      <c r="A9231" s="342"/>
      <c r="B9231" s="417"/>
      <c r="C9231" s="418"/>
      <c r="S9231" s="367"/>
      <c r="T9231" s="367"/>
      <c r="U9231" s="368"/>
      <c r="V9231" s="1"/>
      <c r="W9231" s="1"/>
      <c r="X9231" s="1"/>
      <c r="Y9231" s="1"/>
      <c r="Z9231" s="1"/>
      <c r="AA9231" s="1"/>
      <c r="AB9231" s="1"/>
      <c r="AC9231" s="1"/>
    </row>
    <row r="9232" spans="1:29" ht="15" customHeight="1" x14ac:dyDescent="0.25">
      <c r="A9232" s="342"/>
      <c r="B9232" s="417"/>
      <c r="C9232" s="418"/>
      <c r="S9232" s="367"/>
      <c r="T9232" s="367"/>
      <c r="U9232" s="368"/>
      <c r="V9232" s="1"/>
      <c r="W9232" s="1"/>
      <c r="X9232" s="1"/>
      <c r="Y9232" s="1"/>
      <c r="Z9232" s="1"/>
      <c r="AA9232" s="1"/>
      <c r="AB9232" s="1"/>
      <c r="AC9232" s="1"/>
    </row>
    <row r="9233" spans="1:29" ht="15" customHeight="1" x14ac:dyDescent="0.25">
      <c r="A9233" s="342"/>
      <c r="B9233" s="417"/>
      <c r="C9233" s="418"/>
      <c r="S9233" s="367"/>
      <c r="T9233" s="367"/>
      <c r="U9233" s="368"/>
      <c r="V9233" s="1"/>
      <c r="W9233" s="1"/>
      <c r="X9233" s="1"/>
      <c r="Y9233" s="1"/>
      <c r="Z9233" s="1"/>
      <c r="AA9233" s="1"/>
      <c r="AB9233" s="1"/>
      <c r="AC9233" s="1"/>
    </row>
    <row r="9234" spans="1:29" ht="15" customHeight="1" x14ac:dyDescent="0.25">
      <c r="A9234" s="342"/>
      <c r="B9234" s="417"/>
      <c r="C9234" s="418"/>
      <c r="S9234" s="367"/>
      <c r="T9234" s="367"/>
      <c r="U9234" s="368"/>
      <c r="V9234" s="1"/>
      <c r="W9234" s="1"/>
      <c r="X9234" s="1"/>
      <c r="Y9234" s="1"/>
      <c r="Z9234" s="1"/>
      <c r="AA9234" s="1"/>
      <c r="AB9234" s="1"/>
      <c r="AC9234" s="1"/>
    </row>
    <row r="9235" spans="1:29" ht="15" customHeight="1" x14ac:dyDescent="0.25">
      <c r="A9235" s="342"/>
      <c r="B9235" s="417"/>
      <c r="C9235" s="418"/>
      <c r="S9235" s="367"/>
      <c r="T9235" s="367"/>
      <c r="U9235" s="368"/>
      <c r="V9235" s="1"/>
      <c r="W9235" s="1"/>
      <c r="X9235" s="1"/>
      <c r="Y9235" s="1"/>
      <c r="Z9235" s="1"/>
      <c r="AA9235" s="1"/>
      <c r="AB9235" s="1"/>
      <c r="AC9235" s="1"/>
    </row>
    <row r="9236" spans="1:29" ht="15" customHeight="1" x14ac:dyDescent="0.25">
      <c r="A9236" s="342"/>
      <c r="B9236" s="417"/>
      <c r="C9236" s="418"/>
      <c r="S9236" s="367"/>
      <c r="T9236" s="367"/>
      <c r="U9236" s="368"/>
      <c r="V9236" s="1"/>
      <c r="W9236" s="1"/>
      <c r="X9236" s="1"/>
      <c r="Y9236" s="1"/>
      <c r="Z9236" s="1"/>
      <c r="AA9236" s="1"/>
      <c r="AB9236" s="1"/>
      <c r="AC9236" s="1"/>
    </row>
    <row r="9237" spans="1:29" ht="15" customHeight="1" x14ac:dyDescent="0.25">
      <c r="A9237" s="342"/>
      <c r="B9237" s="417"/>
      <c r="C9237" s="418"/>
      <c r="S9237" s="367"/>
      <c r="T9237" s="367"/>
      <c r="U9237" s="368"/>
      <c r="V9237" s="1"/>
      <c r="W9237" s="1"/>
      <c r="X9237" s="1"/>
      <c r="Y9237" s="1"/>
      <c r="Z9237" s="1"/>
      <c r="AA9237" s="1"/>
      <c r="AB9237" s="1"/>
      <c r="AC9237" s="1"/>
    </row>
    <row r="9238" spans="1:29" ht="15" customHeight="1" x14ac:dyDescent="0.25">
      <c r="A9238" s="342"/>
      <c r="B9238" s="417"/>
      <c r="C9238" s="418"/>
      <c r="S9238" s="367"/>
      <c r="T9238" s="367"/>
      <c r="U9238" s="368"/>
      <c r="V9238" s="1"/>
      <c r="W9238" s="1"/>
      <c r="X9238" s="1"/>
      <c r="Y9238" s="1"/>
      <c r="Z9238" s="1"/>
      <c r="AA9238" s="1"/>
      <c r="AB9238" s="1"/>
      <c r="AC9238" s="1"/>
    </row>
    <row r="9239" spans="1:29" ht="15" customHeight="1" x14ac:dyDescent="0.25">
      <c r="A9239" s="342"/>
      <c r="B9239" s="417"/>
      <c r="C9239" s="418"/>
      <c r="S9239" s="367"/>
      <c r="T9239" s="367"/>
      <c r="U9239" s="368"/>
      <c r="V9239" s="1"/>
      <c r="W9239" s="1"/>
      <c r="X9239" s="1"/>
      <c r="Y9239" s="1"/>
      <c r="Z9239" s="1"/>
      <c r="AA9239" s="1"/>
      <c r="AB9239" s="1"/>
      <c r="AC9239" s="1"/>
    </row>
    <row r="9240" spans="1:29" ht="15" customHeight="1" x14ac:dyDescent="0.25">
      <c r="A9240" s="342"/>
      <c r="B9240" s="417"/>
      <c r="C9240" s="418"/>
      <c r="S9240" s="367"/>
      <c r="T9240" s="367"/>
      <c r="U9240" s="368"/>
      <c r="V9240" s="1"/>
      <c r="W9240" s="1"/>
      <c r="X9240" s="1"/>
      <c r="Y9240" s="1"/>
      <c r="Z9240" s="1"/>
      <c r="AA9240" s="1"/>
      <c r="AB9240" s="1"/>
      <c r="AC9240" s="1"/>
    </row>
    <row r="9241" spans="1:29" ht="15" customHeight="1" x14ac:dyDescent="0.25">
      <c r="A9241" s="342"/>
      <c r="B9241" s="417"/>
      <c r="C9241" s="418"/>
      <c r="S9241" s="367"/>
      <c r="T9241" s="367"/>
      <c r="U9241" s="368"/>
      <c r="V9241" s="1"/>
      <c r="W9241" s="1"/>
      <c r="X9241" s="1"/>
      <c r="Y9241" s="1"/>
      <c r="Z9241" s="1"/>
      <c r="AA9241" s="1"/>
      <c r="AB9241" s="1"/>
      <c r="AC9241" s="1"/>
    </row>
    <row r="9242" spans="1:29" ht="15" customHeight="1" x14ac:dyDescent="0.25">
      <c r="A9242" s="342"/>
      <c r="B9242" s="417"/>
      <c r="C9242" s="418"/>
      <c r="S9242" s="367"/>
      <c r="T9242" s="367"/>
      <c r="U9242" s="368"/>
      <c r="V9242" s="1"/>
      <c r="W9242" s="1"/>
      <c r="X9242" s="1"/>
      <c r="Y9242" s="1"/>
      <c r="Z9242" s="1"/>
      <c r="AA9242" s="1"/>
      <c r="AB9242" s="1"/>
      <c r="AC9242" s="1"/>
    </row>
    <row r="9243" spans="1:29" ht="15" customHeight="1" x14ac:dyDescent="0.25">
      <c r="A9243" s="342"/>
      <c r="B9243" s="417"/>
      <c r="C9243" s="418"/>
      <c r="S9243" s="367"/>
      <c r="T9243" s="367"/>
      <c r="U9243" s="368"/>
      <c r="V9243" s="1"/>
      <c r="W9243" s="1"/>
      <c r="X9243" s="1"/>
      <c r="Y9243" s="1"/>
      <c r="Z9243" s="1"/>
      <c r="AA9243" s="1"/>
      <c r="AB9243" s="1"/>
      <c r="AC9243" s="1"/>
    </row>
    <row r="9244" spans="1:29" ht="15" customHeight="1" x14ac:dyDescent="0.25">
      <c r="A9244" s="342"/>
      <c r="B9244" s="417"/>
      <c r="C9244" s="418"/>
      <c r="S9244" s="367"/>
      <c r="T9244" s="367"/>
      <c r="U9244" s="368"/>
      <c r="V9244" s="1"/>
      <c r="W9244" s="1"/>
      <c r="X9244" s="1"/>
      <c r="Y9244" s="1"/>
      <c r="Z9244" s="1"/>
      <c r="AA9244" s="1"/>
      <c r="AB9244" s="1"/>
      <c r="AC9244" s="1"/>
    </row>
    <row r="9245" spans="1:29" ht="15" customHeight="1" x14ac:dyDescent="0.25">
      <c r="A9245" s="342"/>
      <c r="B9245" s="417"/>
      <c r="C9245" s="418"/>
      <c r="S9245" s="367"/>
      <c r="T9245" s="367"/>
      <c r="U9245" s="368"/>
      <c r="V9245" s="1"/>
      <c r="W9245" s="1"/>
      <c r="X9245" s="1"/>
      <c r="Y9245" s="1"/>
      <c r="Z9245" s="1"/>
      <c r="AA9245" s="1"/>
      <c r="AB9245" s="1"/>
      <c r="AC9245" s="1"/>
    </row>
    <row r="9246" spans="1:29" ht="15" customHeight="1" x14ac:dyDescent="0.25">
      <c r="A9246" s="342"/>
      <c r="B9246" s="417"/>
      <c r="C9246" s="418"/>
      <c r="S9246" s="367"/>
      <c r="T9246" s="367"/>
      <c r="U9246" s="368"/>
      <c r="V9246" s="1"/>
      <c r="W9246" s="1"/>
      <c r="X9246" s="1"/>
      <c r="Y9246" s="1"/>
      <c r="Z9246" s="1"/>
      <c r="AA9246" s="1"/>
      <c r="AB9246" s="1"/>
      <c r="AC9246" s="1"/>
    </row>
    <row r="9247" spans="1:29" ht="15" customHeight="1" x14ac:dyDescent="0.25">
      <c r="A9247" s="342"/>
      <c r="B9247" s="417"/>
      <c r="C9247" s="418"/>
      <c r="S9247" s="367"/>
      <c r="T9247" s="367"/>
      <c r="U9247" s="368"/>
      <c r="V9247" s="1"/>
      <c r="W9247" s="1"/>
      <c r="X9247" s="1"/>
      <c r="Y9247" s="1"/>
      <c r="Z9247" s="1"/>
      <c r="AA9247" s="1"/>
      <c r="AB9247" s="1"/>
      <c r="AC9247" s="1"/>
    </row>
    <row r="9248" spans="1:29" ht="15" customHeight="1" x14ac:dyDescent="0.25">
      <c r="A9248" s="342"/>
      <c r="B9248" s="417"/>
      <c r="C9248" s="418"/>
      <c r="S9248" s="367"/>
      <c r="T9248" s="367"/>
      <c r="U9248" s="368"/>
      <c r="V9248" s="1"/>
      <c r="W9248" s="1"/>
      <c r="X9248" s="1"/>
      <c r="Y9248" s="1"/>
      <c r="Z9248" s="1"/>
      <c r="AA9248" s="1"/>
      <c r="AB9248" s="1"/>
      <c r="AC9248" s="1"/>
    </row>
    <row r="9249" spans="1:29" ht="15" customHeight="1" x14ac:dyDescent="0.25">
      <c r="A9249" s="342"/>
      <c r="B9249" s="417"/>
      <c r="C9249" s="418"/>
      <c r="S9249" s="367"/>
      <c r="T9249" s="367"/>
      <c r="U9249" s="368"/>
      <c r="V9249" s="1"/>
      <c r="W9249" s="1"/>
      <c r="X9249" s="1"/>
      <c r="Y9249" s="1"/>
      <c r="Z9249" s="1"/>
      <c r="AA9249" s="1"/>
      <c r="AB9249" s="1"/>
      <c r="AC9249" s="1"/>
    </row>
    <row r="9250" spans="1:29" ht="15" customHeight="1" x14ac:dyDescent="0.25">
      <c r="A9250" s="342"/>
      <c r="B9250" s="417"/>
      <c r="C9250" s="418"/>
      <c r="S9250" s="367"/>
      <c r="T9250" s="367"/>
      <c r="U9250" s="368"/>
      <c r="V9250" s="1"/>
      <c r="W9250" s="1"/>
      <c r="X9250" s="1"/>
      <c r="Y9250" s="1"/>
      <c r="Z9250" s="1"/>
      <c r="AA9250" s="1"/>
      <c r="AB9250" s="1"/>
      <c r="AC9250" s="1"/>
    </row>
    <row r="9251" spans="1:29" ht="15" customHeight="1" x14ac:dyDescent="0.25">
      <c r="A9251" s="342"/>
      <c r="B9251" s="417"/>
      <c r="C9251" s="418"/>
      <c r="S9251" s="367"/>
      <c r="T9251" s="367"/>
      <c r="U9251" s="368"/>
      <c r="V9251" s="1"/>
      <c r="W9251" s="1"/>
      <c r="X9251" s="1"/>
      <c r="Y9251" s="1"/>
      <c r="Z9251" s="1"/>
      <c r="AA9251" s="1"/>
      <c r="AB9251" s="1"/>
      <c r="AC9251" s="1"/>
    </row>
    <row r="9252" spans="1:29" ht="15" customHeight="1" x14ac:dyDescent="0.25">
      <c r="A9252" s="342"/>
      <c r="B9252" s="417"/>
      <c r="C9252" s="418"/>
      <c r="S9252" s="367"/>
      <c r="T9252" s="367"/>
      <c r="U9252" s="368"/>
      <c r="V9252" s="1"/>
      <c r="W9252" s="1"/>
      <c r="X9252" s="1"/>
      <c r="Y9252" s="1"/>
      <c r="Z9252" s="1"/>
      <c r="AA9252" s="1"/>
      <c r="AB9252" s="1"/>
      <c r="AC9252" s="1"/>
    </row>
    <row r="9253" spans="1:29" ht="15" customHeight="1" x14ac:dyDescent="0.25">
      <c r="A9253" s="342"/>
      <c r="B9253" s="417"/>
      <c r="C9253" s="418"/>
      <c r="S9253" s="367"/>
      <c r="T9253" s="367"/>
      <c r="U9253" s="368"/>
      <c r="V9253" s="1"/>
      <c r="W9253" s="1"/>
      <c r="X9253" s="1"/>
      <c r="Y9253" s="1"/>
      <c r="Z9253" s="1"/>
      <c r="AA9253" s="1"/>
      <c r="AB9253" s="1"/>
      <c r="AC9253" s="1"/>
    </row>
    <row r="9254" spans="1:29" ht="15" customHeight="1" x14ac:dyDescent="0.25">
      <c r="A9254" s="342"/>
      <c r="B9254" s="417"/>
      <c r="C9254" s="418"/>
      <c r="S9254" s="367"/>
      <c r="T9254" s="367"/>
      <c r="U9254" s="368"/>
      <c r="V9254" s="1"/>
      <c r="W9254" s="1"/>
      <c r="X9254" s="1"/>
      <c r="Y9254" s="1"/>
      <c r="Z9254" s="1"/>
      <c r="AA9254" s="1"/>
      <c r="AB9254" s="1"/>
      <c r="AC9254" s="1"/>
    </row>
    <row r="9255" spans="1:29" ht="15" customHeight="1" x14ac:dyDescent="0.25">
      <c r="A9255" s="342"/>
      <c r="B9255" s="417"/>
      <c r="C9255" s="418"/>
      <c r="S9255" s="367"/>
      <c r="T9255" s="367"/>
      <c r="U9255" s="368"/>
      <c r="V9255" s="1"/>
      <c r="W9255" s="1"/>
      <c r="X9255" s="1"/>
      <c r="Y9255" s="1"/>
      <c r="Z9255" s="1"/>
      <c r="AA9255" s="1"/>
      <c r="AB9255" s="1"/>
      <c r="AC9255" s="1"/>
    </row>
    <row r="9256" spans="1:29" ht="15" customHeight="1" x14ac:dyDescent="0.25">
      <c r="A9256" s="342"/>
      <c r="B9256" s="417"/>
      <c r="C9256" s="418"/>
      <c r="S9256" s="367"/>
      <c r="T9256" s="367"/>
      <c r="U9256" s="368"/>
      <c r="V9256" s="1"/>
      <c r="W9256" s="1"/>
      <c r="X9256" s="1"/>
      <c r="Y9256" s="1"/>
      <c r="Z9256" s="1"/>
      <c r="AA9256" s="1"/>
      <c r="AB9256" s="1"/>
      <c r="AC9256" s="1"/>
    </row>
    <row r="9257" spans="1:29" ht="15" customHeight="1" x14ac:dyDescent="0.25">
      <c r="A9257" s="342"/>
      <c r="B9257" s="417"/>
      <c r="C9257" s="418"/>
      <c r="S9257" s="367"/>
      <c r="T9257" s="367"/>
      <c r="U9257" s="368"/>
      <c r="V9257" s="1"/>
      <c r="W9257" s="1"/>
      <c r="X9257" s="1"/>
      <c r="Y9257" s="1"/>
      <c r="Z9257" s="1"/>
      <c r="AA9257" s="1"/>
      <c r="AB9257" s="1"/>
      <c r="AC9257" s="1"/>
    </row>
    <row r="9258" spans="1:29" ht="15" customHeight="1" x14ac:dyDescent="0.25">
      <c r="A9258" s="342"/>
      <c r="B9258" s="417"/>
      <c r="C9258" s="418"/>
      <c r="S9258" s="367"/>
      <c r="T9258" s="367"/>
      <c r="U9258" s="368"/>
      <c r="V9258" s="1"/>
      <c r="W9258" s="1"/>
      <c r="X9258" s="1"/>
      <c r="Y9258" s="1"/>
      <c r="Z9258" s="1"/>
      <c r="AA9258" s="1"/>
      <c r="AB9258" s="1"/>
      <c r="AC9258" s="1"/>
    </row>
    <row r="9259" spans="1:29" ht="15" customHeight="1" x14ac:dyDescent="0.25">
      <c r="A9259" s="342"/>
      <c r="B9259" s="417"/>
      <c r="C9259" s="418"/>
      <c r="S9259" s="367"/>
      <c r="T9259" s="367"/>
      <c r="U9259" s="368"/>
      <c r="V9259" s="1"/>
      <c r="W9259" s="1"/>
      <c r="X9259" s="1"/>
      <c r="Y9259" s="1"/>
      <c r="Z9259" s="1"/>
      <c r="AA9259" s="1"/>
      <c r="AB9259" s="1"/>
      <c r="AC9259" s="1"/>
    </row>
    <row r="9260" spans="1:29" ht="15" customHeight="1" x14ac:dyDescent="0.25">
      <c r="A9260" s="342"/>
      <c r="B9260" s="417"/>
      <c r="C9260" s="418"/>
      <c r="S9260" s="367"/>
      <c r="T9260" s="367"/>
      <c r="U9260" s="368"/>
      <c r="V9260" s="1"/>
      <c r="W9260" s="1"/>
      <c r="X9260" s="1"/>
      <c r="Y9260" s="1"/>
      <c r="Z9260" s="1"/>
      <c r="AA9260" s="1"/>
      <c r="AB9260" s="1"/>
      <c r="AC9260" s="1"/>
    </row>
    <row r="9261" spans="1:29" ht="15" customHeight="1" x14ac:dyDescent="0.25">
      <c r="A9261" s="342"/>
      <c r="B9261" s="417"/>
      <c r="C9261" s="418"/>
      <c r="S9261" s="367"/>
      <c r="T9261" s="367"/>
      <c r="U9261" s="368"/>
      <c r="V9261" s="1"/>
      <c r="W9261" s="1"/>
      <c r="X9261" s="1"/>
      <c r="Y9261" s="1"/>
      <c r="Z9261" s="1"/>
      <c r="AA9261" s="1"/>
      <c r="AB9261" s="1"/>
      <c r="AC9261" s="1"/>
    </row>
    <row r="9262" spans="1:29" ht="15" customHeight="1" x14ac:dyDescent="0.25">
      <c r="A9262" s="342"/>
      <c r="B9262" s="417"/>
      <c r="C9262" s="418"/>
      <c r="S9262" s="367"/>
      <c r="T9262" s="367"/>
      <c r="U9262" s="368"/>
      <c r="V9262" s="1"/>
      <c r="W9262" s="1"/>
      <c r="X9262" s="1"/>
      <c r="Y9262" s="1"/>
      <c r="Z9262" s="1"/>
      <c r="AA9262" s="1"/>
      <c r="AB9262" s="1"/>
      <c r="AC9262" s="1"/>
    </row>
    <row r="9263" spans="1:29" ht="15" customHeight="1" x14ac:dyDescent="0.25">
      <c r="A9263" s="342"/>
      <c r="B9263" s="417"/>
      <c r="C9263" s="418"/>
      <c r="S9263" s="367"/>
      <c r="T9263" s="367"/>
      <c r="U9263" s="368"/>
      <c r="V9263" s="1"/>
      <c r="W9263" s="1"/>
      <c r="X9263" s="1"/>
      <c r="Y9263" s="1"/>
      <c r="Z9263" s="1"/>
      <c r="AA9263" s="1"/>
      <c r="AB9263" s="1"/>
      <c r="AC9263" s="1"/>
    </row>
    <row r="9264" spans="1:29" ht="15" customHeight="1" x14ac:dyDescent="0.25">
      <c r="A9264" s="342"/>
      <c r="B9264" s="417"/>
      <c r="C9264" s="418"/>
      <c r="S9264" s="367"/>
      <c r="T9264" s="367"/>
      <c r="U9264" s="368"/>
      <c r="V9264" s="1"/>
      <c r="W9264" s="1"/>
      <c r="X9264" s="1"/>
      <c r="Y9264" s="1"/>
      <c r="Z9264" s="1"/>
      <c r="AA9264" s="1"/>
      <c r="AB9264" s="1"/>
      <c r="AC9264" s="1"/>
    </row>
    <row r="9265" spans="1:29" ht="15" customHeight="1" x14ac:dyDescent="0.25">
      <c r="A9265" s="342"/>
      <c r="B9265" s="417"/>
      <c r="C9265" s="418"/>
      <c r="S9265" s="367"/>
      <c r="T9265" s="367"/>
      <c r="U9265" s="368"/>
      <c r="V9265" s="1"/>
      <c r="W9265" s="1"/>
      <c r="X9265" s="1"/>
      <c r="Y9265" s="1"/>
      <c r="Z9265" s="1"/>
      <c r="AA9265" s="1"/>
      <c r="AB9265" s="1"/>
      <c r="AC9265" s="1"/>
    </row>
    <row r="9266" spans="1:29" ht="15" customHeight="1" x14ac:dyDescent="0.25">
      <c r="A9266" s="342"/>
      <c r="B9266" s="417"/>
      <c r="C9266" s="418"/>
      <c r="S9266" s="367"/>
      <c r="T9266" s="367"/>
      <c r="U9266" s="368"/>
      <c r="V9266" s="1"/>
      <c r="W9266" s="1"/>
      <c r="X9266" s="1"/>
      <c r="Y9266" s="1"/>
      <c r="Z9266" s="1"/>
      <c r="AA9266" s="1"/>
      <c r="AB9266" s="1"/>
      <c r="AC9266" s="1"/>
    </row>
    <row r="9267" spans="1:29" ht="15" customHeight="1" x14ac:dyDescent="0.25">
      <c r="A9267" s="342"/>
      <c r="B9267" s="417"/>
      <c r="C9267" s="418"/>
      <c r="S9267" s="367"/>
      <c r="T9267" s="367"/>
      <c r="U9267" s="368"/>
      <c r="V9267" s="1"/>
      <c r="W9267" s="1"/>
      <c r="X9267" s="1"/>
      <c r="Y9267" s="1"/>
      <c r="Z9267" s="1"/>
      <c r="AA9267" s="1"/>
      <c r="AB9267" s="1"/>
      <c r="AC9267" s="1"/>
    </row>
    <row r="9268" spans="1:29" ht="15" customHeight="1" x14ac:dyDescent="0.25">
      <c r="A9268" s="342"/>
      <c r="B9268" s="417"/>
      <c r="C9268" s="418"/>
      <c r="S9268" s="367"/>
      <c r="T9268" s="367"/>
      <c r="U9268" s="368"/>
      <c r="V9268" s="1"/>
      <c r="W9268" s="1"/>
      <c r="X9268" s="1"/>
      <c r="Y9268" s="1"/>
      <c r="Z9268" s="1"/>
      <c r="AA9268" s="1"/>
      <c r="AB9268" s="1"/>
      <c r="AC9268" s="1"/>
    </row>
    <row r="9269" spans="1:29" ht="15" customHeight="1" x14ac:dyDescent="0.25">
      <c r="A9269" s="342"/>
      <c r="B9269" s="417"/>
      <c r="C9269" s="418"/>
      <c r="S9269" s="367"/>
      <c r="T9269" s="367"/>
      <c r="U9269" s="368"/>
      <c r="V9269" s="1"/>
      <c r="W9269" s="1"/>
      <c r="X9269" s="1"/>
      <c r="Y9269" s="1"/>
      <c r="Z9269" s="1"/>
      <c r="AA9269" s="1"/>
      <c r="AB9269" s="1"/>
      <c r="AC9269" s="1"/>
    </row>
    <row r="9270" spans="1:29" ht="15" customHeight="1" x14ac:dyDescent="0.25">
      <c r="A9270" s="342"/>
      <c r="B9270" s="417"/>
      <c r="C9270" s="418"/>
      <c r="S9270" s="367"/>
      <c r="T9270" s="367"/>
      <c r="U9270" s="368"/>
      <c r="V9270" s="1"/>
      <c r="W9270" s="1"/>
      <c r="X9270" s="1"/>
      <c r="Y9270" s="1"/>
      <c r="Z9270" s="1"/>
      <c r="AA9270" s="1"/>
      <c r="AB9270" s="1"/>
      <c r="AC9270" s="1"/>
    </row>
    <row r="9271" spans="1:29" ht="15" customHeight="1" x14ac:dyDescent="0.25">
      <c r="A9271" s="342"/>
      <c r="B9271" s="417"/>
      <c r="C9271" s="418"/>
      <c r="S9271" s="367"/>
      <c r="T9271" s="367"/>
      <c r="U9271" s="368"/>
      <c r="V9271" s="1"/>
      <c r="W9271" s="1"/>
      <c r="X9271" s="1"/>
      <c r="Y9271" s="1"/>
      <c r="Z9271" s="1"/>
      <c r="AA9271" s="1"/>
      <c r="AB9271" s="1"/>
      <c r="AC9271" s="1"/>
    </row>
    <row r="9272" spans="1:29" ht="15" customHeight="1" x14ac:dyDescent="0.25">
      <c r="A9272" s="342"/>
      <c r="B9272" s="417"/>
      <c r="C9272" s="418"/>
      <c r="S9272" s="367"/>
      <c r="T9272" s="367"/>
      <c r="U9272" s="368"/>
      <c r="V9272" s="1"/>
      <c r="W9272" s="1"/>
      <c r="X9272" s="1"/>
      <c r="Y9272" s="1"/>
      <c r="Z9272" s="1"/>
      <c r="AA9272" s="1"/>
      <c r="AB9272" s="1"/>
      <c r="AC9272" s="1"/>
    </row>
    <row r="9273" spans="1:29" ht="15" customHeight="1" x14ac:dyDescent="0.25">
      <c r="A9273" s="342"/>
      <c r="B9273" s="417"/>
      <c r="C9273" s="418"/>
      <c r="S9273" s="367"/>
      <c r="T9273" s="367"/>
      <c r="U9273" s="368"/>
      <c r="V9273" s="1"/>
      <c r="W9273" s="1"/>
      <c r="X9273" s="1"/>
      <c r="Y9273" s="1"/>
      <c r="Z9273" s="1"/>
      <c r="AA9273" s="1"/>
      <c r="AB9273" s="1"/>
      <c r="AC9273" s="1"/>
    </row>
    <row r="9274" spans="1:29" ht="15" customHeight="1" x14ac:dyDescent="0.25">
      <c r="A9274" s="342"/>
      <c r="B9274" s="417"/>
      <c r="C9274" s="418"/>
      <c r="S9274" s="367"/>
      <c r="T9274" s="367"/>
      <c r="U9274" s="368"/>
      <c r="V9274" s="1"/>
      <c r="W9274" s="1"/>
      <c r="X9274" s="1"/>
      <c r="Y9274" s="1"/>
      <c r="Z9274" s="1"/>
      <c r="AA9274" s="1"/>
      <c r="AB9274" s="1"/>
      <c r="AC9274" s="1"/>
    </row>
    <row r="9275" spans="1:29" ht="15" customHeight="1" x14ac:dyDescent="0.25">
      <c r="A9275" s="342"/>
      <c r="B9275" s="417"/>
      <c r="C9275" s="418"/>
      <c r="S9275" s="367"/>
      <c r="T9275" s="367"/>
      <c r="U9275" s="368"/>
      <c r="V9275" s="1"/>
      <c r="W9275" s="1"/>
      <c r="X9275" s="1"/>
      <c r="Y9275" s="1"/>
      <c r="Z9275" s="1"/>
      <c r="AA9275" s="1"/>
      <c r="AB9275" s="1"/>
      <c r="AC9275" s="1"/>
    </row>
    <row r="9276" spans="1:29" ht="15" customHeight="1" x14ac:dyDescent="0.25">
      <c r="A9276" s="342"/>
      <c r="B9276" s="417"/>
      <c r="C9276" s="418"/>
      <c r="S9276" s="367"/>
      <c r="T9276" s="367"/>
      <c r="U9276" s="368"/>
      <c r="V9276" s="1"/>
      <c r="W9276" s="1"/>
      <c r="X9276" s="1"/>
      <c r="Y9276" s="1"/>
      <c r="Z9276" s="1"/>
      <c r="AA9276" s="1"/>
      <c r="AB9276" s="1"/>
      <c r="AC9276" s="1"/>
    </row>
    <row r="9277" spans="1:29" ht="15" customHeight="1" x14ac:dyDescent="0.25">
      <c r="A9277" s="342"/>
      <c r="B9277" s="417"/>
      <c r="C9277" s="418"/>
      <c r="S9277" s="367"/>
      <c r="T9277" s="367"/>
      <c r="U9277" s="368"/>
      <c r="V9277" s="1"/>
      <c r="W9277" s="1"/>
      <c r="X9277" s="1"/>
      <c r="Y9277" s="1"/>
      <c r="Z9277" s="1"/>
      <c r="AA9277" s="1"/>
      <c r="AB9277" s="1"/>
      <c r="AC9277" s="1"/>
    </row>
    <row r="9278" spans="1:29" ht="15" customHeight="1" x14ac:dyDescent="0.25">
      <c r="A9278" s="342"/>
      <c r="B9278" s="417"/>
      <c r="C9278" s="418"/>
      <c r="S9278" s="367"/>
      <c r="T9278" s="367"/>
      <c r="U9278" s="368"/>
      <c r="V9278" s="1"/>
      <c r="W9278" s="1"/>
      <c r="X9278" s="1"/>
      <c r="Y9278" s="1"/>
      <c r="Z9278" s="1"/>
      <c r="AA9278" s="1"/>
      <c r="AB9278" s="1"/>
      <c r="AC9278" s="1"/>
    </row>
    <row r="9279" spans="1:29" ht="15" customHeight="1" x14ac:dyDescent="0.25">
      <c r="A9279" s="342"/>
      <c r="B9279" s="417"/>
      <c r="C9279" s="418"/>
      <c r="S9279" s="367"/>
      <c r="T9279" s="367"/>
      <c r="U9279" s="368"/>
      <c r="V9279" s="1"/>
      <c r="W9279" s="1"/>
      <c r="X9279" s="1"/>
      <c r="Y9279" s="1"/>
      <c r="Z9279" s="1"/>
      <c r="AA9279" s="1"/>
      <c r="AB9279" s="1"/>
      <c r="AC9279" s="1"/>
    </row>
    <row r="9280" spans="1:29" ht="15" customHeight="1" x14ac:dyDescent="0.25">
      <c r="A9280" s="342"/>
      <c r="B9280" s="417"/>
      <c r="C9280" s="418"/>
      <c r="S9280" s="367"/>
      <c r="T9280" s="367"/>
      <c r="U9280" s="368"/>
      <c r="V9280" s="1"/>
      <c r="W9280" s="1"/>
      <c r="X9280" s="1"/>
      <c r="Y9280" s="1"/>
      <c r="Z9280" s="1"/>
      <c r="AA9280" s="1"/>
      <c r="AB9280" s="1"/>
      <c r="AC9280" s="1"/>
    </row>
    <row r="9281" spans="1:29" ht="15" customHeight="1" x14ac:dyDescent="0.25">
      <c r="A9281" s="342"/>
      <c r="B9281" s="417"/>
      <c r="C9281" s="418"/>
      <c r="S9281" s="367"/>
      <c r="T9281" s="367"/>
      <c r="U9281" s="368"/>
      <c r="V9281" s="1"/>
      <c r="W9281" s="1"/>
      <c r="X9281" s="1"/>
      <c r="Y9281" s="1"/>
      <c r="Z9281" s="1"/>
      <c r="AA9281" s="1"/>
      <c r="AB9281" s="1"/>
      <c r="AC9281" s="1"/>
    </row>
    <row r="9282" spans="1:29" ht="15" customHeight="1" x14ac:dyDescent="0.25">
      <c r="A9282" s="342"/>
      <c r="B9282" s="417"/>
      <c r="C9282" s="418"/>
      <c r="S9282" s="367"/>
      <c r="T9282" s="367"/>
      <c r="U9282" s="368"/>
      <c r="V9282" s="1"/>
      <c r="W9282" s="1"/>
      <c r="X9282" s="1"/>
      <c r="Y9282" s="1"/>
      <c r="Z9282" s="1"/>
      <c r="AA9282" s="1"/>
      <c r="AB9282" s="1"/>
      <c r="AC9282" s="1"/>
    </row>
    <row r="9283" spans="1:29" ht="15" customHeight="1" x14ac:dyDescent="0.25">
      <c r="A9283" s="342"/>
      <c r="B9283" s="417"/>
      <c r="C9283" s="418"/>
      <c r="S9283" s="367"/>
      <c r="T9283" s="367"/>
      <c r="U9283" s="368"/>
      <c r="V9283" s="1"/>
      <c r="W9283" s="1"/>
      <c r="X9283" s="1"/>
      <c r="Y9283" s="1"/>
      <c r="Z9283" s="1"/>
      <c r="AA9283" s="1"/>
      <c r="AB9283" s="1"/>
      <c r="AC9283" s="1"/>
    </row>
    <row r="9284" spans="1:29" ht="15" customHeight="1" x14ac:dyDescent="0.25">
      <c r="A9284" s="342"/>
      <c r="B9284" s="417"/>
      <c r="C9284" s="418"/>
      <c r="S9284" s="367"/>
      <c r="T9284" s="367"/>
      <c r="U9284" s="368"/>
      <c r="V9284" s="1"/>
      <c r="W9284" s="1"/>
      <c r="X9284" s="1"/>
      <c r="Y9284" s="1"/>
      <c r="Z9284" s="1"/>
      <c r="AA9284" s="1"/>
      <c r="AB9284" s="1"/>
      <c r="AC9284" s="1"/>
    </row>
    <row r="9285" spans="1:29" ht="15" customHeight="1" x14ac:dyDescent="0.25">
      <c r="A9285" s="342"/>
      <c r="B9285" s="417"/>
      <c r="C9285" s="418"/>
      <c r="S9285" s="367"/>
      <c r="T9285" s="367"/>
      <c r="U9285" s="368"/>
      <c r="V9285" s="1"/>
      <c r="W9285" s="1"/>
      <c r="X9285" s="1"/>
      <c r="Y9285" s="1"/>
      <c r="Z9285" s="1"/>
      <c r="AA9285" s="1"/>
      <c r="AB9285" s="1"/>
      <c r="AC9285" s="1"/>
    </row>
    <row r="9286" spans="1:29" ht="15" customHeight="1" x14ac:dyDescent="0.25">
      <c r="A9286" s="342"/>
      <c r="B9286" s="417"/>
      <c r="C9286" s="418"/>
      <c r="S9286" s="367"/>
      <c r="T9286" s="367"/>
      <c r="U9286" s="368"/>
      <c r="V9286" s="1"/>
      <c r="W9286" s="1"/>
      <c r="X9286" s="1"/>
      <c r="Y9286" s="1"/>
      <c r="Z9286" s="1"/>
      <c r="AA9286" s="1"/>
      <c r="AB9286" s="1"/>
      <c r="AC9286" s="1"/>
    </row>
    <row r="9287" spans="1:29" ht="15" customHeight="1" x14ac:dyDescent="0.25">
      <c r="A9287" s="342"/>
      <c r="B9287" s="417"/>
      <c r="C9287" s="418"/>
      <c r="S9287" s="367"/>
      <c r="T9287" s="367"/>
      <c r="U9287" s="368"/>
      <c r="V9287" s="1"/>
      <c r="W9287" s="1"/>
      <c r="X9287" s="1"/>
      <c r="Y9287" s="1"/>
      <c r="Z9287" s="1"/>
      <c r="AA9287" s="1"/>
      <c r="AB9287" s="1"/>
      <c r="AC9287" s="1"/>
    </row>
    <row r="9288" spans="1:29" ht="15" customHeight="1" x14ac:dyDescent="0.25">
      <c r="A9288" s="342"/>
      <c r="B9288" s="417"/>
      <c r="C9288" s="418"/>
      <c r="S9288" s="367"/>
      <c r="T9288" s="367"/>
      <c r="U9288" s="368"/>
      <c r="V9288" s="1"/>
      <c r="W9288" s="1"/>
      <c r="X9288" s="1"/>
      <c r="Y9288" s="1"/>
      <c r="Z9288" s="1"/>
      <c r="AA9288" s="1"/>
      <c r="AB9288" s="1"/>
      <c r="AC9288" s="1"/>
    </row>
    <row r="9289" spans="1:29" ht="15" customHeight="1" x14ac:dyDescent="0.25">
      <c r="A9289" s="342"/>
      <c r="B9289" s="417"/>
      <c r="C9289" s="418"/>
      <c r="S9289" s="367"/>
      <c r="T9289" s="367"/>
      <c r="U9289" s="368"/>
      <c r="V9289" s="1"/>
      <c r="W9289" s="1"/>
      <c r="X9289" s="1"/>
      <c r="Y9289" s="1"/>
      <c r="Z9289" s="1"/>
      <c r="AA9289" s="1"/>
      <c r="AB9289" s="1"/>
      <c r="AC9289" s="1"/>
    </row>
    <row r="9290" spans="1:29" ht="15" customHeight="1" x14ac:dyDescent="0.25">
      <c r="A9290" s="342"/>
      <c r="B9290" s="417"/>
      <c r="C9290" s="418"/>
      <c r="S9290" s="367"/>
      <c r="T9290" s="367"/>
      <c r="U9290" s="368"/>
      <c r="V9290" s="1"/>
      <c r="W9290" s="1"/>
      <c r="X9290" s="1"/>
      <c r="Y9290" s="1"/>
      <c r="Z9290" s="1"/>
      <c r="AA9290" s="1"/>
      <c r="AB9290" s="1"/>
      <c r="AC9290" s="1"/>
    </row>
    <row r="9291" spans="1:29" ht="15" customHeight="1" x14ac:dyDescent="0.25">
      <c r="A9291" s="342"/>
      <c r="B9291" s="417"/>
      <c r="C9291" s="418"/>
      <c r="S9291" s="367"/>
      <c r="T9291" s="367"/>
      <c r="U9291" s="368"/>
      <c r="V9291" s="1"/>
      <c r="W9291" s="1"/>
      <c r="X9291" s="1"/>
      <c r="Y9291" s="1"/>
      <c r="Z9291" s="1"/>
      <c r="AA9291" s="1"/>
      <c r="AB9291" s="1"/>
      <c r="AC9291" s="1"/>
    </row>
    <row r="9292" spans="1:29" ht="15" customHeight="1" x14ac:dyDescent="0.25">
      <c r="A9292" s="342"/>
      <c r="B9292" s="417"/>
      <c r="C9292" s="418"/>
      <c r="S9292" s="367"/>
      <c r="T9292" s="367"/>
      <c r="U9292" s="368"/>
      <c r="V9292" s="1"/>
      <c r="W9292" s="1"/>
      <c r="X9292" s="1"/>
      <c r="Y9292" s="1"/>
      <c r="Z9292" s="1"/>
      <c r="AA9292" s="1"/>
      <c r="AB9292" s="1"/>
      <c r="AC9292" s="1"/>
    </row>
    <row r="9293" spans="1:29" ht="15" customHeight="1" x14ac:dyDescent="0.25">
      <c r="A9293" s="342"/>
      <c r="B9293" s="417"/>
      <c r="C9293" s="418"/>
      <c r="S9293" s="367"/>
      <c r="T9293" s="367"/>
      <c r="U9293" s="368"/>
      <c r="V9293" s="1"/>
      <c r="W9293" s="1"/>
      <c r="X9293" s="1"/>
      <c r="Y9293" s="1"/>
      <c r="Z9293" s="1"/>
      <c r="AA9293" s="1"/>
      <c r="AB9293" s="1"/>
      <c r="AC9293" s="1"/>
    </row>
    <row r="9294" spans="1:29" ht="15" customHeight="1" x14ac:dyDescent="0.25">
      <c r="A9294" s="342"/>
      <c r="B9294" s="417"/>
      <c r="C9294" s="418"/>
      <c r="S9294" s="367"/>
      <c r="T9294" s="367"/>
      <c r="U9294" s="368"/>
      <c r="V9294" s="1"/>
      <c r="W9294" s="1"/>
      <c r="X9294" s="1"/>
      <c r="Y9294" s="1"/>
      <c r="Z9294" s="1"/>
      <c r="AA9294" s="1"/>
      <c r="AB9294" s="1"/>
      <c r="AC9294" s="1"/>
    </row>
    <row r="9295" spans="1:29" ht="15" customHeight="1" x14ac:dyDescent="0.25">
      <c r="A9295" s="342"/>
      <c r="B9295" s="417"/>
      <c r="C9295" s="418"/>
      <c r="S9295" s="367"/>
      <c r="T9295" s="367"/>
      <c r="U9295" s="368"/>
      <c r="V9295" s="1"/>
      <c r="W9295" s="1"/>
      <c r="X9295" s="1"/>
      <c r="Y9295" s="1"/>
      <c r="Z9295" s="1"/>
      <c r="AA9295" s="1"/>
      <c r="AB9295" s="1"/>
      <c r="AC9295" s="1"/>
    </row>
    <row r="9296" spans="1:29" ht="15" customHeight="1" x14ac:dyDescent="0.25">
      <c r="A9296" s="342"/>
      <c r="B9296" s="417"/>
      <c r="C9296" s="418"/>
      <c r="S9296" s="367"/>
      <c r="T9296" s="367"/>
      <c r="U9296" s="368"/>
      <c r="V9296" s="1"/>
      <c r="W9296" s="1"/>
      <c r="X9296" s="1"/>
      <c r="Y9296" s="1"/>
      <c r="Z9296" s="1"/>
      <c r="AA9296" s="1"/>
      <c r="AB9296" s="1"/>
      <c r="AC9296" s="1"/>
    </row>
    <row r="9297" spans="1:29" ht="15" customHeight="1" x14ac:dyDescent="0.25">
      <c r="A9297" s="342"/>
      <c r="B9297" s="417"/>
      <c r="C9297" s="418"/>
      <c r="S9297" s="367"/>
      <c r="T9297" s="367"/>
      <c r="U9297" s="368"/>
      <c r="V9297" s="1"/>
      <c r="W9297" s="1"/>
      <c r="X9297" s="1"/>
      <c r="Y9297" s="1"/>
      <c r="Z9297" s="1"/>
      <c r="AA9297" s="1"/>
      <c r="AB9297" s="1"/>
      <c r="AC9297" s="1"/>
    </row>
    <row r="9298" spans="1:29" ht="15" customHeight="1" x14ac:dyDescent="0.25">
      <c r="A9298" s="342"/>
      <c r="B9298" s="417"/>
      <c r="C9298" s="418"/>
      <c r="S9298" s="367"/>
      <c r="T9298" s="367"/>
      <c r="U9298" s="368"/>
      <c r="V9298" s="1"/>
      <c r="W9298" s="1"/>
      <c r="X9298" s="1"/>
      <c r="Y9298" s="1"/>
      <c r="Z9298" s="1"/>
      <c r="AA9298" s="1"/>
      <c r="AB9298" s="1"/>
      <c r="AC9298" s="1"/>
    </row>
    <row r="9299" spans="1:29" ht="15" customHeight="1" x14ac:dyDescent="0.25">
      <c r="A9299" s="342"/>
      <c r="B9299" s="417"/>
      <c r="C9299" s="418"/>
      <c r="S9299" s="367"/>
      <c r="T9299" s="367"/>
      <c r="U9299" s="368"/>
      <c r="V9299" s="1"/>
      <c r="W9299" s="1"/>
      <c r="X9299" s="1"/>
      <c r="Y9299" s="1"/>
      <c r="Z9299" s="1"/>
      <c r="AA9299" s="1"/>
      <c r="AB9299" s="1"/>
      <c r="AC9299" s="1"/>
    </row>
    <row r="9300" spans="1:29" ht="15" customHeight="1" x14ac:dyDescent="0.25">
      <c r="A9300" s="342"/>
      <c r="B9300" s="417"/>
      <c r="C9300" s="418"/>
      <c r="S9300" s="367"/>
      <c r="T9300" s="367"/>
      <c r="U9300" s="368"/>
      <c r="V9300" s="1"/>
      <c r="W9300" s="1"/>
      <c r="X9300" s="1"/>
      <c r="Y9300" s="1"/>
      <c r="Z9300" s="1"/>
      <c r="AA9300" s="1"/>
      <c r="AB9300" s="1"/>
      <c r="AC9300" s="1"/>
    </row>
    <row r="9301" spans="1:29" ht="15" customHeight="1" x14ac:dyDescent="0.25">
      <c r="A9301" s="342"/>
      <c r="B9301" s="417"/>
      <c r="C9301" s="418"/>
      <c r="S9301" s="367"/>
      <c r="T9301" s="367"/>
      <c r="U9301" s="368"/>
      <c r="V9301" s="1"/>
      <c r="W9301" s="1"/>
      <c r="X9301" s="1"/>
      <c r="Y9301" s="1"/>
      <c r="Z9301" s="1"/>
      <c r="AA9301" s="1"/>
      <c r="AB9301" s="1"/>
      <c r="AC9301" s="1"/>
    </row>
    <row r="9302" spans="1:29" ht="15" customHeight="1" x14ac:dyDescent="0.25">
      <c r="A9302" s="342"/>
      <c r="B9302" s="417"/>
      <c r="C9302" s="418"/>
      <c r="S9302" s="367"/>
      <c r="T9302" s="367"/>
      <c r="U9302" s="368"/>
      <c r="V9302" s="1"/>
      <c r="W9302" s="1"/>
      <c r="X9302" s="1"/>
      <c r="Y9302" s="1"/>
      <c r="Z9302" s="1"/>
      <c r="AA9302" s="1"/>
      <c r="AB9302" s="1"/>
      <c r="AC9302" s="1"/>
    </row>
    <row r="9303" spans="1:29" ht="15" customHeight="1" x14ac:dyDescent="0.25">
      <c r="A9303" s="342"/>
      <c r="B9303" s="417"/>
      <c r="C9303" s="418"/>
      <c r="S9303" s="367"/>
      <c r="T9303" s="367"/>
      <c r="U9303" s="368"/>
      <c r="V9303" s="1"/>
      <c r="W9303" s="1"/>
      <c r="X9303" s="1"/>
      <c r="Y9303" s="1"/>
      <c r="Z9303" s="1"/>
      <c r="AA9303" s="1"/>
      <c r="AB9303" s="1"/>
      <c r="AC9303" s="1"/>
    </row>
    <row r="9304" spans="1:29" ht="15" customHeight="1" x14ac:dyDescent="0.25">
      <c r="A9304" s="342"/>
      <c r="B9304" s="417"/>
      <c r="C9304" s="418"/>
      <c r="S9304" s="367"/>
      <c r="T9304" s="367"/>
      <c r="U9304" s="368"/>
      <c r="V9304" s="1"/>
      <c r="W9304" s="1"/>
      <c r="X9304" s="1"/>
      <c r="Y9304" s="1"/>
      <c r="Z9304" s="1"/>
      <c r="AA9304" s="1"/>
      <c r="AB9304" s="1"/>
      <c r="AC9304" s="1"/>
    </row>
    <row r="9305" spans="1:29" ht="15" customHeight="1" x14ac:dyDescent="0.25">
      <c r="A9305" s="342"/>
      <c r="B9305" s="417"/>
      <c r="C9305" s="418"/>
      <c r="S9305" s="367"/>
      <c r="T9305" s="367"/>
      <c r="U9305" s="368"/>
      <c r="V9305" s="1"/>
      <c r="W9305" s="1"/>
      <c r="X9305" s="1"/>
      <c r="Y9305" s="1"/>
      <c r="Z9305" s="1"/>
      <c r="AA9305" s="1"/>
      <c r="AB9305" s="1"/>
      <c r="AC9305" s="1"/>
    </row>
    <row r="9306" spans="1:29" ht="15" customHeight="1" x14ac:dyDescent="0.25">
      <c r="A9306" s="342"/>
      <c r="B9306" s="417"/>
      <c r="C9306" s="418"/>
      <c r="S9306" s="367"/>
      <c r="T9306" s="367"/>
      <c r="U9306" s="368"/>
      <c r="V9306" s="1"/>
      <c r="W9306" s="1"/>
      <c r="X9306" s="1"/>
      <c r="Y9306" s="1"/>
      <c r="Z9306" s="1"/>
      <c r="AA9306" s="1"/>
      <c r="AB9306" s="1"/>
      <c r="AC9306" s="1"/>
    </row>
    <row r="9307" spans="1:29" ht="15" customHeight="1" x14ac:dyDescent="0.25">
      <c r="A9307" s="342"/>
      <c r="B9307" s="417"/>
      <c r="C9307" s="418"/>
      <c r="S9307" s="367"/>
      <c r="T9307" s="367"/>
      <c r="U9307" s="368"/>
      <c r="V9307" s="1"/>
      <c r="W9307" s="1"/>
      <c r="X9307" s="1"/>
      <c r="Y9307" s="1"/>
      <c r="Z9307" s="1"/>
      <c r="AA9307" s="1"/>
      <c r="AB9307" s="1"/>
      <c r="AC9307" s="1"/>
    </row>
    <row r="9308" spans="1:29" ht="15" customHeight="1" x14ac:dyDescent="0.25">
      <c r="A9308" s="342"/>
      <c r="B9308" s="417"/>
      <c r="C9308" s="418"/>
      <c r="S9308" s="367"/>
      <c r="T9308" s="367"/>
      <c r="U9308" s="368"/>
      <c r="V9308" s="1"/>
      <c r="W9308" s="1"/>
      <c r="X9308" s="1"/>
      <c r="Y9308" s="1"/>
      <c r="Z9308" s="1"/>
      <c r="AA9308" s="1"/>
      <c r="AB9308" s="1"/>
      <c r="AC9308" s="1"/>
    </row>
    <row r="9309" spans="1:29" ht="15" customHeight="1" x14ac:dyDescent="0.25">
      <c r="A9309" s="342"/>
      <c r="B9309" s="417"/>
      <c r="C9309" s="418"/>
      <c r="S9309" s="367"/>
      <c r="T9309" s="367"/>
      <c r="U9309" s="368"/>
      <c r="V9309" s="1"/>
      <c r="W9309" s="1"/>
      <c r="X9309" s="1"/>
      <c r="Y9309" s="1"/>
      <c r="Z9309" s="1"/>
      <c r="AA9309" s="1"/>
      <c r="AB9309" s="1"/>
      <c r="AC9309" s="1"/>
    </row>
    <row r="9310" spans="1:29" ht="15" customHeight="1" x14ac:dyDescent="0.25">
      <c r="A9310" s="342"/>
      <c r="B9310" s="417"/>
      <c r="C9310" s="418"/>
      <c r="S9310" s="367"/>
      <c r="T9310" s="367"/>
      <c r="U9310" s="368"/>
      <c r="V9310" s="1"/>
      <c r="W9310" s="1"/>
      <c r="X9310" s="1"/>
      <c r="Y9310" s="1"/>
      <c r="Z9310" s="1"/>
      <c r="AA9310" s="1"/>
      <c r="AB9310" s="1"/>
      <c r="AC9310" s="1"/>
    </row>
    <row r="9311" spans="1:29" ht="15" customHeight="1" x14ac:dyDescent="0.25">
      <c r="A9311" s="342"/>
      <c r="B9311" s="417"/>
      <c r="C9311" s="418"/>
      <c r="S9311" s="367"/>
      <c r="T9311" s="367"/>
      <c r="U9311" s="368"/>
      <c r="V9311" s="1"/>
      <c r="W9311" s="1"/>
      <c r="X9311" s="1"/>
      <c r="Y9311" s="1"/>
      <c r="Z9311" s="1"/>
      <c r="AA9311" s="1"/>
      <c r="AB9311" s="1"/>
      <c r="AC9311" s="1"/>
    </row>
    <row r="9312" spans="1:29" ht="15" customHeight="1" x14ac:dyDescent="0.25">
      <c r="A9312" s="342"/>
      <c r="B9312" s="417"/>
      <c r="C9312" s="418"/>
      <c r="S9312" s="367"/>
      <c r="T9312" s="367"/>
      <c r="U9312" s="368"/>
      <c r="V9312" s="1"/>
      <c r="W9312" s="1"/>
      <c r="X9312" s="1"/>
      <c r="Y9312" s="1"/>
      <c r="Z9312" s="1"/>
      <c r="AA9312" s="1"/>
      <c r="AB9312" s="1"/>
      <c r="AC9312" s="1"/>
    </row>
    <row r="9313" spans="1:29" ht="15" customHeight="1" x14ac:dyDescent="0.25">
      <c r="A9313" s="342"/>
      <c r="B9313" s="417"/>
      <c r="C9313" s="418"/>
      <c r="S9313" s="367"/>
      <c r="T9313" s="367"/>
      <c r="U9313" s="368"/>
      <c r="V9313" s="1"/>
      <c r="W9313" s="1"/>
      <c r="X9313" s="1"/>
      <c r="Y9313" s="1"/>
      <c r="Z9313" s="1"/>
      <c r="AA9313" s="1"/>
      <c r="AB9313" s="1"/>
      <c r="AC9313" s="1"/>
    </row>
    <row r="9314" spans="1:29" ht="15" customHeight="1" x14ac:dyDescent="0.25">
      <c r="A9314" s="342"/>
      <c r="B9314" s="417"/>
      <c r="C9314" s="418"/>
      <c r="S9314" s="367"/>
      <c r="T9314" s="367"/>
      <c r="U9314" s="368"/>
      <c r="V9314" s="1"/>
      <c r="W9314" s="1"/>
      <c r="X9314" s="1"/>
      <c r="Y9314" s="1"/>
      <c r="Z9314" s="1"/>
      <c r="AA9314" s="1"/>
      <c r="AB9314" s="1"/>
      <c r="AC9314" s="1"/>
    </row>
    <row r="9315" spans="1:29" ht="15" customHeight="1" x14ac:dyDescent="0.25">
      <c r="A9315" s="342"/>
      <c r="B9315" s="417"/>
      <c r="C9315" s="418"/>
      <c r="S9315" s="367"/>
      <c r="T9315" s="367"/>
      <c r="U9315" s="368"/>
      <c r="V9315" s="1"/>
      <c r="W9315" s="1"/>
      <c r="X9315" s="1"/>
      <c r="Y9315" s="1"/>
      <c r="Z9315" s="1"/>
      <c r="AA9315" s="1"/>
      <c r="AB9315" s="1"/>
      <c r="AC9315" s="1"/>
    </row>
    <row r="9316" spans="1:29" ht="15" customHeight="1" x14ac:dyDescent="0.25">
      <c r="A9316" s="342"/>
      <c r="B9316" s="417"/>
      <c r="C9316" s="418"/>
      <c r="S9316" s="367"/>
      <c r="T9316" s="367"/>
      <c r="U9316" s="368"/>
      <c r="V9316" s="1"/>
      <c r="W9316" s="1"/>
      <c r="X9316" s="1"/>
      <c r="Y9316" s="1"/>
      <c r="Z9316" s="1"/>
      <c r="AA9316" s="1"/>
      <c r="AB9316" s="1"/>
      <c r="AC9316" s="1"/>
    </row>
    <row r="9317" spans="1:29" ht="15" customHeight="1" x14ac:dyDescent="0.25">
      <c r="A9317" s="342"/>
      <c r="B9317" s="417"/>
      <c r="C9317" s="418"/>
      <c r="S9317" s="367"/>
      <c r="T9317" s="367"/>
      <c r="U9317" s="368"/>
      <c r="V9317" s="1"/>
      <c r="W9317" s="1"/>
      <c r="X9317" s="1"/>
      <c r="Y9317" s="1"/>
      <c r="Z9317" s="1"/>
      <c r="AA9317" s="1"/>
      <c r="AB9317" s="1"/>
      <c r="AC9317" s="1"/>
    </row>
    <row r="9318" spans="1:29" ht="15" customHeight="1" x14ac:dyDescent="0.25">
      <c r="A9318" s="342"/>
      <c r="B9318" s="417"/>
      <c r="C9318" s="418"/>
      <c r="S9318" s="367"/>
      <c r="T9318" s="367"/>
      <c r="U9318" s="368"/>
      <c r="V9318" s="1"/>
      <c r="W9318" s="1"/>
      <c r="X9318" s="1"/>
      <c r="Y9318" s="1"/>
      <c r="Z9318" s="1"/>
      <c r="AA9318" s="1"/>
      <c r="AB9318" s="1"/>
      <c r="AC9318" s="1"/>
    </row>
    <row r="9319" spans="1:29" ht="15" customHeight="1" x14ac:dyDescent="0.25">
      <c r="A9319" s="342"/>
      <c r="B9319" s="417"/>
      <c r="C9319" s="418"/>
      <c r="S9319" s="367"/>
      <c r="T9319" s="367"/>
      <c r="U9319" s="368"/>
      <c r="V9319" s="1"/>
      <c r="W9319" s="1"/>
      <c r="X9319" s="1"/>
      <c r="Y9319" s="1"/>
      <c r="Z9319" s="1"/>
      <c r="AA9319" s="1"/>
      <c r="AB9319" s="1"/>
      <c r="AC9319" s="1"/>
    </row>
    <row r="9320" spans="1:29" ht="15" customHeight="1" x14ac:dyDescent="0.25">
      <c r="A9320" s="342"/>
      <c r="B9320" s="417"/>
      <c r="C9320" s="418"/>
      <c r="S9320" s="367"/>
      <c r="T9320" s="367"/>
      <c r="U9320" s="368"/>
      <c r="V9320" s="1"/>
      <c r="W9320" s="1"/>
      <c r="X9320" s="1"/>
      <c r="Y9320" s="1"/>
      <c r="Z9320" s="1"/>
      <c r="AA9320" s="1"/>
      <c r="AB9320" s="1"/>
      <c r="AC9320" s="1"/>
    </row>
    <row r="9321" spans="1:29" ht="15" customHeight="1" x14ac:dyDescent="0.25">
      <c r="A9321" s="342"/>
      <c r="B9321" s="417"/>
      <c r="C9321" s="418"/>
      <c r="S9321" s="367"/>
      <c r="T9321" s="367"/>
      <c r="U9321" s="368"/>
      <c r="V9321" s="1"/>
      <c r="W9321" s="1"/>
      <c r="X9321" s="1"/>
      <c r="Y9321" s="1"/>
      <c r="Z9321" s="1"/>
      <c r="AA9321" s="1"/>
      <c r="AB9321" s="1"/>
      <c r="AC9321" s="1"/>
    </row>
    <row r="9322" spans="1:29" ht="15" customHeight="1" x14ac:dyDescent="0.25">
      <c r="A9322" s="342"/>
      <c r="B9322" s="417"/>
      <c r="C9322" s="418"/>
      <c r="S9322" s="367"/>
      <c r="T9322" s="367"/>
      <c r="U9322" s="368"/>
      <c r="V9322" s="1"/>
      <c r="W9322" s="1"/>
      <c r="X9322" s="1"/>
      <c r="Y9322" s="1"/>
      <c r="Z9322" s="1"/>
      <c r="AA9322" s="1"/>
      <c r="AB9322" s="1"/>
      <c r="AC9322" s="1"/>
    </row>
    <row r="9323" spans="1:29" ht="15" customHeight="1" x14ac:dyDescent="0.25">
      <c r="A9323" s="342"/>
      <c r="B9323" s="417"/>
      <c r="C9323" s="418"/>
      <c r="S9323" s="367"/>
      <c r="T9323" s="367"/>
      <c r="U9323" s="368"/>
      <c r="V9323" s="1"/>
      <c r="W9323" s="1"/>
      <c r="X9323" s="1"/>
      <c r="Y9323" s="1"/>
      <c r="Z9323" s="1"/>
      <c r="AA9323" s="1"/>
      <c r="AB9323" s="1"/>
      <c r="AC9323" s="1"/>
    </row>
    <row r="9324" spans="1:29" ht="15" customHeight="1" x14ac:dyDescent="0.25">
      <c r="A9324" s="342"/>
      <c r="B9324" s="417"/>
      <c r="C9324" s="418"/>
      <c r="S9324" s="367"/>
      <c r="T9324" s="367"/>
      <c r="U9324" s="368"/>
      <c r="V9324" s="1"/>
      <c r="W9324" s="1"/>
      <c r="X9324" s="1"/>
      <c r="Y9324" s="1"/>
      <c r="Z9324" s="1"/>
      <c r="AA9324" s="1"/>
      <c r="AB9324" s="1"/>
      <c r="AC9324" s="1"/>
    </row>
    <row r="9325" spans="1:29" ht="15" customHeight="1" x14ac:dyDescent="0.25">
      <c r="A9325" s="342"/>
      <c r="B9325" s="417"/>
      <c r="C9325" s="418"/>
      <c r="S9325" s="367"/>
      <c r="T9325" s="367"/>
      <c r="U9325" s="368"/>
      <c r="V9325" s="1"/>
      <c r="W9325" s="1"/>
      <c r="X9325" s="1"/>
      <c r="Y9325" s="1"/>
      <c r="Z9325" s="1"/>
      <c r="AA9325" s="1"/>
      <c r="AB9325" s="1"/>
      <c r="AC9325" s="1"/>
    </row>
    <row r="9326" spans="1:29" ht="15" customHeight="1" x14ac:dyDescent="0.25">
      <c r="A9326" s="342"/>
      <c r="B9326" s="417"/>
      <c r="C9326" s="418"/>
      <c r="S9326" s="367"/>
      <c r="T9326" s="367"/>
      <c r="U9326" s="368"/>
      <c r="V9326" s="1"/>
      <c r="W9326" s="1"/>
      <c r="X9326" s="1"/>
      <c r="Y9326" s="1"/>
      <c r="Z9326" s="1"/>
      <c r="AA9326" s="1"/>
      <c r="AB9326" s="1"/>
      <c r="AC9326" s="1"/>
    </row>
    <row r="9327" spans="1:29" ht="15" customHeight="1" x14ac:dyDescent="0.25">
      <c r="A9327" s="342"/>
      <c r="B9327" s="417"/>
      <c r="C9327" s="418"/>
      <c r="S9327" s="367"/>
      <c r="T9327" s="367"/>
      <c r="U9327" s="368"/>
      <c r="V9327" s="1"/>
      <c r="W9327" s="1"/>
      <c r="X9327" s="1"/>
      <c r="Y9327" s="1"/>
      <c r="Z9327" s="1"/>
      <c r="AA9327" s="1"/>
      <c r="AB9327" s="1"/>
      <c r="AC9327" s="1"/>
    </row>
    <row r="9328" spans="1:29" ht="15" customHeight="1" x14ac:dyDescent="0.25">
      <c r="A9328" s="342"/>
      <c r="B9328" s="417"/>
      <c r="C9328" s="418"/>
      <c r="S9328" s="367"/>
      <c r="T9328" s="367"/>
      <c r="U9328" s="368"/>
      <c r="V9328" s="1"/>
      <c r="W9328" s="1"/>
      <c r="X9328" s="1"/>
      <c r="Y9328" s="1"/>
      <c r="Z9328" s="1"/>
      <c r="AA9328" s="1"/>
      <c r="AB9328" s="1"/>
      <c r="AC9328" s="1"/>
    </row>
    <row r="9329" spans="1:29" ht="15" customHeight="1" x14ac:dyDescent="0.25">
      <c r="A9329" s="342"/>
      <c r="B9329" s="417"/>
      <c r="C9329" s="418"/>
      <c r="S9329" s="367"/>
      <c r="T9329" s="367"/>
      <c r="U9329" s="368"/>
      <c r="V9329" s="1"/>
      <c r="W9329" s="1"/>
      <c r="X9329" s="1"/>
      <c r="Y9329" s="1"/>
      <c r="Z9329" s="1"/>
      <c r="AA9329" s="1"/>
      <c r="AB9329" s="1"/>
      <c r="AC9329" s="1"/>
    </row>
    <row r="9330" spans="1:29" ht="15" customHeight="1" x14ac:dyDescent="0.25">
      <c r="A9330" s="342"/>
      <c r="B9330" s="417"/>
      <c r="C9330" s="418"/>
      <c r="S9330" s="367"/>
      <c r="T9330" s="367"/>
      <c r="U9330" s="368"/>
      <c r="V9330" s="1"/>
      <c r="W9330" s="1"/>
      <c r="X9330" s="1"/>
      <c r="Y9330" s="1"/>
      <c r="Z9330" s="1"/>
      <c r="AA9330" s="1"/>
      <c r="AB9330" s="1"/>
      <c r="AC9330" s="1"/>
    </row>
    <row r="9331" spans="1:29" ht="15" customHeight="1" x14ac:dyDescent="0.25">
      <c r="A9331" s="342"/>
      <c r="B9331" s="417"/>
      <c r="C9331" s="418"/>
      <c r="S9331" s="367"/>
      <c r="T9331" s="367"/>
      <c r="U9331" s="368"/>
      <c r="V9331" s="1"/>
      <c r="W9331" s="1"/>
      <c r="X9331" s="1"/>
      <c r="Y9331" s="1"/>
      <c r="Z9331" s="1"/>
      <c r="AA9331" s="1"/>
      <c r="AB9331" s="1"/>
      <c r="AC9331" s="1"/>
    </row>
    <row r="9332" spans="1:29" ht="15" customHeight="1" x14ac:dyDescent="0.25">
      <c r="A9332" s="342"/>
      <c r="B9332" s="417"/>
      <c r="C9332" s="418"/>
      <c r="S9332" s="367"/>
      <c r="T9332" s="367"/>
      <c r="U9332" s="368"/>
      <c r="V9332" s="1"/>
      <c r="W9332" s="1"/>
      <c r="X9332" s="1"/>
      <c r="Y9332" s="1"/>
      <c r="Z9332" s="1"/>
      <c r="AA9332" s="1"/>
      <c r="AB9332" s="1"/>
      <c r="AC9332" s="1"/>
    </row>
    <row r="9333" spans="1:29" ht="15" customHeight="1" x14ac:dyDescent="0.25">
      <c r="A9333" s="342"/>
      <c r="B9333" s="417"/>
      <c r="C9333" s="418"/>
      <c r="S9333" s="367"/>
      <c r="T9333" s="367"/>
      <c r="U9333" s="368"/>
      <c r="V9333" s="1"/>
      <c r="W9333" s="1"/>
      <c r="X9333" s="1"/>
      <c r="Y9333" s="1"/>
      <c r="Z9333" s="1"/>
      <c r="AA9333" s="1"/>
      <c r="AB9333" s="1"/>
      <c r="AC9333" s="1"/>
    </row>
    <row r="9334" spans="1:29" ht="15" customHeight="1" x14ac:dyDescent="0.25">
      <c r="A9334" s="342"/>
      <c r="B9334" s="417"/>
      <c r="C9334" s="418"/>
      <c r="S9334" s="367"/>
      <c r="T9334" s="367"/>
      <c r="U9334" s="368"/>
      <c r="V9334" s="1"/>
      <c r="W9334" s="1"/>
      <c r="X9334" s="1"/>
      <c r="Y9334" s="1"/>
      <c r="Z9334" s="1"/>
      <c r="AA9334" s="1"/>
      <c r="AB9334" s="1"/>
      <c r="AC9334" s="1"/>
    </row>
    <row r="9335" spans="1:29" ht="15" customHeight="1" x14ac:dyDescent="0.25">
      <c r="A9335" s="342"/>
      <c r="B9335" s="417"/>
      <c r="C9335" s="418"/>
      <c r="S9335" s="367"/>
      <c r="T9335" s="367"/>
      <c r="U9335" s="368"/>
      <c r="V9335" s="1"/>
      <c r="W9335" s="1"/>
      <c r="X9335" s="1"/>
      <c r="Y9335" s="1"/>
      <c r="Z9335" s="1"/>
      <c r="AA9335" s="1"/>
      <c r="AB9335" s="1"/>
      <c r="AC9335" s="1"/>
    </row>
    <row r="9336" spans="1:29" ht="15" customHeight="1" x14ac:dyDescent="0.25">
      <c r="A9336" s="342"/>
      <c r="B9336" s="417"/>
      <c r="C9336" s="418"/>
      <c r="S9336" s="367"/>
      <c r="T9336" s="367"/>
      <c r="U9336" s="368"/>
      <c r="V9336" s="1"/>
      <c r="W9336" s="1"/>
      <c r="X9336" s="1"/>
      <c r="Y9336" s="1"/>
      <c r="Z9336" s="1"/>
      <c r="AA9336" s="1"/>
      <c r="AB9336" s="1"/>
      <c r="AC9336" s="1"/>
    </row>
    <row r="9337" spans="1:29" ht="15" customHeight="1" x14ac:dyDescent="0.25">
      <c r="A9337" s="342"/>
      <c r="B9337" s="417"/>
      <c r="C9337" s="418"/>
      <c r="S9337" s="367"/>
      <c r="T9337" s="367"/>
      <c r="U9337" s="368"/>
      <c r="V9337" s="1"/>
      <c r="W9337" s="1"/>
      <c r="X9337" s="1"/>
      <c r="Y9337" s="1"/>
      <c r="Z9337" s="1"/>
      <c r="AA9337" s="1"/>
      <c r="AB9337" s="1"/>
      <c r="AC9337" s="1"/>
    </row>
    <row r="9338" spans="1:29" ht="15" customHeight="1" x14ac:dyDescent="0.25">
      <c r="A9338" s="342"/>
      <c r="B9338" s="417"/>
      <c r="C9338" s="418"/>
      <c r="S9338" s="367"/>
      <c r="T9338" s="367"/>
      <c r="U9338" s="368"/>
      <c r="V9338" s="1"/>
      <c r="W9338" s="1"/>
      <c r="X9338" s="1"/>
      <c r="Y9338" s="1"/>
      <c r="Z9338" s="1"/>
      <c r="AA9338" s="1"/>
      <c r="AB9338" s="1"/>
      <c r="AC9338" s="1"/>
    </row>
    <row r="9339" spans="1:29" ht="15" customHeight="1" x14ac:dyDescent="0.25">
      <c r="A9339" s="342"/>
      <c r="B9339" s="417"/>
      <c r="C9339" s="418"/>
      <c r="S9339" s="367"/>
      <c r="T9339" s="367"/>
      <c r="U9339" s="368"/>
      <c r="V9339" s="1"/>
      <c r="W9339" s="1"/>
      <c r="X9339" s="1"/>
      <c r="Y9339" s="1"/>
      <c r="Z9339" s="1"/>
      <c r="AA9339" s="1"/>
      <c r="AB9339" s="1"/>
      <c r="AC9339" s="1"/>
    </row>
    <row r="9340" spans="1:29" ht="15" customHeight="1" x14ac:dyDescent="0.25">
      <c r="A9340" s="342"/>
      <c r="B9340" s="417"/>
      <c r="C9340" s="418"/>
      <c r="S9340" s="367"/>
      <c r="T9340" s="367"/>
      <c r="U9340" s="368"/>
      <c r="V9340" s="1"/>
      <c r="W9340" s="1"/>
      <c r="X9340" s="1"/>
      <c r="Y9340" s="1"/>
      <c r="Z9340" s="1"/>
      <c r="AA9340" s="1"/>
      <c r="AB9340" s="1"/>
      <c r="AC9340" s="1"/>
    </row>
    <row r="9341" spans="1:29" ht="15" customHeight="1" x14ac:dyDescent="0.25">
      <c r="A9341" s="342"/>
      <c r="B9341" s="417"/>
      <c r="C9341" s="418"/>
      <c r="S9341" s="367"/>
      <c r="T9341" s="367"/>
      <c r="U9341" s="368"/>
      <c r="V9341" s="1"/>
      <c r="W9341" s="1"/>
      <c r="X9341" s="1"/>
      <c r="Y9341" s="1"/>
      <c r="Z9341" s="1"/>
      <c r="AA9341" s="1"/>
      <c r="AB9341" s="1"/>
      <c r="AC9341" s="1"/>
    </row>
    <row r="9342" spans="1:29" ht="15" customHeight="1" x14ac:dyDescent="0.25">
      <c r="A9342" s="342"/>
      <c r="B9342" s="417"/>
      <c r="C9342" s="418"/>
      <c r="S9342" s="367"/>
      <c r="T9342" s="367"/>
      <c r="U9342" s="368"/>
      <c r="V9342" s="1"/>
      <c r="W9342" s="1"/>
      <c r="X9342" s="1"/>
      <c r="Y9342" s="1"/>
      <c r="Z9342" s="1"/>
      <c r="AA9342" s="1"/>
      <c r="AB9342" s="1"/>
      <c r="AC9342" s="1"/>
    </row>
    <row r="9343" spans="1:29" ht="15" customHeight="1" x14ac:dyDescent="0.25">
      <c r="A9343" s="342"/>
      <c r="B9343" s="417"/>
      <c r="C9343" s="418"/>
      <c r="S9343" s="367"/>
      <c r="T9343" s="367"/>
      <c r="U9343" s="368"/>
      <c r="V9343" s="1"/>
      <c r="W9343" s="1"/>
      <c r="X9343" s="1"/>
      <c r="Y9343" s="1"/>
      <c r="Z9343" s="1"/>
      <c r="AA9343" s="1"/>
      <c r="AB9343" s="1"/>
      <c r="AC9343" s="1"/>
    </row>
    <row r="9344" spans="1:29" ht="15" customHeight="1" x14ac:dyDescent="0.25">
      <c r="A9344" s="342"/>
      <c r="B9344" s="417"/>
      <c r="C9344" s="418"/>
      <c r="S9344" s="367"/>
      <c r="T9344" s="367"/>
      <c r="U9344" s="368"/>
      <c r="V9344" s="1"/>
      <c r="W9344" s="1"/>
      <c r="X9344" s="1"/>
      <c r="Y9344" s="1"/>
      <c r="Z9344" s="1"/>
      <c r="AA9344" s="1"/>
      <c r="AB9344" s="1"/>
      <c r="AC9344" s="1"/>
    </row>
    <row r="9345" spans="1:29" ht="15" customHeight="1" x14ac:dyDescent="0.25">
      <c r="A9345" s="342"/>
      <c r="B9345" s="417"/>
      <c r="C9345" s="418"/>
      <c r="S9345" s="367"/>
      <c r="T9345" s="367"/>
      <c r="U9345" s="368"/>
      <c r="V9345" s="1"/>
      <c r="W9345" s="1"/>
      <c r="X9345" s="1"/>
      <c r="Y9345" s="1"/>
      <c r="Z9345" s="1"/>
      <c r="AA9345" s="1"/>
      <c r="AB9345" s="1"/>
      <c r="AC9345" s="1"/>
    </row>
    <row r="9346" spans="1:29" ht="15" customHeight="1" x14ac:dyDescent="0.25">
      <c r="A9346" s="342"/>
      <c r="B9346" s="417"/>
      <c r="C9346" s="418"/>
      <c r="S9346" s="367"/>
      <c r="T9346" s="367"/>
      <c r="U9346" s="368"/>
      <c r="V9346" s="1"/>
      <c r="W9346" s="1"/>
      <c r="X9346" s="1"/>
      <c r="Y9346" s="1"/>
      <c r="Z9346" s="1"/>
      <c r="AA9346" s="1"/>
      <c r="AB9346" s="1"/>
      <c r="AC9346" s="1"/>
    </row>
    <row r="9347" spans="1:29" ht="15" customHeight="1" x14ac:dyDescent="0.25">
      <c r="A9347" s="342"/>
      <c r="B9347" s="417"/>
      <c r="C9347" s="418"/>
      <c r="S9347" s="367"/>
      <c r="T9347" s="367"/>
      <c r="U9347" s="368"/>
      <c r="V9347" s="1"/>
      <c r="W9347" s="1"/>
      <c r="X9347" s="1"/>
      <c r="Y9347" s="1"/>
      <c r="Z9347" s="1"/>
      <c r="AA9347" s="1"/>
      <c r="AB9347" s="1"/>
      <c r="AC9347" s="1"/>
    </row>
    <row r="9348" spans="1:29" ht="15" customHeight="1" x14ac:dyDescent="0.25">
      <c r="A9348" s="342"/>
      <c r="B9348" s="417"/>
      <c r="C9348" s="418"/>
      <c r="S9348" s="367"/>
      <c r="T9348" s="367"/>
      <c r="U9348" s="368"/>
      <c r="V9348" s="1"/>
      <c r="W9348" s="1"/>
      <c r="X9348" s="1"/>
      <c r="Y9348" s="1"/>
      <c r="Z9348" s="1"/>
      <c r="AA9348" s="1"/>
      <c r="AB9348" s="1"/>
      <c r="AC9348" s="1"/>
    </row>
    <row r="9349" spans="1:29" ht="15" customHeight="1" x14ac:dyDescent="0.25">
      <c r="A9349" s="342"/>
      <c r="B9349" s="417"/>
      <c r="C9349" s="418"/>
      <c r="S9349" s="367"/>
      <c r="T9349" s="367"/>
      <c r="U9349" s="368"/>
      <c r="V9349" s="1"/>
      <c r="W9349" s="1"/>
      <c r="X9349" s="1"/>
      <c r="Y9349" s="1"/>
      <c r="Z9349" s="1"/>
      <c r="AA9349" s="1"/>
      <c r="AB9349" s="1"/>
      <c r="AC9349" s="1"/>
    </row>
    <row r="9350" spans="1:29" ht="15" customHeight="1" x14ac:dyDescent="0.25">
      <c r="A9350" s="342"/>
      <c r="B9350" s="417"/>
      <c r="C9350" s="418"/>
      <c r="S9350" s="367"/>
      <c r="T9350" s="367"/>
      <c r="U9350" s="368"/>
      <c r="V9350" s="1"/>
      <c r="W9350" s="1"/>
      <c r="X9350" s="1"/>
      <c r="Y9350" s="1"/>
      <c r="Z9350" s="1"/>
      <c r="AA9350" s="1"/>
      <c r="AB9350" s="1"/>
      <c r="AC9350" s="1"/>
    </row>
    <row r="9351" spans="1:29" ht="15" customHeight="1" x14ac:dyDescent="0.25">
      <c r="A9351" s="342"/>
      <c r="B9351" s="417"/>
      <c r="C9351" s="418"/>
      <c r="S9351" s="367"/>
      <c r="T9351" s="367"/>
      <c r="U9351" s="368"/>
      <c r="V9351" s="1"/>
      <c r="W9351" s="1"/>
      <c r="X9351" s="1"/>
      <c r="Y9351" s="1"/>
      <c r="Z9351" s="1"/>
      <c r="AA9351" s="1"/>
      <c r="AB9351" s="1"/>
      <c r="AC9351" s="1"/>
    </row>
    <row r="9352" spans="1:29" ht="15" customHeight="1" x14ac:dyDescent="0.25">
      <c r="A9352" s="342"/>
      <c r="B9352" s="417"/>
      <c r="C9352" s="418"/>
      <c r="S9352" s="367"/>
      <c r="T9352" s="367"/>
      <c r="U9352" s="368"/>
      <c r="V9352" s="1"/>
      <c r="W9352" s="1"/>
      <c r="X9352" s="1"/>
      <c r="Y9352" s="1"/>
      <c r="Z9352" s="1"/>
      <c r="AA9352" s="1"/>
      <c r="AB9352" s="1"/>
      <c r="AC9352" s="1"/>
    </row>
    <row r="9353" spans="1:29" ht="15" customHeight="1" x14ac:dyDescent="0.25">
      <c r="A9353" s="342"/>
      <c r="B9353" s="417"/>
      <c r="C9353" s="418"/>
      <c r="S9353" s="367"/>
      <c r="T9353" s="367"/>
      <c r="U9353" s="368"/>
      <c r="V9353" s="1"/>
      <c r="W9353" s="1"/>
      <c r="X9353" s="1"/>
      <c r="Y9353" s="1"/>
      <c r="Z9353" s="1"/>
      <c r="AA9353" s="1"/>
      <c r="AB9353" s="1"/>
      <c r="AC9353" s="1"/>
    </row>
    <row r="9354" spans="1:29" ht="15" customHeight="1" x14ac:dyDescent="0.25">
      <c r="A9354" s="342"/>
      <c r="B9354" s="417"/>
      <c r="C9354" s="418"/>
      <c r="S9354" s="367"/>
      <c r="T9354" s="367"/>
      <c r="U9354" s="368"/>
      <c r="V9354" s="1"/>
      <c r="W9354" s="1"/>
      <c r="X9354" s="1"/>
      <c r="Y9354" s="1"/>
      <c r="Z9354" s="1"/>
      <c r="AA9354" s="1"/>
      <c r="AB9354" s="1"/>
      <c r="AC9354" s="1"/>
    </row>
    <row r="9355" spans="1:29" ht="15" customHeight="1" x14ac:dyDescent="0.25">
      <c r="A9355" s="342"/>
      <c r="B9355" s="417"/>
      <c r="C9355" s="418"/>
      <c r="S9355" s="367"/>
      <c r="T9355" s="367"/>
      <c r="U9355" s="368"/>
      <c r="V9355" s="1"/>
      <c r="W9355" s="1"/>
      <c r="X9355" s="1"/>
      <c r="Y9355" s="1"/>
      <c r="Z9355" s="1"/>
      <c r="AA9355" s="1"/>
      <c r="AB9355" s="1"/>
      <c r="AC9355" s="1"/>
    </row>
    <row r="9356" spans="1:29" ht="15" customHeight="1" x14ac:dyDescent="0.25">
      <c r="A9356" s="342"/>
      <c r="B9356" s="417"/>
      <c r="C9356" s="418"/>
      <c r="S9356" s="367"/>
      <c r="T9356" s="367"/>
      <c r="U9356" s="368"/>
      <c r="V9356" s="1"/>
      <c r="W9356" s="1"/>
      <c r="X9356" s="1"/>
      <c r="Y9356" s="1"/>
      <c r="Z9356" s="1"/>
      <c r="AA9356" s="1"/>
      <c r="AB9356" s="1"/>
      <c r="AC9356" s="1"/>
    </row>
    <row r="9357" spans="1:29" ht="15" customHeight="1" x14ac:dyDescent="0.25">
      <c r="A9357" s="342"/>
      <c r="B9357" s="417"/>
      <c r="C9357" s="418"/>
      <c r="S9357" s="367"/>
      <c r="T9357" s="367"/>
      <c r="U9357" s="368"/>
      <c r="V9357" s="1"/>
      <c r="W9357" s="1"/>
      <c r="X9357" s="1"/>
      <c r="Y9357" s="1"/>
      <c r="Z9357" s="1"/>
      <c r="AA9357" s="1"/>
      <c r="AB9357" s="1"/>
      <c r="AC9357" s="1"/>
    </row>
    <row r="9358" spans="1:29" ht="15" customHeight="1" x14ac:dyDescent="0.25">
      <c r="A9358" s="342"/>
      <c r="B9358" s="417"/>
      <c r="C9358" s="418"/>
      <c r="S9358" s="367"/>
      <c r="T9358" s="367"/>
      <c r="U9358" s="368"/>
      <c r="V9358" s="1"/>
      <c r="W9358" s="1"/>
      <c r="X9358" s="1"/>
      <c r="Y9358" s="1"/>
      <c r="Z9358" s="1"/>
      <c r="AA9358" s="1"/>
      <c r="AB9358" s="1"/>
      <c r="AC9358" s="1"/>
    </row>
    <row r="9359" spans="1:29" ht="15" customHeight="1" x14ac:dyDescent="0.25">
      <c r="A9359" s="342"/>
      <c r="B9359" s="417"/>
      <c r="C9359" s="418"/>
      <c r="S9359" s="367"/>
      <c r="T9359" s="367"/>
      <c r="U9359" s="368"/>
      <c r="V9359" s="1"/>
      <c r="W9359" s="1"/>
      <c r="X9359" s="1"/>
      <c r="Y9359" s="1"/>
      <c r="Z9359" s="1"/>
      <c r="AA9359" s="1"/>
      <c r="AB9359" s="1"/>
      <c r="AC9359" s="1"/>
    </row>
    <row r="9360" spans="1:29" ht="15" customHeight="1" x14ac:dyDescent="0.25">
      <c r="A9360" s="342"/>
      <c r="B9360" s="417"/>
      <c r="C9360" s="418"/>
      <c r="S9360" s="367"/>
      <c r="T9360" s="367"/>
      <c r="U9360" s="368"/>
      <c r="V9360" s="1"/>
      <c r="W9360" s="1"/>
      <c r="X9360" s="1"/>
      <c r="Y9360" s="1"/>
      <c r="Z9360" s="1"/>
      <c r="AA9360" s="1"/>
      <c r="AB9360" s="1"/>
      <c r="AC9360" s="1"/>
    </row>
    <row r="9361" spans="1:29" ht="15" customHeight="1" x14ac:dyDescent="0.25">
      <c r="A9361" s="342"/>
      <c r="B9361" s="417"/>
      <c r="C9361" s="418"/>
      <c r="S9361" s="367"/>
      <c r="T9361" s="367"/>
      <c r="U9361" s="368"/>
      <c r="V9361" s="1"/>
      <c r="W9361" s="1"/>
      <c r="X9361" s="1"/>
      <c r="Y9361" s="1"/>
      <c r="Z9361" s="1"/>
      <c r="AA9361" s="1"/>
      <c r="AB9361" s="1"/>
      <c r="AC9361" s="1"/>
    </row>
    <row r="9362" spans="1:29" ht="15" customHeight="1" x14ac:dyDescent="0.25">
      <c r="A9362" s="342"/>
      <c r="B9362" s="417"/>
      <c r="C9362" s="418"/>
      <c r="S9362" s="367"/>
      <c r="T9362" s="367"/>
      <c r="U9362" s="368"/>
      <c r="V9362" s="1"/>
      <c r="W9362" s="1"/>
      <c r="X9362" s="1"/>
      <c r="Y9362" s="1"/>
      <c r="Z9362" s="1"/>
      <c r="AA9362" s="1"/>
      <c r="AB9362" s="1"/>
      <c r="AC9362" s="1"/>
    </row>
    <row r="9363" spans="1:29" ht="15" customHeight="1" x14ac:dyDescent="0.25">
      <c r="A9363" s="342"/>
      <c r="B9363" s="417"/>
      <c r="C9363" s="418"/>
      <c r="S9363" s="367"/>
      <c r="T9363" s="367"/>
      <c r="U9363" s="368"/>
      <c r="V9363" s="1"/>
      <c r="W9363" s="1"/>
      <c r="X9363" s="1"/>
      <c r="Y9363" s="1"/>
      <c r="Z9363" s="1"/>
      <c r="AA9363" s="1"/>
      <c r="AB9363" s="1"/>
      <c r="AC9363" s="1"/>
    </row>
    <row r="9364" spans="1:29" ht="15" customHeight="1" x14ac:dyDescent="0.25">
      <c r="A9364" s="342"/>
      <c r="B9364" s="417"/>
      <c r="C9364" s="418"/>
      <c r="S9364" s="367"/>
      <c r="T9364" s="367"/>
      <c r="U9364" s="368"/>
      <c r="V9364" s="1"/>
      <c r="W9364" s="1"/>
      <c r="X9364" s="1"/>
      <c r="Y9364" s="1"/>
      <c r="Z9364" s="1"/>
      <c r="AA9364" s="1"/>
      <c r="AB9364" s="1"/>
      <c r="AC9364" s="1"/>
    </row>
    <row r="9365" spans="1:29" ht="15" customHeight="1" x14ac:dyDescent="0.25">
      <c r="A9365" s="342"/>
      <c r="B9365" s="417"/>
      <c r="C9365" s="418"/>
      <c r="S9365" s="367"/>
      <c r="T9365" s="367"/>
      <c r="U9365" s="368"/>
      <c r="V9365" s="1"/>
      <c r="W9365" s="1"/>
      <c r="X9365" s="1"/>
      <c r="Y9365" s="1"/>
      <c r="Z9365" s="1"/>
      <c r="AA9365" s="1"/>
      <c r="AB9365" s="1"/>
      <c r="AC9365" s="1"/>
    </row>
    <row r="9366" spans="1:29" ht="15" customHeight="1" x14ac:dyDescent="0.25">
      <c r="A9366" s="342"/>
      <c r="B9366" s="417"/>
      <c r="C9366" s="418"/>
      <c r="S9366" s="367"/>
      <c r="T9366" s="367"/>
      <c r="U9366" s="368"/>
      <c r="V9366" s="1"/>
      <c r="W9366" s="1"/>
      <c r="X9366" s="1"/>
      <c r="Y9366" s="1"/>
      <c r="Z9366" s="1"/>
      <c r="AA9366" s="1"/>
      <c r="AB9366" s="1"/>
      <c r="AC9366" s="1"/>
    </row>
    <row r="9367" spans="1:29" ht="15" customHeight="1" x14ac:dyDescent="0.25">
      <c r="A9367" s="342"/>
      <c r="B9367" s="417"/>
      <c r="C9367" s="418"/>
      <c r="S9367" s="367"/>
      <c r="T9367" s="367"/>
      <c r="U9367" s="368"/>
      <c r="V9367" s="1"/>
      <c r="W9367" s="1"/>
      <c r="X9367" s="1"/>
      <c r="Y9367" s="1"/>
      <c r="Z9367" s="1"/>
      <c r="AA9367" s="1"/>
      <c r="AB9367" s="1"/>
      <c r="AC9367" s="1"/>
    </row>
    <row r="9368" spans="1:29" ht="15" customHeight="1" x14ac:dyDescent="0.25">
      <c r="A9368" s="342"/>
      <c r="B9368" s="417"/>
      <c r="C9368" s="418"/>
      <c r="S9368" s="367"/>
      <c r="T9368" s="367"/>
      <c r="U9368" s="368"/>
      <c r="V9368" s="1"/>
      <c r="W9368" s="1"/>
      <c r="X9368" s="1"/>
      <c r="Y9368" s="1"/>
      <c r="Z9368" s="1"/>
      <c r="AA9368" s="1"/>
      <c r="AB9368" s="1"/>
      <c r="AC9368" s="1"/>
    </row>
    <row r="9369" spans="1:29" ht="15" customHeight="1" x14ac:dyDescent="0.25">
      <c r="A9369" s="342"/>
      <c r="B9369" s="417"/>
      <c r="C9369" s="418"/>
      <c r="S9369" s="367"/>
      <c r="T9369" s="367"/>
      <c r="U9369" s="368"/>
      <c r="V9369" s="1"/>
      <c r="W9369" s="1"/>
      <c r="X9369" s="1"/>
      <c r="Y9369" s="1"/>
      <c r="Z9369" s="1"/>
      <c r="AA9369" s="1"/>
      <c r="AB9369" s="1"/>
      <c r="AC9369" s="1"/>
    </row>
    <row r="9370" spans="1:29" ht="15" customHeight="1" x14ac:dyDescent="0.25">
      <c r="A9370" s="342"/>
      <c r="B9370" s="417"/>
      <c r="C9370" s="418"/>
      <c r="S9370" s="367"/>
      <c r="T9370" s="367"/>
      <c r="U9370" s="368"/>
      <c r="V9370" s="1"/>
      <c r="W9370" s="1"/>
      <c r="X9370" s="1"/>
      <c r="Y9370" s="1"/>
      <c r="Z9370" s="1"/>
      <c r="AA9370" s="1"/>
      <c r="AB9370" s="1"/>
      <c r="AC9370" s="1"/>
    </row>
    <row r="9371" spans="1:29" ht="15" customHeight="1" x14ac:dyDescent="0.25">
      <c r="A9371" s="342"/>
      <c r="B9371" s="417"/>
      <c r="C9371" s="418"/>
      <c r="S9371" s="367"/>
      <c r="T9371" s="367"/>
      <c r="U9371" s="368"/>
      <c r="V9371" s="1"/>
      <c r="W9371" s="1"/>
      <c r="X9371" s="1"/>
      <c r="Y9371" s="1"/>
      <c r="Z9371" s="1"/>
      <c r="AA9371" s="1"/>
      <c r="AB9371" s="1"/>
      <c r="AC9371" s="1"/>
    </row>
    <row r="9372" spans="1:29" ht="15" customHeight="1" x14ac:dyDescent="0.25">
      <c r="A9372" s="342"/>
      <c r="B9372" s="417"/>
      <c r="C9372" s="418"/>
      <c r="S9372" s="367"/>
      <c r="T9372" s="367"/>
      <c r="U9372" s="368"/>
      <c r="V9372" s="1"/>
      <c r="W9372" s="1"/>
      <c r="X9372" s="1"/>
      <c r="Y9372" s="1"/>
      <c r="Z9372" s="1"/>
      <c r="AA9372" s="1"/>
      <c r="AB9372" s="1"/>
      <c r="AC9372" s="1"/>
    </row>
    <row r="9373" spans="1:29" ht="15" customHeight="1" x14ac:dyDescent="0.25">
      <c r="A9373" s="342"/>
      <c r="B9373" s="417"/>
      <c r="C9373" s="418"/>
      <c r="S9373" s="367"/>
      <c r="T9373" s="367"/>
      <c r="U9373" s="368"/>
      <c r="V9373" s="1"/>
      <c r="W9373" s="1"/>
      <c r="X9373" s="1"/>
      <c r="Y9373" s="1"/>
      <c r="Z9373" s="1"/>
      <c r="AA9373" s="1"/>
      <c r="AB9373" s="1"/>
      <c r="AC9373" s="1"/>
    </row>
    <row r="9374" spans="1:29" ht="15" customHeight="1" x14ac:dyDescent="0.25">
      <c r="A9374" s="342"/>
      <c r="B9374" s="417"/>
      <c r="C9374" s="418"/>
      <c r="S9374" s="367"/>
      <c r="T9374" s="367"/>
      <c r="U9374" s="368"/>
      <c r="V9374" s="1"/>
      <c r="W9374" s="1"/>
      <c r="X9374" s="1"/>
      <c r="Y9374" s="1"/>
      <c r="Z9374" s="1"/>
      <c r="AA9374" s="1"/>
      <c r="AB9374" s="1"/>
      <c r="AC9374" s="1"/>
    </row>
    <row r="9375" spans="1:29" ht="15" customHeight="1" x14ac:dyDescent="0.25">
      <c r="A9375" s="342"/>
      <c r="B9375" s="417"/>
      <c r="C9375" s="418"/>
      <c r="S9375" s="367"/>
      <c r="T9375" s="367"/>
      <c r="U9375" s="368"/>
      <c r="V9375" s="1"/>
      <c r="W9375" s="1"/>
      <c r="X9375" s="1"/>
      <c r="Y9375" s="1"/>
      <c r="Z9375" s="1"/>
      <c r="AA9375" s="1"/>
      <c r="AB9375" s="1"/>
      <c r="AC9375" s="1"/>
    </row>
    <row r="9376" spans="1:29" ht="15" customHeight="1" x14ac:dyDescent="0.25">
      <c r="A9376" s="342"/>
      <c r="B9376" s="417"/>
      <c r="C9376" s="418"/>
      <c r="S9376" s="367"/>
      <c r="T9376" s="367"/>
      <c r="U9376" s="368"/>
      <c r="V9376" s="1"/>
      <c r="W9376" s="1"/>
      <c r="X9376" s="1"/>
      <c r="Y9376" s="1"/>
      <c r="Z9376" s="1"/>
      <c r="AA9376" s="1"/>
      <c r="AB9376" s="1"/>
      <c r="AC9376" s="1"/>
    </row>
    <row r="9377" spans="1:29" ht="15" customHeight="1" x14ac:dyDescent="0.25">
      <c r="A9377" s="342"/>
      <c r="B9377" s="417"/>
      <c r="C9377" s="418"/>
      <c r="S9377" s="367"/>
      <c r="T9377" s="367"/>
      <c r="U9377" s="368"/>
      <c r="V9377" s="1"/>
      <c r="W9377" s="1"/>
      <c r="X9377" s="1"/>
      <c r="Y9377" s="1"/>
      <c r="Z9377" s="1"/>
      <c r="AA9377" s="1"/>
      <c r="AB9377" s="1"/>
      <c r="AC9377" s="1"/>
    </row>
    <row r="9378" spans="1:29" ht="15" customHeight="1" x14ac:dyDescent="0.25">
      <c r="A9378" s="342"/>
      <c r="B9378" s="417"/>
      <c r="C9378" s="418"/>
      <c r="S9378" s="367"/>
      <c r="T9378" s="367"/>
      <c r="U9378" s="368"/>
      <c r="V9378" s="1"/>
      <c r="W9378" s="1"/>
      <c r="X9378" s="1"/>
      <c r="Y9378" s="1"/>
      <c r="Z9378" s="1"/>
      <c r="AA9378" s="1"/>
      <c r="AB9378" s="1"/>
      <c r="AC9378" s="1"/>
    </row>
    <row r="9379" spans="1:29" ht="15" customHeight="1" x14ac:dyDescent="0.25">
      <c r="A9379" s="342"/>
      <c r="B9379" s="417"/>
      <c r="C9379" s="418"/>
      <c r="S9379" s="367"/>
      <c r="T9379" s="367"/>
      <c r="U9379" s="368"/>
      <c r="V9379" s="1"/>
      <c r="W9379" s="1"/>
      <c r="X9379" s="1"/>
      <c r="Y9379" s="1"/>
      <c r="Z9379" s="1"/>
      <c r="AA9379" s="1"/>
      <c r="AB9379" s="1"/>
      <c r="AC9379" s="1"/>
    </row>
    <row r="9380" spans="1:29" ht="15" customHeight="1" x14ac:dyDescent="0.25">
      <c r="A9380" s="342"/>
      <c r="B9380" s="417"/>
      <c r="C9380" s="418"/>
      <c r="S9380" s="367"/>
      <c r="T9380" s="367"/>
      <c r="U9380" s="368"/>
      <c r="V9380" s="1"/>
      <c r="W9380" s="1"/>
      <c r="X9380" s="1"/>
      <c r="Y9380" s="1"/>
      <c r="Z9380" s="1"/>
      <c r="AA9380" s="1"/>
      <c r="AB9380" s="1"/>
      <c r="AC9380" s="1"/>
    </row>
    <row r="9381" spans="1:29" ht="15" customHeight="1" x14ac:dyDescent="0.25">
      <c r="A9381" s="342"/>
      <c r="B9381" s="417"/>
      <c r="C9381" s="418"/>
      <c r="S9381" s="367"/>
      <c r="T9381" s="367"/>
      <c r="U9381" s="368"/>
      <c r="V9381" s="1"/>
      <c r="W9381" s="1"/>
      <c r="X9381" s="1"/>
      <c r="Y9381" s="1"/>
      <c r="Z9381" s="1"/>
      <c r="AA9381" s="1"/>
      <c r="AB9381" s="1"/>
      <c r="AC9381" s="1"/>
    </row>
    <row r="9382" spans="1:29" ht="15" customHeight="1" x14ac:dyDescent="0.25">
      <c r="A9382" s="342"/>
      <c r="B9382" s="417"/>
      <c r="C9382" s="418"/>
      <c r="S9382" s="367"/>
      <c r="T9382" s="367"/>
      <c r="U9382" s="368"/>
      <c r="V9382" s="1"/>
      <c r="W9382" s="1"/>
      <c r="X9382" s="1"/>
      <c r="Y9382" s="1"/>
      <c r="Z9382" s="1"/>
      <c r="AA9382" s="1"/>
      <c r="AB9382" s="1"/>
      <c r="AC9382" s="1"/>
    </row>
    <row r="9383" spans="1:29" ht="15" customHeight="1" x14ac:dyDescent="0.25">
      <c r="A9383" s="342"/>
      <c r="B9383" s="417"/>
      <c r="C9383" s="418"/>
      <c r="S9383" s="367"/>
      <c r="T9383" s="367"/>
      <c r="U9383" s="368"/>
      <c r="V9383" s="1"/>
      <c r="W9383" s="1"/>
      <c r="X9383" s="1"/>
      <c r="Y9383" s="1"/>
      <c r="Z9383" s="1"/>
      <c r="AA9383" s="1"/>
      <c r="AB9383" s="1"/>
      <c r="AC9383" s="1"/>
    </row>
    <row r="9384" spans="1:29" ht="15" customHeight="1" x14ac:dyDescent="0.25">
      <c r="A9384" s="342"/>
      <c r="B9384" s="417"/>
      <c r="C9384" s="418"/>
      <c r="S9384" s="367"/>
      <c r="T9384" s="367"/>
      <c r="U9384" s="368"/>
      <c r="V9384" s="1"/>
      <c r="W9384" s="1"/>
      <c r="X9384" s="1"/>
      <c r="Y9384" s="1"/>
      <c r="Z9384" s="1"/>
      <c r="AA9384" s="1"/>
      <c r="AB9384" s="1"/>
      <c r="AC9384" s="1"/>
    </row>
    <row r="9385" spans="1:29" ht="15" customHeight="1" x14ac:dyDescent="0.25">
      <c r="A9385" s="342"/>
      <c r="B9385" s="417"/>
      <c r="C9385" s="418"/>
      <c r="S9385" s="367"/>
      <c r="T9385" s="367"/>
      <c r="U9385" s="368"/>
      <c r="V9385" s="1"/>
      <c r="W9385" s="1"/>
      <c r="X9385" s="1"/>
      <c r="Y9385" s="1"/>
      <c r="Z9385" s="1"/>
      <c r="AA9385" s="1"/>
      <c r="AB9385" s="1"/>
      <c r="AC9385" s="1"/>
    </row>
    <row r="9386" spans="1:29" ht="15" customHeight="1" x14ac:dyDescent="0.25">
      <c r="A9386" s="342"/>
      <c r="B9386" s="417"/>
      <c r="C9386" s="418"/>
      <c r="S9386" s="367"/>
      <c r="T9386" s="367"/>
      <c r="U9386" s="368"/>
      <c r="V9386" s="1"/>
      <c r="W9386" s="1"/>
      <c r="X9386" s="1"/>
      <c r="Y9386" s="1"/>
      <c r="Z9386" s="1"/>
      <c r="AA9386" s="1"/>
      <c r="AB9386" s="1"/>
      <c r="AC9386" s="1"/>
    </row>
    <row r="9387" spans="1:29" ht="15" customHeight="1" x14ac:dyDescent="0.25">
      <c r="A9387" s="342"/>
      <c r="B9387" s="417"/>
      <c r="C9387" s="418"/>
      <c r="S9387" s="367"/>
      <c r="T9387" s="367"/>
      <c r="U9387" s="368"/>
      <c r="V9387" s="1"/>
      <c r="W9387" s="1"/>
      <c r="X9387" s="1"/>
      <c r="Y9387" s="1"/>
      <c r="Z9387" s="1"/>
      <c r="AA9387" s="1"/>
      <c r="AB9387" s="1"/>
      <c r="AC9387" s="1"/>
    </row>
    <row r="9388" spans="1:29" ht="15" customHeight="1" x14ac:dyDescent="0.25">
      <c r="A9388" s="342"/>
      <c r="B9388" s="417"/>
      <c r="C9388" s="418"/>
      <c r="S9388" s="367"/>
      <c r="T9388" s="367"/>
      <c r="U9388" s="368"/>
      <c r="V9388" s="1"/>
      <c r="W9388" s="1"/>
      <c r="X9388" s="1"/>
      <c r="Y9388" s="1"/>
      <c r="Z9388" s="1"/>
      <c r="AA9388" s="1"/>
      <c r="AB9388" s="1"/>
      <c r="AC9388" s="1"/>
    </row>
    <row r="9389" spans="1:29" ht="15" customHeight="1" x14ac:dyDescent="0.25">
      <c r="A9389" s="342"/>
      <c r="B9389" s="417"/>
      <c r="C9389" s="418"/>
      <c r="S9389" s="367"/>
      <c r="T9389" s="367"/>
      <c r="U9389" s="368"/>
      <c r="V9389" s="1"/>
      <c r="W9389" s="1"/>
      <c r="X9389" s="1"/>
      <c r="Y9389" s="1"/>
      <c r="Z9389" s="1"/>
      <c r="AA9389" s="1"/>
      <c r="AB9389" s="1"/>
      <c r="AC9389" s="1"/>
    </row>
    <row r="9390" spans="1:29" ht="15" customHeight="1" x14ac:dyDescent="0.25">
      <c r="A9390" s="342"/>
      <c r="B9390" s="417"/>
      <c r="C9390" s="418"/>
      <c r="S9390" s="367"/>
      <c r="T9390" s="367"/>
      <c r="U9390" s="368"/>
      <c r="V9390" s="1"/>
      <c r="W9390" s="1"/>
      <c r="X9390" s="1"/>
      <c r="Y9390" s="1"/>
      <c r="Z9390" s="1"/>
      <c r="AA9390" s="1"/>
      <c r="AB9390" s="1"/>
      <c r="AC9390" s="1"/>
    </row>
    <row r="9391" spans="1:29" ht="15" customHeight="1" x14ac:dyDescent="0.25">
      <c r="A9391" s="342"/>
      <c r="B9391" s="417"/>
      <c r="C9391" s="418"/>
      <c r="S9391" s="367"/>
      <c r="T9391" s="367"/>
      <c r="U9391" s="368"/>
      <c r="V9391" s="1"/>
      <c r="W9391" s="1"/>
      <c r="X9391" s="1"/>
      <c r="Y9391" s="1"/>
      <c r="Z9391" s="1"/>
      <c r="AA9391" s="1"/>
      <c r="AB9391" s="1"/>
      <c r="AC9391" s="1"/>
    </row>
    <row r="9392" spans="1:29" ht="15" customHeight="1" x14ac:dyDescent="0.25">
      <c r="A9392" s="342"/>
      <c r="B9392" s="417"/>
      <c r="C9392" s="418"/>
      <c r="S9392" s="367"/>
      <c r="T9392" s="367"/>
      <c r="U9392" s="368"/>
      <c r="V9392" s="1"/>
      <c r="W9392" s="1"/>
      <c r="X9392" s="1"/>
      <c r="Y9392" s="1"/>
      <c r="Z9392" s="1"/>
      <c r="AA9392" s="1"/>
      <c r="AB9392" s="1"/>
      <c r="AC9392" s="1"/>
    </row>
    <row r="9393" spans="1:29" ht="15" customHeight="1" x14ac:dyDescent="0.25">
      <c r="A9393" s="342"/>
      <c r="B9393" s="417"/>
      <c r="C9393" s="418"/>
      <c r="S9393" s="367"/>
      <c r="T9393" s="367"/>
      <c r="U9393" s="368"/>
      <c r="V9393" s="1"/>
      <c r="W9393" s="1"/>
      <c r="X9393" s="1"/>
      <c r="Y9393" s="1"/>
      <c r="Z9393" s="1"/>
      <c r="AA9393" s="1"/>
      <c r="AB9393" s="1"/>
      <c r="AC9393" s="1"/>
    </row>
    <row r="9394" spans="1:29" ht="15" customHeight="1" x14ac:dyDescent="0.25">
      <c r="A9394" s="342"/>
      <c r="B9394" s="417"/>
      <c r="C9394" s="418"/>
      <c r="S9394" s="367"/>
      <c r="T9394" s="367"/>
      <c r="U9394" s="368"/>
      <c r="V9394" s="1"/>
      <c r="W9394" s="1"/>
      <c r="X9394" s="1"/>
      <c r="Y9394" s="1"/>
      <c r="Z9394" s="1"/>
      <c r="AA9394" s="1"/>
      <c r="AB9394" s="1"/>
      <c r="AC9394" s="1"/>
    </row>
    <row r="9395" spans="1:29" ht="15" customHeight="1" x14ac:dyDescent="0.25">
      <c r="A9395" s="342"/>
      <c r="B9395" s="417"/>
      <c r="C9395" s="418"/>
      <c r="S9395" s="367"/>
      <c r="T9395" s="367"/>
      <c r="U9395" s="368"/>
      <c r="V9395" s="1"/>
      <c r="W9395" s="1"/>
      <c r="X9395" s="1"/>
      <c r="Y9395" s="1"/>
      <c r="Z9395" s="1"/>
      <c r="AA9395" s="1"/>
      <c r="AB9395" s="1"/>
      <c r="AC9395" s="1"/>
    </row>
    <row r="9396" spans="1:29" ht="15" customHeight="1" x14ac:dyDescent="0.25">
      <c r="A9396" s="342"/>
      <c r="B9396" s="417"/>
      <c r="C9396" s="418"/>
      <c r="S9396" s="367"/>
      <c r="T9396" s="367"/>
      <c r="U9396" s="368"/>
      <c r="V9396" s="1"/>
      <c r="W9396" s="1"/>
      <c r="X9396" s="1"/>
      <c r="Y9396" s="1"/>
      <c r="Z9396" s="1"/>
      <c r="AA9396" s="1"/>
      <c r="AB9396" s="1"/>
      <c r="AC9396" s="1"/>
    </row>
    <row r="9397" spans="1:29" ht="15" customHeight="1" x14ac:dyDescent="0.25">
      <c r="A9397" s="342"/>
      <c r="B9397" s="417"/>
      <c r="C9397" s="418"/>
      <c r="S9397" s="367"/>
      <c r="T9397" s="367"/>
      <c r="U9397" s="368"/>
      <c r="V9397" s="1"/>
      <c r="W9397" s="1"/>
      <c r="X9397" s="1"/>
      <c r="Y9397" s="1"/>
      <c r="Z9397" s="1"/>
      <c r="AA9397" s="1"/>
      <c r="AB9397" s="1"/>
      <c r="AC9397" s="1"/>
    </row>
    <row r="9398" spans="1:29" ht="15" customHeight="1" x14ac:dyDescent="0.25">
      <c r="A9398" s="342"/>
      <c r="B9398" s="417"/>
      <c r="C9398" s="418"/>
      <c r="S9398" s="367"/>
      <c r="T9398" s="367"/>
      <c r="U9398" s="368"/>
      <c r="V9398" s="1"/>
      <c r="W9398" s="1"/>
      <c r="X9398" s="1"/>
      <c r="Y9398" s="1"/>
      <c r="Z9398" s="1"/>
      <c r="AA9398" s="1"/>
      <c r="AB9398" s="1"/>
      <c r="AC9398" s="1"/>
    </row>
    <row r="9399" spans="1:29" ht="15" customHeight="1" x14ac:dyDescent="0.25">
      <c r="A9399" s="342"/>
      <c r="B9399" s="417"/>
      <c r="C9399" s="418"/>
      <c r="S9399" s="367"/>
      <c r="T9399" s="367"/>
      <c r="U9399" s="368"/>
      <c r="V9399" s="1"/>
      <c r="W9399" s="1"/>
      <c r="X9399" s="1"/>
      <c r="Y9399" s="1"/>
      <c r="Z9399" s="1"/>
      <c r="AA9399" s="1"/>
      <c r="AB9399" s="1"/>
      <c r="AC9399" s="1"/>
    </row>
    <row r="9400" spans="1:29" ht="15" customHeight="1" x14ac:dyDescent="0.25">
      <c r="A9400" s="342"/>
      <c r="B9400" s="417"/>
      <c r="C9400" s="418"/>
      <c r="S9400" s="367"/>
      <c r="T9400" s="367"/>
      <c r="U9400" s="368"/>
      <c r="V9400" s="1"/>
      <c r="W9400" s="1"/>
      <c r="X9400" s="1"/>
      <c r="Y9400" s="1"/>
      <c r="Z9400" s="1"/>
      <c r="AA9400" s="1"/>
      <c r="AB9400" s="1"/>
      <c r="AC9400" s="1"/>
    </row>
    <row r="9401" spans="1:29" ht="15" customHeight="1" x14ac:dyDescent="0.25">
      <c r="A9401" s="342"/>
      <c r="B9401" s="417"/>
      <c r="C9401" s="418"/>
      <c r="S9401" s="367"/>
      <c r="T9401" s="367"/>
      <c r="U9401" s="368"/>
      <c r="V9401" s="1"/>
      <c r="W9401" s="1"/>
      <c r="X9401" s="1"/>
      <c r="Y9401" s="1"/>
      <c r="Z9401" s="1"/>
      <c r="AA9401" s="1"/>
      <c r="AB9401" s="1"/>
      <c r="AC9401" s="1"/>
    </row>
    <row r="9402" spans="1:29" ht="15" customHeight="1" x14ac:dyDescent="0.25">
      <c r="A9402" s="342"/>
      <c r="B9402" s="417"/>
      <c r="C9402" s="418"/>
      <c r="S9402" s="367"/>
      <c r="T9402" s="367"/>
      <c r="U9402" s="368"/>
      <c r="V9402" s="1"/>
      <c r="W9402" s="1"/>
      <c r="X9402" s="1"/>
      <c r="Y9402" s="1"/>
      <c r="Z9402" s="1"/>
      <c r="AA9402" s="1"/>
      <c r="AB9402" s="1"/>
      <c r="AC9402" s="1"/>
    </row>
    <row r="9403" spans="1:29" ht="15" customHeight="1" x14ac:dyDescent="0.25">
      <c r="A9403" s="342"/>
      <c r="B9403" s="417"/>
      <c r="C9403" s="418"/>
      <c r="S9403" s="367"/>
      <c r="T9403" s="367"/>
      <c r="U9403" s="368"/>
      <c r="V9403" s="1"/>
      <c r="W9403" s="1"/>
      <c r="X9403" s="1"/>
      <c r="Y9403" s="1"/>
      <c r="Z9403" s="1"/>
      <c r="AA9403" s="1"/>
      <c r="AB9403" s="1"/>
      <c r="AC9403" s="1"/>
    </row>
    <row r="9404" spans="1:29" ht="15" customHeight="1" x14ac:dyDescent="0.25">
      <c r="A9404" s="342"/>
      <c r="B9404" s="417"/>
      <c r="C9404" s="418"/>
      <c r="S9404" s="367"/>
      <c r="T9404" s="367"/>
      <c r="U9404" s="368"/>
      <c r="V9404" s="1"/>
      <c r="W9404" s="1"/>
      <c r="X9404" s="1"/>
      <c r="Y9404" s="1"/>
      <c r="Z9404" s="1"/>
      <c r="AA9404" s="1"/>
      <c r="AB9404" s="1"/>
      <c r="AC9404" s="1"/>
    </row>
    <row r="9405" spans="1:29" ht="15" customHeight="1" x14ac:dyDescent="0.25">
      <c r="A9405" s="342"/>
      <c r="B9405" s="417"/>
      <c r="C9405" s="418"/>
      <c r="S9405" s="367"/>
      <c r="T9405" s="367"/>
      <c r="U9405" s="368"/>
      <c r="V9405" s="1"/>
      <c r="W9405" s="1"/>
      <c r="X9405" s="1"/>
      <c r="Y9405" s="1"/>
      <c r="Z9405" s="1"/>
      <c r="AA9405" s="1"/>
      <c r="AB9405" s="1"/>
      <c r="AC9405" s="1"/>
    </row>
    <row r="9406" spans="1:29" ht="15" customHeight="1" x14ac:dyDescent="0.25">
      <c r="A9406" s="342"/>
      <c r="B9406" s="417"/>
      <c r="C9406" s="418"/>
      <c r="S9406" s="367"/>
      <c r="T9406" s="367"/>
      <c r="U9406" s="368"/>
      <c r="V9406" s="1"/>
      <c r="W9406" s="1"/>
      <c r="X9406" s="1"/>
      <c r="Y9406" s="1"/>
      <c r="Z9406" s="1"/>
      <c r="AA9406" s="1"/>
      <c r="AB9406" s="1"/>
      <c r="AC9406" s="1"/>
    </row>
    <row r="9407" spans="1:29" ht="15" customHeight="1" x14ac:dyDescent="0.25">
      <c r="A9407" s="342"/>
      <c r="B9407" s="417"/>
      <c r="C9407" s="418"/>
      <c r="S9407" s="367"/>
      <c r="T9407" s="367"/>
      <c r="U9407" s="368"/>
      <c r="V9407" s="1"/>
      <c r="W9407" s="1"/>
      <c r="X9407" s="1"/>
      <c r="Y9407" s="1"/>
      <c r="Z9407" s="1"/>
      <c r="AA9407" s="1"/>
      <c r="AB9407" s="1"/>
      <c r="AC9407" s="1"/>
    </row>
    <row r="9408" spans="1:29" ht="15" customHeight="1" x14ac:dyDescent="0.25">
      <c r="A9408" s="342"/>
      <c r="B9408" s="417"/>
      <c r="C9408" s="418"/>
      <c r="S9408" s="367"/>
      <c r="T9408" s="367"/>
      <c r="U9408" s="368"/>
      <c r="V9408" s="1"/>
      <c r="W9408" s="1"/>
      <c r="X9408" s="1"/>
      <c r="Y9408" s="1"/>
      <c r="Z9408" s="1"/>
      <c r="AA9408" s="1"/>
      <c r="AB9408" s="1"/>
      <c r="AC9408" s="1"/>
    </row>
    <row r="9409" spans="1:29" ht="15" customHeight="1" x14ac:dyDescent="0.25">
      <c r="A9409" s="342"/>
      <c r="B9409" s="417"/>
      <c r="C9409" s="418"/>
      <c r="S9409" s="367"/>
      <c r="T9409" s="367"/>
      <c r="U9409" s="368"/>
      <c r="V9409" s="1"/>
      <c r="W9409" s="1"/>
      <c r="X9409" s="1"/>
      <c r="Y9409" s="1"/>
      <c r="Z9409" s="1"/>
      <c r="AA9409" s="1"/>
      <c r="AB9409" s="1"/>
      <c r="AC9409" s="1"/>
    </row>
    <row r="9410" spans="1:29" ht="15" customHeight="1" x14ac:dyDescent="0.25">
      <c r="A9410" s="342"/>
      <c r="B9410" s="417"/>
      <c r="C9410" s="418"/>
      <c r="S9410" s="367"/>
      <c r="T9410" s="367"/>
      <c r="U9410" s="368"/>
      <c r="V9410" s="1"/>
      <c r="W9410" s="1"/>
      <c r="X9410" s="1"/>
      <c r="Y9410" s="1"/>
      <c r="Z9410" s="1"/>
      <c r="AA9410" s="1"/>
      <c r="AB9410" s="1"/>
      <c r="AC9410" s="1"/>
    </row>
    <row r="9411" spans="1:29" ht="15" customHeight="1" x14ac:dyDescent="0.25">
      <c r="A9411" s="342"/>
      <c r="B9411" s="417"/>
      <c r="C9411" s="418"/>
      <c r="S9411" s="367"/>
      <c r="T9411" s="367"/>
      <c r="U9411" s="368"/>
      <c r="V9411" s="1"/>
      <c r="W9411" s="1"/>
      <c r="X9411" s="1"/>
      <c r="Y9411" s="1"/>
      <c r="Z9411" s="1"/>
      <c r="AA9411" s="1"/>
      <c r="AB9411" s="1"/>
      <c r="AC9411" s="1"/>
    </row>
    <row r="9412" spans="1:29" ht="15" customHeight="1" x14ac:dyDescent="0.25">
      <c r="A9412" s="342"/>
      <c r="B9412" s="417"/>
      <c r="C9412" s="418"/>
      <c r="S9412" s="367"/>
      <c r="T9412" s="367"/>
      <c r="U9412" s="368"/>
      <c r="V9412" s="1"/>
      <c r="W9412" s="1"/>
      <c r="X9412" s="1"/>
      <c r="Y9412" s="1"/>
      <c r="Z9412" s="1"/>
      <c r="AA9412" s="1"/>
      <c r="AB9412" s="1"/>
      <c r="AC9412" s="1"/>
    </row>
    <row r="9413" spans="1:29" ht="15" customHeight="1" x14ac:dyDescent="0.25">
      <c r="A9413" s="342"/>
      <c r="B9413" s="417"/>
      <c r="C9413" s="418"/>
      <c r="S9413" s="367"/>
      <c r="T9413" s="367"/>
      <c r="U9413" s="368"/>
      <c r="V9413" s="1"/>
      <c r="W9413" s="1"/>
      <c r="X9413" s="1"/>
      <c r="Y9413" s="1"/>
      <c r="Z9413" s="1"/>
      <c r="AA9413" s="1"/>
      <c r="AB9413" s="1"/>
      <c r="AC9413" s="1"/>
    </row>
    <row r="9414" spans="1:29" ht="15" customHeight="1" x14ac:dyDescent="0.25">
      <c r="A9414" s="342"/>
      <c r="B9414" s="417"/>
      <c r="C9414" s="418"/>
      <c r="S9414" s="367"/>
      <c r="T9414" s="367"/>
      <c r="U9414" s="368"/>
      <c r="V9414" s="1"/>
      <c r="W9414" s="1"/>
      <c r="X9414" s="1"/>
      <c r="Y9414" s="1"/>
      <c r="Z9414" s="1"/>
      <c r="AA9414" s="1"/>
      <c r="AB9414" s="1"/>
      <c r="AC9414" s="1"/>
    </row>
    <row r="9415" spans="1:29" ht="15" customHeight="1" x14ac:dyDescent="0.25">
      <c r="A9415" s="342"/>
      <c r="B9415" s="417"/>
      <c r="C9415" s="418"/>
      <c r="S9415" s="367"/>
      <c r="T9415" s="367"/>
      <c r="U9415" s="368"/>
      <c r="V9415" s="1"/>
      <c r="W9415" s="1"/>
      <c r="X9415" s="1"/>
      <c r="Y9415" s="1"/>
      <c r="Z9415" s="1"/>
      <c r="AA9415" s="1"/>
      <c r="AB9415" s="1"/>
      <c r="AC9415" s="1"/>
    </row>
    <row r="9416" spans="1:29" ht="15" customHeight="1" x14ac:dyDescent="0.25">
      <c r="A9416" s="342"/>
      <c r="B9416" s="417"/>
      <c r="C9416" s="418"/>
      <c r="S9416" s="367"/>
      <c r="T9416" s="367"/>
      <c r="U9416" s="368"/>
      <c r="V9416" s="1"/>
      <c r="W9416" s="1"/>
      <c r="X9416" s="1"/>
      <c r="Y9416" s="1"/>
      <c r="Z9416" s="1"/>
      <c r="AA9416" s="1"/>
      <c r="AB9416" s="1"/>
      <c r="AC9416" s="1"/>
    </row>
    <row r="9417" spans="1:29" ht="15" customHeight="1" x14ac:dyDescent="0.25">
      <c r="A9417" s="342"/>
      <c r="B9417" s="417"/>
      <c r="C9417" s="418"/>
      <c r="S9417" s="367"/>
      <c r="T9417" s="367"/>
      <c r="U9417" s="368"/>
      <c r="V9417" s="1"/>
      <c r="W9417" s="1"/>
      <c r="X9417" s="1"/>
      <c r="Y9417" s="1"/>
      <c r="Z9417" s="1"/>
      <c r="AA9417" s="1"/>
      <c r="AB9417" s="1"/>
      <c r="AC9417" s="1"/>
    </row>
    <row r="9418" spans="1:29" ht="15" customHeight="1" x14ac:dyDescent="0.25">
      <c r="A9418" s="342"/>
      <c r="B9418" s="417"/>
      <c r="C9418" s="418"/>
      <c r="S9418" s="367"/>
      <c r="T9418" s="367"/>
      <c r="U9418" s="368"/>
      <c r="V9418" s="1"/>
      <c r="W9418" s="1"/>
      <c r="X9418" s="1"/>
      <c r="Y9418" s="1"/>
      <c r="Z9418" s="1"/>
      <c r="AA9418" s="1"/>
      <c r="AB9418" s="1"/>
      <c r="AC9418" s="1"/>
    </row>
    <row r="9419" spans="1:29" ht="15" customHeight="1" x14ac:dyDescent="0.25">
      <c r="A9419" s="342"/>
      <c r="B9419" s="417"/>
      <c r="C9419" s="418"/>
      <c r="S9419" s="367"/>
      <c r="T9419" s="367"/>
      <c r="U9419" s="368"/>
      <c r="V9419" s="1"/>
      <c r="W9419" s="1"/>
      <c r="X9419" s="1"/>
      <c r="Y9419" s="1"/>
      <c r="Z9419" s="1"/>
      <c r="AA9419" s="1"/>
      <c r="AB9419" s="1"/>
      <c r="AC9419" s="1"/>
    </row>
    <row r="9420" spans="1:29" ht="15" customHeight="1" x14ac:dyDescent="0.25">
      <c r="A9420" s="342"/>
      <c r="B9420" s="417"/>
      <c r="C9420" s="418"/>
      <c r="S9420" s="367"/>
      <c r="T9420" s="367"/>
      <c r="U9420" s="368"/>
      <c r="V9420" s="1"/>
      <c r="W9420" s="1"/>
      <c r="X9420" s="1"/>
      <c r="Y9420" s="1"/>
      <c r="Z9420" s="1"/>
      <c r="AA9420" s="1"/>
      <c r="AB9420" s="1"/>
      <c r="AC9420" s="1"/>
    </row>
    <row r="9421" spans="1:29" ht="15" customHeight="1" x14ac:dyDescent="0.25">
      <c r="A9421" s="342"/>
      <c r="B9421" s="417"/>
      <c r="C9421" s="418"/>
      <c r="S9421" s="367"/>
      <c r="T9421" s="367"/>
      <c r="U9421" s="368"/>
      <c r="V9421" s="1"/>
      <c r="W9421" s="1"/>
      <c r="X9421" s="1"/>
      <c r="Y9421" s="1"/>
      <c r="Z9421" s="1"/>
      <c r="AA9421" s="1"/>
      <c r="AB9421" s="1"/>
      <c r="AC9421" s="1"/>
    </row>
    <row r="9422" spans="1:29" ht="15" customHeight="1" x14ac:dyDescent="0.25">
      <c r="A9422" s="342"/>
      <c r="B9422" s="417"/>
      <c r="C9422" s="418"/>
      <c r="S9422" s="367"/>
      <c r="T9422" s="367"/>
      <c r="U9422" s="368"/>
      <c r="V9422" s="1"/>
      <c r="W9422" s="1"/>
      <c r="X9422" s="1"/>
      <c r="Y9422" s="1"/>
      <c r="Z9422" s="1"/>
      <c r="AA9422" s="1"/>
      <c r="AB9422" s="1"/>
      <c r="AC9422" s="1"/>
    </row>
    <row r="9423" spans="1:29" ht="15" customHeight="1" x14ac:dyDescent="0.25">
      <c r="A9423" s="342"/>
      <c r="B9423" s="417"/>
      <c r="C9423" s="418"/>
      <c r="S9423" s="367"/>
      <c r="T9423" s="367"/>
      <c r="U9423" s="368"/>
      <c r="V9423" s="1"/>
      <c r="W9423" s="1"/>
      <c r="X9423" s="1"/>
      <c r="Y9423" s="1"/>
      <c r="Z9423" s="1"/>
      <c r="AA9423" s="1"/>
      <c r="AB9423" s="1"/>
      <c r="AC9423" s="1"/>
    </row>
    <row r="9424" spans="1:29" ht="15" customHeight="1" x14ac:dyDescent="0.25">
      <c r="A9424" s="342"/>
      <c r="B9424" s="417"/>
      <c r="C9424" s="418"/>
      <c r="S9424" s="367"/>
      <c r="T9424" s="367"/>
      <c r="U9424" s="368"/>
      <c r="V9424" s="1"/>
      <c r="W9424" s="1"/>
      <c r="X9424" s="1"/>
      <c r="Y9424" s="1"/>
      <c r="Z9424" s="1"/>
      <c r="AA9424" s="1"/>
      <c r="AB9424" s="1"/>
      <c r="AC9424" s="1"/>
    </row>
    <row r="9425" spans="1:29" ht="15" customHeight="1" x14ac:dyDescent="0.25">
      <c r="A9425" s="342"/>
      <c r="B9425" s="417"/>
      <c r="C9425" s="418"/>
      <c r="S9425" s="367"/>
      <c r="T9425" s="367"/>
      <c r="U9425" s="368"/>
      <c r="V9425" s="1"/>
      <c r="W9425" s="1"/>
      <c r="X9425" s="1"/>
      <c r="Y9425" s="1"/>
      <c r="Z9425" s="1"/>
      <c r="AA9425" s="1"/>
      <c r="AB9425" s="1"/>
      <c r="AC9425" s="1"/>
    </row>
    <row r="9426" spans="1:29" ht="15" customHeight="1" x14ac:dyDescent="0.25">
      <c r="A9426" s="342"/>
      <c r="B9426" s="417"/>
      <c r="C9426" s="418"/>
      <c r="S9426" s="367"/>
      <c r="T9426" s="367"/>
      <c r="U9426" s="368"/>
      <c r="V9426" s="1"/>
      <c r="W9426" s="1"/>
      <c r="X9426" s="1"/>
      <c r="Y9426" s="1"/>
      <c r="Z9426" s="1"/>
      <c r="AA9426" s="1"/>
      <c r="AB9426" s="1"/>
      <c r="AC9426" s="1"/>
    </row>
    <row r="9427" spans="1:29" ht="15" customHeight="1" x14ac:dyDescent="0.25">
      <c r="A9427" s="342"/>
      <c r="B9427" s="417"/>
      <c r="C9427" s="418"/>
      <c r="S9427" s="367"/>
      <c r="T9427" s="367"/>
      <c r="U9427" s="368"/>
      <c r="V9427" s="1"/>
      <c r="W9427" s="1"/>
      <c r="X9427" s="1"/>
      <c r="Y9427" s="1"/>
      <c r="Z9427" s="1"/>
      <c r="AA9427" s="1"/>
      <c r="AB9427" s="1"/>
      <c r="AC9427" s="1"/>
    </row>
    <row r="9428" spans="1:29" ht="15" customHeight="1" x14ac:dyDescent="0.25">
      <c r="A9428" s="342"/>
      <c r="B9428" s="417"/>
      <c r="C9428" s="418"/>
      <c r="S9428" s="367"/>
      <c r="T9428" s="367"/>
      <c r="U9428" s="368"/>
      <c r="V9428" s="1"/>
      <c r="W9428" s="1"/>
      <c r="X9428" s="1"/>
      <c r="Y9428" s="1"/>
      <c r="Z9428" s="1"/>
      <c r="AA9428" s="1"/>
      <c r="AB9428" s="1"/>
      <c r="AC9428" s="1"/>
    </row>
    <row r="9429" spans="1:29" ht="15" customHeight="1" x14ac:dyDescent="0.25">
      <c r="A9429" s="342"/>
      <c r="B9429" s="417"/>
      <c r="C9429" s="418"/>
      <c r="S9429" s="367"/>
      <c r="T9429" s="367"/>
      <c r="U9429" s="368"/>
      <c r="V9429" s="1"/>
      <c r="W9429" s="1"/>
      <c r="X9429" s="1"/>
      <c r="Y9429" s="1"/>
      <c r="Z9429" s="1"/>
      <c r="AA9429" s="1"/>
      <c r="AB9429" s="1"/>
      <c r="AC9429" s="1"/>
    </row>
    <row r="9430" spans="1:29" ht="15" customHeight="1" x14ac:dyDescent="0.25">
      <c r="A9430" s="342"/>
      <c r="B9430" s="417"/>
      <c r="C9430" s="418"/>
      <c r="S9430" s="367"/>
      <c r="T9430" s="367"/>
      <c r="U9430" s="368"/>
      <c r="V9430" s="1"/>
      <c r="W9430" s="1"/>
      <c r="X9430" s="1"/>
      <c r="Y9430" s="1"/>
      <c r="Z9430" s="1"/>
      <c r="AA9430" s="1"/>
      <c r="AB9430" s="1"/>
      <c r="AC9430" s="1"/>
    </row>
    <row r="9431" spans="1:29" ht="15" customHeight="1" x14ac:dyDescent="0.25">
      <c r="A9431" s="342"/>
      <c r="B9431" s="417"/>
      <c r="C9431" s="418"/>
      <c r="S9431" s="367"/>
      <c r="T9431" s="367"/>
      <c r="U9431" s="368"/>
      <c r="V9431" s="1"/>
      <c r="W9431" s="1"/>
      <c r="X9431" s="1"/>
      <c r="Y9431" s="1"/>
      <c r="Z9431" s="1"/>
      <c r="AA9431" s="1"/>
      <c r="AB9431" s="1"/>
      <c r="AC9431" s="1"/>
    </row>
    <row r="9432" spans="1:29" ht="15" customHeight="1" x14ac:dyDescent="0.25">
      <c r="A9432" s="342"/>
      <c r="B9432" s="417"/>
      <c r="C9432" s="418"/>
      <c r="S9432" s="367"/>
      <c r="T9432" s="367"/>
      <c r="U9432" s="368"/>
      <c r="V9432" s="1"/>
      <c r="W9432" s="1"/>
      <c r="X9432" s="1"/>
      <c r="Y9432" s="1"/>
      <c r="Z9432" s="1"/>
      <c r="AA9432" s="1"/>
      <c r="AB9432" s="1"/>
      <c r="AC9432" s="1"/>
    </row>
    <row r="9433" spans="1:29" ht="15" customHeight="1" x14ac:dyDescent="0.25">
      <c r="A9433" s="342"/>
      <c r="B9433" s="417"/>
      <c r="C9433" s="418"/>
      <c r="S9433" s="367"/>
      <c r="T9433" s="367"/>
      <c r="U9433" s="368"/>
      <c r="V9433" s="1"/>
      <c r="W9433" s="1"/>
      <c r="X9433" s="1"/>
      <c r="Y9433" s="1"/>
      <c r="Z9433" s="1"/>
      <c r="AA9433" s="1"/>
      <c r="AB9433" s="1"/>
      <c r="AC9433" s="1"/>
    </row>
    <row r="9434" spans="1:29" ht="15" customHeight="1" x14ac:dyDescent="0.25">
      <c r="A9434" s="342"/>
      <c r="B9434" s="417"/>
      <c r="C9434" s="418"/>
      <c r="S9434" s="367"/>
      <c r="T9434" s="367"/>
      <c r="U9434" s="368"/>
      <c r="V9434" s="1"/>
      <c r="W9434" s="1"/>
      <c r="X9434" s="1"/>
      <c r="Y9434" s="1"/>
      <c r="Z9434" s="1"/>
      <c r="AA9434" s="1"/>
      <c r="AB9434" s="1"/>
      <c r="AC9434" s="1"/>
    </row>
    <row r="9435" spans="1:29" ht="15" customHeight="1" x14ac:dyDescent="0.25">
      <c r="A9435" s="342"/>
      <c r="B9435" s="417"/>
      <c r="C9435" s="418"/>
      <c r="S9435" s="367"/>
      <c r="T9435" s="367"/>
      <c r="U9435" s="368"/>
      <c r="V9435" s="1"/>
      <c r="W9435" s="1"/>
      <c r="X9435" s="1"/>
      <c r="Y9435" s="1"/>
      <c r="Z9435" s="1"/>
      <c r="AA9435" s="1"/>
      <c r="AB9435" s="1"/>
      <c r="AC9435" s="1"/>
    </row>
    <row r="9436" spans="1:29" ht="15" customHeight="1" x14ac:dyDescent="0.25">
      <c r="A9436" s="342"/>
      <c r="B9436" s="417"/>
      <c r="C9436" s="418"/>
      <c r="S9436" s="367"/>
      <c r="T9436" s="367"/>
      <c r="U9436" s="368"/>
      <c r="V9436" s="1"/>
      <c r="W9436" s="1"/>
      <c r="X9436" s="1"/>
      <c r="Y9436" s="1"/>
      <c r="Z9436" s="1"/>
      <c r="AA9436" s="1"/>
      <c r="AB9436" s="1"/>
      <c r="AC9436" s="1"/>
    </row>
    <row r="9437" spans="1:29" ht="15" customHeight="1" x14ac:dyDescent="0.25">
      <c r="A9437" s="342"/>
      <c r="B9437" s="417"/>
      <c r="C9437" s="418"/>
      <c r="S9437" s="367"/>
      <c r="T9437" s="367"/>
      <c r="U9437" s="368"/>
      <c r="V9437" s="1"/>
      <c r="W9437" s="1"/>
      <c r="X9437" s="1"/>
      <c r="Y9437" s="1"/>
      <c r="Z9437" s="1"/>
      <c r="AA9437" s="1"/>
      <c r="AB9437" s="1"/>
      <c r="AC9437" s="1"/>
    </row>
    <row r="9438" spans="1:29" ht="15" customHeight="1" x14ac:dyDescent="0.25">
      <c r="A9438" s="342"/>
      <c r="B9438" s="417"/>
      <c r="C9438" s="418"/>
      <c r="S9438" s="367"/>
      <c r="T9438" s="367"/>
      <c r="U9438" s="368"/>
      <c r="V9438" s="1"/>
      <c r="W9438" s="1"/>
      <c r="X9438" s="1"/>
      <c r="Y9438" s="1"/>
      <c r="Z9438" s="1"/>
      <c r="AA9438" s="1"/>
      <c r="AB9438" s="1"/>
      <c r="AC9438" s="1"/>
    </row>
    <row r="9439" spans="1:29" ht="15" customHeight="1" x14ac:dyDescent="0.25">
      <c r="A9439" s="342"/>
      <c r="B9439" s="417"/>
      <c r="C9439" s="418"/>
      <c r="S9439" s="367"/>
      <c r="T9439" s="367"/>
      <c r="U9439" s="368"/>
      <c r="V9439" s="1"/>
      <c r="W9439" s="1"/>
      <c r="X9439" s="1"/>
      <c r="Y9439" s="1"/>
      <c r="Z9439" s="1"/>
      <c r="AA9439" s="1"/>
      <c r="AB9439" s="1"/>
      <c r="AC9439" s="1"/>
    </row>
    <row r="9440" spans="1:29" ht="15" customHeight="1" x14ac:dyDescent="0.25">
      <c r="A9440" s="342"/>
      <c r="B9440" s="417"/>
      <c r="C9440" s="418"/>
      <c r="S9440" s="367"/>
      <c r="T9440" s="367"/>
      <c r="U9440" s="368"/>
      <c r="V9440" s="1"/>
      <c r="W9440" s="1"/>
      <c r="X9440" s="1"/>
      <c r="Y9440" s="1"/>
      <c r="Z9440" s="1"/>
      <c r="AA9440" s="1"/>
      <c r="AB9440" s="1"/>
      <c r="AC9440" s="1"/>
    </row>
    <row r="9441" spans="1:29" ht="15" customHeight="1" x14ac:dyDescent="0.25">
      <c r="A9441" s="342"/>
      <c r="B9441" s="417"/>
      <c r="C9441" s="418"/>
      <c r="S9441" s="367"/>
      <c r="T9441" s="367"/>
      <c r="U9441" s="368"/>
      <c r="V9441" s="1"/>
      <c r="W9441" s="1"/>
      <c r="X9441" s="1"/>
      <c r="Y9441" s="1"/>
      <c r="Z9441" s="1"/>
      <c r="AA9441" s="1"/>
      <c r="AB9441" s="1"/>
      <c r="AC9441" s="1"/>
    </row>
    <row r="9442" spans="1:29" ht="15" customHeight="1" x14ac:dyDescent="0.25">
      <c r="A9442" s="342"/>
      <c r="B9442" s="417"/>
      <c r="C9442" s="418"/>
      <c r="S9442" s="367"/>
      <c r="T9442" s="367"/>
      <c r="U9442" s="368"/>
      <c r="V9442" s="1"/>
      <c r="W9442" s="1"/>
      <c r="X9442" s="1"/>
      <c r="Y9442" s="1"/>
      <c r="Z9442" s="1"/>
      <c r="AA9442" s="1"/>
      <c r="AB9442" s="1"/>
      <c r="AC9442" s="1"/>
    </row>
    <row r="9443" spans="1:29" ht="15" customHeight="1" x14ac:dyDescent="0.25">
      <c r="A9443" s="342"/>
      <c r="B9443" s="417"/>
      <c r="C9443" s="418"/>
      <c r="S9443" s="367"/>
      <c r="T9443" s="367"/>
      <c r="U9443" s="368"/>
      <c r="V9443" s="1"/>
      <c r="W9443" s="1"/>
      <c r="X9443" s="1"/>
      <c r="Y9443" s="1"/>
      <c r="Z9443" s="1"/>
      <c r="AA9443" s="1"/>
      <c r="AB9443" s="1"/>
      <c r="AC9443" s="1"/>
    </row>
    <row r="9444" spans="1:29" ht="15" customHeight="1" x14ac:dyDescent="0.25">
      <c r="A9444" s="342"/>
      <c r="B9444" s="417"/>
      <c r="C9444" s="418"/>
      <c r="S9444" s="367"/>
      <c r="T9444" s="367"/>
      <c r="U9444" s="368"/>
      <c r="V9444" s="1"/>
      <c r="W9444" s="1"/>
      <c r="X9444" s="1"/>
      <c r="Y9444" s="1"/>
      <c r="Z9444" s="1"/>
      <c r="AA9444" s="1"/>
      <c r="AB9444" s="1"/>
      <c r="AC9444" s="1"/>
    </row>
    <row r="9445" spans="1:29" ht="15" customHeight="1" x14ac:dyDescent="0.25">
      <c r="A9445" s="342"/>
      <c r="B9445" s="417"/>
      <c r="C9445" s="418"/>
      <c r="S9445" s="367"/>
      <c r="T9445" s="367"/>
      <c r="U9445" s="368"/>
      <c r="V9445" s="1"/>
      <c r="W9445" s="1"/>
      <c r="X9445" s="1"/>
      <c r="Y9445" s="1"/>
      <c r="Z9445" s="1"/>
      <c r="AA9445" s="1"/>
      <c r="AB9445" s="1"/>
      <c r="AC9445" s="1"/>
    </row>
    <row r="9446" spans="1:29" ht="15" customHeight="1" x14ac:dyDescent="0.25">
      <c r="A9446" s="342"/>
      <c r="B9446" s="417"/>
      <c r="C9446" s="418"/>
      <c r="S9446" s="367"/>
      <c r="T9446" s="367"/>
      <c r="U9446" s="368"/>
      <c r="V9446" s="1"/>
      <c r="W9446" s="1"/>
      <c r="X9446" s="1"/>
      <c r="Y9446" s="1"/>
      <c r="Z9446" s="1"/>
      <c r="AA9446" s="1"/>
      <c r="AB9446" s="1"/>
      <c r="AC9446" s="1"/>
    </row>
    <row r="9447" spans="1:29" ht="15" customHeight="1" x14ac:dyDescent="0.25">
      <c r="A9447" s="342"/>
      <c r="B9447" s="417"/>
      <c r="C9447" s="418"/>
      <c r="S9447" s="367"/>
      <c r="T9447" s="367"/>
      <c r="U9447" s="368"/>
      <c r="V9447" s="1"/>
      <c r="W9447" s="1"/>
      <c r="X9447" s="1"/>
      <c r="Y9447" s="1"/>
      <c r="Z9447" s="1"/>
      <c r="AA9447" s="1"/>
      <c r="AB9447" s="1"/>
      <c r="AC9447" s="1"/>
    </row>
    <row r="9448" spans="1:29" ht="15" customHeight="1" x14ac:dyDescent="0.25">
      <c r="A9448" s="342"/>
      <c r="B9448" s="417"/>
      <c r="C9448" s="418"/>
      <c r="S9448" s="367"/>
      <c r="T9448" s="367"/>
      <c r="U9448" s="368"/>
      <c r="V9448" s="1"/>
      <c r="W9448" s="1"/>
      <c r="X9448" s="1"/>
      <c r="Y9448" s="1"/>
      <c r="Z9448" s="1"/>
      <c r="AA9448" s="1"/>
      <c r="AB9448" s="1"/>
      <c r="AC9448" s="1"/>
    </row>
    <row r="9449" spans="1:29" ht="15" customHeight="1" x14ac:dyDescent="0.25">
      <c r="A9449" s="342"/>
      <c r="B9449" s="417"/>
      <c r="C9449" s="418"/>
      <c r="S9449" s="367"/>
      <c r="T9449" s="367"/>
      <c r="U9449" s="368"/>
      <c r="V9449" s="1"/>
      <c r="W9449" s="1"/>
      <c r="X9449" s="1"/>
      <c r="Y9449" s="1"/>
      <c r="Z9449" s="1"/>
      <c r="AA9449" s="1"/>
      <c r="AB9449" s="1"/>
      <c r="AC9449" s="1"/>
    </row>
    <row r="9450" spans="1:29" ht="15" customHeight="1" x14ac:dyDescent="0.25">
      <c r="A9450" s="342"/>
      <c r="B9450" s="417"/>
      <c r="C9450" s="418"/>
      <c r="S9450" s="367"/>
      <c r="T9450" s="367"/>
      <c r="U9450" s="368"/>
      <c r="V9450" s="1"/>
      <c r="W9450" s="1"/>
      <c r="X9450" s="1"/>
      <c r="Y9450" s="1"/>
      <c r="Z9450" s="1"/>
      <c r="AA9450" s="1"/>
      <c r="AB9450" s="1"/>
      <c r="AC9450" s="1"/>
    </row>
    <row r="9451" spans="1:29" ht="15" customHeight="1" x14ac:dyDescent="0.25">
      <c r="A9451" s="342"/>
      <c r="B9451" s="417"/>
      <c r="C9451" s="418"/>
      <c r="S9451" s="367"/>
      <c r="T9451" s="367"/>
      <c r="U9451" s="368"/>
      <c r="V9451" s="1"/>
      <c r="W9451" s="1"/>
      <c r="X9451" s="1"/>
      <c r="Y9451" s="1"/>
      <c r="Z9451" s="1"/>
      <c r="AA9451" s="1"/>
      <c r="AB9451" s="1"/>
      <c r="AC9451" s="1"/>
    </row>
    <row r="9452" spans="1:29" ht="15" customHeight="1" x14ac:dyDescent="0.25">
      <c r="A9452" s="342"/>
      <c r="B9452" s="417"/>
      <c r="C9452" s="418"/>
      <c r="S9452" s="367"/>
      <c r="T9452" s="367"/>
      <c r="U9452" s="368"/>
      <c r="V9452" s="1"/>
      <c r="W9452" s="1"/>
      <c r="X9452" s="1"/>
      <c r="Y9452" s="1"/>
      <c r="Z9452" s="1"/>
      <c r="AA9452" s="1"/>
      <c r="AB9452" s="1"/>
      <c r="AC9452" s="1"/>
    </row>
    <row r="9453" spans="1:29" ht="15" customHeight="1" x14ac:dyDescent="0.25">
      <c r="A9453" s="342"/>
      <c r="B9453" s="417"/>
      <c r="C9453" s="418"/>
      <c r="S9453" s="367"/>
      <c r="T9453" s="367"/>
      <c r="U9453" s="368"/>
      <c r="V9453" s="1"/>
      <c r="W9453" s="1"/>
      <c r="X9453" s="1"/>
      <c r="Y9453" s="1"/>
      <c r="Z9453" s="1"/>
      <c r="AA9453" s="1"/>
      <c r="AB9453" s="1"/>
      <c r="AC9453" s="1"/>
    </row>
    <row r="9454" spans="1:29" ht="15" customHeight="1" x14ac:dyDescent="0.25">
      <c r="A9454" s="342"/>
      <c r="B9454" s="417"/>
      <c r="C9454" s="418"/>
      <c r="S9454" s="367"/>
      <c r="T9454" s="367"/>
      <c r="U9454" s="368"/>
      <c r="V9454" s="1"/>
      <c r="W9454" s="1"/>
      <c r="X9454" s="1"/>
      <c r="Y9454" s="1"/>
      <c r="Z9454" s="1"/>
      <c r="AA9454" s="1"/>
      <c r="AB9454" s="1"/>
      <c r="AC9454" s="1"/>
    </row>
    <row r="9455" spans="1:29" ht="15" customHeight="1" x14ac:dyDescent="0.25">
      <c r="A9455" s="342"/>
      <c r="B9455" s="417"/>
      <c r="C9455" s="418"/>
      <c r="S9455" s="367"/>
      <c r="T9455" s="367"/>
      <c r="U9455" s="368"/>
      <c r="V9455" s="1"/>
      <c r="W9455" s="1"/>
      <c r="X9455" s="1"/>
      <c r="Y9455" s="1"/>
      <c r="Z9455" s="1"/>
      <c r="AA9455" s="1"/>
      <c r="AB9455" s="1"/>
      <c r="AC9455" s="1"/>
    </row>
    <row r="9456" spans="1:29" ht="15" customHeight="1" x14ac:dyDescent="0.25">
      <c r="A9456" s="342"/>
      <c r="B9456" s="417"/>
      <c r="C9456" s="418"/>
      <c r="S9456" s="367"/>
      <c r="T9456" s="367"/>
      <c r="U9456" s="368"/>
      <c r="V9456" s="1"/>
      <c r="W9456" s="1"/>
      <c r="X9456" s="1"/>
      <c r="Y9456" s="1"/>
      <c r="Z9456" s="1"/>
      <c r="AA9456" s="1"/>
      <c r="AB9456" s="1"/>
      <c r="AC9456" s="1"/>
    </row>
    <row r="9457" spans="1:29" ht="15" customHeight="1" x14ac:dyDescent="0.25">
      <c r="A9457" s="342"/>
      <c r="B9457" s="417"/>
      <c r="C9457" s="418"/>
      <c r="S9457" s="367"/>
      <c r="T9457" s="367"/>
      <c r="U9457" s="368"/>
      <c r="V9457" s="1"/>
      <c r="W9457" s="1"/>
      <c r="X9457" s="1"/>
      <c r="Y9457" s="1"/>
      <c r="Z9457" s="1"/>
      <c r="AA9457" s="1"/>
      <c r="AB9457" s="1"/>
      <c r="AC9457" s="1"/>
    </row>
    <row r="9458" spans="1:29" ht="15" customHeight="1" x14ac:dyDescent="0.25">
      <c r="A9458" s="342"/>
      <c r="B9458" s="417"/>
      <c r="C9458" s="418"/>
      <c r="S9458" s="367"/>
      <c r="T9458" s="367"/>
      <c r="U9458" s="368"/>
      <c r="V9458" s="1"/>
      <c r="W9458" s="1"/>
      <c r="X9458" s="1"/>
      <c r="Y9458" s="1"/>
      <c r="Z9458" s="1"/>
      <c r="AA9458" s="1"/>
      <c r="AB9458" s="1"/>
      <c r="AC9458" s="1"/>
    </row>
    <row r="9459" spans="1:29" ht="15" customHeight="1" x14ac:dyDescent="0.25">
      <c r="A9459" s="342"/>
      <c r="B9459" s="417"/>
      <c r="C9459" s="418"/>
      <c r="S9459" s="367"/>
      <c r="T9459" s="367"/>
      <c r="U9459" s="368"/>
      <c r="V9459" s="1"/>
      <c r="W9459" s="1"/>
      <c r="X9459" s="1"/>
      <c r="Y9459" s="1"/>
      <c r="Z9459" s="1"/>
      <c r="AA9459" s="1"/>
      <c r="AB9459" s="1"/>
      <c r="AC9459" s="1"/>
    </row>
    <row r="9460" spans="1:29" ht="15" customHeight="1" x14ac:dyDescent="0.25">
      <c r="A9460" s="342"/>
      <c r="B9460" s="417"/>
      <c r="C9460" s="418"/>
      <c r="S9460" s="367"/>
      <c r="T9460" s="367"/>
      <c r="U9460" s="368"/>
      <c r="V9460" s="1"/>
      <c r="W9460" s="1"/>
      <c r="X9460" s="1"/>
      <c r="Y9460" s="1"/>
      <c r="Z9460" s="1"/>
      <c r="AA9460" s="1"/>
      <c r="AB9460" s="1"/>
      <c r="AC9460" s="1"/>
    </row>
    <row r="9461" spans="1:29" ht="15" customHeight="1" x14ac:dyDescent="0.25">
      <c r="A9461" s="342"/>
      <c r="B9461" s="417"/>
      <c r="C9461" s="418"/>
      <c r="S9461" s="367"/>
      <c r="T9461" s="367"/>
      <c r="U9461" s="368"/>
      <c r="V9461" s="1"/>
      <c r="W9461" s="1"/>
      <c r="X9461" s="1"/>
      <c r="Y9461" s="1"/>
      <c r="Z9461" s="1"/>
      <c r="AA9461" s="1"/>
      <c r="AB9461" s="1"/>
      <c r="AC9461" s="1"/>
    </row>
    <row r="9462" spans="1:29" ht="15" customHeight="1" x14ac:dyDescent="0.25">
      <c r="A9462" s="342"/>
      <c r="B9462" s="417"/>
      <c r="C9462" s="418"/>
      <c r="S9462" s="367"/>
      <c r="T9462" s="367"/>
      <c r="U9462" s="368"/>
      <c r="V9462" s="1"/>
      <c r="W9462" s="1"/>
      <c r="X9462" s="1"/>
      <c r="Y9462" s="1"/>
      <c r="Z9462" s="1"/>
      <c r="AA9462" s="1"/>
      <c r="AB9462" s="1"/>
      <c r="AC9462" s="1"/>
    </row>
    <row r="9463" spans="1:29" ht="15" customHeight="1" x14ac:dyDescent="0.25">
      <c r="A9463" s="342"/>
      <c r="B9463" s="417"/>
      <c r="C9463" s="418"/>
      <c r="S9463" s="367"/>
      <c r="T9463" s="367"/>
      <c r="U9463" s="368"/>
      <c r="V9463" s="1"/>
      <c r="W9463" s="1"/>
      <c r="X9463" s="1"/>
      <c r="Y9463" s="1"/>
      <c r="Z9463" s="1"/>
      <c r="AA9463" s="1"/>
      <c r="AB9463" s="1"/>
      <c r="AC9463" s="1"/>
    </row>
    <row r="9464" spans="1:29" ht="15" customHeight="1" x14ac:dyDescent="0.25">
      <c r="A9464" s="342"/>
      <c r="B9464" s="417"/>
      <c r="C9464" s="418"/>
      <c r="S9464" s="367"/>
      <c r="T9464" s="367"/>
      <c r="U9464" s="368"/>
      <c r="V9464" s="1"/>
      <c r="W9464" s="1"/>
      <c r="X9464" s="1"/>
      <c r="Y9464" s="1"/>
      <c r="Z9464" s="1"/>
      <c r="AA9464" s="1"/>
      <c r="AB9464" s="1"/>
      <c r="AC9464" s="1"/>
    </row>
    <row r="9465" spans="1:29" ht="15" customHeight="1" x14ac:dyDescent="0.25">
      <c r="A9465" s="342"/>
      <c r="B9465" s="417"/>
      <c r="C9465" s="418"/>
      <c r="S9465" s="367"/>
      <c r="T9465" s="367"/>
      <c r="U9465" s="368"/>
      <c r="V9465" s="1"/>
      <c r="W9465" s="1"/>
      <c r="X9465" s="1"/>
      <c r="Y9465" s="1"/>
      <c r="Z9465" s="1"/>
      <c r="AA9465" s="1"/>
      <c r="AB9465" s="1"/>
      <c r="AC9465" s="1"/>
    </row>
    <row r="9466" spans="1:29" ht="15" customHeight="1" x14ac:dyDescent="0.25">
      <c r="A9466" s="342"/>
      <c r="B9466" s="417"/>
      <c r="C9466" s="418"/>
      <c r="S9466" s="367"/>
      <c r="T9466" s="367"/>
      <c r="U9466" s="368"/>
      <c r="V9466" s="1"/>
      <c r="W9466" s="1"/>
      <c r="X9466" s="1"/>
      <c r="Y9466" s="1"/>
      <c r="Z9466" s="1"/>
      <c r="AA9466" s="1"/>
      <c r="AB9466" s="1"/>
      <c r="AC9466" s="1"/>
    </row>
    <row r="9467" spans="1:29" ht="15" customHeight="1" x14ac:dyDescent="0.25">
      <c r="A9467" s="342"/>
      <c r="B9467" s="417"/>
      <c r="C9467" s="418"/>
      <c r="S9467" s="367"/>
      <c r="T9467" s="367"/>
      <c r="U9467" s="368"/>
      <c r="V9467" s="1"/>
      <c r="W9467" s="1"/>
      <c r="X9467" s="1"/>
      <c r="Y9467" s="1"/>
      <c r="Z9467" s="1"/>
      <c r="AA9467" s="1"/>
      <c r="AB9467" s="1"/>
      <c r="AC9467" s="1"/>
    </row>
    <row r="9468" spans="1:29" ht="15" customHeight="1" x14ac:dyDescent="0.25">
      <c r="A9468" s="342"/>
      <c r="B9468" s="417"/>
      <c r="C9468" s="418"/>
      <c r="S9468" s="367"/>
      <c r="T9468" s="367"/>
      <c r="U9468" s="368"/>
      <c r="V9468" s="1"/>
      <c r="W9468" s="1"/>
      <c r="X9468" s="1"/>
      <c r="Y9468" s="1"/>
      <c r="Z9468" s="1"/>
      <c r="AA9468" s="1"/>
      <c r="AB9468" s="1"/>
      <c r="AC9468" s="1"/>
    </row>
    <row r="9469" spans="1:29" ht="15" customHeight="1" x14ac:dyDescent="0.25">
      <c r="A9469" s="342"/>
      <c r="B9469" s="417"/>
      <c r="C9469" s="418"/>
      <c r="S9469" s="367"/>
      <c r="T9469" s="367"/>
      <c r="U9469" s="368"/>
      <c r="V9469" s="1"/>
      <c r="W9469" s="1"/>
      <c r="X9469" s="1"/>
      <c r="Y9469" s="1"/>
      <c r="Z9469" s="1"/>
      <c r="AA9469" s="1"/>
      <c r="AB9469" s="1"/>
      <c r="AC9469" s="1"/>
    </row>
    <row r="9470" spans="1:29" ht="15" customHeight="1" x14ac:dyDescent="0.25">
      <c r="A9470" s="342"/>
      <c r="B9470" s="417"/>
      <c r="C9470" s="418"/>
      <c r="S9470" s="367"/>
      <c r="T9470" s="367"/>
      <c r="U9470" s="368"/>
      <c r="V9470" s="1"/>
      <c r="W9470" s="1"/>
      <c r="X9470" s="1"/>
      <c r="Y9470" s="1"/>
      <c r="Z9470" s="1"/>
      <c r="AA9470" s="1"/>
      <c r="AB9470" s="1"/>
      <c r="AC9470" s="1"/>
    </row>
    <row r="9471" spans="1:29" ht="15" customHeight="1" x14ac:dyDescent="0.25">
      <c r="A9471" s="342"/>
      <c r="B9471" s="417"/>
      <c r="C9471" s="418"/>
      <c r="S9471" s="367"/>
      <c r="T9471" s="367"/>
      <c r="U9471" s="368"/>
      <c r="V9471" s="1"/>
      <c r="W9471" s="1"/>
      <c r="X9471" s="1"/>
      <c r="Y9471" s="1"/>
      <c r="Z9471" s="1"/>
      <c r="AA9471" s="1"/>
      <c r="AB9471" s="1"/>
      <c r="AC9471" s="1"/>
    </row>
    <row r="9472" spans="1:29" ht="15" customHeight="1" x14ac:dyDescent="0.25">
      <c r="A9472" s="342"/>
      <c r="B9472" s="417"/>
      <c r="C9472" s="418"/>
      <c r="S9472" s="367"/>
      <c r="T9472" s="367"/>
      <c r="U9472" s="368"/>
      <c r="V9472" s="1"/>
      <c r="W9472" s="1"/>
      <c r="X9472" s="1"/>
      <c r="Y9472" s="1"/>
      <c r="Z9472" s="1"/>
      <c r="AA9472" s="1"/>
      <c r="AB9472" s="1"/>
      <c r="AC9472" s="1"/>
    </row>
    <row r="9473" spans="1:29" ht="15" customHeight="1" x14ac:dyDescent="0.25">
      <c r="A9473" s="342"/>
      <c r="B9473" s="417"/>
      <c r="C9473" s="418"/>
      <c r="S9473" s="367"/>
      <c r="T9473" s="367"/>
      <c r="U9473" s="368"/>
      <c r="V9473" s="1"/>
      <c r="W9473" s="1"/>
      <c r="X9473" s="1"/>
      <c r="Y9473" s="1"/>
      <c r="Z9473" s="1"/>
      <c r="AA9473" s="1"/>
      <c r="AB9473" s="1"/>
      <c r="AC9473" s="1"/>
    </row>
    <row r="9474" spans="1:29" ht="15" customHeight="1" x14ac:dyDescent="0.25">
      <c r="A9474" s="342"/>
      <c r="B9474" s="417"/>
      <c r="C9474" s="418"/>
      <c r="S9474" s="367"/>
      <c r="T9474" s="367"/>
      <c r="U9474" s="368"/>
      <c r="V9474" s="1"/>
      <c r="W9474" s="1"/>
      <c r="X9474" s="1"/>
      <c r="Y9474" s="1"/>
      <c r="Z9474" s="1"/>
      <c r="AA9474" s="1"/>
      <c r="AB9474" s="1"/>
      <c r="AC9474" s="1"/>
    </row>
    <row r="9475" spans="1:29" ht="15" customHeight="1" x14ac:dyDescent="0.25">
      <c r="A9475" s="342"/>
      <c r="B9475" s="417"/>
      <c r="C9475" s="418"/>
      <c r="S9475" s="367"/>
      <c r="T9475" s="367"/>
      <c r="U9475" s="368"/>
      <c r="V9475" s="1"/>
      <c r="W9475" s="1"/>
      <c r="X9475" s="1"/>
      <c r="Y9475" s="1"/>
      <c r="Z9475" s="1"/>
      <c r="AA9475" s="1"/>
      <c r="AB9475" s="1"/>
      <c r="AC9475" s="1"/>
    </row>
    <row r="9476" spans="1:29" ht="15" customHeight="1" x14ac:dyDescent="0.25">
      <c r="A9476" s="342"/>
      <c r="B9476" s="417"/>
      <c r="C9476" s="418"/>
      <c r="S9476" s="367"/>
      <c r="T9476" s="367"/>
      <c r="U9476" s="368"/>
      <c r="V9476" s="1"/>
      <c r="W9476" s="1"/>
      <c r="X9476" s="1"/>
      <c r="Y9476" s="1"/>
      <c r="Z9476" s="1"/>
      <c r="AA9476" s="1"/>
      <c r="AB9476" s="1"/>
      <c r="AC9476" s="1"/>
    </row>
    <row r="9477" spans="1:29" ht="15" customHeight="1" x14ac:dyDescent="0.25">
      <c r="A9477" s="342"/>
      <c r="B9477" s="417"/>
      <c r="C9477" s="418"/>
      <c r="S9477" s="367"/>
      <c r="T9477" s="367"/>
      <c r="U9477" s="368"/>
      <c r="V9477" s="1"/>
      <c r="W9477" s="1"/>
      <c r="X9477" s="1"/>
      <c r="Y9477" s="1"/>
      <c r="Z9477" s="1"/>
      <c r="AA9477" s="1"/>
      <c r="AB9477" s="1"/>
      <c r="AC9477" s="1"/>
    </row>
    <row r="9478" spans="1:29" ht="15" customHeight="1" x14ac:dyDescent="0.25">
      <c r="A9478" s="342"/>
      <c r="B9478" s="417"/>
      <c r="C9478" s="418"/>
      <c r="S9478" s="367"/>
      <c r="T9478" s="367"/>
      <c r="U9478" s="368"/>
      <c r="V9478" s="1"/>
      <c r="W9478" s="1"/>
      <c r="X9478" s="1"/>
      <c r="Y9478" s="1"/>
      <c r="Z9478" s="1"/>
      <c r="AA9478" s="1"/>
      <c r="AB9478" s="1"/>
      <c r="AC9478" s="1"/>
    </row>
    <row r="9479" spans="1:29" ht="15" customHeight="1" x14ac:dyDescent="0.25">
      <c r="A9479" s="342"/>
      <c r="B9479" s="417"/>
      <c r="C9479" s="418"/>
      <c r="S9479" s="367"/>
      <c r="T9479" s="367"/>
      <c r="U9479" s="368"/>
      <c r="V9479" s="1"/>
      <c r="W9479" s="1"/>
      <c r="X9479" s="1"/>
      <c r="Y9479" s="1"/>
      <c r="Z9479" s="1"/>
      <c r="AA9479" s="1"/>
      <c r="AB9479" s="1"/>
      <c r="AC9479" s="1"/>
    </row>
    <row r="9480" spans="1:29" ht="15" customHeight="1" x14ac:dyDescent="0.25">
      <c r="A9480" s="342"/>
      <c r="B9480" s="417"/>
      <c r="C9480" s="418"/>
      <c r="S9480" s="367"/>
      <c r="T9480" s="367"/>
      <c r="U9480" s="368"/>
      <c r="V9480" s="1"/>
      <c r="W9480" s="1"/>
      <c r="X9480" s="1"/>
      <c r="Y9480" s="1"/>
      <c r="Z9480" s="1"/>
      <c r="AA9480" s="1"/>
      <c r="AB9480" s="1"/>
      <c r="AC9480" s="1"/>
    </row>
    <row r="9481" spans="1:29" ht="15" customHeight="1" x14ac:dyDescent="0.25">
      <c r="A9481" s="342"/>
      <c r="B9481" s="417"/>
      <c r="C9481" s="418"/>
      <c r="S9481" s="367"/>
      <c r="T9481" s="367"/>
      <c r="U9481" s="368"/>
      <c r="V9481" s="1"/>
      <c r="W9481" s="1"/>
      <c r="X9481" s="1"/>
      <c r="Y9481" s="1"/>
      <c r="Z9481" s="1"/>
      <c r="AA9481" s="1"/>
      <c r="AB9481" s="1"/>
      <c r="AC9481" s="1"/>
    </row>
    <row r="9482" spans="1:29" ht="15" customHeight="1" x14ac:dyDescent="0.25">
      <c r="A9482" s="342"/>
      <c r="B9482" s="417"/>
      <c r="C9482" s="418"/>
      <c r="S9482" s="367"/>
      <c r="T9482" s="367"/>
      <c r="U9482" s="368"/>
      <c r="V9482" s="1"/>
      <c r="W9482" s="1"/>
      <c r="X9482" s="1"/>
      <c r="Y9482" s="1"/>
      <c r="Z9482" s="1"/>
      <c r="AA9482" s="1"/>
      <c r="AB9482" s="1"/>
      <c r="AC9482" s="1"/>
    </row>
    <row r="9483" spans="1:29" ht="15" customHeight="1" x14ac:dyDescent="0.25">
      <c r="A9483" s="342"/>
      <c r="B9483" s="417"/>
      <c r="C9483" s="418"/>
      <c r="S9483" s="367"/>
      <c r="T9483" s="367"/>
      <c r="U9483" s="368"/>
      <c r="V9483" s="1"/>
      <c r="W9483" s="1"/>
      <c r="X9483" s="1"/>
      <c r="Y9483" s="1"/>
      <c r="Z9483" s="1"/>
      <c r="AA9483" s="1"/>
      <c r="AB9483" s="1"/>
      <c r="AC9483" s="1"/>
    </row>
    <row r="9484" spans="1:29" ht="15" customHeight="1" x14ac:dyDescent="0.25">
      <c r="A9484" s="342"/>
      <c r="B9484" s="417"/>
      <c r="C9484" s="418"/>
      <c r="S9484" s="367"/>
      <c r="T9484" s="367"/>
      <c r="U9484" s="368"/>
      <c r="V9484" s="1"/>
      <c r="W9484" s="1"/>
      <c r="X9484" s="1"/>
      <c r="Y9484" s="1"/>
      <c r="Z9484" s="1"/>
      <c r="AA9484" s="1"/>
      <c r="AB9484" s="1"/>
      <c r="AC9484" s="1"/>
    </row>
    <row r="9485" spans="1:29" ht="15" customHeight="1" x14ac:dyDescent="0.25">
      <c r="A9485" s="342"/>
      <c r="B9485" s="417"/>
      <c r="C9485" s="418"/>
      <c r="S9485" s="367"/>
      <c r="T9485" s="367"/>
      <c r="U9485" s="368"/>
      <c r="V9485" s="1"/>
      <c r="W9485" s="1"/>
      <c r="X9485" s="1"/>
      <c r="Y9485" s="1"/>
      <c r="Z9485" s="1"/>
      <c r="AA9485" s="1"/>
      <c r="AB9485" s="1"/>
      <c r="AC9485" s="1"/>
    </row>
    <row r="9486" spans="1:29" ht="15" customHeight="1" x14ac:dyDescent="0.25">
      <c r="A9486" s="342"/>
      <c r="B9486" s="417"/>
      <c r="C9486" s="418"/>
      <c r="S9486" s="367"/>
      <c r="T9486" s="367"/>
      <c r="U9486" s="368"/>
      <c r="V9486" s="1"/>
      <c r="W9486" s="1"/>
      <c r="X9486" s="1"/>
      <c r="Y9486" s="1"/>
      <c r="Z9486" s="1"/>
      <c r="AA9486" s="1"/>
      <c r="AB9486" s="1"/>
      <c r="AC9486" s="1"/>
    </row>
    <row r="9487" spans="1:29" ht="15" customHeight="1" x14ac:dyDescent="0.25">
      <c r="A9487" s="342"/>
      <c r="B9487" s="417"/>
      <c r="C9487" s="418"/>
      <c r="S9487" s="367"/>
      <c r="T9487" s="367"/>
      <c r="U9487" s="368"/>
      <c r="V9487" s="1"/>
      <c r="W9487" s="1"/>
      <c r="X9487" s="1"/>
      <c r="Y9487" s="1"/>
      <c r="Z9487" s="1"/>
      <c r="AA9487" s="1"/>
      <c r="AB9487" s="1"/>
      <c r="AC9487" s="1"/>
    </row>
    <row r="9488" spans="1:29" ht="15" customHeight="1" x14ac:dyDescent="0.25">
      <c r="A9488" s="342"/>
      <c r="B9488" s="417"/>
      <c r="C9488" s="418"/>
      <c r="S9488" s="367"/>
      <c r="T9488" s="367"/>
      <c r="U9488" s="368"/>
      <c r="V9488" s="1"/>
      <c r="W9488" s="1"/>
      <c r="X9488" s="1"/>
      <c r="Y9488" s="1"/>
      <c r="Z9488" s="1"/>
      <c r="AA9488" s="1"/>
      <c r="AB9488" s="1"/>
      <c r="AC9488" s="1"/>
    </row>
    <row r="9489" spans="1:29" ht="15" customHeight="1" x14ac:dyDescent="0.25">
      <c r="A9489" s="342"/>
      <c r="B9489" s="417"/>
      <c r="C9489" s="418"/>
      <c r="S9489" s="367"/>
      <c r="T9489" s="367"/>
      <c r="U9489" s="368"/>
      <c r="V9489" s="1"/>
      <c r="W9489" s="1"/>
      <c r="X9489" s="1"/>
      <c r="Y9489" s="1"/>
      <c r="Z9489" s="1"/>
      <c r="AA9489" s="1"/>
      <c r="AB9489" s="1"/>
      <c r="AC9489" s="1"/>
    </row>
    <row r="9490" spans="1:29" ht="15" customHeight="1" x14ac:dyDescent="0.25">
      <c r="A9490" s="342"/>
      <c r="B9490" s="417"/>
      <c r="C9490" s="418"/>
      <c r="S9490" s="367"/>
      <c r="T9490" s="367"/>
      <c r="U9490" s="368"/>
      <c r="V9490" s="1"/>
      <c r="W9490" s="1"/>
      <c r="X9490" s="1"/>
      <c r="Y9490" s="1"/>
      <c r="Z9490" s="1"/>
      <c r="AA9490" s="1"/>
      <c r="AB9490" s="1"/>
      <c r="AC9490" s="1"/>
    </row>
    <row r="9491" spans="1:29" ht="15" customHeight="1" x14ac:dyDescent="0.25">
      <c r="A9491" s="342"/>
      <c r="B9491" s="417"/>
      <c r="C9491" s="418"/>
      <c r="S9491" s="367"/>
      <c r="T9491" s="367"/>
      <c r="U9491" s="368"/>
      <c r="V9491" s="1"/>
      <c r="W9491" s="1"/>
      <c r="X9491" s="1"/>
      <c r="Y9491" s="1"/>
      <c r="Z9491" s="1"/>
      <c r="AA9491" s="1"/>
      <c r="AB9491" s="1"/>
      <c r="AC9491" s="1"/>
    </row>
    <row r="9492" spans="1:29" ht="15" customHeight="1" x14ac:dyDescent="0.25">
      <c r="A9492" s="342"/>
      <c r="B9492" s="417"/>
      <c r="C9492" s="418"/>
      <c r="S9492" s="367"/>
      <c r="T9492" s="367"/>
      <c r="U9492" s="368"/>
      <c r="V9492" s="1"/>
      <c r="W9492" s="1"/>
      <c r="X9492" s="1"/>
      <c r="Y9492" s="1"/>
      <c r="Z9492" s="1"/>
      <c r="AA9492" s="1"/>
      <c r="AB9492" s="1"/>
      <c r="AC9492" s="1"/>
    </row>
    <row r="9493" spans="1:29" ht="15" customHeight="1" x14ac:dyDescent="0.25">
      <c r="A9493" s="342"/>
      <c r="B9493" s="417"/>
      <c r="C9493" s="418"/>
      <c r="S9493" s="367"/>
      <c r="T9493" s="367"/>
      <c r="U9493" s="368"/>
      <c r="V9493" s="1"/>
      <c r="W9493" s="1"/>
      <c r="X9493" s="1"/>
      <c r="Y9493" s="1"/>
      <c r="Z9493" s="1"/>
      <c r="AA9493" s="1"/>
      <c r="AB9493" s="1"/>
      <c r="AC9493" s="1"/>
    </row>
    <row r="9494" spans="1:29" ht="15" customHeight="1" x14ac:dyDescent="0.25">
      <c r="A9494" s="342"/>
      <c r="B9494" s="417"/>
      <c r="C9494" s="418"/>
      <c r="S9494" s="367"/>
      <c r="T9494" s="367"/>
      <c r="U9494" s="368"/>
      <c r="V9494" s="1"/>
      <c r="W9494" s="1"/>
      <c r="X9494" s="1"/>
      <c r="Y9494" s="1"/>
      <c r="Z9494" s="1"/>
      <c r="AA9494" s="1"/>
      <c r="AB9494" s="1"/>
      <c r="AC9494" s="1"/>
    </row>
    <row r="9495" spans="1:29" ht="15" customHeight="1" x14ac:dyDescent="0.25">
      <c r="A9495" s="342"/>
      <c r="B9495" s="417"/>
      <c r="C9495" s="418"/>
      <c r="S9495" s="367"/>
      <c r="T9495" s="367"/>
      <c r="U9495" s="368"/>
      <c r="V9495" s="1"/>
      <c r="W9495" s="1"/>
      <c r="X9495" s="1"/>
      <c r="Y9495" s="1"/>
      <c r="Z9495" s="1"/>
      <c r="AA9495" s="1"/>
      <c r="AB9495" s="1"/>
      <c r="AC9495" s="1"/>
    </row>
    <row r="9496" spans="1:29" ht="15" customHeight="1" x14ac:dyDescent="0.25">
      <c r="A9496" s="342"/>
      <c r="B9496" s="417"/>
      <c r="C9496" s="418"/>
      <c r="S9496" s="367"/>
      <c r="T9496" s="367"/>
      <c r="U9496" s="368"/>
      <c r="V9496" s="1"/>
      <c r="W9496" s="1"/>
      <c r="X9496" s="1"/>
      <c r="Y9496" s="1"/>
      <c r="Z9496" s="1"/>
      <c r="AA9496" s="1"/>
      <c r="AB9496" s="1"/>
      <c r="AC9496" s="1"/>
    </row>
    <row r="9497" spans="1:29" ht="15" customHeight="1" x14ac:dyDescent="0.25">
      <c r="A9497" s="342"/>
      <c r="B9497" s="417"/>
      <c r="C9497" s="418"/>
      <c r="S9497" s="367"/>
      <c r="T9497" s="367"/>
      <c r="U9497" s="368"/>
      <c r="V9497" s="1"/>
      <c r="W9497" s="1"/>
      <c r="X9497" s="1"/>
      <c r="Y9497" s="1"/>
      <c r="Z9497" s="1"/>
      <c r="AA9497" s="1"/>
      <c r="AB9497" s="1"/>
      <c r="AC9497" s="1"/>
    </row>
    <row r="9498" spans="1:29" ht="15" customHeight="1" x14ac:dyDescent="0.25">
      <c r="A9498" s="342"/>
      <c r="B9498" s="417"/>
      <c r="C9498" s="418"/>
      <c r="S9498" s="367"/>
      <c r="T9498" s="367"/>
      <c r="U9498" s="368"/>
      <c r="V9498" s="1"/>
      <c r="W9498" s="1"/>
      <c r="X9498" s="1"/>
      <c r="Y9498" s="1"/>
      <c r="Z9498" s="1"/>
      <c r="AA9498" s="1"/>
      <c r="AB9498" s="1"/>
      <c r="AC9498" s="1"/>
    </row>
    <row r="9499" spans="1:29" ht="15" customHeight="1" x14ac:dyDescent="0.25">
      <c r="A9499" s="342"/>
      <c r="B9499" s="417"/>
      <c r="C9499" s="418"/>
      <c r="S9499" s="367"/>
      <c r="T9499" s="367"/>
      <c r="U9499" s="368"/>
      <c r="V9499" s="1"/>
      <c r="W9499" s="1"/>
      <c r="X9499" s="1"/>
      <c r="Y9499" s="1"/>
      <c r="Z9499" s="1"/>
      <c r="AA9499" s="1"/>
      <c r="AB9499" s="1"/>
      <c r="AC9499" s="1"/>
    </row>
    <row r="9500" spans="1:29" ht="15" customHeight="1" x14ac:dyDescent="0.25">
      <c r="A9500" s="342"/>
      <c r="B9500" s="417"/>
      <c r="C9500" s="418"/>
      <c r="S9500" s="367"/>
      <c r="T9500" s="367"/>
      <c r="U9500" s="368"/>
      <c r="V9500" s="1"/>
      <c r="W9500" s="1"/>
      <c r="X9500" s="1"/>
      <c r="Y9500" s="1"/>
      <c r="Z9500" s="1"/>
      <c r="AA9500" s="1"/>
      <c r="AB9500" s="1"/>
      <c r="AC9500" s="1"/>
    </row>
    <row r="9501" spans="1:29" ht="15" customHeight="1" x14ac:dyDescent="0.25">
      <c r="A9501" s="342"/>
      <c r="B9501" s="417"/>
      <c r="C9501" s="418"/>
      <c r="S9501" s="367"/>
      <c r="T9501" s="367"/>
      <c r="U9501" s="368"/>
      <c r="V9501" s="1"/>
      <c r="W9501" s="1"/>
      <c r="X9501" s="1"/>
      <c r="Y9501" s="1"/>
      <c r="Z9501" s="1"/>
      <c r="AA9501" s="1"/>
      <c r="AB9501" s="1"/>
      <c r="AC9501" s="1"/>
    </row>
    <row r="9502" spans="1:29" ht="15" customHeight="1" x14ac:dyDescent="0.25">
      <c r="A9502" s="342"/>
      <c r="B9502" s="417"/>
      <c r="C9502" s="418"/>
      <c r="S9502" s="367"/>
      <c r="T9502" s="367"/>
      <c r="U9502" s="368"/>
      <c r="V9502" s="1"/>
      <c r="W9502" s="1"/>
      <c r="X9502" s="1"/>
      <c r="Y9502" s="1"/>
      <c r="Z9502" s="1"/>
      <c r="AA9502" s="1"/>
      <c r="AB9502" s="1"/>
      <c r="AC9502" s="1"/>
    </row>
    <row r="9503" spans="1:29" ht="15" customHeight="1" x14ac:dyDescent="0.25">
      <c r="A9503" s="342"/>
      <c r="B9503" s="417"/>
      <c r="C9503" s="418"/>
      <c r="S9503" s="367"/>
      <c r="T9503" s="367"/>
      <c r="U9503" s="368"/>
      <c r="V9503" s="1"/>
      <c r="W9503" s="1"/>
      <c r="X9503" s="1"/>
      <c r="Y9503" s="1"/>
      <c r="Z9503" s="1"/>
      <c r="AA9503" s="1"/>
      <c r="AB9503" s="1"/>
      <c r="AC9503" s="1"/>
    </row>
    <row r="9504" spans="1:29" ht="15" customHeight="1" x14ac:dyDescent="0.25">
      <c r="A9504" s="342"/>
      <c r="B9504" s="417"/>
      <c r="C9504" s="418"/>
      <c r="S9504" s="367"/>
      <c r="T9504" s="367"/>
      <c r="U9504" s="368"/>
      <c r="V9504" s="1"/>
      <c r="W9504" s="1"/>
      <c r="X9504" s="1"/>
      <c r="Y9504" s="1"/>
      <c r="Z9504" s="1"/>
      <c r="AA9504" s="1"/>
      <c r="AB9504" s="1"/>
      <c r="AC9504" s="1"/>
    </row>
    <row r="9505" spans="1:29" ht="15" customHeight="1" x14ac:dyDescent="0.25">
      <c r="A9505" s="342"/>
      <c r="B9505" s="417"/>
      <c r="C9505" s="418"/>
      <c r="S9505" s="367"/>
      <c r="T9505" s="367"/>
      <c r="U9505" s="368"/>
      <c r="V9505" s="1"/>
      <c r="W9505" s="1"/>
      <c r="X9505" s="1"/>
      <c r="Y9505" s="1"/>
      <c r="Z9505" s="1"/>
      <c r="AA9505" s="1"/>
      <c r="AB9505" s="1"/>
      <c r="AC9505" s="1"/>
    </row>
    <row r="9506" spans="1:29" ht="15" customHeight="1" x14ac:dyDescent="0.25">
      <c r="A9506" s="342"/>
      <c r="B9506" s="417"/>
      <c r="C9506" s="418"/>
      <c r="S9506" s="367"/>
      <c r="T9506" s="367"/>
      <c r="U9506" s="368"/>
      <c r="V9506" s="1"/>
      <c r="W9506" s="1"/>
      <c r="X9506" s="1"/>
      <c r="Y9506" s="1"/>
      <c r="Z9506" s="1"/>
      <c r="AA9506" s="1"/>
      <c r="AB9506" s="1"/>
      <c r="AC9506" s="1"/>
    </row>
    <row r="9507" spans="1:29" ht="15" customHeight="1" x14ac:dyDescent="0.25">
      <c r="A9507" s="342"/>
      <c r="B9507" s="417"/>
      <c r="C9507" s="418"/>
      <c r="S9507" s="367"/>
      <c r="T9507" s="367"/>
      <c r="U9507" s="368"/>
      <c r="V9507" s="1"/>
      <c r="W9507" s="1"/>
      <c r="X9507" s="1"/>
      <c r="Y9507" s="1"/>
      <c r="Z9507" s="1"/>
      <c r="AA9507" s="1"/>
      <c r="AB9507" s="1"/>
      <c r="AC9507" s="1"/>
    </row>
    <row r="9508" spans="1:29" ht="15" customHeight="1" x14ac:dyDescent="0.25">
      <c r="A9508" s="342"/>
      <c r="B9508" s="417"/>
      <c r="C9508" s="418"/>
      <c r="S9508" s="367"/>
      <c r="T9508" s="367"/>
      <c r="U9508" s="368"/>
      <c r="V9508" s="1"/>
      <c r="W9508" s="1"/>
      <c r="X9508" s="1"/>
      <c r="Y9508" s="1"/>
      <c r="Z9508" s="1"/>
      <c r="AA9508" s="1"/>
      <c r="AB9508" s="1"/>
      <c r="AC9508" s="1"/>
    </row>
    <row r="9509" spans="1:29" ht="15" customHeight="1" x14ac:dyDescent="0.25">
      <c r="A9509" s="342"/>
      <c r="B9509" s="417"/>
      <c r="C9509" s="418"/>
      <c r="S9509" s="367"/>
      <c r="T9509" s="367"/>
      <c r="U9509" s="368"/>
      <c r="V9509" s="1"/>
      <c r="W9509" s="1"/>
      <c r="X9509" s="1"/>
      <c r="Y9509" s="1"/>
      <c r="Z9509" s="1"/>
      <c r="AA9509" s="1"/>
      <c r="AB9509" s="1"/>
      <c r="AC9509" s="1"/>
    </row>
    <row r="9510" spans="1:29" ht="15" customHeight="1" x14ac:dyDescent="0.25">
      <c r="A9510" s="342"/>
      <c r="B9510" s="417"/>
      <c r="C9510" s="418"/>
      <c r="S9510" s="367"/>
      <c r="T9510" s="367"/>
      <c r="U9510" s="368"/>
      <c r="V9510" s="1"/>
      <c r="W9510" s="1"/>
      <c r="X9510" s="1"/>
      <c r="Y9510" s="1"/>
      <c r="Z9510" s="1"/>
      <c r="AA9510" s="1"/>
      <c r="AB9510" s="1"/>
      <c r="AC9510" s="1"/>
    </row>
    <row r="9511" spans="1:29" ht="15" customHeight="1" x14ac:dyDescent="0.25">
      <c r="A9511" s="342"/>
      <c r="B9511" s="417"/>
      <c r="C9511" s="418"/>
      <c r="S9511" s="367"/>
      <c r="T9511" s="367"/>
      <c r="U9511" s="368"/>
      <c r="V9511" s="1"/>
      <c r="W9511" s="1"/>
      <c r="X9511" s="1"/>
      <c r="Y9511" s="1"/>
      <c r="Z9511" s="1"/>
      <c r="AA9511" s="1"/>
      <c r="AB9511" s="1"/>
      <c r="AC9511" s="1"/>
    </row>
    <row r="9512" spans="1:29" ht="15" customHeight="1" x14ac:dyDescent="0.25">
      <c r="A9512" s="342"/>
      <c r="B9512" s="417"/>
      <c r="C9512" s="418"/>
      <c r="S9512" s="367"/>
      <c r="T9512" s="367"/>
      <c r="U9512" s="368"/>
      <c r="V9512" s="1"/>
      <c r="W9512" s="1"/>
      <c r="X9512" s="1"/>
      <c r="Y9512" s="1"/>
      <c r="Z9512" s="1"/>
      <c r="AA9512" s="1"/>
      <c r="AB9512" s="1"/>
      <c r="AC9512" s="1"/>
    </row>
    <row r="9513" spans="1:29" ht="15" customHeight="1" x14ac:dyDescent="0.25">
      <c r="A9513" s="342"/>
      <c r="B9513" s="417"/>
      <c r="C9513" s="418"/>
      <c r="S9513" s="367"/>
      <c r="T9513" s="367"/>
      <c r="U9513" s="368"/>
      <c r="V9513" s="1"/>
      <c r="W9513" s="1"/>
      <c r="X9513" s="1"/>
      <c r="Y9513" s="1"/>
      <c r="Z9513" s="1"/>
      <c r="AA9513" s="1"/>
      <c r="AB9513" s="1"/>
      <c r="AC9513" s="1"/>
    </row>
    <row r="9514" spans="1:29" ht="15" customHeight="1" x14ac:dyDescent="0.25">
      <c r="A9514" s="342"/>
      <c r="B9514" s="417"/>
      <c r="C9514" s="418"/>
      <c r="S9514" s="367"/>
      <c r="T9514" s="367"/>
      <c r="U9514" s="368"/>
      <c r="V9514" s="1"/>
      <c r="W9514" s="1"/>
      <c r="X9514" s="1"/>
      <c r="Y9514" s="1"/>
      <c r="Z9514" s="1"/>
      <c r="AA9514" s="1"/>
      <c r="AB9514" s="1"/>
      <c r="AC9514" s="1"/>
    </row>
    <row r="9515" spans="1:29" ht="15" customHeight="1" x14ac:dyDescent="0.25">
      <c r="A9515" s="342"/>
      <c r="B9515" s="417"/>
      <c r="C9515" s="418"/>
      <c r="S9515" s="367"/>
      <c r="T9515" s="367"/>
      <c r="U9515" s="368"/>
      <c r="V9515" s="1"/>
      <c r="W9515" s="1"/>
      <c r="X9515" s="1"/>
      <c r="Y9515" s="1"/>
      <c r="Z9515" s="1"/>
      <c r="AA9515" s="1"/>
      <c r="AB9515" s="1"/>
      <c r="AC9515" s="1"/>
    </row>
    <row r="9516" spans="1:29" ht="15" customHeight="1" x14ac:dyDescent="0.25">
      <c r="A9516" s="342"/>
      <c r="B9516" s="417"/>
      <c r="C9516" s="418"/>
      <c r="S9516" s="367"/>
      <c r="T9516" s="367"/>
      <c r="U9516" s="368"/>
      <c r="V9516" s="1"/>
      <c r="W9516" s="1"/>
      <c r="X9516" s="1"/>
      <c r="Y9516" s="1"/>
      <c r="Z9516" s="1"/>
      <c r="AA9516" s="1"/>
      <c r="AB9516" s="1"/>
      <c r="AC9516" s="1"/>
    </row>
    <row r="9517" spans="1:29" ht="15" customHeight="1" x14ac:dyDescent="0.25">
      <c r="A9517" s="342"/>
      <c r="B9517" s="417"/>
      <c r="C9517" s="418"/>
      <c r="S9517" s="367"/>
      <c r="T9517" s="367"/>
      <c r="U9517" s="368"/>
      <c r="V9517" s="1"/>
      <c r="W9517" s="1"/>
      <c r="X9517" s="1"/>
      <c r="Y9517" s="1"/>
      <c r="Z9517" s="1"/>
      <c r="AA9517" s="1"/>
      <c r="AB9517" s="1"/>
      <c r="AC9517" s="1"/>
    </row>
    <row r="9518" spans="1:29" ht="15" customHeight="1" x14ac:dyDescent="0.25">
      <c r="A9518" s="342"/>
      <c r="B9518" s="417"/>
      <c r="C9518" s="418"/>
      <c r="S9518" s="367"/>
      <c r="T9518" s="367"/>
      <c r="U9518" s="368"/>
      <c r="V9518" s="1"/>
      <c r="W9518" s="1"/>
      <c r="X9518" s="1"/>
      <c r="Y9518" s="1"/>
      <c r="Z9518" s="1"/>
      <c r="AA9518" s="1"/>
      <c r="AB9518" s="1"/>
      <c r="AC9518" s="1"/>
    </row>
    <row r="9519" spans="1:29" ht="15" customHeight="1" x14ac:dyDescent="0.25">
      <c r="A9519" s="342"/>
      <c r="B9519" s="417"/>
      <c r="C9519" s="418"/>
      <c r="S9519" s="367"/>
      <c r="T9519" s="367"/>
      <c r="U9519" s="368"/>
      <c r="V9519" s="1"/>
      <c r="W9519" s="1"/>
      <c r="X9519" s="1"/>
      <c r="Y9519" s="1"/>
      <c r="Z9519" s="1"/>
      <c r="AA9519" s="1"/>
      <c r="AB9519" s="1"/>
      <c r="AC9519" s="1"/>
    </row>
    <row r="9520" spans="1:29" ht="15" customHeight="1" x14ac:dyDescent="0.25">
      <c r="A9520" s="342"/>
      <c r="B9520" s="417"/>
      <c r="C9520" s="418"/>
      <c r="S9520" s="367"/>
      <c r="T9520" s="367"/>
      <c r="U9520" s="368"/>
      <c r="V9520" s="1"/>
      <c r="W9520" s="1"/>
      <c r="X9520" s="1"/>
      <c r="Y9520" s="1"/>
      <c r="Z9520" s="1"/>
      <c r="AA9520" s="1"/>
      <c r="AB9520" s="1"/>
      <c r="AC9520" s="1"/>
    </row>
    <row r="9521" spans="1:29" ht="15" customHeight="1" x14ac:dyDescent="0.25">
      <c r="A9521" s="342"/>
      <c r="B9521" s="417"/>
      <c r="C9521" s="418"/>
      <c r="S9521" s="367"/>
      <c r="T9521" s="367"/>
      <c r="U9521" s="368"/>
      <c r="V9521" s="1"/>
      <c r="W9521" s="1"/>
      <c r="X9521" s="1"/>
      <c r="Y9521" s="1"/>
      <c r="Z9521" s="1"/>
      <c r="AA9521" s="1"/>
      <c r="AB9521" s="1"/>
      <c r="AC9521" s="1"/>
    </row>
    <row r="9522" spans="1:29" ht="15" customHeight="1" x14ac:dyDescent="0.25">
      <c r="A9522" s="342"/>
      <c r="B9522" s="417"/>
      <c r="C9522" s="418"/>
      <c r="S9522" s="367"/>
      <c r="T9522" s="367"/>
      <c r="U9522" s="368"/>
      <c r="V9522" s="1"/>
      <c r="W9522" s="1"/>
      <c r="X9522" s="1"/>
      <c r="Y9522" s="1"/>
      <c r="Z9522" s="1"/>
      <c r="AA9522" s="1"/>
      <c r="AB9522" s="1"/>
      <c r="AC9522" s="1"/>
    </row>
    <row r="9523" spans="1:29" ht="15" customHeight="1" x14ac:dyDescent="0.25">
      <c r="A9523" s="342"/>
      <c r="B9523" s="417"/>
      <c r="C9523" s="418"/>
      <c r="S9523" s="367"/>
      <c r="T9523" s="367"/>
      <c r="U9523" s="368"/>
      <c r="V9523" s="1"/>
      <c r="W9523" s="1"/>
      <c r="X9523" s="1"/>
      <c r="Y9523" s="1"/>
      <c r="Z9523" s="1"/>
      <c r="AA9523" s="1"/>
      <c r="AB9523" s="1"/>
      <c r="AC9523" s="1"/>
    </row>
    <row r="9524" spans="1:29" ht="15" customHeight="1" x14ac:dyDescent="0.25">
      <c r="A9524" s="342"/>
      <c r="B9524" s="417"/>
      <c r="C9524" s="418"/>
      <c r="S9524" s="367"/>
      <c r="T9524" s="367"/>
      <c r="U9524" s="368"/>
      <c r="V9524" s="1"/>
      <c r="W9524" s="1"/>
      <c r="X9524" s="1"/>
      <c r="Y9524" s="1"/>
      <c r="Z9524" s="1"/>
      <c r="AA9524" s="1"/>
      <c r="AB9524" s="1"/>
      <c r="AC9524" s="1"/>
    </row>
    <row r="9525" spans="1:29" ht="15" customHeight="1" x14ac:dyDescent="0.25">
      <c r="A9525" s="342"/>
      <c r="B9525" s="417"/>
      <c r="C9525" s="418"/>
      <c r="S9525" s="367"/>
      <c r="T9525" s="367"/>
      <c r="U9525" s="368"/>
      <c r="V9525" s="1"/>
      <c r="W9525" s="1"/>
      <c r="X9525" s="1"/>
      <c r="Y9525" s="1"/>
      <c r="Z9525" s="1"/>
      <c r="AA9525" s="1"/>
      <c r="AB9525" s="1"/>
      <c r="AC9525" s="1"/>
    </row>
    <row r="9526" spans="1:29" ht="15" customHeight="1" x14ac:dyDescent="0.25">
      <c r="A9526" s="342"/>
      <c r="B9526" s="417"/>
      <c r="C9526" s="418"/>
      <c r="S9526" s="367"/>
      <c r="T9526" s="367"/>
      <c r="U9526" s="368"/>
      <c r="V9526" s="1"/>
      <c r="W9526" s="1"/>
      <c r="X9526" s="1"/>
      <c r="Y9526" s="1"/>
      <c r="Z9526" s="1"/>
      <c r="AA9526" s="1"/>
      <c r="AB9526" s="1"/>
      <c r="AC9526" s="1"/>
    </row>
    <row r="9527" spans="1:29" ht="15" customHeight="1" x14ac:dyDescent="0.25">
      <c r="A9527" s="342"/>
      <c r="B9527" s="417"/>
      <c r="C9527" s="418"/>
      <c r="S9527" s="367"/>
      <c r="T9527" s="367"/>
      <c r="U9527" s="368"/>
      <c r="V9527" s="1"/>
      <c r="W9527" s="1"/>
      <c r="X9527" s="1"/>
      <c r="Y9527" s="1"/>
      <c r="Z9527" s="1"/>
      <c r="AA9527" s="1"/>
      <c r="AB9527" s="1"/>
      <c r="AC9527" s="1"/>
    </row>
    <row r="9528" spans="1:29" ht="15" customHeight="1" x14ac:dyDescent="0.25">
      <c r="A9528" s="342"/>
      <c r="B9528" s="417"/>
      <c r="C9528" s="418"/>
      <c r="S9528" s="367"/>
      <c r="T9528" s="367"/>
      <c r="U9528" s="368"/>
      <c r="V9528" s="1"/>
      <c r="W9528" s="1"/>
      <c r="X9528" s="1"/>
      <c r="Y9528" s="1"/>
      <c r="Z9528" s="1"/>
      <c r="AA9528" s="1"/>
      <c r="AB9528" s="1"/>
      <c r="AC9528" s="1"/>
    </row>
    <row r="9529" spans="1:29" ht="15" customHeight="1" x14ac:dyDescent="0.25">
      <c r="A9529" s="342"/>
      <c r="B9529" s="417"/>
      <c r="C9529" s="418"/>
      <c r="S9529" s="367"/>
      <c r="T9529" s="367"/>
      <c r="U9529" s="368"/>
      <c r="V9529" s="1"/>
      <c r="W9529" s="1"/>
      <c r="X9529" s="1"/>
      <c r="Y9529" s="1"/>
      <c r="Z9529" s="1"/>
      <c r="AA9529" s="1"/>
      <c r="AB9529" s="1"/>
      <c r="AC9529" s="1"/>
    </row>
    <row r="9530" spans="1:29" ht="15" customHeight="1" x14ac:dyDescent="0.25">
      <c r="A9530" s="342"/>
      <c r="B9530" s="417"/>
      <c r="C9530" s="418"/>
      <c r="S9530" s="367"/>
      <c r="T9530" s="367"/>
      <c r="U9530" s="368"/>
      <c r="V9530" s="1"/>
      <c r="W9530" s="1"/>
      <c r="X9530" s="1"/>
      <c r="Y9530" s="1"/>
      <c r="Z9530" s="1"/>
      <c r="AA9530" s="1"/>
      <c r="AB9530" s="1"/>
      <c r="AC9530" s="1"/>
    </row>
    <row r="9531" spans="1:29" ht="15" customHeight="1" x14ac:dyDescent="0.25">
      <c r="A9531" s="342"/>
      <c r="B9531" s="417"/>
      <c r="C9531" s="418"/>
      <c r="S9531" s="367"/>
      <c r="T9531" s="367"/>
      <c r="U9531" s="368"/>
      <c r="V9531" s="1"/>
      <c r="W9531" s="1"/>
      <c r="X9531" s="1"/>
      <c r="Y9531" s="1"/>
      <c r="Z9531" s="1"/>
      <c r="AA9531" s="1"/>
      <c r="AB9531" s="1"/>
      <c r="AC9531" s="1"/>
    </row>
    <row r="9532" spans="1:29" ht="15" customHeight="1" x14ac:dyDescent="0.25">
      <c r="A9532" s="342"/>
      <c r="B9532" s="417"/>
      <c r="C9532" s="418"/>
      <c r="S9532" s="367"/>
      <c r="T9532" s="367"/>
      <c r="U9532" s="368"/>
      <c r="V9532" s="1"/>
      <c r="W9532" s="1"/>
      <c r="X9532" s="1"/>
      <c r="Y9532" s="1"/>
      <c r="Z9532" s="1"/>
      <c r="AA9532" s="1"/>
      <c r="AB9532" s="1"/>
      <c r="AC9532" s="1"/>
    </row>
    <row r="9533" spans="1:29" ht="15" customHeight="1" x14ac:dyDescent="0.25">
      <c r="A9533" s="342"/>
      <c r="B9533" s="417"/>
      <c r="C9533" s="418"/>
      <c r="S9533" s="367"/>
      <c r="T9533" s="367"/>
      <c r="U9533" s="368"/>
      <c r="V9533" s="1"/>
      <c r="W9533" s="1"/>
      <c r="X9533" s="1"/>
      <c r="Y9533" s="1"/>
      <c r="Z9533" s="1"/>
      <c r="AA9533" s="1"/>
      <c r="AB9533" s="1"/>
      <c r="AC9533" s="1"/>
    </row>
    <row r="9534" spans="1:29" ht="15" customHeight="1" x14ac:dyDescent="0.25">
      <c r="A9534" s="342"/>
      <c r="B9534" s="417"/>
      <c r="C9534" s="418"/>
      <c r="S9534" s="367"/>
      <c r="T9534" s="367"/>
      <c r="U9534" s="368"/>
      <c r="V9534" s="1"/>
      <c r="W9534" s="1"/>
      <c r="X9534" s="1"/>
      <c r="Y9534" s="1"/>
      <c r="Z9534" s="1"/>
      <c r="AA9534" s="1"/>
      <c r="AB9534" s="1"/>
      <c r="AC9534" s="1"/>
    </row>
    <row r="9535" spans="1:29" ht="15" customHeight="1" x14ac:dyDescent="0.25">
      <c r="A9535" s="342"/>
      <c r="B9535" s="417"/>
      <c r="C9535" s="418"/>
      <c r="S9535" s="367"/>
      <c r="T9535" s="367"/>
      <c r="U9535" s="368"/>
      <c r="V9535" s="1"/>
      <c r="W9535" s="1"/>
      <c r="X9535" s="1"/>
      <c r="Y9535" s="1"/>
      <c r="Z9535" s="1"/>
      <c r="AA9535" s="1"/>
      <c r="AB9535" s="1"/>
      <c r="AC9535" s="1"/>
    </row>
    <row r="9536" spans="1:29" ht="15" customHeight="1" x14ac:dyDescent="0.25">
      <c r="A9536" s="342"/>
      <c r="B9536" s="417"/>
      <c r="C9536" s="418"/>
      <c r="S9536" s="367"/>
      <c r="T9536" s="367"/>
      <c r="U9536" s="368"/>
      <c r="V9536" s="1"/>
      <c r="W9536" s="1"/>
      <c r="X9536" s="1"/>
      <c r="Y9536" s="1"/>
      <c r="Z9536" s="1"/>
      <c r="AA9536" s="1"/>
      <c r="AB9536" s="1"/>
      <c r="AC9536" s="1"/>
    </row>
    <row r="9537" spans="1:29" ht="15" customHeight="1" x14ac:dyDescent="0.25">
      <c r="A9537" s="342"/>
      <c r="B9537" s="417"/>
      <c r="C9537" s="418"/>
      <c r="S9537" s="367"/>
      <c r="T9537" s="367"/>
      <c r="U9537" s="368"/>
      <c r="V9537" s="1"/>
      <c r="W9537" s="1"/>
      <c r="X9537" s="1"/>
      <c r="Y9537" s="1"/>
      <c r="Z9537" s="1"/>
      <c r="AA9537" s="1"/>
      <c r="AB9537" s="1"/>
      <c r="AC9537" s="1"/>
    </row>
    <row r="9538" spans="1:29" ht="15" customHeight="1" x14ac:dyDescent="0.25">
      <c r="A9538" s="342"/>
      <c r="B9538" s="417"/>
      <c r="C9538" s="418"/>
      <c r="S9538" s="367"/>
      <c r="T9538" s="367"/>
      <c r="U9538" s="368"/>
      <c r="V9538" s="1"/>
      <c r="W9538" s="1"/>
      <c r="X9538" s="1"/>
      <c r="Y9538" s="1"/>
      <c r="Z9538" s="1"/>
      <c r="AA9538" s="1"/>
      <c r="AB9538" s="1"/>
      <c r="AC9538" s="1"/>
    </row>
    <row r="9539" spans="1:29" ht="15" customHeight="1" x14ac:dyDescent="0.25">
      <c r="A9539" s="342"/>
      <c r="B9539" s="417"/>
      <c r="C9539" s="418"/>
      <c r="S9539" s="367"/>
      <c r="T9539" s="367"/>
      <c r="U9539" s="368"/>
      <c r="V9539" s="1"/>
      <c r="W9539" s="1"/>
      <c r="X9539" s="1"/>
      <c r="Y9539" s="1"/>
      <c r="Z9539" s="1"/>
      <c r="AA9539" s="1"/>
      <c r="AB9539" s="1"/>
      <c r="AC9539" s="1"/>
    </row>
    <row r="9540" spans="1:29" ht="15" customHeight="1" x14ac:dyDescent="0.25">
      <c r="A9540" s="342"/>
      <c r="B9540" s="417"/>
      <c r="C9540" s="418"/>
      <c r="S9540" s="367"/>
      <c r="T9540" s="367"/>
      <c r="U9540" s="368"/>
      <c r="V9540" s="1"/>
      <c r="W9540" s="1"/>
      <c r="X9540" s="1"/>
      <c r="Y9540" s="1"/>
      <c r="Z9540" s="1"/>
      <c r="AA9540" s="1"/>
      <c r="AB9540" s="1"/>
      <c r="AC9540" s="1"/>
    </row>
    <row r="9541" spans="1:29" ht="15" customHeight="1" x14ac:dyDescent="0.25">
      <c r="A9541" s="342"/>
      <c r="B9541" s="417"/>
      <c r="C9541" s="418"/>
      <c r="S9541" s="367"/>
      <c r="T9541" s="367"/>
      <c r="U9541" s="368"/>
      <c r="V9541" s="1"/>
      <c r="W9541" s="1"/>
      <c r="X9541" s="1"/>
      <c r="Y9541" s="1"/>
      <c r="Z9541" s="1"/>
      <c r="AA9541" s="1"/>
      <c r="AB9541" s="1"/>
      <c r="AC9541" s="1"/>
    </row>
    <row r="9542" spans="1:29" ht="15" customHeight="1" x14ac:dyDescent="0.25">
      <c r="A9542" s="342"/>
      <c r="B9542" s="417"/>
      <c r="C9542" s="418"/>
      <c r="S9542" s="367"/>
      <c r="T9542" s="367"/>
      <c r="U9542" s="368"/>
      <c r="V9542" s="1"/>
      <c r="W9542" s="1"/>
      <c r="X9542" s="1"/>
      <c r="Y9542" s="1"/>
      <c r="Z9542" s="1"/>
      <c r="AA9542" s="1"/>
      <c r="AB9542" s="1"/>
      <c r="AC9542" s="1"/>
    </row>
    <row r="9543" spans="1:29" ht="15" customHeight="1" x14ac:dyDescent="0.25">
      <c r="A9543" s="342"/>
      <c r="B9543" s="417"/>
      <c r="C9543" s="418"/>
      <c r="S9543" s="367"/>
      <c r="T9543" s="367"/>
      <c r="U9543" s="368"/>
      <c r="V9543" s="1"/>
      <c r="W9543" s="1"/>
      <c r="X9543" s="1"/>
      <c r="Y9543" s="1"/>
      <c r="Z9543" s="1"/>
      <c r="AA9543" s="1"/>
      <c r="AB9543" s="1"/>
      <c r="AC9543" s="1"/>
    </row>
    <row r="9544" spans="1:29" ht="15" customHeight="1" x14ac:dyDescent="0.25">
      <c r="A9544" s="342"/>
      <c r="B9544" s="417"/>
      <c r="C9544" s="418"/>
      <c r="S9544" s="367"/>
      <c r="T9544" s="367"/>
      <c r="U9544" s="368"/>
      <c r="V9544" s="1"/>
      <c r="W9544" s="1"/>
      <c r="X9544" s="1"/>
      <c r="Y9544" s="1"/>
      <c r="Z9544" s="1"/>
      <c r="AA9544" s="1"/>
      <c r="AB9544" s="1"/>
      <c r="AC9544" s="1"/>
    </row>
    <row r="9545" spans="1:29" ht="15" customHeight="1" x14ac:dyDescent="0.25">
      <c r="A9545" s="342"/>
      <c r="B9545" s="417"/>
      <c r="C9545" s="418"/>
      <c r="S9545" s="367"/>
      <c r="T9545" s="367"/>
      <c r="U9545" s="368"/>
      <c r="V9545" s="1"/>
      <c r="W9545" s="1"/>
      <c r="X9545" s="1"/>
      <c r="Y9545" s="1"/>
      <c r="Z9545" s="1"/>
      <c r="AA9545" s="1"/>
      <c r="AB9545" s="1"/>
      <c r="AC9545" s="1"/>
    </row>
    <row r="9546" spans="1:29" ht="15" customHeight="1" x14ac:dyDescent="0.25">
      <c r="A9546" s="342"/>
      <c r="B9546" s="417"/>
      <c r="C9546" s="418"/>
      <c r="S9546" s="367"/>
      <c r="T9546" s="367"/>
      <c r="U9546" s="368"/>
      <c r="V9546" s="1"/>
      <c r="W9546" s="1"/>
      <c r="X9546" s="1"/>
      <c r="Y9546" s="1"/>
      <c r="Z9546" s="1"/>
      <c r="AA9546" s="1"/>
      <c r="AB9546" s="1"/>
      <c r="AC9546" s="1"/>
    </row>
    <row r="9547" spans="1:29" ht="15" customHeight="1" x14ac:dyDescent="0.25">
      <c r="A9547" s="342"/>
      <c r="B9547" s="417"/>
      <c r="C9547" s="418"/>
      <c r="S9547" s="367"/>
      <c r="T9547" s="367"/>
      <c r="U9547" s="368"/>
      <c r="V9547" s="1"/>
      <c r="W9547" s="1"/>
      <c r="X9547" s="1"/>
      <c r="Y9547" s="1"/>
      <c r="Z9547" s="1"/>
      <c r="AA9547" s="1"/>
      <c r="AB9547" s="1"/>
      <c r="AC9547" s="1"/>
    </row>
    <row r="9548" spans="1:29" ht="15" customHeight="1" x14ac:dyDescent="0.25">
      <c r="A9548" s="342"/>
      <c r="B9548" s="417"/>
      <c r="C9548" s="418"/>
      <c r="S9548" s="367"/>
      <c r="T9548" s="367"/>
      <c r="U9548" s="368"/>
      <c r="V9548" s="1"/>
      <c r="W9548" s="1"/>
      <c r="X9548" s="1"/>
      <c r="Y9548" s="1"/>
      <c r="Z9548" s="1"/>
      <c r="AA9548" s="1"/>
      <c r="AB9548" s="1"/>
      <c r="AC9548" s="1"/>
    </row>
    <row r="9549" spans="1:29" ht="15" customHeight="1" x14ac:dyDescent="0.25">
      <c r="A9549" s="342"/>
      <c r="B9549" s="417"/>
      <c r="C9549" s="418"/>
      <c r="S9549" s="367"/>
      <c r="T9549" s="367"/>
      <c r="U9549" s="368"/>
      <c r="V9549" s="1"/>
      <c r="W9549" s="1"/>
      <c r="X9549" s="1"/>
      <c r="Y9549" s="1"/>
      <c r="Z9549" s="1"/>
      <c r="AA9549" s="1"/>
      <c r="AB9549" s="1"/>
      <c r="AC9549" s="1"/>
    </row>
    <row r="9550" spans="1:29" ht="15" customHeight="1" x14ac:dyDescent="0.25">
      <c r="A9550" s="342"/>
      <c r="B9550" s="417"/>
      <c r="C9550" s="418"/>
      <c r="S9550" s="367"/>
      <c r="T9550" s="367"/>
      <c r="U9550" s="368"/>
      <c r="V9550" s="1"/>
      <c r="W9550" s="1"/>
      <c r="X9550" s="1"/>
      <c r="Y9550" s="1"/>
      <c r="Z9550" s="1"/>
      <c r="AA9550" s="1"/>
      <c r="AB9550" s="1"/>
      <c r="AC9550" s="1"/>
    </row>
    <row r="9551" spans="1:29" ht="15" customHeight="1" x14ac:dyDescent="0.25">
      <c r="A9551" s="342"/>
      <c r="B9551" s="417"/>
      <c r="C9551" s="418"/>
      <c r="S9551" s="367"/>
      <c r="T9551" s="367"/>
      <c r="U9551" s="368"/>
      <c r="V9551" s="1"/>
      <c r="W9551" s="1"/>
      <c r="X9551" s="1"/>
      <c r="Y9551" s="1"/>
      <c r="Z9551" s="1"/>
      <c r="AA9551" s="1"/>
      <c r="AB9551" s="1"/>
      <c r="AC9551" s="1"/>
    </row>
    <row r="9552" spans="1:29" ht="15" customHeight="1" x14ac:dyDescent="0.25">
      <c r="A9552" s="342"/>
      <c r="B9552" s="417"/>
      <c r="C9552" s="418"/>
      <c r="S9552" s="367"/>
      <c r="T9552" s="367"/>
      <c r="U9552" s="368"/>
      <c r="V9552" s="1"/>
      <c r="W9552" s="1"/>
      <c r="X9552" s="1"/>
      <c r="Y9552" s="1"/>
      <c r="Z9552" s="1"/>
      <c r="AA9552" s="1"/>
      <c r="AB9552" s="1"/>
      <c r="AC9552" s="1"/>
    </row>
    <row r="9553" spans="1:29" ht="15" customHeight="1" x14ac:dyDescent="0.25">
      <c r="A9553" s="342"/>
      <c r="B9553" s="417"/>
      <c r="C9553" s="418"/>
      <c r="S9553" s="367"/>
      <c r="T9553" s="367"/>
      <c r="U9553" s="368"/>
      <c r="V9553" s="1"/>
      <c r="W9553" s="1"/>
      <c r="X9553" s="1"/>
      <c r="Y9553" s="1"/>
      <c r="Z9553" s="1"/>
      <c r="AA9553" s="1"/>
      <c r="AB9553" s="1"/>
      <c r="AC9553" s="1"/>
    </row>
    <row r="9554" spans="1:29" ht="15" customHeight="1" x14ac:dyDescent="0.25">
      <c r="A9554" s="342"/>
      <c r="B9554" s="417"/>
      <c r="C9554" s="418"/>
      <c r="S9554" s="367"/>
      <c r="T9554" s="367"/>
      <c r="U9554" s="368"/>
      <c r="V9554" s="1"/>
      <c r="W9554" s="1"/>
      <c r="X9554" s="1"/>
      <c r="Y9554" s="1"/>
      <c r="Z9554" s="1"/>
      <c r="AA9554" s="1"/>
      <c r="AB9554" s="1"/>
      <c r="AC9554" s="1"/>
    </row>
    <row r="9555" spans="1:29" ht="15" customHeight="1" x14ac:dyDescent="0.25">
      <c r="A9555" s="342"/>
      <c r="B9555" s="417"/>
      <c r="C9555" s="418"/>
      <c r="S9555" s="367"/>
      <c r="T9555" s="367"/>
      <c r="U9555" s="368"/>
      <c r="V9555" s="1"/>
      <c r="W9555" s="1"/>
      <c r="X9555" s="1"/>
      <c r="Y9555" s="1"/>
      <c r="Z9555" s="1"/>
      <c r="AA9555" s="1"/>
      <c r="AB9555" s="1"/>
      <c r="AC9555" s="1"/>
    </row>
    <row r="9556" spans="1:29" ht="15" customHeight="1" x14ac:dyDescent="0.25">
      <c r="A9556" s="342"/>
      <c r="B9556" s="417"/>
      <c r="C9556" s="418"/>
      <c r="S9556" s="367"/>
      <c r="T9556" s="367"/>
      <c r="U9556" s="368"/>
      <c r="V9556" s="1"/>
      <c r="W9556" s="1"/>
      <c r="X9556" s="1"/>
      <c r="Y9556" s="1"/>
      <c r="Z9556" s="1"/>
      <c r="AA9556" s="1"/>
      <c r="AB9556" s="1"/>
      <c r="AC9556" s="1"/>
    </row>
    <row r="9557" spans="1:29" ht="15" customHeight="1" x14ac:dyDescent="0.25">
      <c r="A9557" s="342"/>
      <c r="B9557" s="417"/>
      <c r="C9557" s="418"/>
      <c r="S9557" s="367"/>
      <c r="T9557" s="367"/>
      <c r="U9557" s="368"/>
      <c r="V9557" s="1"/>
      <c r="W9557" s="1"/>
      <c r="X9557" s="1"/>
      <c r="Y9557" s="1"/>
      <c r="Z9557" s="1"/>
      <c r="AA9557" s="1"/>
      <c r="AB9557" s="1"/>
      <c r="AC9557" s="1"/>
    </row>
    <row r="9558" spans="1:29" ht="15" customHeight="1" x14ac:dyDescent="0.25">
      <c r="A9558" s="342"/>
      <c r="B9558" s="417"/>
      <c r="C9558" s="418"/>
      <c r="S9558" s="367"/>
      <c r="T9558" s="367"/>
      <c r="U9558" s="368"/>
      <c r="V9558" s="1"/>
      <c r="W9558" s="1"/>
      <c r="X9558" s="1"/>
      <c r="Y9558" s="1"/>
      <c r="Z9558" s="1"/>
      <c r="AA9558" s="1"/>
      <c r="AB9558" s="1"/>
      <c r="AC9558" s="1"/>
    </row>
    <row r="9559" spans="1:29" ht="15" customHeight="1" x14ac:dyDescent="0.25">
      <c r="A9559" s="342"/>
      <c r="B9559" s="417"/>
      <c r="C9559" s="418"/>
      <c r="S9559" s="367"/>
      <c r="T9559" s="367"/>
      <c r="U9559" s="368"/>
      <c r="V9559" s="1"/>
      <c r="W9559" s="1"/>
      <c r="X9559" s="1"/>
      <c r="Y9559" s="1"/>
      <c r="Z9559" s="1"/>
      <c r="AA9559" s="1"/>
      <c r="AB9559" s="1"/>
      <c r="AC9559" s="1"/>
    </row>
    <row r="9560" spans="1:29" ht="15" customHeight="1" x14ac:dyDescent="0.25">
      <c r="A9560" s="342"/>
      <c r="B9560" s="417"/>
      <c r="C9560" s="418"/>
      <c r="S9560" s="367"/>
      <c r="T9560" s="367"/>
      <c r="U9560" s="368"/>
      <c r="V9560" s="1"/>
      <c r="W9560" s="1"/>
      <c r="X9560" s="1"/>
      <c r="Y9560" s="1"/>
      <c r="Z9560" s="1"/>
      <c r="AA9560" s="1"/>
      <c r="AB9560" s="1"/>
      <c r="AC9560" s="1"/>
    </row>
    <row r="9561" spans="1:29" ht="15" customHeight="1" x14ac:dyDescent="0.25">
      <c r="A9561" s="342"/>
      <c r="B9561" s="417"/>
      <c r="C9561" s="418"/>
      <c r="S9561" s="367"/>
      <c r="T9561" s="367"/>
      <c r="U9561" s="368"/>
      <c r="V9561" s="1"/>
      <c r="W9561" s="1"/>
      <c r="X9561" s="1"/>
      <c r="Y9561" s="1"/>
      <c r="Z9561" s="1"/>
      <c r="AA9561" s="1"/>
      <c r="AB9561" s="1"/>
      <c r="AC9561" s="1"/>
    </row>
    <row r="9562" spans="1:29" ht="15" customHeight="1" x14ac:dyDescent="0.25">
      <c r="A9562" s="342"/>
      <c r="B9562" s="417"/>
      <c r="C9562" s="418"/>
      <c r="S9562" s="367"/>
      <c r="T9562" s="367"/>
      <c r="U9562" s="368"/>
      <c r="V9562" s="1"/>
      <c r="W9562" s="1"/>
      <c r="X9562" s="1"/>
      <c r="Y9562" s="1"/>
      <c r="Z9562" s="1"/>
      <c r="AA9562" s="1"/>
      <c r="AB9562" s="1"/>
      <c r="AC9562" s="1"/>
    </row>
    <row r="9563" spans="1:29" ht="15" customHeight="1" x14ac:dyDescent="0.25">
      <c r="A9563" s="342"/>
      <c r="B9563" s="417"/>
      <c r="C9563" s="418"/>
      <c r="S9563" s="367"/>
      <c r="T9563" s="367"/>
      <c r="U9563" s="368"/>
      <c r="V9563" s="1"/>
      <c r="W9563" s="1"/>
      <c r="X9563" s="1"/>
      <c r="Y9563" s="1"/>
      <c r="Z9563" s="1"/>
      <c r="AA9563" s="1"/>
      <c r="AB9563" s="1"/>
      <c r="AC9563" s="1"/>
    </row>
    <row r="9564" spans="1:29" ht="15" customHeight="1" x14ac:dyDescent="0.25">
      <c r="A9564" s="342"/>
      <c r="B9564" s="417"/>
      <c r="C9564" s="418"/>
      <c r="S9564" s="367"/>
      <c r="T9564" s="367"/>
      <c r="U9564" s="368"/>
      <c r="V9564" s="1"/>
      <c r="W9564" s="1"/>
      <c r="X9564" s="1"/>
      <c r="Y9564" s="1"/>
      <c r="Z9564" s="1"/>
      <c r="AA9564" s="1"/>
      <c r="AB9564" s="1"/>
      <c r="AC9564" s="1"/>
    </row>
    <row r="9565" spans="1:29" ht="15" customHeight="1" x14ac:dyDescent="0.25">
      <c r="A9565" s="342"/>
      <c r="B9565" s="417"/>
      <c r="C9565" s="418"/>
      <c r="S9565" s="367"/>
      <c r="T9565" s="367"/>
      <c r="U9565" s="368"/>
      <c r="V9565" s="1"/>
      <c r="W9565" s="1"/>
      <c r="X9565" s="1"/>
      <c r="Y9565" s="1"/>
      <c r="Z9565" s="1"/>
      <c r="AA9565" s="1"/>
      <c r="AB9565" s="1"/>
      <c r="AC9565" s="1"/>
    </row>
    <row r="9566" spans="1:29" ht="15" customHeight="1" x14ac:dyDescent="0.25">
      <c r="A9566" s="342"/>
      <c r="B9566" s="417"/>
      <c r="C9566" s="418"/>
      <c r="S9566" s="367"/>
      <c r="T9566" s="367"/>
      <c r="U9566" s="368"/>
      <c r="V9566" s="1"/>
      <c r="W9566" s="1"/>
      <c r="X9566" s="1"/>
      <c r="Y9566" s="1"/>
      <c r="Z9566" s="1"/>
      <c r="AA9566" s="1"/>
      <c r="AB9566" s="1"/>
      <c r="AC9566" s="1"/>
    </row>
    <row r="9567" spans="1:29" ht="15" customHeight="1" x14ac:dyDescent="0.25">
      <c r="A9567" s="342"/>
      <c r="B9567" s="417"/>
      <c r="C9567" s="418"/>
      <c r="S9567" s="367"/>
      <c r="T9567" s="367"/>
      <c r="U9567" s="368"/>
      <c r="V9567" s="1"/>
      <c r="W9567" s="1"/>
      <c r="X9567" s="1"/>
      <c r="Y9567" s="1"/>
      <c r="Z9567" s="1"/>
      <c r="AA9567" s="1"/>
      <c r="AB9567" s="1"/>
      <c r="AC9567" s="1"/>
    </row>
    <row r="9568" spans="1:29" ht="15" customHeight="1" x14ac:dyDescent="0.25">
      <c r="A9568" s="342"/>
      <c r="B9568" s="417"/>
      <c r="C9568" s="418"/>
      <c r="S9568" s="367"/>
      <c r="T9568" s="367"/>
      <c r="U9568" s="368"/>
      <c r="V9568" s="1"/>
      <c r="W9568" s="1"/>
      <c r="X9568" s="1"/>
      <c r="Y9568" s="1"/>
      <c r="Z9568" s="1"/>
      <c r="AA9568" s="1"/>
      <c r="AB9568" s="1"/>
      <c r="AC9568" s="1"/>
    </row>
    <row r="9569" spans="1:29" ht="15" customHeight="1" x14ac:dyDescent="0.25">
      <c r="A9569" s="342"/>
      <c r="B9569" s="417"/>
      <c r="C9569" s="418"/>
      <c r="S9569" s="367"/>
      <c r="T9569" s="367"/>
      <c r="U9569" s="368"/>
      <c r="V9569" s="1"/>
      <c r="W9569" s="1"/>
      <c r="X9569" s="1"/>
      <c r="Y9569" s="1"/>
      <c r="Z9569" s="1"/>
      <c r="AA9569" s="1"/>
      <c r="AB9569" s="1"/>
      <c r="AC9569" s="1"/>
    </row>
    <row r="9570" spans="1:29" ht="15" customHeight="1" x14ac:dyDescent="0.25">
      <c r="A9570" s="342"/>
      <c r="B9570" s="417"/>
      <c r="C9570" s="418"/>
      <c r="S9570" s="367"/>
      <c r="T9570" s="367"/>
      <c r="U9570" s="368"/>
      <c r="V9570" s="1"/>
      <c r="W9570" s="1"/>
      <c r="X9570" s="1"/>
      <c r="Y9570" s="1"/>
      <c r="Z9570" s="1"/>
      <c r="AA9570" s="1"/>
      <c r="AB9570" s="1"/>
      <c r="AC9570" s="1"/>
    </row>
    <row r="9571" spans="1:29" ht="15" customHeight="1" x14ac:dyDescent="0.25">
      <c r="A9571" s="342"/>
      <c r="B9571" s="417"/>
      <c r="C9571" s="418"/>
      <c r="S9571" s="367"/>
      <c r="T9571" s="367"/>
      <c r="U9571" s="368"/>
      <c r="V9571" s="1"/>
      <c r="W9571" s="1"/>
      <c r="X9571" s="1"/>
      <c r="Y9571" s="1"/>
      <c r="Z9571" s="1"/>
      <c r="AA9571" s="1"/>
      <c r="AB9571" s="1"/>
      <c r="AC9571" s="1"/>
    </row>
    <row r="9572" spans="1:29" ht="15" customHeight="1" x14ac:dyDescent="0.25">
      <c r="A9572" s="342"/>
      <c r="B9572" s="417"/>
      <c r="C9572" s="418"/>
      <c r="S9572" s="367"/>
      <c r="T9572" s="367"/>
      <c r="U9572" s="368"/>
      <c r="V9572" s="1"/>
      <c r="W9572" s="1"/>
      <c r="X9572" s="1"/>
      <c r="Y9572" s="1"/>
      <c r="Z9572" s="1"/>
      <c r="AA9572" s="1"/>
      <c r="AB9572" s="1"/>
      <c r="AC9572" s="1"/>
    </row>
    <row r="9573" spans="1:29" ht="15" customHeight="1" x14ac:dyDescent="0.25">
      <c r="A9573" s="342"/>
      <c r="B9573" s="417"/>
      <c r="C9573" s="418"/>
      <c r="S9573" s="367"/>
      <c r="T9573" s="367"/>
      <c r="U9573" s="368"/>
      <c r="V9573" s="1"/>
      <c r="W9573" s="1"/>
      <c r="X9573" s="1"/>
      <c r="Y9573" s="1"/>
      <c r="Z9573" s="1"/>
      <c r="AA9573" s="1"/>
      <c r="AB9573" s="1"/>
      <c r="AC9573" s="1"/>
    </row>
    <row r="9574" spans="1:29" ht="15" customHeight="1" x14ac:dyDescent="0.25">
      <c r="A9574" s="342"/>
      <c r="B9574" s="417"/>
      <c r="C9574" s="418"/>
      <c r="S9574" s="367"/>
      <c r="T9574" s="367"/>
      <c r="U9574" s="368"/>
      <c r="V9574" s="1"/>
      <c r="W9574" s="1"/>
      <c r="X9574" s="1"/>
      <c r="Y9574" s="1"/>
      <c r="Z9574" s="1"/>
      <c r="AA9574" s="1"/>
      <c r="AB9574" s="1"/>
      <c r="AC9574" s="1"/>
    </row>
    <row r="9575" spans="1:29" ht="15" customHeight="1" x14ac:dyDescent="0.25">
      <c r="A9575" s="342"/>
      <c r="B9575" s="417"/>
      <c r="C9575" s="418"/>
      <c r="S9575" s="367"/>
      <c r="T9575" s="367"/>
      <c r="U9575" s="368"/>
      <c r="V9575" s="1"/>
      <c r="W9575" s="1"/>
      <c r="X9575" s="1"/>
      <c r="Y9575" s="1"/>
      <c r="Z9575" s="1"/>
      <c r="AA9575" s="1"/>
      <c r="AB9575" s="1"/>
      <c r="AC9575" s="1"/>
    </row>
    <row r="9576" spans="1:29" ht="15" customHeight="1" x14ac:dyDescent="0.25">
      <c r="A9576" s="342"/>
      <c r="B9576" s="417"/>
      <c r="C9576" s="418"/>
      <c r="S9576" s="367"/>
      <c r="T9576" s="367"/>
      <c r="U9576" s="368"/>
      <c r="V9576" s="1"/>
      <c r="W9576" s="1"/>
      <c r="X9576" s="1"/>
      <c r="Y9576" s="1"/>
      <c r="Z9576" s="1"/>
      <c r="AA9576" s="1"/>
      <c r="AB9576" s="1"/>
      <c r="AC9576" s="1"/>
    </row>
    <row r="9577" spans="1:29" ht="15" customHeight="1" x14ac:dyDescent="0.25">
      <c r="A9577" s="342"/>
      <c r="B9577" s="417"/>
      <c r="C9577" s="418"/>
      <c r="S9577" s="367"/>
      <c r="T9577" s="367"/>
      <c r="U9577" s="368"/>
      <c r="V9577" s="1"/>
      <c r="W9577" s="1"/>
      <c r="X9577" s="1"/>
      <c r="Y9577" s="1"/>
      <c r="Z9577" s="1"/>
      <c r="AA9577" s="1"/>
      <c r="AB9577" s="1"/>
      <c r="AC9577" s="1"/>
    </row>
    <row r="9578" spans="1:29" ht="15" customHeight="1" x14ac:dyDescent="0.25">
      <c r="A9578" s="342"/>
      <c r="B9578" s="417"/>
      <c r="C9578" s="418"/>
      <c r="S9578" s="367"/>
      <c r="T9578" s="367"/>
      <c r="U9578" s="368"/>
      <c r="V9578" s="1"/>
      <c r="W9578" s="1"/>
      <c r="X9578" s="1"/>
      <c r="Y9578" s="1"/>
      <c r="Z9578" s="1"/>
      <c r="AA9578" s="1"/>
      <c r="AB9578" s="1"/>
      <c r="AC9578" s="1"/>
    </row>
    <row r="9579" spans="1:29" ht="15" customHeight="1" x14ac:dyDescent="0.25">
      <c r="A9579" s="342"/>
      <c r="B9579" s="417"/>
      <c r="C9579" s="418"/>
      <c r="S9579" s="367"/>
      <c r="T9579" s="367"/>
      <c r="U9579" s="368"/>
      <c r="V9579" s="1"/>
      <c r="W9579" s="1"/>
      <c r="X9579" s="1"/>
      <c r="Y9579" s="1"/>
      <c r="Z9579" s="1"/>
      <c r="AA9579" s="1"/>
      <c r="AB9579" s="1"/>
      <c r="AC9579" s="1"/>
    </row>
    <row r="9580" spans="1:29" ht="15" customHeight="1" x14ac:dyDescent="0.25">
      <c r="A9580" s="342"/>
      <c r="B9580" s="417"/>
      <c r="C9580" s="418"/>
      <c r="S9580" s="367"/>
      <c r="T9580" s="367"/>
      <c r="U9580" s="368"/>
      <c r="V9580" s="1"/>
      <c r="W9580" s="1"/>
      <c r="X9580" s="1"/>
      <c r="Y9580" s="1"/>
      <c r="Z9580" s="1"/>
      <c r="AA9580" s="1"/>
      <c r="AB9580" s="1"/>
      <c r="AC9580" s="1"/>
    </row>
    <row r="9581" spans="1:29" ht="15" customHeight="1" x14ac:dyDescent="0.25">
      <c r="A9581" s="342"/>
      <c r="B9581" s="417"/>
      <c r="C9581" s="418"/>
      <c r="S9581" s="367"/>
      <c r="T9581" s="367"/>
      <c r="U9581" s="368"/>
      <c r="V9581" s="1"/>
      <c r="W9581" s="1"/>
      <c r="X9581" s="1"/>
      <c r="Y9581" s="1"/>
      <c r="Z9581" s="1"/>
      <c r="AA9581" s="1"/>
      <c r="AB9581" s="1"/>
      <c r="AC9581" s="1"/>
    </row>
    <row r="9582" spans="1:29" ht="15" customHeight="1" x14ac:dyDescent="0.25">
      <c r="A9582" s="342"/>
      <c r="B9582" s="417"/>
      <c r="C9582" s="418"/>
      <c r="S9582" s="367"/>
      <c r="T9582" s="367"/>
      <c r="U9582" s="368"/>
      <c r="V9582" s="1"/>
      <c r="W9582" s="1"/>
      <c r="X9582" s="1"/>
      <c r="Y9582" s="1"/>
      <c r="Z9582" s="1"/>
      <c r="AA9582" s="1"/>
      <c r="AB9582" s="1"/>
      <c r="AC9582" s="1"/>
    </row>
    <row r="9583" spans="1:29" ht="15" customHeight="1" x14ac:dyDescent="0.25">
      <c r="A9583" s="342"/>
      <c r="B9583" s="417"/>
      <c r="C9583" s="418"/>
      <c r="S9583" s="367"/>
      <c r="T9583" s="367"/>
      <c r="U9583" s="368"/>
      <c r="V9583" s="1"/>
      <c r="W9583" s="1"/>
      <c r="X9583" s="1"/>
      <c r="Y9583" s="1"/>
      <c r="Z9583" s="1"/>
      <c r="AA9583" s="1"/>
      <c r="AB9583" s="1"/>
      <c r="AC9583" s="1"/>
    </row>
    <row r="9584" spans="1:29" ht="15" customHeight="1" x14ac:dyDescent="0.25">
      <c r="A9584" s="342"/>
      <c r="B9584" s="417"/>
      <c r="C9584" s="418"/>
      <c r="S9584" s="367"/>
      <c r="T9584" s="367"/>
      <c r="U9584" s="368"/>
      <c r="V9584" s="1"/>
      <c r="W9584" s="1"/>
      <c r="X9584" s="1"/>
      <c r="Y9584" s="1"/>
      <c r="Z9584" s="1"/>
      <c r="AA9584" s="1"/>
      <c r="AB9584" s="1"/>
      <c r="AC9584" s="1"/>
    </row>
    <row r="9585" spans="1:29" ht="15" customHeight="1" x14ac:dyDescent="0.25">
      <c r="A9585" s="342"/>
      <c r="B9585" s="417"/>
      <c r="C9585" s="418"/>
      <c r="S9585" s="367"/>
      <c r="T9585" s="367"/>
      <c r="U9585" s="368"/>
      <c r="V9585" s="1"/>
      <c r="W9585" s="1"/>
      <c r="X9585" s="1"/>
      <c r="Y9585" s="1"/>
      <c r="Z9585" s="1"/>
      <c r="AA9585" s="1"/>
      <c r="AB9585" s="1"/>
      <c r="AC9585" s="1"/>
    </row>
    <row r="9586" spans="1:29" ht="15" customHeight="1" x14ac:dyDescent="0.25">
      <c r="A9586" s="342"/>
      <c r="B9586" s="417"/>
      <c r="C9586" s="418"/>
      <c r="S9586" s="367"/>
      <c r="T9586" s="367"/>
      <c r="U9586" s="368"/>
      <c r="V9586" s="1"/>
      <c r="W9586" s="1"/>
      <c r="X9586" s="1"/>
      <c r="Y9586" s="1"/>
      <c r="Z9586" s="1"/>
      <c r="AA9586" s="1"/>
      <c r="AB9586" s="1"/>
      <c r="AC9586" s="1"/>
    </row>
    <row r="9587" spans="1:29" ht="15" customHeight="1" x14ac:dyDescent="0.25">
      <c r="A9587" s="342"/>
      <c r="B9587" s="417"/>
      <c r="C9587" s="418"/>
      <c r="S9587" s="367"/>
      <c r="T9587" s="367"/>
      <c r="U9587" s="368"/>
      <c r="V9587" s="1"/>
      <c r="W9587" s="1"/>
      <c r="X9587" s="1"/>
      <c r="Y9587" s="1"/>
      <c r="Z9587" s="1"/>
      <c r="AA9587" s="1"/>
      <c r="AB9587" s="1"/>
      <c r="AC9587" s="1"/>
    </row>
    <row r="9588" spans="1:29" ht="15" customHeight="1" x14ac:dyDescent="0.25">
      <c r="A9588" s="342"/>
      <c r="B9588" s="417"/>
      <c r="C9588" s="418"/>
      <c r="S9588" s="367"/>
      <c r="T9588" s="367"/>
      <c r="U9588" s="368"/>
      <c r="V9588" s="1"/>
      <c r="W9588" s="1"/>
      <c r="X9588" s="1"/>
      <c r="Y9588" s="1"/>
      <c r="Z9588" s="1"/>
      <c r="AA9588" s="1"/>
      <c r="AB9588" s="1"/>
      <c r="AC9588" s="1"/>
    </row>
    <row r="9589" spans="1:29" ht="15" customHeight="1" x14ac:dyDescent="0.25">
      <c r="A9589" s="342"/>
      <c r="B9589" s="417"/>
      <c r="C9589" s="418"/>
      <c r="S9589" s="367"/>
      <c r="T9589" s="367"/>
      <c r="U9589" s="368"/>
      <c r="V9589" s="1"/>
      <c r="W9589" s="1"/>
      <c r="X9589" s="1"/>
      <c r="Y9589" s="1"/>
      <c r="Z9589" s="1"/>
      <c r="AA9589" s="1"/>
      <c r="AB9589" s="1"/>
      <c r="AC9589" s="1"/>
    </row>
    <row r="9590" spans="1:29" ht="15" customHeight="1" x14ac:dyDescent="0.25">
      <c r="A9590" s="342"/>
      <c r="B9590" s="417"/>
      <c r="C9590" s="418"/>
      <c r="S9590" s="367"/>
      <c r="T9590" s="367"/>
      <c r="U9590" s="368"/>
      <c r="V9590" s="1"/>
      <c r="W9590" s="1"/>
      <c r="X9590" s="1"/>
      <c r="Y9590" s="1"/>
      <c r="Z9590" s="1"/>
      <c r="AA9590" s="1"/>
      <c r="AB9590" s="1"/>
      <c r="AC9590" s="1"/>
    </row>
    <row r="9591" spans="1:29" ht="15" customHeight="1" x14ac:dyDescent="0.25">
      <c r="A9591" s="342"/>
      <c r="B9591" s="417"/>
      <c r="C9591" s="418"/>
      <c r="S9591" s="367"/>
      <c r="T9591" s="367"/>
      <c r="U9591" s="368"/>
      <c r="V9591" s="1"/>
      <c r="W9591" s="1"/>
      <c r="X9591" s="1"/>
      <c r="Y9591" s="1"/>
      <c r="Z9591" s="1"/>
      <c r="AA9591" s="1"/>
      <c r="AB9591" s="1"/>
      <c r="AC9591" s="1"/>
    </row>
    <row r="9592" spans="1:29" ht="15" customHeight="1" x14ac:dyDescent="0.25">
      <c r="A9592" s="342"/>
      <c r="B9592" s="417"/>
      <c r="C9592" s="418"/>
      <c r="S9592" s="367"/>
      <c r="T9592" s="367"/>
      <c r="U9592" s="368"/>
      <c r="V9592" s="1"/>
      <c r="W9592" s="1"/>
      <c r="X9592" s="1"/>
      <c r="Y9592" s="1"/>
      <c r="Z9592" s="1"/>
      <c r="AA9592" s="1"/>
      <c r="AB9592" s="1"/>
      <c r="AC9592" s="1"/>
    </row>
    <row r="9593" spans="1:29" ht="15" customHeight="1" x14ac:dyDescent="0.25">
      <c r="A9593" s="342"/>
      <c r="B9593" s="417"/>
      <c r="C9593" s="418"/>
      <c r="S9593" s="367"/>
      <c r="T9593" s="367"/>
      <c r="U9593" s="368"/>
      <c r="V9593" s="1"/>
      <c r="W9593" s="1"/>
      <c r="X9593" s="1"/>
      <c r="Y9593" s="1"/>
      <c r="Z9593" s="1"/>
      <c r="AA9593" s="1"/>
      <c r="AB9593" s="1"/>
      <c r="AC9593" s="1"/>
    </row>
    <row r="9594" spans="1:29" ht="15" customHeight="1" x14ac:dyDescent="0.25">
      <c r="A9594" s="342"/>
      <c r="B9594" s="417"/>
      <c r="C9594" s="418"/>
      <c r="S9594" s="367"/>
      <c r="T9594" s="367"/>
      <c r="U9594" s="368"/>
      <c r="V9594" s="1"/>
      <c r="W9594" s="1"/>
      <c r="X9594" s="1"/>
      <c r="Y9594" s="1"/>
      <c r="Z9594" s="1"/>
      <c r="AA9594" s="1"/>
      <c r="AB9594" s="1"/>
      <c r="AC9594" s="1"/>
    </row>
    <row r="9595" spans="1:29" ht="15" customHeight="1" x14ac:dyDescent="0.25">
      <c r="A9595" s="342"/>
      <c r="B9595" s="417"/>
      <c r="C9595" s="418"/>
      <c r="S9595" s="367"/>
      <c r="T9595" s="367"/>
      <c r="U9595" s="368"/>
      <c r="V9595" s="1"/>
      <c r="W9595" s="1"/>
      <c r="X9595" s="1"/>
      <c r="Y9595" s="1"/>
      <c r="Z9595" s="1"/>
      <c r="AA9595" s="1"/>
      <c r="AB9595" s="1"/>
      <c r="AC9595" s="1"/>
    </row>
    <row r="9596" spans="1:29" ht="15" customHeight="1" x14ac:dyDescent="0.25">
      <c r="A9596" s="342"/>
      <c r="B9596" s="417"/>
      <c r="C9596" s="418"/>
      <c r="S9596" s="367"/>
      <c r="T9596" s="367"/>
      <c r="U9596" s="368"/>
      <c r="V9596" s="1"/>
      <c r="W9596" s="1"/>
      <c r="X9596" s="1"/>
      <c r="Y9596" s="1"/>
      <c r="Z9596" s="1"/>
      <c r="AA9596" s="1"/>
      <c r="AB9596" s="1"/>
      <c r="AC9596" s="1"/>
    </row>
    <row r="9597" spans="1:29" ht="15" customHeight="1" x14ac:dyDescent="0.25">
      <c r="A9597" s="342"/>
      <c r="B9597" s="417"/>
      <c r="C9597" s="418"/>
      <c r="S9597" s="367"/>
      <c r="T9597" s="367"/>
      <c r="U9597" s="368"/>
      <c r="V9597" s="1"/>
      <c r="W9597" s="1"/>
      <c r="X9597" s="1"/>
      <c r="Y9597" s="1"/>
      <c r="Z9597" s="1"/>
      <c r="AA9597" s="1"/>
      <c r="AB9597" s="1"/>
      <c r="AC9597" s="1"/>
    </row>
    <row r="9598" spans="1:29" ht="15" customHeight="1" x14ac:dyDescent="0.25">
      <c r="A9598" s="342"/>
      <c r="B9598" s="417"/>
      <c r="C9598" s="418"/>
      <c r="S9598" s="367"/>
      <c r="T9598" s="367"/>
      <c r="U9598" s="368"/>
      <c r="V9598" s="1"/>
      <c r="W9598" s="1"/>
      <c r="X9598" s="1"/>
      <c r="Y9598" s="1"/>
      <c r="Z9598" s="1"/>
      <c r="AA9598" s="1"/>
      <c r="AB9598" s="1"/>
      <c r="AC9598" s="1"/>
    </row>
    <row r="9599" spans="1:29" ht="15" customHeight="1" x14ac:dyDescent="0.25">
      <c r="A9599" s="342"/>
      <c r="B9599" s="417"/>
      <c r="C9599" s="418"/>
      <c r="S9599" s="367"/>
      <c r="T9599" s="367"/>
      <c r="U9599" s="368"/>
      <c r="V9599" s="1"/>
      <c r="W9599" s="1"/>
      <c r="X9599" s="1"/>
      <c r="Y9599" s="1"/>
      <c r="Z9599" s="1"/>
      <c r="AA9599" s="1"/>
      <c r="AB9599" s="1"/>
      <c r="AC9599" s="1"/>
    </row>
    <row r="9600" spans="1:29" ht="15" customHeight="1" x14ac:dyDescent="0.25">
      <c r="A9600" s="342"/>
      <c r="B9600" s="417"/>
      <c r="C9600" s="418"/>
      <c r="S9600" s="367"/>
      <c r="T9600" s="367"/>
      <c r="U9600" s="368"/>
      <c r="V9600" s="1"/>
      <c r="W9600" s="1"/>
      <c r="X9600" s="1"/>
      <c r="Y9600" s="1"/>
      <c r="Z9600" s="1"/>
      <c r="AA9600" s="1"/>
      <c r="AB9600" s="1"/>
      <c r="AC9600" s="1"/>
    </row>
    <row r="9601" spans="1:29" ht="15" customHeight="1" x14ac:dyDescent="0.25">
      <c r="A9601" s="342"/>
      <c r="B9601" s="417"/>
      <c r="C9601" s="418"/>
      <c r="S9601" s="367"/>
      <c r="T9601" s="367"/>
      <c r="U9601" s="368"/>
      <c r="V9601" s="1"/>
      <c r="W9601" s="1"/>
      <c r="X9601" s="1"/>
      <c r="Y9601" s="1"/>
      <c r="Z9601" s="1"/>
      <c r="AA9601" s="1"/>
      <c r="AB9601" s="1"/>
      <c r="AC9601" s="1"/>
    </row>
    <row r="9602" spans="1:29" ht="15" customHeight="1" x14ac:dyDescent="0.25">
      <c r="A9602" s="342"/>
      <c r="B9602" s="417"/>
      <c r="C9602" s="418"/>
      <c r="S9602" s="367"/>
      <c r="T9602" s="367"/>
      <c r="U9602" s="368"/>
      <c r="V9602" s="1"/>
      <c r="W9602" s="1"/>
      <c r="X9602" s="1"/>
      <c r="Y9602" s="1"/>
      <c r="Z9602" s="1"/>
      <c r="AA9602" s="1"/>
      <c r="AB9602" s="1"/>
      <c r="AC9602" s="1"/>
    </row>
    <row r="9603" spans="1:29" ht="15" customHeight="1" x14ac:dyDescent="0.25">
      <c r="A9603" s="342"/>
      <c r="B9603" s="417"/>
      <c r="C9603" s="418"/>
      <c r="S9603" s="367"/>
      <c r="T9603" s="367"/>
      <c r="U9603" s="368"/>
      <c r="V9603" s="1"/>
      <c r="W9603" s="1"/>
      <c r="X9603" s="1"/>
      <c r="Y9603" s="1"/>
      <c r="Z9603" s="1"/>
      <c r="AA9603" s="1"/>
      <c r="AB9603" s="1"/>
      <c r="AC9603" s="1"/>
    </row>
    <row r="9604" spans="1:29" ht="15" customHeight="1" x14ac:dyDescent="0.25">
      <c r="A9604" s="342"/>
      <c r="B9604" s="417"/>
      <c r="C9604" s="418"/>
      <c r="S9604" s="367"/>
      <c r="T9604" s="367"/>
      <c r="U9604" s="368"/>
      <c r="V9604" s="1"/>
      <c r="W9604" s="1"/>
      <c r="X9604" s="1"/>
      <c r="Y9604" s="1"/>
      <c r="Z9604" s="1"/>
      <c r="AA9604" s="1"/>
      <c r="AB9604" s="1"/>
      <c r="AC9604" s="1"/>
    </row>
    <row r="9605" spans="1:29" ht="15" customHeight="1" x14ac:dyDescent="0.25">
      <c r="A9605" s="342"/>
      <c r="B9605" s="417"/>
      <c r="C9605" s="418"/>
      <c r="S9605" s="367"/>
      <c r="T9605" s="367"/>
      <c r="U9605" s="368"/>
      <c r="V9605" s="1"/>
      <c r="W9605" s="1"/>
      <c r="X9605" s="1"/>
      <c r="Y9605" s="1"/>
      <c r="Z9605" s="1"/>
      <c r="AA9605" s="1"/>
      <c r="AB9605" s="1"/>
      <c r="AC9605" s="1"/>
    </row>
    <row r="9606" spans="1:29" ht="15" customHeight="1" x14ac:dyDescent="0.25">
      <c r="A9606" s="342"/>
      <c r="B9606" s="417"/>
      <c r="C9606" s="418"/>
      <c r="S9606" s="367"/>
      <c r="T9606" s="367"/>
      <c r="U9606" s="368"/>
      <c r="V9606" s="1"/>
      <c r="W9606" s="1"/>
      <c r="X9606" s="1"/>
      <c r="Y9606" s="1"/>
      <c r="Z9606" s="1"/>
      <c r="AA9606" s="1"/>
      <c r="AB9606" s="1"/>
      <c r="AC9606" s="1"/>
    </row>
    <row r="9607" spans="1:29" ht="15" customHeight="1" x14ac:dyDescent="0.25">
      <c r="A9607" s="342"/>
      <c r="B9607" s="417"/>
      <c r="C9607" s="418"/>
      <c r="S9607" s="367"/>
      <c r="T9607" s="367"/>
      <c r="U9607" s="368"/>
      <c r="V9607" s="1"/>
      <c r="W9607" s="1"/>
      <c r="X9607" s="1"/>
      <c r="Y9607" s="1"/>
      <c r="Z9607" s="1"/>
      <c r="AA9607" s="1"/>
      <c r="AB9607" s="1"/>
      <c r="AC9607" s="1"/>
    </row>
    <row r="9608" spans="1:29" ht="15" customHeight="1" x14ac:dyDescent="0.25">
      <c r="A9608" s="342"/>
      <c r="B9608" s="417"/>
      <c r="C9608" s="418"/>
      <c r="S9608" s="367"/>
      <c r="T9608" s="367"/>
      <c r="U9608" s="368"/>
      <c r="V9608" s="1"/>
      <c r="W9608" s="1"/>
      <c r="X9608" s="1"/>
      <c r="Y9608" s="1"/>
      <c r="Z9608" s="1"/>
      <c r="AA9608" s="1"/>
      <c r="AB9608" s="1"/>
      <c r="AC9608" s="1"/>
    </row>
    <row r="9609" spans="1:29" ht="15" customHeight="1" x14ac:dyDescent="0.25">
      <c r="A9609" s="342"/>
      <c r="B9609" s="417"/>
      <c r="C9609" s="418"/>
      <c r="S9609" s="367"/>
      <c r="T9609" s="367"/>
      <c r="U9609" s="368"/>
      <c r="V9609" s="1"/>
      <c r="W9609" s="1"/>
      <c r="X9609" s="1"/>
      <c r="Y9609" s="1"/>
      <c r="Z9609" s="1"/>
      <c r="AA9609" s="1"/>
      <c r="AB9609" s="1"/>
      <c r="AC9609" s="1"/>
    </row>
    <row r="9610" spans="1:29" ht="15" customHeight="1" x14ac:dyDescent="0.25">
      <c r="A9610" s="342"/>
      <c r="B9610" s="417"/>
      <c r="C9610" s="418"/>
      <c r="S9610" s="367"/>
      <c r="T9610" s="367"/>
      <c r="U9610" s="368"/>
      <c r="V9610" s="1"/>
      <c r="W9610" s="1"/>
      <c r="X9610" s="1"/>
      <c r="Y9610" s="1"/>
      <c r="Z9610" s="1"/>
      <c r="AA9610" s="1"/>
      <c r="AB9610" s="1"/>
      <c r="AC9610" s="1"/>
    </row>
    <row r="9611" spans="1:29" ht="15" customHeight="1" x14ac:dyDescent="0.25">
      <c r="A9611" s="342"/>
      <c r="B9611" s="417"/>
      <c r="C9611" s="418"/>
      <c r="S9611" s="367"/>
      <c r="T9611" s="367"/>
      <c r="U9611" s="368"/>
      <c r="V9611" s="1"/>
      <c r="W9611" s="1"/>
      <c r="X9611" s="1"/>
      <c r="Y9611" s="1"/>
      <c r="Z9611" s="1"/>
      <c r="AA9611" s="1"/>
      <c r="AB9611" s="1"/>
      <c r="AC9611" s="1"/>
    </row>
    <row r="9612" spans="1:29" ht="15" customHeight="1" x14ac:dyDescent="0.25">
      <c r="A9612" s="342"/>
      <c r="B9612" s="417"/>
      <c r="C9612" s="418"/>
      <c r="S9612" s="367"/>
      <c r="T9612" s="367"/>
      <c r="U9612" s="368"/>
      <c r="V9612" s="1"/>
      <c r="W9612" s="1"/>
      <c r="X9612" s="1"/>
      <c r="Y9612" s="1"/>
      <c r="Z9612" s="1"/>
      <c r="AA9612" s="1"/>
      <c r="AB9612" s="1"/>
      <c r="AC9612" s="1"/>
    </row>
    <row r="9613" spans="1:29" ht="15" customHeight="1" x14ac:dyDescent="0.25">
      <c r="A9613" s="342"/>
      <c r="B9613" s="417"/>
      <c r="C9613" s="418"/>
      <c r="S9613" s="367"/>
      <c r="T9613" s="367"/>
      <c r="U9613" s="368"/>
      <c r="V9613" s="1"/>
      <c r="W9613" s="1"/>
      <c r="X9613" s="1"/>
      <c r="Y9613" s="1"/>
      <c r="Z9613" s="1"/>
      <c r="AA9613" s="1"/>
      <c r="AB9613" s="1"/>
      <c r="AC9613" s="1"/>
    </row>
    <row r="9614" spans="1:29" ht="15" customHeight="1" x14ac:dyDescent="0.25">
      <c r="A9614" s="342"/>
      <c r="B9614" s="417"/>
      <c r="C9614" s="418"/>
      <c r="S9614" s="367"/>
      <c r="T9614" s="367"/>
      <c r="U9614" s="368"/>
      <c r="V9614" s="1"/>
      <c r="W9614" s="1"/>
      <c r="X9614" s="1"/>
      <c r="Y9614" s="1"/>
      <c r="Z9614" s="1"/>
      <c r="AA9614" s="1"/>
      <c r="AB9614" s="1"/>
      <c r="AC9614" s="1"/>
    </row>
    <row r="9615" spans="1:29" ht="15" customHeight="1" x14ac:dyDescent="0.25">
      <c r="A9615" s="342"/>
      <c r="B9615" s="417"/>
      <c r="C9615" s="418"/>
      <c r="S9615" s="367"/>
      <c r="T9615" s="367"/>
      <c r="U9615" s="368"/>
      <c r="V9615" s="1"/>
      <c r="W9615" s="1"/>
      <c r="X9615" s="1"/>
      <c r="Y9615" s="1"/>
      <c r="Z9615" s="1"/>
      <c r="AA9615" s="1"/>
      <c r="AB9615" s="1"/>
      <c r="AC9615" s="1"/>
    </row>
    <row r="9616" spans="1:29" ht="15" customHeight="1" x14ac:dyDescent="0.25">
      <c r="A9616" s="342"/>
      <c r="B9616" s="417"/>
      <c r="C9616" s="418"/>
      <c r="S9616" s="367"/>
      <c r="T9616" s="367"/>
      <c r="U9616" s="368"/>
      <c r="V9616" s="1"/>
      <c r="W9616" s="1"/>
      <c r="X9616" s="1"/>
      <c r="Y9616" s="1"/>
      <c r="Z9616" s="1"/>
      <c r="AA9616" s="1"/>
      <c r="AB9616" s="1"/>
      <c r="AC9616" s="1"/>
    </row>
    <row r="9617" spans="1:29" ht="15" customHeight="1" x14ac:dyDescent="0.25">
      <c r="A9617" s="342"/>
      <c r="B9617" s="417"/>
      <c r="C9617" s="418"/>
      <c r="S9617" s="367"/>
      <c r="T9617" s="367"/>
      <c r="U9617" s="368"/>
      <c r="V9617" s="1"/>
      <c r="W9617" s="1"/>
      <c r="X9617" s="1"/>
      <c r="Y9617" s="1"/>
      <c r="Z9617" s="1"/>
      <c r="AA9617" s="1"/>
      <c r="AB9617" s="1"/>
      <c r="AC9617" s="1"/>
    </row>
    <row r="9618" spans="1:29" ht="15" customHeight="1" x14ac:dyDescent="0.25">
      <c r="A9618" s="342"/>
      <c r="B9618" s="417"/>
      <c r="C9618" s="418"/>
      <c r="S9618" s="367"/>
      <c r="T9618" s="367"/>
      <c r="U9618" s="368"/>
      <c r="V9618" s="1"/>
      <c r="W9618" s="1"/>
      <c r="X9618" s="1"/>
      <c r="Y9618" s="1"/>
      <c r="Z9618" s="1"/>
      <c r="AA9618" s="1"/>
      <c r="AB9618" s="1"/>
      <c r="AC9618" s="1"/>
    </row>
    <row r="9619" spans="1:29" ht="15" customHeight="1" x14ac:dyDescent="0.25">
      <c r="A9619" s="342"/>
      <c r="B9619" s="417"/>
      <c r="C9619" s="418"/>
      <c r="S9619" s="367"/>
      <c r="T9619" s="367"/>
      <c r="U9619" s="368"/>
      <c r="V9619" s="1"/>
      <c r="W9619" s="1"/>
      <c r="X9619" s="1"/>
      <c r="Y9619" s="1"/>
      <c r="Z9619" s="1"/>
      <c r="AA9619" s="1"/>
      <c r="AB9619" s="1"/>
      <c r="AC9619" s="1"/>
    </row>
    <row r="9620" spans="1:29" ht="15" customHeight="1" x14ac:dyDescent="0.25">
      <c r="A9620" s="342"/>
      <c r="B9620" s="417"/>
      <c r="C9620" s="418"/>
      <c r="S9620" s="367"/>
      <c r="T9620" s="367"/>
      <c r="U9620" s="368"/>
      <c r="V9620" s="1"/>
      <c r="W9620" s="1"/>
      <c r="X9620" s="1"/>
      <c r="Y9620" s="1"/>
      <c r="Z9620" s="1"/>
      <c r="AA9620" s="1"/>
      <c r="AB9620" s="1"/>
      <c r="AC9620" s="1"/>
    </row>
    <row r="9621" spans="1:29" ht="15" customHeight="1" x14ac:dyDescent="0.25">
      <c r="A9621" s="342"/>
      <c r="B9621" s="417"/>
      <c r="C9621" s="418"/>
      <c r="S9621" s="367"/>
      <c r="T9621" s="367"/>
      <c r="U9621" s="368"/>
      <c r="V9621" s="1"/>
      <c r="W9621" s="1"/>
      <c r="X9621" s="1"/>
      <c r="Y9621" s="1"/>
      <c r="Z9621" s="1"/>
      <c r="AA9621" s="1"/>
      <c r="AB9621" s="1"/>
      <c r="AC9621" s="1"/>
    </row>
    <row r="9622" spans="1:29" ht="15" customHeight="1" x14ac:dyDescent="0.25">
      <c r="A9622" s="342"/>
      <c r="B9622" s="417"/>
      <c r="C9622" s="418"/>
      <c r="S9622" s="367"/>
      <c r="T9622" s="367"/>
      <c r="U9622" s="368"/>
      <c r="V9622" s="1"/>
      <c r="W9622" s="1"/>
      <c r="X9622" s="1"/>
      <c r="Y9622" s="1"/>
      <c r="Z9622" s="1"/>
      <c r="AA9622" s="1"/>
      <c r="AB9622" s="1"/>
      <c r="AC9622" s="1"/>
    </row>
    <row r="9623" spans="1:29" ht="15" customHeight="1" x14ac:dyDescent="0.25">
      <c r="A9623" s="342"/>
      <c r="B9623" s="417"/>
      <c r="C9623" s="418"/>
      <c r="S9623" s="367"/>
      <c r="T9623" s="367"/>
      <c r="U9623" s="368"/>
      <c r="V9623" s="1"/>
      <c r="W9623" s="1"/>
      <c r="X9623" s="1"/>
      <c r="Y9623" s="1"/>
      <c r="Z9623" s="1"/>
      <c r="AA9623" s="1"/>
      <c r="AB9623" s="1"/>
      <c r="AC9623" s="1"/>
    </row>
    <row r="9624" spans="1:29" ht="15" customHeight="1" x14ac:dyDescent="0.25">
      <c r="A9624" s="342"/>
      <c r="B9624" s="417"/>
      <c r="C9624" s="418"/>
      <c r="S9624" s="367"/>
      <c r="T9624" s="367"/>
      <c r="U9624" s="368"/>
      <c r="V9624" s="1"/>
      <c r="W9624" s="1"/>
      <c r="X9624" s="1"/>
      <c r="Y9624" s="1"/>
      <c r="Z9624" s="1"/>
      <c r="AA9624" s="1"/>
      <c r="AB9624" s="1"/>
      <c r="AC9624" s="1"/>
    </row>
    <row r="9625" spans="1:29" ht="15" customHeight="1" x14ac:dyDescent="0.25">
      <c r="A9625" s="342"/>
      <c r="B9625" s="417"/>
      <c r="C9625" s="418"/>
      <c r="S9625" s="367"/>
      <c r="T9625" s="367"/>
      <c r="U9625" s="368"/>
      <c r="V9625" s="1"/>
      <c r="W9625" s="1"/>
      <c r="X9625" s="1"/>
      <c r="Y9625" s="1"/>
      <c r="Z9625" s="1"/>
      <c r="AA9625" s="1"/>
      <c r="AB9625" s="1"/>
      <c r="AC9625" s="1"/>
    </row>
    <row r="9626" spans="1:29" ht="15" customHeight="1" x14ac:dyDescent="0.25">
      <c r="A9626" s="342"/>
      <c r="B9626" s="417"/>
      <c r="C9626" s="418"/>
      <c r="S9626" s="367"/>
      <c r="T9626" s="367"/>
      <c r="U9626" s="368"/>
      <c r="V9626" s="1"/>
      <c r="W9626" s="1"/>
      <c r="X9626" s="1"/>
      <c r="Y9626" s="1"/>
      <c r="Z9626" s="1"/>
      <c r="AA9626" s="1"/>
      <c r="AB9626" s="1"/>
      <c r="AC9626" s="1"/>
    </row>
    <row r="9627" spans="1:29" ht="15" customHeight="1" x14ac:dyDescent="0.25">
      <c r="A9627" s="342"/>
      <c r="B9627" s="417"/>
      <c r="C9627" s="418"/>
      <c r="S9627" s="367"/>
      <c r="T9627" s="367"/>
      <c r="U9627" s="368"/>
      <c r="V9627" s="1"/>
      <c r="W9627" s="1"/>
      <c r="X9627" s="1"/>
      <c r="Y9627" s="1"/>
      <c r="Z9627" s="1"/>
      <c r="AA9627" s="1"/>
      <c r="AB9627" s="1"/>
      <c r="AC9627" s="1"/>
    </row>
    <row r="9628" spans="1:29" ht="15" customHeight="1" x14ac:dyDescent="0.25">
      <c r="A9628" s="342"/>
      <c r="B9628" s="417"/>
      <c r="C9628" s="418"/>
      <c r="S9628" s="367"/>
      <c r="T9628" s="367"/>
      <c r="U9628" s="368"/>
      <c r="V9628" s="1"/>
      <c r="W9628" s="1"/>
      <c r="X9628" s="1"/>
      <c r="Y9628" s="1"/>
      <c r="Z9628" s="1"/>
      <c r="AA9628" s="1"/>
      <c r="AB9628" s="1"/>
      <c r="AC9628" s="1"/>
    </row>
    <row r="9629" spans="1:29" ht="15" customHeight="1" x14ac:dyDescent="0.25">
      <c r="A9629" s="342"/>
      <c r="B9629" s="417"/>
      <c r="C9629" s="418"/>
      <c r="S9629" s="367"/>
      <c r="T9629" s="367"/>
      <c r="U9629" s="368"/>
      <c r="V9629" s="1"/>
      <c r="W9629" s="1"/>
      <c r="X9629" s="1"/>
      <c r="Y9629" s="1"/>
      <c r="Z9629" s="1"/>
      <c r="AA9629" s="1"/>
      <c r="AB9629" s="1"/>
      <c r="AC9629" s="1"/>
    </row>
    <row r="9630" spans="1:29" ht="15" customHeight="1" x14ac:dyDescent="0.25">
      <c r="A9630" s="342"/>
      <c r="B9630" s="417"/>
      <c r="C9630" s="418"/>
      <c r="S9630" s="367"/>
      <c r="T9630" s="367"/>
      <c r="U9630" s="368"/>
      <c r="V9630" s="1"/>
      <c r="W9630" s="1"/>
      <c r="X9630" s="1"/>
      <c r="Y9630" s="1"/>
      <c r="Z9630" s="1"/>
      <c r="AA9630" s="1"/>
      <c r="AB9630" s="1"/>
      <c r="AC9630" s="1"/>
    </row>
    <row r="9631" spans="1:29" ht="15" customHeight="1" x14ac:dyDescent="0.25">
      <c r="A9631" s="342"/>
      <c r="B9631" s="417"/>
      <c r="C9631" s="418"/>
      <c r="S9631" s="367"/>
      <c r="T9631" s="367"/>
      <c r="U9631" s="368"/>
      <c r="V9631" s="1"/>
      <c r="W9631" s="1"/>
      <c r="X9631" s="1"/>
      <c r="Y9631" s="1"/>
      <c r="Z9631" s="1"/>
      <c r="AA9631" s="1"/>
      <c r="AB9631" s="1"/>
      <c r="AC9631" s="1"/>
    </row>
    <row r="9632" spans="1:29" ht="15" customHeight="1" x14ac:dyDescent="0.25">
      <c r="A9632" s="342"/>
      <c r="B9632" s="417"/>
      <c r="C9632" s="418"/>
      <c r="S9632" s="367"/>
      <c r="T9632" s="367"/>
      <c r="U9632" s="368"/>
      <c r="V9632" s="1"/>
      <c r="W9632" s="1"/>
      <c r="X9632" s="1"/>
      <c r="Y9632" s="1"/>
      <c r="Z9632" s="1"/>
      <c r="AA9632" s="1"/>
      <c r="AB9632" s="1"/>
      <c r="AC9632" s="1"/>
    </row>
    <row r="9633" spans="1:29" ht="15" customHeight="1" x14ac:dyDescent="0.25">
      <c r="A9633" s="342"/>
      <c r="B9633" s="417"/>
      <c r="C9633" s="418"/>
      <c r="S9633" s="367"/>
      <c r="T9633" s="367"/>
      <c r="U9633" s="368"/>
      <c r="V9633" s="1"/>
      <c r="W9633" s="1"/>
      <c r="X9633" s="1"/>
      <c r="Y9633" s="1"/>
      <c r="Z9633" s="1"/>
      <c r="AA9633" s="1"/>
      <c r="AB9633" s="1"/>
      <c r="AC9633" s="1"/>
    </row>
    <row r="9634" spans="1:29" ht="15" customHeight="1" x14ac:dyDescent="0.25">
      <c r="A9634" s="342"/>
      <c r="B9634" s="417"/>
      <c r="C9634" s="418"/>
      <c r="S9634" s="367"/>
      <c r="T9634" s="367"/>
      <c r="U9634" s="368"/>
      <c r="V9634" s="1"/>
      <c r="W9634" s="1"/>
      <c r="X9634" s="1"/>
      <c r="Y9634" s="1"/>
      <c r="Z9634" s="1"/>
      <c r="AA9634" s="1"/>
      <c r="AB9634" s="1"/>
      <c r="AC9634" s="1"/>
    </row>
    <row r="9635" spans="1:29" ht="15" customHeight="1" x14ac:dyDescent="0.25">
      <c r="A9635" s="342"/>
      <c r="B9635" s="417"/>
      <c r="C9635" s="418"/>
      <c r="S9635" s="367"/>
      <c r="T9635" s="367"/>
      <c r="U9635" s="368"/>
      <c r="V9635" s="1"/>
      <c r="W9635" s="1"/>
      <c r="X9635" s="1"/>
      <c r="Y9635" s="1"/>
      <c r="Z9635" s="1"/>
      <c r="AA9635" s="1"/>
      <c r="AB9635" s="1"/>
      <c r="AC9635" s="1"/>
    </row>
    <row r="9636" spans="1:29" ht="15" customHeight="1" x14ac:dyDescent="0.25">
      <c r="A9636" s="342"/>
      <c r="B9636" s="417"/>
      <c r="C9636" s="418"/>
      <c r="S9636" s="367"/>
      <c r="T9636" s="367"/>
      <c r="U9636" s="368"/>
      <c r="V9636" s="1"/>
      <c r="W9636" s="1"/>
      <c r="X9636" s="1"/>
      <c r="Y9636" s="1"/>
      <c r="Z9636" s="1"/>
      <c r="AA9636" s="1"/>
      <c r="AB9636" s="1"/>
      <c r="AC9636" s="1"/>
    </row>
    <row r="9637" spans="1:29" ht="15" customHeight="1" x14ac:dyDescent="0.25">
      <c r="A9637" s="342"/>
      <c r="B9637" s="417"/>
      <c r="C9637" s="418"/>
      <c r="S9637" s="367"/>
      <c r="T9637" s="367"/>
      <c r="U9637" s="368"/>
      <c r="V9637" s="1"/>
      <c r="W9637" s="1"/>
      <c r="X9637" s="1"/>
      <c r="Y9637" s="1"/>
      <c r="Z9637" s="1"/>
      <c r="AA9637" s="1"/>
      <c r="AB9637" s="1"/>
      <c r="AC9637" s="1"/>
    </row>
    <row r="9638" spans="1:29" ht="15" customHeight="1" x14ac:dyDescent="0.25">
      <c r="A9638" s="342"/>
      <c r="B9638" s="417"/>
      <c r="C9638" s="418"/>
      <c r="S9638" s="367"/>
      <c r="T9638" s="367"/>
      <c r="U9638" s="368"/>
      <c r="V9638" s="1"/>
      <c r="W9638" s="1"/>
      <c r="X9638" s="1"/>
      <c r="Y9638" s="1"/>
      <c r="Z9638" s="1"/>
      <c r="AA9638" s="1"/>
      <c r="AB9638" s="1"/>
      <c r="AC9638" s="1"/>
    </row>
    <row r="9639" spans="1:29" ht="15" customHeight="1" x14ac:dyDescent="0.25">
      <c r="A9639" s="342"/>
      <c r="B9639" s="417"/>
      <c r="C9639" s="418"/>
      <c r="S9639" s="367"/>
      <c r="T9639" s="367"/>
      <c r="U9639" s="368"/>
      <c r="V9639" s="1"/>
      <c r="W9639" s="1"/>
      <c r="X9639" s="1"/>
      <c r="Y9639" s="1"/>
      <c r="Z9639" s="1"/>
      <c r="AA9639" s="1"/>
      <c r="AB9639" s="1"/>
      <c r="AC9639" s="1"/>
    </row>
    <row r="9640" spans="1:29" ht="15" customHeight="1" x14ac:dyDescent="0.25">
      <c r="A9640" s="342"/>
      <c r="B9640" s="417"/>
      <c r="C9640" s="418"/>
      <c r="S9640" s="367"/>
      <c r="T9640" s="367"/>
      <c r="U9640" s="368"/>
      <c r="V9640" s="1"/>
      <c r="W9640" s="1"/>
      <c r="X9640" s="1"/>
      <c r="Y9640" s="1"/>
      <c r="Z9640" s="1"/>
      <c r="AA9640" s="1"/>
      <c r="AB9640" s="1"/>
      <c r="AC9640" s="1"/>
    </row>
    <row r="9641" spans="1:29" ht="15" customHeight="1" x14ac:dyDescent="0.25">
      <c r="A9641" s="342"/>
      <c r="B9641" s="417"/>
      <c r="C9641" s="418"/>
      <c r="S9641" s="367"/>
      <c r="T9641" s="367"/>
      <c r="U9641" s="368"/>
      <c r="V9641" s="1"/>
      <c r="W9641" s="1"/>
      <c r="X9641" s="1"/>
      <c r="Y9641" s="1"/>
      <c r="Z9641" s="1"/>
      <c r="AA9641" s="1"/>
      <c r="AB9641" s="1"/>
      <c r="AC9641" s="1"/>
    </row>
    <row r="9642" spans="1:29" ht="15" customHeight="1" x14ac:dyDescent="0.25">
      <c r="A9642" s="342"/>
      <c r="B9642" s="417"/>
      <c r="C9642" s="418"/>
      <c r="S9642" s="367"/>
      <c r="T9642" s="367"/>
      <c r="U9642" s="368"/>
      <c r="V9642" s="1"/>
      <c r="W9642" s="1"/>
      <c r="X9642" s="1"/>
      <c r="Y9642" s="1"/>
      <c r="Z9642" s="1"/>
      <c r="AA9642" s="1"/>
      <c r="AB9642" s="1"/>
      <c r="AC9642" s="1"/>
    </row>
    <row r="9643" spans="1:29" ht="15" customHeight="1" x14ac:dyDescent="0.25">
      <c r="A9643" s="342"/>
      <c r="B9643" s="417"/>
      <c r="C9643" s="418"/>
      <c r="S9643" s="367"/>
      <c r="T9643" s="367"/>
      <c r="U9643" s="368"/>
      <c r="V9643" s="1"/>
      <c r="W9643" s="1"/>
      <c r="X9643" s="1"/>
      <c r="Y9643" s="1"/>
      <c r="Z9643" s="1"/>
      <c r="AA9643" s="1"/>
      <c r="AB9643" s="1"/>
      <c r="AC9643" s="1"/>
    </row>
    <row r="9644" spans="1:29" ht="15" customHeight="1" x14ac:dyDescent="0.25">
      <c r="A9644" s="342"/>
      <c r="B9644" s="417"/>
      <c r="C9644" s="418"/>
      <c r="S9644" s="367"/>
      <c r="T9644" s="367"/>
      <c r="U9644" s="368"/>
      <c r="V9644" s="1"/>
      <c r="W9644" s="1"/>
      <c r="X9644" s="1"/>
      <c r="Y9644" s="1"/>
      <c r="Z9644" s="1"/>
      <c r="AA9644" s="1"/>
      <c r="AB9644" s="1"/>
      <c r="AC9644" s="1"/>
    </row>
    <row r="9645" spans="1:29" ht="15" customHeight="1" x14ac:dyDescent="0.25">
      <c r="A9645" s="342"/>
      <c r="B9645" s="417"/>
      <c r="C9645" s="418"/>
      <c r="S9645" s="367"/>
      <c r="T9645" s="367"/>
      <c r="U9645" s="368"/>
      <c r="V9645" s="1"/>
      <c r="W9645" s="1"/>
      <c r="X9645" s="1"/>
      <c r="Y9645" s="1"/>
      <c r="Z9645" s="1"/>
      <c r="AA9645" s="1"/>
      <c r="AB9645" s="1"/>
      <c r="AC9645" s="1"/>
    </row>
    <row r="9646" spans="1:29" ht="15" customHeight="1" x14ac:dyDescent="0.25">
      <c r="A9646" s="342"/>
      <c r="B9646" s="417"/>
      <c r="C9646" s="418"/>
      <c r="S9646" s="367"/>
      <c r="T9646" s="367"/>
      <c r="U9646" s="368"/>
      <c r="V9646" s="1"/>
      <c r="W9646" s="1"/>
      <c r="X9646" s="1"/>
      <c r="Y9646" s="1"/>
      <c r="Z9646" s="1"/>
      <c r="AA9646" s="1"/>
      <c r="AB9646" s="1"/>
      <c r="AC9646" s="1"/>
    </row>
    <row r="9647" spans="1:29" ht="15" customHeight="1" x14ac:dyDescent="0.25">
      <c r="A9647" s="342"/>
      <c r="B9647" s="417"/>
      <c r="C9647" s="418"/>
      <c r="S9647" s="367"/>
      <c r="T9647" s="367"/>
      <c r="U9647" s="368"/>
      <c r="V9647" s="1"/>
      <c r="W9647" s="1"/>
      <c r="X9647" s="1"/>
      <c r="Y9647" s="1"/>
      <c r="Z9647" s="1"/>
      <c r="AA9647" s="1"/>
      <c r="AB9647" s="1"/>
      <c r="AC9647" s="1"/>
    </row>
    <row r="9648" spans="1:29" ht="15" customHeight="1" x14ac:dyDescent="0.25">
      <c r="A9648" s="342"/>
      <c r="B9648" s="417"/>
      <c r="C9648" s="418"/>
      <c r="S9648" s="367"/>
      <c r="T9648" s="367"/>
      <c r="U9648" s="368"/>
      <c r="V9648" s="1"/>
      <c r="W9648" s="1"/>
      <c r="X9648" s="1"/>
      <c r="Y9648" s="1"/>
      <c r="Z9648" s="1"/>
      <c r="AA9648" s="1"/>
      <c r="AB9648" s="1"/>
      <c r="AC9648" s="1"/>
    </row>
    <row r="9649" spans="1:29" ht="15" customHeight="1" x14ac:dyDescent="0.25">
      <c r="A9649" s="342"/>
      <c r="B9649" s="417"/>
      <c r="C9649" s="418"/>
      <c r="S9649" s="367"/>
      <c r="T9649" s="367"/>
      <c r="U9649" s="368"/>
      <c r="V9649" s="1"/>
      <c r="W9649" s="1"/>
      <c r="X9649" s="1"/>
      <c r="Y9649" s="1"/>
      <c r="Z9649" s="1"/>
      <c r="AA9649" s="1"/>
      <c r="AB9649" s="1"/>
      <c r="AC9649" s="1"/>
    </row>
    <row r="9650" spans="1:29" ht="15" customHeight="1" x14ac:dyDescent="0.25">
      <c r="A9650" s="342"/>
      <c r="B9650" s="417"/>
      <c r="C9650" s="418"/>
      <c r="S9650" s="367"/>
      <c r="T9650" s="367"/>
      <c r="U9650" s="368"/>
      <c r="V9650" s="1"/>
      <c r="W9650" s="1"/>
      <c r="X9650" s="1"/>
      <c r="Y9650" s="1"/>
      <c r="Z9650" s="1"/>
      <c r="AA9650" s="1"/>
      <c r="AB9650" s="1"/>
      <c r="AC9650" s="1"/>
    </row>
    <row r="9651" spans="1:29" ht="15" customHeight="1" x14ac:dyDescent="0.25">
      <c r="A9651" s="342"/>
      <c r="B9651" s="417"/>
      <c r="C9651" s="418"/>
      <c r="S9651" s="367"/>
      <c r="T9651" s="367"/>
      <c r="U9651" s="368"/>
      <c r="V9651" s="1"/>
      <c r="W9651" s="1"/>
      <c r="X9651" s="1"/>
      <c r="Y9651" s="1"/>
      <c r="Z9651" s="1"/>
      <c r="AA9651" s="1"/>
      <c r="AB9651" s="1"/>
      <c r="AC9651" s="1"/>
    </row>
    <row r="9652" spans="1:29" ht="15" customHeight="1" x14ac:dyDescent="0.25">
      <c r="A9652" s="342"/>
      <c r="B9652" s="417"/>
      <c r="C9652" s="418"/>
      <c r="S9652" s="367"/>
      <c r="T9652" s="367"/>
      <c r="U9652" s="368"/>
      <c r="V9652" s="1"/>
      <c r="W9652" s="1"/>
      <c r="X9652" s="1"/>
      <c r="Y9652" s="1"/>
      <c r="Z9652" s="1"/>
      <c r="AA9652" s="1"/>
      <c r="AB9652" s="1"/>
      <c r="AC9652" s="1"/>
    </row>
    <row r="9653" spans="1:29" ht="15" customHeight="1" x14ac:dyDescent="0.25">
      <c r="A9653" s="342"/>
      <c r="B9653" s="417"/>
      <c r="C9653" s="418"/>
      <c r="S9653" s="367"/>
      <c r="T9653" s="367"/>
      <c r="U9653" s="368"/>
      <c r="V9653" s="1"/>
      <c r="W9653" s="1"/>
      <c r="X9653" s="1"/>
      <c r="Y9653" s="1"/>
      <c r="Z9653" s="1"/>
      <c r="AA9653" s="1"/>
      <c r="AB9653" s="1"/>
      <c r="AC9653" s="1"/>
    </row>
    <row r="9654" spans="1:29" ht="15" customHeight="1" x14ac:dyDescent="0.25">
      <c r="A9654" s="342"/>
      <c r="B9654" s="417"/>
      <c r="C9654" s="418"/>
      <c r="S9654" s="367"/>
      <c r="T9654" s="367"/>
      <c r="U9654" s="368"/>
      <c r="V9654" s="1"/>
      <c r="W9654" s="1"/>
      <c r="X9654" s="1"/>
      <c r="Y9654" s="1"/>
      <c r="Z9654" s="1"/>
      <c r="AA9654" s="1"/>
      <c r="AB9654" s="1"/>
      <c r="AC9654" s="1"/>
    </row>
    <row r="9655" spans="1:29" ht="15" customHeight="1" x14ac:dyDescent="0.25">
      <c r="A9655" s="342"/>
      <c r="B9655" s="417"/>
      <c r="C9655" s="418"/>
      <c r="S9655" s="367"/>
      <c r="T9655" s="367"/>
      <c r="U9655" s="368"/>
      <c r="V9655" s="1"/>
      <c r="W9655" s="1"/>
      <c r="X9655" s="1"/>
      <c r="Y9655" s="1"/>
      <c r="Z9655" s="1"/>
      <c r="AA9655" s="1"/>
      <c r="AB9655" s="1"/>
      <c r="AC9655" s="1"/>
    </row>
    <row r="9656" spans="1:29" ht="15" customHeight="1" x14ac:dyDescent="0.25">
      <c r="A9656" s="342"/>
      <c r="B9656" s="417"/>
      <c r="C9656" s="418"/>
      <c r="S9656" s="367"/>
      <c r="T9656" s="367"/>
      <c r="U9656" s="368"/>
      <c r="V9656" s="1"/>
      <c r="W9656" s="1"/>
      <c r="X9656" s="1"/>
      <c r="Y9656" s="1"/>
      <c r="Z9656" s="1"/>
      <c r="AA9656" s="1"/>
      <c r="AB9656" s="1"/>
      <c r="AC9656" s="1"/>
    </row>
    <row r="9657" spans="1:29" ht="15" customHeight="1" x14ac:dyDescent="0.25">
      <c r="A9657" s="342"/>
      <c r="B9657" s="417"/>
      <c r="C9657" s="418"/>
      <c r="S9657" s="367"/>
      <c r="T9657" s="367"/>
      <c r="U9657" s="368"/>
      <c r="V9657" s="1"/>
      <c r="W9657" s="1"/>
      <c r="X9657" s="1"/>
      <c r="Y9657" s="1"/>
      <c r="Z9657" s="1"/>
      <c r="AA9657" s="1"/>
      <c r="AB9657" s="1"/>
      <c r="AC9657" s="1"/>
    </row>
    <row r="9658" spans="1:29" ht="15" customHeight="1" x14ac:dyDescent="0.25">
      <c r="A9658" s="342"/>
      <c r="B9658" s="417"/>
      <c r="C9658" s="418"/>
      <c r="S9658" s="367"/>
      <c r="T9658" s="367"/>
      <c r="U9658" s="368"/>
      <c r="V9658" s="1"/>
      <c r="W9658" s="1"/>
      <c r="X9658" s="1"/>
      <c r="Y9658" s="1"/>
      <c r="Z9658" s="1"/>
      <c r="AA9658" s="1"/>
      <c r="AB9658" s="1"/>
      <c r="AC9658" s="1"/>
    </row>
    <row r="9659" spans="1:29" ht="15" customHeight="1" x14ac:dyDescent="0.25">
      <c r="A9659" s="342"/>
      <c r="B9659" s="417"/>
      <c r="C9659" s="418"/>
      <c r="S9659" s="367"/>
      <c r="T9659" s="367"/>
      <c r="U9659" s="368"/>
      <c r="V9659" s="1"/>
      <c r="W9659" s="1"/>
      <c r="X9659" s="1"/>
      <c r="Y9659" s="1"/>
      <c r="Z9659" s="1"/>
      <c r="AA9659" s="1"/>
      <c r="AB9659" s="1"/>
      <c r="AC9659" s="1"/>
    </row>
    <row r="9660" spans="1:29" ht="15" customHeight="1" x14ac:dyDescent="0.25">
      <c r="A9660" s="342"/>
      <c r="B9660" s="417"/>
      <c r="C9660" s="418"/>
      <c r="S9660" s="367"/>
      <c r="T9660" s="367"/>
      <c r="U9660" s="368"/>
      <c r="V9660" s="1"/>
      <c r="W9660" s="1"/>
      <c r="X9660" s="1"/>
      <c r="Y9660" s="1"/>
      <c r="Z9660" s="1"/>
      <c r="AA9660" s="1"/>
      <c r="AB9660" s="1"/>
      <c r="AC9660" s="1"/>
    </row>
    <row r="9661" spans="1:29" ht="15" customHeight="1" x14ac:dyDescent="0.25">
      <c r="A9661" s="342"/>
      <c r="B9661" s="417"/>
      <c r="C9661" s="418"/>
      <c r="S9661" s="367"/>
      <c r="T9661" s="367"/>
      <c r="U9661" s="368"/>
      <c r="V9661" s="1"/>
      <c r="W9661" s="1"/>
      <c r="X9661" s="1"/>
      <c r="Y9661" s="1"/>
      <c r="Z9661" s="1"/>
      <c r="AA9661" s="1"/>
      <c r="AB9661" s="1"/>
      <c r="AC9661" s="1"/>
    </row>
    <row r="9662" spans="1:29" ht="15" customHeight="1" x14ac:dyDescent="0.25">
      <c r="A9662" s="342"/>
      <c r="B9662" s="417"/>
      <c r="C9662" s="418"/>
      <c r="S9662" s="367"/>
      <c r="T9662" s="367"/>
      <c r="U9662" s="368"/>
      <c r="V9662" s="1"/>
      <c r="W9662" s="1"/>
      <c r="X9662" s="1"/>
      <c r="Y9662" s="1"/>
      <c r="Z9662" s="1"/>
      <c r="AA9662" s="1"/>
      <c r="AB9662" s="1"/>
      <c r="AC9662" s="1"/>
    </row>
    <row r="9663" spans="1:29" ht="15" customHeight="1" x14ac:dyDescent="0.25">
      <c r="A9663" s="342"/>
      <c r="B9663" s="417"/>
      <c r="C9663" s="418"/>
      <c r="S9663" s="367"/>
      <c r="T9663" s="367"/>
      <c r="U9663" s="368"/>
      <c r="V9663" s="1"/>
      <c r="W9663" s="1"/>
      <c r="X9663" s="1"/>
      <c r="Y9663" s="1"/>
      <c r="Z9663" s="1"/>
      <c r="AA9663" s="1"/>
      <c r="AB9663" s="1"/>
      <c r="AC9663" s="1"/>
    </row>
    <row r="9664" spans="1:29" ht="15" customHeight="1" x14ac:dyDescent="0.25">
      <c r="A9664" s="342"/>
      <c r="B9664" s="417"/>
      <c r="C9664" s="418"/>
      <c r="S9664" s="367"/>
      <c r="T9664" s="367"/>
      <c r="U9664" s="368"/>
      <c r="V9664" s="1"/>
      <c r="W9664" s="1"/>
      <c r="X9664" s="1"/>
      <c r="Y9664" s="1"/>
      <c r="Z9664" s="1"/>
      <c r="AA9664" s="1"/>
      <c r="AB9664" s="1"/>
      <c r="AC9664" s="1"/>
    </row>
    <row r="9665" spans="1:29" ht="15" customHeight="1" x14ac:dyDescent="0.25">
      <c r="A9665" s="342"/>
      <c r="B9665" s="417"/>
      <c r="C9665" s="418"/>
      <c r="S9665" s="367"/>
      <c r="T9665" s="367"/>
      <c r="U9665" s="368"/>
      <c r="V9665" s="1"/>
      <c r="W9665" s="1"/>
      <c r="X9665" s="1"/>
      <c r="Y9665" s="1"/>
      <c r="Z9665" s="1"/>
      <c r="AA9665" s="1"/>
      <c r="AB9665" s="1"/>
      <c r="AC9665" s="1"/>
    </row>
    <row r="9666" spans="1:29" ht="15" customHeight="1" x14ac:dyDescent="0.25">
      <c r="A9666" s="342"/>
      <c r="B9666" s="417"/>
      <c r="C9666" s="418"/>
      <c r="S9666" s="367"/>
      <c r="T9666" s="367"/>
      <c r="U9666" s="368"/>
      <c r="V9666" s="1"/>
      <c r="W9666" s="1"/>
      <c r="X9666" s="1"/>
      <c r="Y9666" s="1"/>
      <c r="Z9666" s="1"/>
      <c r="AA9666" s="1"/>
      <c r="AB9666" s="1"/>
      <c r="AC9666" s="1"/>
    </row>
    <row r="9667" spans="1:29" ht="15" customHeight="1" x14ac:dyDescent="0.25">
      <c r="A9667" s="342"/>
      <c r="B9667" s="417"/>
      <c r="C9667" s="418"/>
      <c r="S9667" s="367"/>
      <c r="T9667" s="367"/>
      <c r="U9667" s="368"/>
      <c r="V9667" s="1"/>
      <c r="W9667" s="1"/>
      <c r="X9667" s="1"/>
      <c r="Y9667" s="1"/>
      <c r="Z9667" s="1"/>
      <c r="AA9667" s="1"/>
      <c r="AB9667" s="1"/>
      <c r="AC9667" s="1"/>
    </row>
    <row r="9668" spans="1:29" ht="15" customHeight="1" x14ac:dyDescent="0.25">
      <c r="A9668" s="342"/>
      <c r="B9668" s="417"/>
      <c r="C9668" s="418"/>
      <c r="S9668" s="367"/>
      <c r="T9668" s="367"/>
      <c r="U9668" s="368"/>
      <c r="V9668" s="1"/>
      <c r="W9668" s="1"/>
      <c r="X9668" s="1"/>
      <c r="Y9668" s="1"/>
      <c r="Z9668" s="1"/>
      <c r="AA9668" s="1"/>
      <c r="AB9668" s="1"/>
      <c r="AC9668" s="1"/>
    </row>
    <row r="9669" spans="1:29" ht="15" customHeight="1" x14ac:dyDescent="0.25">
      <c r="A9669" s="342"/>
      <c r="B9669" s="417"/>
      <c r="C9669" s="418"/>
      <c r="S9669" s="367"/>
      <c r="T9669" s="367"/>
      <c r="U9669" s="368"/>
      <c r="V9669" s="1"/>
      <c r="W9669" s="1"/>
      <c r="X9669" s="1"/>
      <c r="Y9669" s="1"/>
      <c r="Z9669" s="1"/>
      <c r="AA9669" s="1"/>
      <c r="AB9669" s="1"/>
      <c r="AC9669" s="1"/>
    </row>
    <row r="9670" spans="1:29" ht="15" customHeight="1" x14ac:dyDescent="0.25">
      <c r="A9670" s="342"/>
      <c r="B9670" s="417"/>
      <c r="C9670" s="418"/>
      <c r="S9670" s="367"/>
      <c r="T9670" s="367"/>
      <c r="U9670" s="368"/>
      <c r="V9670" s="1"/>
      <c r="W9670" s="1"/>
      <c r="X9670" s="1"/>
      <c r="Y9670" s="1"/>
      <c r="Z9670" s="1"/>
      <c r="AA9670" s="1"/>
      <c r="AB9670" s="1"/>
      <c r="AC9670" s="1"/>
    </row>
    <row r="9671" spans="1:29" ht="15" customHeight="1" x14ac:dyDescent="0.25">
      <c r="A9671" s="342"/>
      <c r="B9671" s="417"/>
      <c r="C9671" s="418"/>
      <c r="S9671" s="367"/>
      <c r="T9671" s="367"/>
      <c r="U9671" s="368"/>
      <c r="V9671" s="1"/>
      <c r="W9671" s="1"/>
      <c r="X9671" s="1"/>
      <c r="Y9671" s="1"/>
      <c r="Z9671" s="1"/>
      <c r="AA9671" s="1"/>
      <c r="AB9671" s="1"/>
      <c r="AC9671" s="1"/>
    </row>
    <row r="9672" spans="1:29" ht="15" customHeight="1" x14ac:dyDescent="0.25">
      <c r="A9672" s="342"/>
      <c r="B9672" s="417"/>
      <c r="C9672" s="418"/>
      <c r="S9672" s="367"/>
      <c r="T9672" s="367"/>
      <c r="U9672" s="368"/>
      <c r="V9672" s="1"/>
      <c r="W9672" s="1"/>
      <c r="X9672" s="1"/>
      <c r="Y9672" s="1"/>
      <c r="Z9672" s="1"/>
      <c r="AA9672" s="1"/>
      <c r="AB9672" s="1"/>
      <c r="AC9672" s="1"/>
    </row>
    <row r="9673" spans="1:29" ht="15" customHeight="1" x14ac:dyDescent="0.25">
      <c r="A9673" s="342"/>
      <c r="B9673" s="417"/>
      <c r="C9673" s="418"/>
      <c r="S9673" s="367"/>
      <c r="T9673" s="367"/>
      <c r="U9673" s="368"/>
      <c r="V9673" s="1"/>
      <c r="W9673" s="1"/>
      <c r="X9673" s="1"/>
      <c r="Y9673" s="1"/>
      <c r="Z9673" s="1"/>
      <c r="AA9673" s="1"/>
      <c r="AB9673" s="1"/>
      <c r="AC9673" s="1"/>
    </row>
    <row r="9674" spans="1:29" ht="15" customHeight="1" x14ac:dyDescent="0.25">
      <c r="A9674" s="342"/>
      <c r="B9674" s="417"/>
      <c r="C9674" s="418"/>
      <c r="S9674" s="367"/>
      <c r="T9674" s="367"/>
      <c r="U9674" s="368"/>
      <c r="V9674" s="1"/>
      <c r="W9674" s="1"/>
      <c r="X9674" s="1"/>
      <c r="Y9674" s="1"/>
      <c r="Z9674" s="1"/>
      <c r="AA9674" s="1"/>
      <c r="AB9674" s="1"/>
      <c r="AC9674" s="1"/>
    </row>
    <row r="9675" spans="1:29" ht="15" customHeight="1" x14ac:dyDescent="0.25">
      <c r="A9675" s="342"/>
      <c r="B9675" s="417"/>
      <c r="C9675" s="418"/>
      <c r="S9675" s="367"/>
      <c r="T9675" s="367"/>
      <c r="U9675" s="368"/>
      <c r="V9675" s="1"/>
      <c r="W9675" s="1"/>
      <c r="X9675" s="1"/>
      <c r="Y9675" s="1"/>
      <c r="Z9675" s="1"/>
      <c r="AA9675" s="1"/>
      <c r="AB9675" s="1"/>
      <c r="AC9675" s="1"/>
    </row>
    <row r="9676" spans="1:29" ht="15" customHeight="1" x14ac:dyDescent="0.25">
      <c r="A9676" s="342"/>
      <c r="B9676" s="417"/>
      <c r="C9676" s="418"/>
      <c r="S9676" s="367"/>
      <c r="T9676" s="367"/>
      <c r="U9676" s="368"/>
      <c r="V9676" s="1"/>
      <c r="W9676" s="1"/>
      <c r="X9676" s="1"/>
      <c r="Y9676" s="1"/>
      <c r="Z9676" s="1"/>
      <c r="AA9676" s="1"/>
      <c r="AB9676" s="1"/>
      <c r="AC9676" s="1"/>
    </row>
    <row r="9677" spans="1:29" ht="15" customHeight="1" x14ac:dyDescent="0.25">
      <c r="A9677" s="342"/>
      <c r="B9677" s="417"/>
      <c r="C9677" s="418"/>
      <c r="S9677" s="367"/>
      <c r="T9677" s="367"/>
      <c r="U9677" s="368"/>
      <c r="V9677" s="1"/>
      <c r="W9677" s="1"/>
      <c r="X9677" s="1"/>
      <c r="Y9677" s="1"/>
      <c r="Z9677" s="1"/>
      <c r="AA9677" s="1"/>
      <c r="AB9677" s="1"/>
      <c r="AC9677" s="1"/>
    </row>
    <row r="9678" spans="1:29" ht="15" customHeight="1" x14ac:dyDescent="0.25">
      <c r="A9678" s="342"/>
      <c r="B9678" s="417"/>
      <c r="C9678" s="418"/>
      <c r="S9678" s="367"/>
      <c r="T9678" s="367"/>
      <c r="U9678" s="368"/>
      <c r="V9678" s="1"/>
      <c r="W9678" s="1"/>
      <c r="X9678" s="1"/>
      <c r="Y9678" s="1"/>
      <c r="Z9678" s="1"/>
      <c r="AA9678" s="1"/>
      <c r="AB9678" s="1"/>
      <c r="AC9678" s="1"/>
    </row>
    <row r="9679" spans="1:29" ht="15" customHeight="1" x14ac:dyDescent="0.25">
      <c r="A9679" s="342"/>
      <c r="B9679" s="417"/>
      <c r="C9679" s="418"/>
      <c r="S9679" s="367"/>
      <c r="T9679" s="367"/>
      <c r="U9679" s="368"/>
      <c r="V9679" s="1"/>
      <c r="W9679" s="1"/>
      <c r="X9679" s="1"/>
      <c r="Y9679" s="1"/>
      <c r="Z9679" s="1"/>
      <c r="AA9679" s="1"/>
      <c r="AB9679" s="1"/>
      <c r="AC9679" s="1"/>
    </row>
    <row r="9680" spans="1:29" ht="15" customHeight="1" x14ac:dyDescent="0.25">
      <c r="A9680" s="342"/>
      <c r="B9680" s="417"/>
      <c r="C9680" s="418"/>
      <c r="S9680" s="367"/>
      <c r="T9680" s="367"/>
      <c r="U9680" s="368"/>
      <c r="V9680" s="1"/>
      <c r="W9680" s="1"/>
      <c r="X9680" s="1"/>
      <c r="Y9680" s="1"/>
      <c r="Z9680" s="1"/>
      <c r="AA9680" s="1"/>
      <c r="AB9680" s="1"/>
      <c r="AC9680" s="1"/>
    </row>
    <row r="9681" spans="1:29" ht="15" customHeight="1" x14ac:dyDescent="0.25">
      <c r="A9681" s="342"/>
      <c r="B9681" s="417"/>
      <c r="C9681" s="418"/>
      <c r="S9681" s="367"/>
      <c r="T9681" s="367"/>
      <c r="U9681" s="368"/>
      <c r="V9681" s="1"/>
      <c r="W9681" s="1"/>
      <c r="X9681" s="1"/>
      <c r="Y9681" s="1"/>
      <c r="Z9681" s="1"/>
      <c r="AA9681" s="1"/>
      <c r="AB9681" s="1"/>
      <c r="AC9681" s="1"/>
    </row>
    <row r="9682" spans="1:29" ht="15" customHeight="1" x14ac:dyDescent="0.25">
      <c r="A9682" s="342"/>
      <c r="B9682" s="417"/>
      <c r="C9682" s="418"/>
      <c r="S9682" s="367"/>
      <c r="T9682" s="367"/>
      <c r="U9682" s="368"/>
      <c r="V9682" s="1"/>
      <c r="W9682" s="1"/>
      <c r="X9682" s="1"/>
      <c r="Y9682" s="1"/>
      <c r="Z9682" s="1"/>
      <c r="AA9682" s="1"/>
      <c r="AB9682" s="1"/>
      <c r="AC9682" s="1"/>
    </row>
    <row r="9683" spans="1:29" ht="15" customHeight="1" x14ac:dyDescent="0.25">
      <c r="A9683" s="342"/>
      <c r="B9683" s="417"/>
      <c r="C9683" s="418"/>
      <c r="S9683" s="367"/>
      <c r="T9683" s="367"/>
      <c r="U9683" s="368"/>
      <c r="V9683" s="1"/>
      <c r="W9683" s="1"/>
      <c r="X9683" s="1"/>
      <c r="Y9683" s="1"/>
      <c r="Z9683" s="1"/>
      <c r="AA9683" s="1"/>
      <c r="AB9683" s="1"/>
      <c r="AC9683" s="1"/>
    </row>
    <row r="9684" spans="1:29" ht="15" customHeight="1" x14ac:dyDescent="0.25">
      <c r="A9684" s="342"/>
      <c r="B9684" s="417"/>
      <c r="C9684" s="418"/>
      <c r="S9684" s="367"/>
      <c r="T9684" s="367"/>
      <c r="U9684" s="368"/>
      <c r="V9684" s="1"/>
      <c r="W9684" s="1"/>
      <c r="X9684" s="1"/>
      <c r="Y9684" s="1"/>
      <c r="Z9684" s="1"/>
      <c r="AA9684" s="1"/>
      <c r="AB9684" s="1"/>
      <c r="AC9684" s="1"/>
    </row>
    <row r="9685" spans="1:29" ht="15" customHeight="1" x14ac:dyDescent="0.25">
      <c r="A9685" s="342"/>
      <c r="B9685" s="417"/>
      <c r="C9685" s="418"/>
      <c r="S9685" s="367"/>
      <c r="T9685" s="367"/>
      <c r="U9685" s="368"/>
      <c r="V9685" s="1"/>
      <c r="W9685" s="1"/>
      <c r="X9685" s="1"/>
      <c r="Y9685" s="1"/>
      <c r="Z9685" s="1"/>
      <c r="AA9685" s="1"/>
      <c r="AB9685" s="1"/>
      <c r="AC9685" s="1"/>
    </row>
    <row r="9686" spans="1:29" ht="15" customHeight="1" x14ac:dyDescent="0.25">
      <c r="A9686" s="342"/>
      <c r="B9686" s="417"/>
      <c r="C9686" s="418"/>
      <c r="S9686" s="367"/>
      <c r="T9686" s="367"/>
      <c r="U9686" s="368"/>
      <c r="V9686" s="1"/>
      <c r="W9686" s="1"/>
      <c r="X9686" s="1"/>
      <c r="Y9686" s="1"/>
      <c r="Z9686" s="1"/>
      <c r="AA9686" s="1"/>
      <c r="AB9686" s="1"/>
      <c r="AC9686" s="1"/>
    </row>
    <row r="9687" spans="1:29" ht="15" customHeight="1" x14ac:dyDescent="0.25">
      <c r="A9687" s="342"/>
      <c r="B9687" s="417"/>
      <c r="C9687" s="418"/>
      <c r="S9687" s="367"/>
      <c r="T9687" s="367"/>
      <c r="U9687" s="368"/>
      <c r="V9687" s="1"/>
      <c r="W9687" s="1"/>
      <c r="X9687" s="1"/>
      <c r="Y9687" s="1"/>
      <c r="Z9687" s="1"/>
      <c r="AA9687" s="1"/>
      <c r="AB9687" s="1"/>
      <c r="AC9687" s="1"/>
    </row>
    <row r="9688" spans="1:29" ht="15" customHeight="1" x14ac:dyDescent="0.25">
      <c r="A9688" s="342"/>
      <c r="B9688" s="417"/>
      <c r="C9688" s="418"/>
      <c r="S9688" s="367"/>
      <c r="T9688" s="367"/>
      <c r="U9688" s="368"/>
      <c r="V9688" s="1"/>
      <c r="W9688" s="1"/>
      <c r="X9688" s="1"/>
      <c r="Y9688" s="1"/>
      <c r="Z9688" s="1"/>
      <c r="AA9688" s="1"/>
      <c r="AB9688" s="1"/>
      <c r="AC9688" s="1"/>
    </row>
    <row r="9689" spans="1:29" ht="15" customHeight="1" x14ac:dyDescent="0.25">
      <c r="A9689" s="342"/>
      <c r="B9689" s="417"/>
      <c r="C9689" s="418"/>
      <c r="S9689" s="367"/>
      <c r="T9689" s="367"/>
      <c r="U9689" s="368"/>
      <c r="V9689" s="1"/>
      <c r="W9689" s="1"/>
      <c r="X9689" s="1"/>
      <c r="Y9689" s="1"/>
      <c r="Z9689" s="1"/>
      <c r="AA9689" s="1"/>
      <c r="AB9689" s="1"/>
      <c r="AC9689" s="1"/>
    </row>
    <row r="9690" spans="1:29" ht="15" customHeight="1" x14ac:dyDescent="0.25">
      <c r="A9690" s="342"/>
      <c r="B9690" s="417"/>
      <c r="C9690" s="418"/>
      <c r="S9690" s="367"/>
      <c r="T9690" s="367"/>
      <c r="U9690" s="368"/>
      <c r="V9690" s="1"/>
      <c r="W9690" s="1"/>
      <c r="X9690" s="1"/>
      <c r="Y9690" s="1"/>
      <c r="Z9690" s="1"/>
      <c r="AA9690" s="1"/>
      <c r="AB9690" s="1"/>
      <c r="AC9690" s="1"/>
    </row>
    <row r="9691" spans="1:29" ht="15" customHeight="1" x14ac:dyDescent="0.25">
      <c r="A9691" s="342"/>
      <c r="B9691" s="417"/>
      <c r="C9691" s="418"/>
      <c r="S9691" s="367"/>
      <c r="T9691" s="367"/>
      <c r="U9691" s="368"/>
      <c r="V9691" s="1"/>
      <c r="W9691" s="1"/>
      <c r="X9691" s="1"/>
      <c r="Y9691" s="1"/>
      <c r="Z9691" s="1"/>
      <c r="AA9691" s="1"/>
      <c r="AB9691" s="1"/>
      <c r="AC9691" s="1"/>
    </row>
    <row r="9692" spans="1:29" ht="15" customHeight="1" x14ac:dyDescent="0.25">
      <c r="A9692" s="342"/>
      <c r="B9692" s="417"/>
      <c r="C9692" s="418"/>
      <c r="S9692" s="367"/>
      <c r="T9692" s="367"/>
      <c r="U9692" s="368"/>
      <c r="V9692" s="1"/>
      <c r="W9692" s="1"/>
      <c r="X9692" s="1"/>
      <c r="Y9692" s="1"/>
      <c r="Z9692" s="1"/>
      <c r="AA9692" s="1"/>
      <c r="AB9692" s="1"/>
      <c r="AC9692" s="1"/>
    </row>
    <row r="9693" spans="1:29" ht="15" customHeight="1" x14ac:dyDescent="0.25">
      <c r="A9693" s="342"/>
      <c r="B9693" s="417"/>
      <c r="C9693" s="418"/>
      <c r="S9693" s="367"/>
      <c r="T9693" s="367"/>
      <c r="U9693" s="368"/>
      <c r="V9693" s="1"/>
      <c r="W9693" s="1"/>
      <c r="X9693" s="1"/>
      <c r="Y9693" s="1"/>
      <c r="Z9693" s="1"/>
      <c r="AA9693" s="1"/>
      <c r="AB9693" s="1"/>
      <c r="AC9693" s="1"/>
    </row>
    <row r="9694" spans="1:29" ht="15" customHeight="1" x14ac:dyDescent="0.25">
      <c r="A9694" s="342"/>
      <c r="B9694" s="417"/>
      <c r="C9694" s="418"/>
      <c r="S9694" s="367"/>
      <c r="T9694" s="367"/>
      <c r="U9694" s="368"/>
      <c r="V9694" s="1"/>
      <c r="W9694" s="1"/>
      <c r="X9694" s="1"/>
      <c r="Y9694" s="1"/>
      <c r="Z9694" s="1"/>
      <c r="AA9694" s="1"/>
      <c r="AB9694" s="1"/>
      <c r="AC9694" s="1"/>
    </row>
    <row r="9695" spans="1:29" ht="15" customHeight="1" x14ac:dyDescent="0.25">
      <c r="A9695" s="342"/>
      <c r="B9695" s="417"/>
      <c r="C9695" s="418"/>
      <c r="S9695" s="367"/>
      <c r="T9695" s="367"/>
      <c r="U9695" s="368"/>
      <c r="V9695" s="1"/>
      <c r="W9695" s="1"/>
      <c r="X9695" s="1"/>
      <c r="Y9695" s="1"/>
      <c r="Z9695" s="1"/>
      <c r="AA9695" s="1"/>
      <c r="AB9695" s="1"/>
      <c r="AC9695" s="1"/>
    </row>
    <row r="9696" spans="1:29" ht="15" customHeight="1" x14ac:dyDescent="0.25">
      <c r="A9696" s="342"/>
      <c r="B9696" s="417"/>
      <c r="C9696" s="418"/>
      <c r="S9696" s="367"/>
      <c r="T9696" s="367"/>
      <c r="U9696" s="368"/>
      <c r="V9696" s="1"/>
      <c r="W9696" s="1"/>
      <c r="X9696" s="1"/>
      <c r="Y9696" s="1"/>
      <c r="Z9696" s="1"/>
      <c r="AA9696" s="1"/>
      <c r="AB9696" s="1"/>
      <c r="AC9696" s="1"/>
    </row>
    <row r="9697" spans="1:29" ht="15" customHeight="1" x14ac:dyDescent="0.25">
      <c r="A9697" s="342"/>
      <c r="B9697" s="417"/>
      <c r="C9697" s="418"/>
      <c r="S9697" s="367"/>
      <c r="T9697" s="367"/>
      <c r="U9697" s="368"/>
      <c r="V9697" s="1"/>
      <c r="W9697" s="1"/>
      <c r="X9697" s="1"/>
      <c r="Y9697" s="1"/>
      <c r="Z9697" s="1"/>
      <c r="AA9697" s="1"/>
      <c r="AB9697" s="1"/>
      <c r="AC9697" s="1"/>
    </row>
    <row r="9698" spans="1:29" ht="15" customHeight="1" x14ac:dyDescent="0.25">
      <c r="A9698" s="342"/>
      <c r="B9698" s="417"/>
      <c r="C9698" s="418"/>
      <c r="S9698" s="367"/>
      <c r="T9698" s="367"/>
      <c r="U9698" s="368"/>
      <c r="V9698" s="1"/>
      <c r="W9698" s="1"/>
      <c r="X9698" s="1"/>
      <c r="Y9698" s="1"/>
      <c r="Z9698" s="1"/>
      <c r="AA9698" s="1"/>
      <c r="AB9698" s="1"/>
      <c r="AC9698" s="1"/>
    </row>
    <row r="9699" spans="1:29" ht="15" customHeight="1" x14ac:dyDescent="0.25">
      <c r="A9699" s="342"/>
      <c r="B9699" s="417"/>
      <c r="C9699" s="418"/>
      <c r="S9699" s="367"/>
      <c r="T9699" s="367"/>
      <c r="U9699" s="368"/>
      <c r="V9699" s="1"/>
      <c r="W9699" s="1"/>
      <c r="X9699" s="1"/>
      <c r="Y9699" s="1"/>
      <c r="Z9699" s="1"/>
      <c r="AA9699" s="1"/>
      <c r="AB9699" s="1"/>
      <c r="AC9699" s="1"/>
    </row>
    <row r="9700" spans="1:29" ht="15" customHeight="1" x14ac:dyDescent="0.25">
      <c r="A9700" s="342"/>
      <c r="B9700" s="417"/>
      <c r="C9700" s="418"/>
      <c r="S9700" s="367"/>
      <c r="T9700" s="367"/>
      <c r="U9700" s="368"/>
      <c r="V9700" s="1"/>
      <c r="W9700" s="1"/>
      <c r="X9700" s="1"/>
      <c r="Y9700" s="1"/>
      <c r="Z9700" s="1"/>
      <c r="AA9700" s="1"/>
      <c r="AB9700" s="1"/>
      <c r="AC9700" s="1"/>
    </row>
    <row r="9701" spans="1:29" ht="15" customHeight="1" x14ac:dyDescent="0.25">
      <c r="A9701" s="342"/>
      <c r="B9701" s="417"/>
      <c r="C9701" s="418"/>
      <c r="S9701" s="367"/>
      <c r="T9701" s="367"/>
      <c r="U9701" s="368"/>
      <c r="V9701" s="1"/>
      <c r="W9701" s="1"/>
      <c r="X9701" s="1"/>
      <c r="Y9701" s="1"/>
      <c r="Z9701" s="1"/>
      <c r="AA9701" s="1"/>
      <c r="AB9701" s="1"/>
      <c r="AC9701" s="1"/>
    </row>
    <row r="9702" spans="1:29" ht="15" customHeight="1" x14ac:dyDescent="0.25">
      <c r="A9702" s="342"/>
      <c r="B9702" s="417"/>
      <c r="C9702" s="418"/>
      <c r="S9702" s="367"/>
      <c r="T9702" s="367"/>
      <c r="U9702" s="368"/>
      <c r="V9702" s="1"/>
      <c r="W9702" s="1"/>
      <c r="X9702" s="1"/>
      <c r="Y9702" s="1"/>
      <c r="Z9702" s="1"/>
      <c r="AA9702" s="1"/>
      <c r="AB9702" s="1"/>
      <c r="AC9702" s="1"/>
    </row>
    <row r="9703" spans="1:29" ht="15" customHeight="1" x14ac:dyDescent="0.25">
      <c r="A9703" s="342"/>
      <c r="B9703" s="417"/>
      <c r="C9703" s="418"/>
      <c r="S9703" s="367"/>
      <c r="T9703" s="367"/>
      <c r="U9703" s="368"/>
      <c r="V9703" s="1"/>
      <c r="W9703" s="1"/>
      <c r="X9703" s="1"/>
      <c r="Y9703" s="1"/>
      <c r="Z9703" s="1"/>
      <c r="AA9703" s="1"/>
      <c r="AB9703" s="1"/>
      <c r="AC9703" s="1"/>
    </row>
    <row r="9704" spans="1:29" ht="15" customHeight="1" x14ac:dyDescent="0.25">
      <c r="A9704" s="342"/>
      <c r="B9704" s="417"/>
      <c r="C9704" s="418"/>
      <c r="S9704" s="367"/>
      <c r="T9704" s="367"/>
      <c r="U9704" s="368"/>
      <c r="V9704" s="1"/>
      <c r="W9704" s="1"/>
      <c r="X9704" s="1"/>
      <c r="Y9704" s="1"/>
      <c r="Z9704" s="1"/>
      <c r="AA9704" s="1"/>
      <c r="AB9704" s="1"/>
      <c r="AC9704" s="1"/>
    </row>
    <row r="9705" spans="1:29" ht="15" customHeight="1" x14ac:dyDescent="0.25">
      <c r="A9705" s="342"/>
      <c r="B9705" s="417"/>
      <c r="C9705" s="418"/>
      <c r="S9705" s="367"/>
      <c r="T9705" s="367"/>
      <c r="U9705" s="368"/>
      <c r="V9705" s="1"/>
      <c r="W9705" s="1"/>
      <c r="X9705" s="1"/>
      <c r="Y9705" s="1"/>
      <c r="Z9705" s="1"/>
      <c r="AA9705" s="1"/>
      <c r="AB9705" s="1"/>
      <c r="AC9705" s="1"/>
    </row>
    <row r="9706" spans="1:29" ht="15" customHeight="1" x14ac:dyDescent="0.25">
      <c r="A9706" s="342"/>
      <c r="B9706" s="417"/>
      <c r="C9706" s="418"/>
      <c r="S9706" s="367"/>
      <c r="T9706" s="367"/>
      <c r="U9706" s="368"/>
      <c r="V9706" s="1"/>
      <c r="W9706" s="1"/>
      <c r="X9706" s="1"/>
      <c r="Y9706" s="1"/>
      <c r="Z9706" s="1"/>
      <c r="AA9706" s="1"/>
      <c r="AB9706" s="1"/>
      <c r="AC9706" s="1"/>
    </row>
    <row r="9707" spans="1:29" ht="15" customHeight="1" x14ac:dyDescent="0.25">
      <c r="A9707" s="342"/>
      <c r="B9707" s="417"/>
      <c r="C9707" s="418"/>
      <c r="S9707" s="367"/>
      <c r="T9707" s="367"/>
      <c r="U9707" s="368"/>
      <c r="V9707" s="1"/>
      <c r="W9707" s="1"/>
      <c r="X9707" s="1"/>
      <c r="Y9707" s="1"/>
      <c r="Z9707" s="1"/>
      <c r="AA9707" s="1"/>
      <c r="AB9707" s="1"/>
      <c r="AC9707" s="1"/>
    </row>
    <row r="9708" spans="1:29" ht="15" customHeight="1" x14ac:dyDescent="0.25">
      <c r="A9708" s="342"/>
      <c r="B9708" s="417"/>
      <c r="C9708" s="418"/>
      <c r="S9708" s="367"/>
      <c r="T9708" s="367"/>
      <c r="U9708" s="368"/>
      <c r="V9708" s="1"/>
      <c r="W9708" s="1"/>
      <c r="X9708" s="1"/>
      <c r="Y9708" s="1"/>
      <c r="Z9708" s="1"/>
      <c r="AA9708" s="1"/>
      <c r="AB9708" s="1"/>
      <c r="AC9708" s="1"/>
    </row>
    <row r="9709" spans="1:29" ht="15" customHeight="1" x14ac:dyDescent="0.25">
      <c r="A9709" s="342"/>
      <c r="B9709" s="417"/>
      <c r="C9709" s="418"/>
      <c r="S9709" s="367"/>
      <c r="T9709" s="367"/>
      <c r="U9709" s="368"/>
      <c r="V9709" s="1"/>
      <c r="W9709" s="1"/>
      <c r="X9709" s="1"/>
      <c r="Y9709" s="1"/>
      <c r="Z9709" s="1"/>
      <c r="AA9709" s="1"/>
      <c r="AB9709" s="1"/>
      <c r="AC9709" s="1"/>
    </row>
    <row r="9710" spans="1:29" ht="15" customHeight="1" x14ac:dyDescent="0.25">
      <c r="A9710" s="342"/>
      <c r="B9710" s="417"/>
      <c r="C9710" s="418"/>
      <c r="S9710" s="367"/>
      <c r="T9710" s="367"/>
      <c r="U9710" s="368"/>
      <c r="V9710" s="1"/>
      <c r="W9710" s="1"/>
      <c r="X9710" s="1"/>
      <c r="Y9710" s="1"/>
      <c r="Z9710" s="1"/>
      <c r="AA9710" s="1"/>
      <c r="AB9710" s="1"/>
      <c r="AC9710" s="1"/>
    </row>
    <row r="9711" spans="1:29" ht="15" customHeight="1" x14ac:dyDescent="0.25">
      <c r="A9711" s="342"/>
      <c r="B9711" s="417"/>
      <c r="C9711" s="418"/>
      <c r="S9711" s="367"/>
      <c r="T9711" s="367"/>
      <c r="U9711" s="368"/>
      <c r="V9711" s="1"/>
      <c r="W9711" s="1"/>
      <c r="X9711" s="1"/>
      <c r="Y9711" s="1"/>
      <c r="Z9711" s="1"/>
      <c r="AA9711" s="1"/>
      <c r="AB9711" s="1"/>
      <c r="AC9711" s="1"/>
    </row>
    <row r="9712" spans="1:29" ht="15" customHeight="1" x14ac:dyDescent="0.25">
      <c r="A9712" s="342"/>
      <c r="B9712" s="417"/>
      <c r="C9712" s="418"/>
      <c r="S9712" s="367"/>
      <c r="T9712" s="367"/>
      <c r="U9712" s="368"/>
      <c r="V9712" s="1"/>
      <c r="W9712" s="1"/>
      <c r="X9712" s="1"/>
      <c r="Y9712" s="1"/>
      <c r="Z9712" s="1"/>
      <c r="AA9712" s="1"/>
      <c r="AB9712" s="1"/>
      <c r="AC9712" s="1"/>
    </row>
    <row r="9713" spans="1:29" ht="15" customHeight="1" x14ac:dyDescent="0.25">
      <c r="A9713" s="342"/>
      <c r="B9713" s="417"/>
      <c r="C9713" s="418"/>
      <c r="S9713" s="367"/>
      <c r="T9713" s="367"/>
      <c r="U9713" s="368"/>
      <c r="V9713" s="1"/>
      <c r="W9713" s="1"/>
      <c r="X9713" s="1"/>
      <c r="Y9713" s="1"/>
      <c r="Z9713" s="1"/>
      <c r="AA9713" s="1"/>
      <c r="AB9713" s="1"/>
      <c r="AC9713" s="1"/>
    </row>
    <row r="9714" spans="1:29" ht="15" customHeight="1" x14ac:dyDescent="0.25">
      <c r="A9714" s="342"/>
      <c r="B9714" s="417"/>
      <c r="C9714" s="418"/>
      <c r="S9714" s="367"/>
      <c r="T9714" s="367"/>
      <c r="U9714" s="368"/>
      <c r="V9714" s="1"/>
      <c r="W9714" s="1"/>
      <c r="X9714" s="1"/>
      <c r="Y9714" s="1"/>
      <c r="Z9714" s="1"/>
      <c r="AA9714" s="1"/>
      <c r="AB9714" s="1"/>
      <c r="AC9714" s="1"/>
    </row>
    <row r="9715" spans="1:29" ht="15" customHeight="1" x14ac:dyDescent="0.25">
      <c r="A9715" s="342"/>
      <c r="B9715" s="417"/>
      <c r="C9715" s="418"/>
      <c r="S9715" s="367"/>
      <c r="T9715" s="367"/>
      <c r="U9715" s="368"/>
      <c r="V9715" s="1"/>
      <c r="W9715" s="1"/>
      <c r="X9715" s="1"/>
      <c r="Y9715" s="1"/>
      <c r="Z9715" s="1"/>
      <c r="AA9715" s="1"/>
      <c r="AB9715" s="1"/>
      <c r="AC9715" s="1"/>
    </row>
    <row r="9716" spans="1:29" ht="15" customHeight="1" x14ac:dyDescent="0.25">
      <c r="A9716" s="342"/>
      <c r="B9716" s="417"/>
      <c r="C9716" s="418"/>
      <c r="S9716" s="367"/>
      <c r="T9716" s="367"/>
      <c r="U9716" s="368"/>
      <c r="V9716" s="1"/>
      <c r="W9716" s="1"/>
      <c r="X9716" s="1"/>
      <c r="Y9716" s="1"/>
      <c r="Z9716" s="1"/>
      <c r="AA9716" s="1"/>
      <c r="AB9716" s="1"/>
      <c r="AC9716" s="1"/>
    </row>
    <row r="9717" spans="1:29" ht="15" customHeight="1" x14ac:dyDescent="0.25">
      <c r="A9717" s="342"/>
      <c r="B9717" s="417"/>
      <c r="C9717" s="418"/>
      <c r="S9717" s="367"/>
      <c r="T9717" s="367"/>
      <c r="U9717" s="368"/>
      <c r="V9717" s="1"/>
      <c r="W9717" s="1"/>
      <c r="X9717" s="1"/>
      <c r="Y9717" s="1"/>
      <c r="Z9717" s="1"/>
      <c r="AA9717" s="1"/>
      <c r="AB9717" s="1"/>
      <c r="AC9717" s="1"/>
    </row>
    <row r="9718" spans="1:29" ht="15" customHeight="1" x14ac:dyDescent="0.25">
      <c r="A9718" s="342"/>
      <c r="B9718" s="417"/>
      <c r="C9718" s="418"/>
      <c r="S9718" s="367"/>
      <c r="T9718" s="367"/>
      <c r="U9718" s="368"/>
      <c r="V9718" s="1"/>
      <c r="W9718" s="1"/>
      <c r="X9718" s="1"/>
      <c r="Y9718" s="1"/>
      <c r="Z9718" s="1"/>
      <c r="AA9718" s="1"/>
      <c r="AB9718" s="1"/>
      <c r="AC9718" s="1"/>
    </row>
    <row r="9719" spans="1:29" ht="15" customHeight="1" x14ac:dyDescent="0.25">
      <c r="A9719" s="342"/>
      <c r="B9719" s="417"/>
      <c r="C9719" s="418"/>
      <c r="S9719" s="367"/>
      <c r="T9719" s="367"/>
      <c r="U9719" s="368"/>
      <c r="V9719" s="1"/>
      <c r="W9719" s="1"/>
      <c r="X9719" s="1"/>
      <c r="Y9719" s="1"/>
      <c r="Z9719" s="1"/>
      <c r="AA9719" s="1"/>
      <c r="AB9719" s="1"/>
      <c r="AC9719" s="1"/>
    </row>
    <row r="9720" spans="1:29" ht="15" customHeight="1" x14ac:dyDescent="0.25">
      <c r="A9720" s="342"/>
      <c r="B9720" s="417"/>
      <c r="C9720" s="418"/>
      <c r="S9720" s="367"/>
      <c r="T9720" s="367"/>
      <c r="U9720" s="368"/>
      <c r="V9720" s="1"/>
      <c r="W9720" s="1"/>
      <c r="X9720" s="1"/>
      <c r="Y9720" s="1"/>
      <c r="Z9720" s="1"/>
      <c r="AA9720" s="1"/>
      <c r="AB9720" s="1"/>
      <c r="AC9720" s="1"/>
    </row>
    <row r="9721" spans="1:29" ht="15" customHeight="1" x14ac:dyDescent="0.25">
      <c r="A9721" s="342"/>
      <c r="B9721" s="417"/>
      <c r="C9721" s="418"/>
      <c r="S9721" s="367"/>
      <c r="T9721" s="367"/>
      <c r="U9721" s="368"/>
      <c r="V9721" s="1"/>
      <c r="W9721" s="1"/>
      <c r="X9721" s="1"/>
      <c r="Y9721" s="1"/>
      <c r="Z9721" s="1"/>
      <c r="AA9721" s="1"/>
      <c r="AB9721" s="1"/>
      <c r="AC9721" s="1"/>
    </row>
    <row r="9722" spans="1:29" ht="15" customHeight="1" x14ac:dyDescent="0.25">
      <c r="A9722" s="342"/>
      <c r="B9722" s="417"/>
      <c r="C9722" s="418"/>
      <c r="S9722" s="367"/>
      <c r="T9722" s="367"/>
      <c r="U9722" s="368"/>
      <c r="V9722" s="1"/>
      <c r="W9722" s="1"/>
      <c r="X9722" s="1"/>
      <c r="Y9722" s="1"/>
      <c r="Z9722" s="1"/>
      <c r="AA9722" s="1"/>
      <c r="AB9722" s="1"/>
      <c r="AC9722" s="1"/>
    </row>
    <row r="9723" spans="1:29" ht="15" customHeight="1" x14ac:dyDescent="0.25">
      <c r="A9723" s="342"/>
      <c r="B9723" s="417"/>
      <c r="C9723" s="418"/>
      <c r="S9723" s="367"/>
      <c r="T9723" s="367"/>
      <c r="U9723" s="368"/>
      <c r="V9723" s="1"/>
      <c r="W9723" s="1"/>
      <c r="X9723" s="1"/>
      <c r="Y9723" s="1"/>
      <c r="Z9723" s="1"/>
      <c r="AA9723" s="1"/>
      <c r="AB9723" s="1"/>
      <c r="AC9723" s="1"/>
    </row>
    <row r="9724" spans="1:29" ht="15" customHeight="1" x14ac:dyDescent="0.25">
      <c r="A9724" s="342"/>
      <c r="B9724" s="417"/>
      <c r="C9724" s="418"/>
      <c r="S9724" s="367"/>
      <c r="T9724" s="367"/>
      <c r="U9724" s="368"/>
      <c r="V9724" s="1"/>
      <c r="W9724" s="1"/>
      <c r="X9724" s="1"/>
      <c r="Y9724" s="1"/>
      <c r="Z9724" s="1"/>
      <c r="AA9724" s="1"/>
      <c r="AB9724" s="1"/>
      <c r="AC9724" s="1"/>
    </row>
    <row r="9725" spans="1:29" ht="15" customHeight="1" x14ac:dyDescent="0.25">
      <c r="A9725" s="342"/>
      <c r="B9725" s="417"/>
      <c r="C9725" s="418"/>
      <c r="S9725" s="367"/>
      <c r="T9725" s="367"/>
      <c r="U9725" s="368"/>
      <c r="V9725" s="1"/>
      <c r="W9725" s="1"/>
      <c r="X9725" s="1"/>
      <c r="Y9725" s="1"/>
      <c r="Z9725" s="1"/>
      <c r="AA9725" s="1"/>
      <c r="AB9725" s="1"/>
      <c r="AC9725" s="1"/>
    </row>
    <row r="9726" spans="1:29" ht="15" customHeight="1" x14ac:dyDescent="0.25">
      <c r="A9726" s="342"/>
      <c r="B9726" s="417"/>
      <c r="C9726" s="418"/>
      <c r="S9726" s="367"/>
      <c r="T9726" s="367"/>
      <c r="U9726" s="368"/>
      <c r="V9726" s="1"/>
      <c r="W9726" s="1"/>
      <c r="X9726" s="1"/>
      <c r="Y9726" s="1"/>
      <c r="Z9726" s="1"/>
      <c r="AA9726" s="1"/>
      <c r="AB9726" s="1"/>
      <c r="AC9726" s="1"/>
    </row>
    <row r="9727" spans="1:29" ht="15" customHeight="1" x14ac:dyDescent="0.25">
      <c r="A9727" s="342"/>
      <c r="B9727" s="417"/>
      <c r="C9727" s="418"/>
      <c r="S9727" s="367"/>
      <c r="T9727" s="367"/>
      <c r="U9727" s="368"/>
      <c r="V9727" s="1"/>
      <c r="W9727" s="1"/>
      <c r="X9727" s="1"/>
      <c r="Y9727" s="1"/>
      <c r="Z9727" s="1"/>
      <c r="AA9727" s="1"/>
      <c r="AB9727" s="1"/>
      <c r="AC9727" s="1"/>
    </row>
    <row r="9728" spans="1:29" ht="15" customHeight="1" x14ac:dyDescent="0.25">
      <c r="A9728" s="342"/>
      <c r="B9728" s="417"/>
      <c r="C9728" s="418"/>
      <c r="S9728" s="367"/>
      <c r="T9728" s="367"/>
      <c r="U9728" s="368"/>
      <c r="V9728" s="1"/>
      <c r="W9728" s="1"/>
      <c r="X9728" s="1"/>
      <c r="Y9728" s="1"/>
      <c r="Z9728" s="1"/>
      <c r="AA9728" s="1"/>
      <c r="AB9728" s="1"/>
      <c r="AC9728" s="1"/>
    </row>
    <row r="9729" spans="1:29" ht="15" customHeight="1" x14ac:dyDescent="0.25">
      <c r="A9729" s="342"/>
      <c r="B9729" s="417"/>
      <c r="C9729" s="418"/>
      <c r="S9729" s="367"/>
      <c r="T9729" s="367"/>
      <c r="U9729" s="368"/>
      <c r="V9729" s="1"/>
      <c r="W9729" s="1"/>
      <c r="X9729" s="1"/>
      <c r="Y9729" s="1"/>
      <c r="Z9729" s="1"/>
      <c r="AA9729" s="1"/>
      <c r="AB9729" s="1"/>
      <c r="AC9729" s="1"/>
    </row>
    <row r="9730" spans="1:29" ht="15" customHeight="1" x14ac:dyDescent="0.25">
      <c r="A9730" s="342"/>
      <c r="B9730" s="417"/>
      <c r="C9730" s="418"/>
      <c r="S9730" s="367"/>
      <c r="T9730" s="367"/>
      <c r="U9730" s="368"/>
      <c r="V9730" s="1"/>
      <c r="W9730" s="1"/>
      <c r="X9730" s="1"/>
      <c r="Y9730" s="1"/>
      <c r="Z9730" s="1"/>
      <c r="AA9730" s="1"/>
      <c r="AB9730" s="1"/>
      <c r="AC9730" s="1"/>
    </row>
    <row r="9731" spans="1:29" ht="15" customHeight="1" x14ac:dyDescent="0.25">
      <c r="A9731" s="342"/>
      <c r="B9731" s="417"/>
      <c r="C9731" s="418"/>
      <c r="S9731" s="367"/>
      <c r="T9731" s="367"/>
      <c r="U9731" s="368"/>
      <c r="V9731" s="1"/>
      <c r="W9731" s="1"/>
      <c r="X9731" s="1"/>
      <c r="Y9731" s="1"/>
      <c r="Z9731" s="1"/>
      <c r="AA9731" s="1"/>
      <c r="AB9731" s="1"/>
      <c r="AC9731" s="1"/>
    </row>
    <row r="9732" spans="1:29" ht="15" customHeight="1" x14ac:dyDescent="0.25">
      <c r="A9732" s="342"/>
      <c r="B9732" s="417"/>
      <c r="C9732" s="418"/>
      <c r="S9732" s="367"/>
      <c r="T9732" s="367"/>
      <c r="U9732" s="368"/>
      <c r="V9732" s="1"/>
      <c r="W9732" s="1"/>
      <c r="X9732" s="1"/>
      <c r="Y9732" s="1"/>
      <c r="Z9732" s="1"/>
      <c r="AA9732" s="1"/>
      <c r="AB9732" s="1"/>
      <c r="AC9732" s="1"/>
    </row>
    <row r="9733" spans="1:29" ht="15" customHeight="1" x14ac:dyDescent="0.25">
      <c r="A9733" s="342"/>
      <c r="B9733" s="417"/>
      <c r="C9733" s="418"/>
      <c r="S9733" s="367"/>
      <c r="T9733" s="367"/>
      <c r="U9733" s="368"/>
      <c r="V9733" s="1"/>
      <c r="W9733" s="1"/>
      <c r="X9733" s="1"/>
      <c r="Y9733" s="1"/>
      <c r="Z9733" s="1"/>
      <c r="AA9733" s="1"/>
      <c r="AB9733" s="1"/>
      <c r="AC9733" s="1"/>
    </row>
    <row r="9734" spans="1:29" ht="15" customHeight="1" x14ac:dyDescent="0.25">
      <c r="A9734" s="342"/>
      <c r="B9734" s="417"/>
      <c r="C9734" s="418"/>
      <c r="S9734" s="367"/>
      <c r="T9734" s="367"/>
      <c r="U9734" s="368"/>
      <c r="V9734" s="1"/>
      <c r="W9734" s="1"/>
      <c r="X9734" s="1"/>
      <c r="Y9734" s="1"/>
      <c r="Z9734" s="1"/>
      <c r="AA9734" s="1"/>
      <c r="AB9734" s="1"/>
      <c r="AC9734" s="1"/>
    </row>
    <row r="9735" spans="1:29" ht="15" customHeight="1" x14ac:dyDescent="0.25">
      <c r="A9735" s="342"/>
      <c r="B9735" s="417"/>
      <c r="C9735" s="418"/>
      <c r="S9735" s="367"/>
      <c r="T9735" s="367"/>
      <c r="U9735" s="368"/>
      <c r="V9735" s="1"/>
      <c r="W9735" s="1"/>
      <c r="X9735" s="1"/>
      <c r="Y9735" s="1"/>
      <c r="Z9735" s="1"/>
      <c r="AA9735" s="1"/>
      <c r="AB9735" s="1"/>
      <c r="AC9735" s="1"/>
    </row>
    <row r="9736" spans="1:29" ht="15" customHeight="1" x14ac:dyDescent="0.25">
      <c r="A9736" s="342"/>
      <c r="B9736" s="417"/>
      <c r="C9736" s="418"/>
      <c r="S9736" s="367"/>
      <c r="T9736" s="367"/>
      <c r="U9736" s="368"/>
      <c r="V9736" s="1"/>
      <c r="W9736" s="1"/>
      <c r="X9736" s="1"/>
      <c r="Y9736" s="1"/>
      <c r="Z9736" s="1"/>
      <c r="AA9736" s="1"/>
      <c r="AB9736" s="1"/>
      <c r="AC9736" s="1"/>
    </row>
    <row r="9737" spans="1:29" ht="15" customHeight="1" x14ac:dyDescent="0.25">
      <c r="A9737" s="342"/>
      <c r="B9737" s="417"/>
      <c r="C9737" s="418"/>
      <c r="S9737" s="367"/>
      <c r="T9737" s="367"/>
      <c r="U9737" s="368"/>
      <c r="V9737" s="1"/>
      <c r="W9737" s="1"/>
      <c r="X9737" s="1"/>
      <c r="Y9737" s="1"/>
      <c r="Z9737" s="1"/>
      <c r="AA9737" s="1"/>
      <c r="AB9737" s="1"/>
      <c r="AC9737" s="1"/>
    </row>
    <row r="9738" spans="1:29" ht="15" customHeight="1" x14ac:dyDescent="0.25">
      <c r="A9738" s="342"/>
      <c r="B9738" s="417"/>
      <c r="C9738" s="418"/>
      <c r="S9738" s="367"/>
      <c r="T9738" s="367"/>
      <c r="U9738" s="368"/>
      <c r="V9738" s="1"/>
      <c r="W9738" s="1"/>
      <c r="X9738" s="1"/>
      <c r="Y9738" s="1"/>
      <c r="Z9738" s="1"/>
      <c r="AA9738" s="1"/>
      <c r="AB9738" s="1"/>
      <c r="AC9738" s="1"/>
    </row>
    <row r="9739" spans="1:29" ht="15" customHeight="1" x14ac:dyDescent="0.25">
      <c r="A9739" s="342"/>
      <c r="B9739" s="417"/>
      <c r="C9739" s="418"/>
      <c r="S9739" s="367"/>
      <c r="T9739" s="367"/>
      <c r="U9739" s="368"/>
      <c r="V9739" s="1"/>
      <c r="W9739" s="1"/>
      <c r="X9739" s="1"/>
      <c r="Y9739" s="1"/>
      <c r="Z9739" s="1"/>
      <c r="AA9739" s="1"/>
      <c r="AB9739" s="1"/>
      <c r="AC9739" s="1"/>
    </row>
    <row r="9740" spans="1:29" ht="15" customHeight="1" x14ac:dyDescent="0.25">
      <c r="A9740" s="342"/>
      <c r="B9740" s="417"/>
      <c r="C9740" s="418"/>
      <c r="S9740" s="367"/>
      <c r="T9740" s="367"/>
      <c r="U9740" s="368"/>
      <c r="V9740" s="1"/>
      <c r="W9740" s="1"/>
      <c r="X9740" s="1"/>
      <c r="Y9740" s="1"/>
      <c r="Z9740" s="1"/>
      <c r="AA9740" s="1"/>
      <c r="AB9740" s="1"/>
      <c r="AC9740" s="1"/>
    </row>
    <row r="9741" spans="1:29" ht="15" customHeight="1" x14ac:dyDescent="0.25">
      <c r="A9741" s="342"/>
      <c r="B9741" s="417"/>
      <c r="C9741" s="418"/>
      <c r="S9741" s="367"/>
      <c r="T9741" s="367"/>
      <c r="U9741" s="368"/>
      <c r="V9741" s="1"/>
      <c r="W9741" s="1"/>
      <c r="X9741" s="1"/>
      <c r="Y9741" s="1"/>
      <c r="Z9741" s="1"/>
      <c r="AA9741" s="1"/>
      <c r="AB9741" s="1"/>
      <c r="AC9741" s="1"/>
    </row>
    <row r="9742" spans="1:29" ht="15" customHeight="1" x14ac:dyDescent="0.25">
      <c r="A9742" s="342"/>
      <c r="B9742" s="417"/>
      <c r="C9742" s="418"/>
      <c r="S9742" s="367"/>
      <c r="T9742" s="367"/>
      <c r="U9742" s="368"/>
      <c r="V9742" s="1"/>
      <c r="W9742" s="1"/>
      <c r="X9742" s="1"/>
      <c r="Y9742" s="1"/>
      <c r="Z9742" s="1"/>
      <c r="AA9742" s="1"/>
      <c r="AB9742" s="1"/>
      <c r="AC9742" s="1"/>
    </row>
    <row r="9743" spans="1:29" ht="15" customHeight="1" x14ac:dyDescent="0.25">
      <c r="A9743" s="342"/>
      <c r="B9743" s="417"/>
      <c r="C9743" s="418"/>
      <c r="S9743" s="367"/>
      <c r="T9743" s="367"/>
      <c r="U9743" s="368"/>
      <c r="V9743" s="1"/>
      <c r="W9743" s="1"/>
      <c r="X9743" s="1"/>
      <c r="Y9743" s="1"/>
      <c r="Z9743" s="1"/>
      <c r="AA9743" s="1"/>
      <c r="AB9743" s="1"/>
      <c r="AC9743" s="1"/>
    </row>
    <row r="9744" spans="1:29" ht="15" customHeight="1" x14ac:dyDescent="0.25">
      <c r="A9744" s="342"/>
      <c r="B9744" s="417"/>
      <c r="C9744" s="418"/>
      <c r="S9744" s="367"/>
      <c r="T9744" s="367"/>
      <c r="U9744" s="368"/>
      <c r="V9744" s="1"/>
      <c r="W9744" s="1"/>
      <c r="X9744" s="1"/>
      <c r="Y9744" s="1"/>
      <c r="Z9744" s="1"/>
      <c r="AA9744" s="1"/>
      <c r="AB9744" s="1"/>
      <c r="AC9744" s="1"/>
    </row>
    <row r="9745" spans="1:29" ht="15" customHeight="1" x14ac:dyDescent="0.25">
      <c r="A9745" s="342"/>
      <c r="B9745" s="417"/>
      <c r="C9745" s="418"/>
      <c r="S9745" s="367"/>
      <c r="T9745" s="367"/>
      <c r="U9745" s="368"/>
      <c r="V9745" s="1"/>
      <c r="W9745" s="1"/>
      <c r="X9745" s="1"/>
      <c r="Y9745" s="1"/>
      <c r="Z9745" s="1"/>
      <c r="AA9745" s="1"/>
      <c r="AB9745" s="1"/>
      <c r="AC9745" s="1"/>
    </row>
    <row r="9746" spans="1:29" ht="15" customHeight="1" x14ac:dyDescent="0.25">
      <c r="A9746" s="342"/>
      <c r="B9746" s="417"/>
      <c r="C9746" s="418"/>
      <c r="S9746" s="367"/>
      <c r="T9746" s="367"/>
      <c r="U9746" s="368"/>
      <c r="V9746" s="1"/>
      <c r="W9746" s="1"/>
      <c r="X9746" s="1"/>
      <c r="Y9746" s="1"/>
      <c r="Z9746" s="1"/>
      <c r="AA9746" s="1"/>
      <c r="AB9746" s="1"/>
      <c r="AC9746" s="1"/>
    </row>
    <row r="9747" spans="1:29" ht="15" customHeight="1" x14ac:dyDescent="0.25">
      <c r="A9747" s="342"/>
      <c r="B9747" s="417"/>
      <c r="C9747" s="418"/>
      <c r="S9747" s="367"/>
      <c r="T9747" s="367"/>
      <c r="U9747" s="368"/>
      <c r="V9747" s="1"/>
      <c r="W9747" s="1"/>
      <c r="X9747" s="1"/>
      <c r="Y9747" s="1"/>
      <c r="Z9747" s="1"/>
      <c r="AA9747" s="1"/>
      <c r="AB9747" s="1"/>
      <c r="AC9747" s="1"/>
    </row>
    <row r="9748" spans="1:29" ht="15" customHeight="1" x14ac:dyDescent="0.25">
      <c r="A9748" s="342"/>
      <c r="B9748" s="417"/>
      <c r="C9748" s="418"/>
      <c r="S9748" s="367"/>
      <c r="T9748" s="367"/>
      <c r="U9748" s="368"/>
      <c r="V9748" s="1"/>
      <c r="W9748" s="1"/>
      <c r="X9748" s="1"/>
      <c r="Y9748" s="1"/>
      <c r="Z9748" s="1"/>
      <c r="AA9748" s="1"/>
      <c r="AB9748" s="1"/>
      <c r="AC9748" s="1"/>
    </row>
    <row r="9749" spans="1:29" ht="15" customHeight="1" x14ac:dyDescent="0.25">
      <c r="A9749" s="342"/>
      <c r="B9749" s="417"/>
      <c r="C9749" s="418"/>
      <c r="S9749" s="367"/>
      <c r="T9749" s="367"/>
      <c r="U9749" s="368"/>
      <c r="V9749" s="1"/>
      <c r="W9749" s="1"/>
      <c r="X9749" s="1"/>
      <c r="Y9749" s="1"/>
      <c r="Z9749" s="1"/>
      <c r="AA9749" s="1"/>
      <c r="AB9749" s="1"/>
      <c r="AC9749" s="1"/>
    </row>
    <row r="9750" spans="1:29" ht="15" customHeight="1" x14ac:dyDescent="0.25">
      <c r="A9750" s="342"/>
      <c r="B9750" s="417"/>
      <c r="C9750" s="418"/>
      <c r="S9750" s="367"/>
      <c r="T9750" s="367"/>
      <c r="U9750" s="368"/>
      <c r="V9750" s="1"/>
      <c r="W9750" s="1"/>
      <c r="X9750" s="1"/>
      <c r="Y9750" s="1"/>
      <c r="Z9750" s="1"/>
      <c r="AA9750" s="1"/>
      <c r="AB9750" s="1"/>
      <c r="AC9750" s="1"/>
    </row>
    <row r="9751" spans="1:29" ht="15" customHeight="1" x14ac:dyDescent="0.25">
      <c r="A9751" s="342"/>
      <c r="B9751" s="417"/>
      <c r="C9751" s="418"/>
      <c r="S9751" s="367"/>
      <c r="T9751" s="367"/>
      <c r="U9751" s="368"/>
      <c r="V9751" s="1"/>
      <c r="W9751" s="1"/>
      <c r="X9751" s="1"/>
      <c r="Y9751" s="1"/>
      <c r="Z9751" s="1"/>
      <c r="AA9751" s="1"/>
      <c r="AB9751" s="1"/>
      <c r="AC9751" s="1"/>
    </row>
    <row r="9752" spans="1:29" ht="15" customHeight="1" x14ac:dyDescent="0.25">
      <c r="A9752" s="342"/>
      <c r="B9752" s="417"/>
      <c r="C9752" s="418"/>
      <c r="S9752" s="367"/>
      <c r="T9752" s="367"/>
      <c r="U9752" s="368"/>
      <c r="V9752" s="1"/>
      <c r="W9752" s="1"/>
      <c r="X9752" s="1"/>
      <c r="Y9752" s="1"/>
      <c r="Z9752" s="1"/>
      <c r="AA9752" s="1"/>
      <c r="AB9752" s="1"/>
      <c r="AC9752" s="1"/>
    </row>
    <row r="9753" spans="1:29" ht="15" customHeight="1" x14ac:dyDescent="0.25">
      <c r="A9753" s="342"/>
      <c r="B9753" s="417"/>
      <c r="C9753" s="418"/>
      <c r="S9753" s="367"/>
      <c r="T9753" s="367"/>
      <c r="U9753" s="368"/>
      <c r="V9753" s="1"/>
      <c r="W9753" s="1"/>
      <c r="X9753" s="1"/>
      <c r="Y9753" s="1"/>
      <c r="Z9753" s="1"/>
      <c r="AA9753" s="1"/>
      <c r="AB9753" s="1"/>
      <c r="AC9753" s="1"/>
    </row>
    <row r="9754" spans="1:29" ht="15" customHeight="1" x14ac:dyDescent="0.25">
      <c r="A9754" s="342"/>
      <c r="B9754" s="417"/>
      <c r="C9754" s="418"/>
      <c r="S9754" s="367"/>
      <c r="T9754" s="367"/>
      <c r="U9754" s="368"/>
      <c r="V9754" s="1"/>
      <c r="W9754" s="1"/>
      <c r="X9754" s="1"/>
      <c r="Y9754" s="1"/>
      <c r="Z9754" s="1"/>
      <c r="AA9754" s="1"/>
      <c r="AB9754" s="1"/>
      <c r="AC9754" s="1"/>
    </row>
    <row r="9755" spans="1:29" ht="15" customHeight="1" x14ac:dyDescent="0.25">
      <c r="A9755" s="342"/>
      <c r="B9755" s="417"/>
      <c r="C9755" s="418"/>
      <c r="S9755" s="367"/>
      <c r="T9755" s="367"/>
      <c r="U9755" s="368"/>
      <c r="V9755" s="1"/>
      <c r="W9755" s="1"/>
      <c r="X9755" s="1"/>
      <c r="Y9755" s="1"/>
      <c r="Z9755" s="1"/>
      <c r="AA9755" s="1"/>
      <c r="AB9755" s="1"/>
      <c r="AC9755" s="1"/>
    </row>
    <row r="9756" spans="1:29" ht="15" customHeight="1" x14ac:dyDescent="0.25">
      <c r="A9756" s="342"/>
      <c r="B9756" s="417"/>
      <c r="C9756" s="418"/>
      <c r="S9756" s="367"/>
      <c r="T9756" s="367"/>
      <c r="U9756" s="368"/>
      <c r="V9756" s="1"/>
      <c r="W9756" s="1"/>
      <c r="X9756" s="1"/>
      <c r="Y9756" s="1"/>
      <c r="Z9756" s="1"/>
      <c r="AA9756" s="1"/>
      <c r="AB9756" s="1"/>
      <c r="AC9756" s="1"/>
    </row>
    <row r="9757" spans="1:29" ht="15" customHeight="1" x14ac:dyDescent="0.25">
      <c r="A9757" s="342"/>
      <c r="B9757" s="417"/>
      <c r="C9757" s="418"/>
      <c r="S9757" s="367"/>
      <c r="T9757" s="367"/>
      <c r="U9757" s="368"/>
      <c r="V9757" s="1"/>
      <c r="W9757" s="1"/>
      <c r="X9757" s="1"/>
      <c r="Y9757" s="1"/>
      <c r="Z9757" s="1"/>
      <c r="AA9757" s="1"/>
      <c r="AB9757" s="1"/>
      <c r="AC9757" s="1"/>
    </row>
    <row r="9758" spans="1:29" ht="15" customHeight="1" x14ac:dyDescent="0.25">
      <c r="A9758" s="342"/>
      <c r="B9758" s="417"/>
      <c r="C9758" s="418"/>
      <c r="S9758" s="367"/>
      <c r="T9758" s="367"/>
      <c r="U9758" s="368"/>
      <c r="V9758" s="1"/>
      <c r="W9758" s="1"/>
      <c r="X9758" s="1"/>
      <c r="Y9758" s="1"/>
      <c r="Z9758" s="1"/>
      <c r="AA9758" s="1"/>
      <c r="AB9758" s="1"/>
      <c r="AC9758" s="1"/>
    </row>
    <row r="9759" spans="1:29" ht="15" customHeight="1" x14ac:dyDescent="0.25">
      <c r="A9759" s="342"/>
      <c r="B9759" s="417"/>
      <c r="C9759" s="418"/>
      <c r="S9759" s="367"/>
      <c r="T9759" s="367"/>
      <c r="U9759" s="368"/>
      <c r="V9759" s="1"/>
      <c r="W9759" s="1"/>
      <c r="X9759" s="1"/>
      <c r="Y9759" s="1"/>
      <c r="Z9759" s="1"/>
      <c r="AA9759" s="1"/>
      <c r="AB9759" s="1"/>
      <c r="AC9759" s="1"/>
    </row>
    <row r="9760" spans="1:29" ht="15" customHeight="1" x14ac:dyDescent="0.25">
      <c r="A9760" s="342"/>
      <c r="B9760" s="417"/>
      <c r="C9760" s="418"/>
      <c r="S9760" s="367"/>
      <c r="T9760" s="367"/>
      <c r="U9760" s="368"/>
      <c r="V9760" s="1"/>
      <c r="W9760" s="1"/>
      <c r="X9760" s="1"/>
      <c r="Y9760" s="1"/>
      <c r="Z9760" s="1"/>
      <c r="AA9760" s="1"/>
      <c r="AB9760" s="1"/>
      <c r="AC9760" s="1"/>
    </row>
    <row r="9761" spans="1:29" ht="15" customHeight="1" x14ac:dyDescent="0.25">
      <c r="A9761" s="342"/>
      <c r="B9761" s="417"/>
      <c r="C9761" s="418"/>
      <c r="S9761" s="367"/>
      <c r="T9761" s="367"/>
      <c r="U9761" s="368"/>
      <c r="V9761" s="1"/>
      <c r="W9761" s="1"/>
      <c r="X9761" s="1"/>
      <c r="Y9761" s="1"/>
      <c r="Z9761" s="1"/>
      <c r="AA9761" s="1"/>
      <c r="AB9761" s="1"/>
      <c r="AC9761" s="1"/>
    </row>
    <row r="9762" spans="1:29" ht="15" customHeight="1" x14ac:dyDescent="0.25">
      <c r="A9762" s="342"/>
      <c r="B9762" s="417"/>
      <c r="C9762" s="418"/>
      <c r="S9762" s="367"/>
      <c r="T9762" s="367"/>
      <c r="U9762" s="368"/>
      <c r="V9762" s="1"/>
      <c r="W9762" s="1"/>
      <c r="X9762" s="1"/>
      <c r="Y9762" s="1"/>
      <c r="Z9762" s="1"/>
      <c r="AA9762" s="1"/>
      <c r="AB9762" s="1"/>
      <c r="AC9762" s="1"/>
    </row>
    <row r="9763" spans="1:29" ht="15" customHeight="1" x14ac:dyDescent="0.25">
      <c r="A9763" s="342"/>
      <c r="B9763" s="417"/>
      <c r="C9763" s="418"/>
      <c r="S9763" s="367"/>
      <c r="T9763" s="367"/>
      <c r="U9763" s="368"/>
      <c r="V9763" s="1"/>
      <c r="W9763" s="1"/>
      <c r="X9763" s="1"/>
      <c r="Y9763" s="1"/>
      <c r="Z9763" s="1"/>
      <c r="AA9763" s="1"/>
      <c r="AB9763" s="1"/>
      <c r="AC9763" s="1"/>
    </row>
    <row r="9764" spans="1:29" ht="15" customHeight="1" x14ac:dyDescent="0.25">
      <c r="A9764" s="342"/>
      <c r="B9764" s="417"/>
      <c r="C9764" s="418"/>
      <c r="S9764" s="367"/>
      <c r="T9764" s="367"/>
      <c r="U9764" s="368"/>
      <c r="V9764" s="1"/>
      <c r="W9764" s="1"/>
      <c r="X9764" s="1"/>
      <c r="Y9764" s="1"/>
      <c r="Z9764" s="1"/>
      <c r="AA9764" s="1"/>
      <c r="AB9764" s="1"/>
      <c r="AC9764" s="1"/>
    </row>
    <row r="9765" spans="1:29" ht="15" customHeight="1" x14ac:dyDescent="0.25">
      <c r="A9765" s="342"/>
      <c r="B9765" s="417"/>
      <c r="C9765" s="418"/>
      <c r="S9765" s="367"/>
      <c r="T9765" s="367"/>
      <c r="U9765" s="368"/>
      <c r="V9765" s="1"/>
      <c r="W9765" s="1"/>
      <c r="X9765" s="1"/>
      <c r="Y9765" s="1"/>
      <c r="Z9765" s="1"/>
      <c r="AA9765" s="1"/>
      <c r="AB9765" s="1"/>
      <c r="AC9765" s="1"/>
    </row>
    <row r="9766" spans="1:29" ht="15" customHeight="1" x14ac:dyDescent="0.25">
      <c r="A9766" s="342"/>
      <c r="B9766" s="417"/>
      <c r="C9766" s="418"/>
      <c r="S9766" s="367"/>
      <c r="T9766" s="367"/>
      <c r="U9766" s="368"/>
      <c r="V9766" s="1"/>
      <c r="W9766" s="1"/>
      <c r="X9766" s="1"/>
      <c r="Y9766" s="1"/>
      <c r="Z9766" s="1"/>
      <c r="AA9766" s="1"/>
      <c r="AB9766" s="1"/>
      <c r="AC9766" s="1"/>
    </row>
    <row r="9767" spans="1:29" ht="15" customHeight="1" x14ac:dyDescent="0.25">
      <c r="A9767" s="342"/>
      <c r="B9767" s="417"/>
      <c r="C9767" s="418"/>
      <c r="S9767" s="367"/>
      <c r="T9767" s="367"/>
      <c r="U9767" s="368"/>
      <c r="V9767" s="1"/>
      <c r="W9767" s="1"/>
      <c r="X9767" s="1"/>
      <c r="Y9767" s="1"/>
      <c r="Z9767" s="1"/>
      <c r="AA9767" s="1"/>
      <c r="AB9767" s="1"/>
      <c r="AC9767" s="1"/>
    </row>
    <row r="9768" spans="1:29" ht="15" customHeight="1" x14ac:dyDescent="0.25">
      <c r="A9768" s="342"/>
      <c r="B9768" s="417"/>
      <c r="C9768" s="418"/>
      <c r="S9768" s="367"/>
      <c r="T9768" s="367"/>
      <c r="U9768" s="368"/>
      <c r="V9768" s="1"/>
      <c r="W9768" s="1"/>
      <c r="X9768" s="1"/>
      <c r="Y9768" s="1"/>
      <c r="Z9768" s="1"/>
      <c r="AA9768" s="1"/>
      <c r="AB9768" s="1"/>
      <c r="AC9768" s="1"/>
    </row>
    <row r="9769" spans="1:29" ht="15" customHeight="1" x14ac:dyDescent="0.25">
      <c r="A9769" s="342"/>
      <c r="B9769" s="417"/>
      <c r="C9769" s="418"/>
      <c r="S9769" s="367"/>
      <c r="T9769" s="367"/>
      <c r="U9769" s="368"/>
      <c r="V9769" s="1"/>
      <c r="W9769" s="1"/>
      <c r="X9769" s="1"/>
      <c r="Y9769" s="1"/>
      <c r="Z9769" s="1"/>
      <c r="AA9769" s="1"/>
      <c r="AB9769" s="1"/>
      <c r="AC9769" s="1"/>
    </row>
    <row r="9770" spans="1:29" ht="15" customHeight="1" x14ac:dyDescent="0.25">
      <c r="A9770" s="342"/>
      <c r="B9770" s="417"/>
      <c r="C9770" s="418"/>
      <c r="S9770" s="367"/>
      <c r="T9770" s="367"/>
      <c r="U9770" s="368"/>
      <c r="V9770" s="1"/>
      <c r="W9770" s="1"/>
      <c r="X9770" s="1"/>
      <c r="Y9770" s="1"/>
      <c r="Z9770" s="1"/>
      <c r="AA9770" s="1"/>
      <c r="AB9770" s="1"/>
      <c r="AC9770" s="1"/>
    </row>
    <row r="9771" spans="1:29" ht="15" customHeight="1" x14ac:dyDescent="0.25">
      <c r="A9771" s="342"/>
      <c r="B9771" s="417"/>
      <c r="C9771" s="418"/>
      <c r="S9771" s="367"/>
      <c r="T9771" s="367"/>
      <c r="U9771" s="368"/>
      <c r="V9771" s="1"/>
      <c r="W9771" s="1"/>
      <c r="X9771" s="1"/>
      <c r="Y9771" s="1"/>
      <c r="Z9771" s="1"/>
      <c r="AA9771" s="1"/>
      <c r="AB9771" s="1"/>
      <c r="AC9771" s="1"/>
    </row>
    <row r="9772" spans="1:29" ht="15" customHeight="1" x14ac:dyDescent="0.25">
      <c r="A9772" s="342"/>
      <c r="B9772" s="417"/>
      <c r="C9772" s="418"/>
      <c r="S9772" s="367"/>
      <c r="T9772" s="367"/>
      <c r="U9772" s="368"/>
      <c r="V9772" s="1"/>
      <c r="W9772" s="1"/>
      <c r="X9772" s="1"/>
      <c r="Y9772" s="1"/>
      <c r="Z9772" s="1"/>
      <c r="AA9772" s="1"/>
      <c r="AB9772" s="1"/>
      <c r="AC9772" s="1"/>
    </row>
    <row r="9773" spans="1:29" ht="15" customHeight="1" x14ac:dyDescent="0.25">
      <c r="A9773" s="342"/>
      <c r="B9773" s="417"/>
      <c r="C9773" s="418"/>
      <c r="S9773" s="367"/>
      <c r="T9773" s="367"/>
      <c r="U9773" s="368"/>
      <c r="V9773" s="1"/>
      <c r="W9773" s="1"/>
      <c r="X9773" s="1"/>
      <c r="Y9773" s="1"/>
      <c r="Z9773" s="1"/>
      <c r="AA9773" s="1"/>
      <c r="AB9773" s="1"/>
      <c r="AC9773" s="1"/>
    </row>
    <row r="9774" spans="1:29" ht="15" customHeight="1" x14ac:dyDescent="0.25">
      <c r="A9774" s="342"/>
      <c r="B9774" s="417"/>
      <c r="C9774" s="418"/>
      <c r="S9774" s="367"/>
      <c r="T9774" s="367"/>
      <c r="U9774" s="368"/>
      <c r="V9774" s="1"/>
      <c r="W9774" s="1"/>
      <c r="X9774" s="1"/>
      <c r="Y9774" s="1"/>
      <c r="Z9774" s="1"/>
      <c r="AA9774" s="1"/>
      <c r="AB9774" s="1"/>
      <c r="AC9774" s="1"/>
    </row>
    <row r="9775" spans="1:29" ht="15" customHeight="1" x14ac:dyDescent="0.25">
      <c r="A9775" s="342"/>
      <c r="B9775" s="417"/>
      <c r="C9775" s="418"/>
      <c r="S9775" s="367"/>
      <c r="T9775" s="367"/>
      <c r="U9775" s="368"/>
      <c r="V9775" s="1"/>
      <c r="W9775" s="1"/>
      <c r="X9775" s="1"/>
      <c r="Y9775" s="1"/>
      <c r="Z9775" s="1"/>
      <c r="AA9775" s="1"/>
      <c r="AB9775" s="1"/>
      <c r="AC9775" s="1"/>
    </row>
    <row r="9776" spans="1:29" ht="15" customHeight="1" x14ac:dyDescent="0.25">
      <c r="A9776" s="342"/>
      <c r="B9776" s="417"/>
      <c r="C9776" s="418"/>
      <c r="S9776" s="367"/>
      <c r="T9776" s="367"/>
      <c r="U9776" s="368"/>
      <c r="V9776" s="1"/>
      <c r="W9776" s="1"/>
      <c r="X9776" s="1"/>
      <c r="Y9776" s="1"/>
      <c r="Z9776" s="1"/>
      <c r="AA9776" s="1"/>
      <c r="AB9776" s="1"/>
      <c r="AC9776" s="1"/>
    </row>
    <row r="9777" spans="1:29" ht="15" customHeight="1" x14ac:dyDescent="0.25">
      <c r="A9777" s="342"/>
      <c r="B9777" s="417"/>
      <c r="C9777" s="418"/>
      <c r="S9777" s="367"/>
      <c r="T9777" s="367"/>
      <c r="U9777" s="368"/>
      <c r="V9777" s="1"/>
      <c r="W9777" s="1"/>
      <c r="X9777" s="1"/>
      <c r="Y9777" s="1"/>
      <c r="Z9777" s="1"/>
      <c r="AA9777" s="1"/>
      <c r="AB9777" s="1"/>
      <c r="AC9777" s="1"/>
    </row>
    <row r="9778" spans="1:29" ht="15" customHeight="1" x14ac:dyDescent="0.25">
      <c r="A9778" s="342"/>
      <c r="B9778" s="417"/>
      <c r="C9778" s="418"/>
      <c r="S9778" s="367"/>
      <c r="T9778" s="367"/>
      <c r="U9778" s="368"/>
      <c r="V9778" s="1"/>
      <c r="W9778" s="1"/>
      <c r="X9778" s="1"/>
      <c r="Y9778" s="1"/>
      <c r="Z9778" s="1"/>
      <c r="AA9778" s="1"/>
      <c r="AB9778" s="1"/>
      <c r="AC9778" s="1"/>
    </row>
    <row r="9779" spans="1:29" ht="15" customHeight="1" x14ac:dyDescent="0.25">
      <c r="A9779" s="342"/>
      <c r="B9779" s="417"/>
      <c r="C9779" s="418"/>
      <c r="S9779" s="367"/>
      <c r="T9779" s="367"/>
      <c r="U9779" s="368"/>
      <c r="V9779" s="1"/>
      <c r="W9779" s="1"/>
      <c r="X9779" s="1"/>
      <c r="Y9779" s="1"/>
      <c r="Z9779" s="1"/>
      <c r="AA9779" s="1"/>
      <c r="AB9779" s="1"/>
      <c r="AC9779" s="1"/>
    </row>
    <row r="9780" spans="1:29" ht="15" customHeight="1" x14ac:dyDescent="0.25">
      <c r="A9780" s="342"/>
      <c r="B9780" s="417"/>
      <c r="C9780" s="418"/>
      <c r="S9780" s="367"/>
      <c r="T9780" s="367"/>
      <c r="U9780" s="368"/>
      <c r="V9780" s="1"/>
      <c r="W9780" s="1"/>
      <c r="X9780" s="1"/>
      <c r="Y9780" s="1"/>
      <c r="Z9780" s="1"/>
      <c r="AA9780" s="1"/>
      <c r="AB9780" s="1"/>
      <c r="AC9780" s="1"/>
    </row>
    <row r="9781" spans="1:29" ht="15" customHeight="1" x14ac:dyDescent="0.25">
      <c r="A9781" s="342"/>
      <c r="B9781" s="417"/>
      <c r="C9781" s="418"/>
      <c r="S9781" s="367"/>
      <c r="T9781" s="367"/>
      <c r="U9781" s="368"/>
      <c r="V9781" s="1"/>
      <c r="W9781" s="1"/>
      <c r="X9781" s="1"/>
      <c r="Y9781" s="1"/>
      <c r="Z9781" s="1"/>
      <c r="AA9781" s="1"/>
      <c r="AB9781" s="1"/>
      <c r="AC9781" s="1"/>
    </row>
    <row r="9782" spans="1:29" ht="15" customHeight="1" x14ac:dyDescent="0.25">
      <c r="A9782" s="342"/>
      <c r="B9782" s="417"/>
      <c r="C9782" s="418"/>
      <c r="S9782" s="367"/>
      <c r="T9782" s="367"/>
      <c r="U9782" s="368"/>
      <c r="V9782" s="1"/>
      <c r="W9782" s="1"/>
      <c r="X9782" s="1"/>
      <c r="Y9782" s="1"/>
      <c r="Z9782" s="1"/>
      <c r="AA9782" s="1"/>
      <c r="AB9782" s="1"/>
      <c r="AC9782" s="1"/>
    </row>
    <row r="9783" spans="1:29" ht="15" customHeight="1" x14ac:dyDescent="0.25">
      <c r="A9783" s="342"/>
      <c r="B9783" s="417"/>
      <c r="C9783" s="418"/>
      <c r="S9783" s="367"/>
      <c r="T9783" s="367"/>
      <c r="U9783" s="368"/>
      <c r="V9783" s="1"/>
      <c r="W9783" s="1"/>
      <c r="X9783" s="1"/>
      <c r="Y9783" s="1"/>
      <c r="Z9783" s="1"/>
      <c r="AA9783" s="1"/>
      <c r="AB9783" s="1"/>
      <c r="AC9783" s="1"/>
    </row>
    <row r="9784" spans="1:29" ht="15" customHeight="1" x14ac:dyDescent="0.25">
      <c r="A9784" s="342"/>
      <c r="B9784" s="417"/>
      <c r="C9784" s="418"/>
      <c r="S9784" s="367"/>
      <c r="T9784" s="367"/>
      <c r="U9784" s="368"/>
      <c r="V9784" s="1"/>
      <c r="W9784" s="1"/>
      <c r="X9784" s="1"/>
      <c r="Y9784" s="1"/>
      <c r="Z9784" s="1"/>
      <c r="AA9784" s="1"/>
      <c r="AB9784" s="1"/>
      <c r="AC9784" s="1"/>
    </row>
    <row r="9785" spans="1:29" ht="15" customHeight="1" x14ac:dyDescent="0.25">
      <c r="A9785" s="342"/>
      <c r="B9785" s="417"/>
      <c r="C9785" s="418"/>
      <c r="S9785" s="367"/>
      <c r="T9785" s="367"/>
      <c r="U9785" s="368"/>
      <c r="V9785" s="1"/>
      <c r="W9785" s="1"/>
      <c r="X9785" s="1"/>
      <c r="Y9785" s="1"/>
      <c r="Z9785" s="1"/>
      <c r="AA9785" s="1"/>
      <c r="AB9785" s="1"/>
      <c r="AC9785" s="1"/>
    </row>
    <row r="9786" spans="1:29" ht="15" customHeight="1" x14ac:dyDescent="0.25">
      <c r="A9786" s="342"/>
      <c r="B9786" s="417"/>
      <c r="C9786" s="418"/>
      <c r="S9786" s="367"/>
      <c r="T9786" s="367"/>
      <c r="U9786" s="368"/>
      <c r="V9786" s="1"/>
      <c r="W9786" s="1"/>
      <c r="X9786" s="1"/>
      <c r="Y9786" s="1"/>
      <c r="Z9786" s="1"/>
      <c r="AA9786" s="1"/>
      <c r="AB9786" s="1"/>
      <c r="AC9786" s="1"/>
    </row>
    <row r="9787" spans="1:29" ht="15" customHeight="1" x14ac:dyDescent="0.25">
      <c r="A9787" s="342"/>
      <c r="B9787" s="417"/>
      <c r="C9787" s="418"/>
      <c r="S9787" s="367"/>
      <c r="T9787" s="367"/>
      <c r="U9787" s="368"/>
      <c r="V9787" s="1"/>
      <c r="W9787" s="1"/>
      <c r="X9787" s="1"/>
      <c r="Y9787" s="1"/>
      <c r="Z9787" s="1"/>
      <c r="AA9787" s="1"/>
      <c r="AB9787" s="1"/>
      <c r="AC9787" s="1"/>
    </row>
    <row r="9788" spans="1:29" ht="15" customHeight="1" x14ac:dyDescent="0.25">
      <c r="A9788" s="342"/>
      <c r="B9788" s="417"/>
      <c r="C9788" s="418"/>
      <c r="S9788" s="367"/>
      <c r="T9788" s="367"/>
      <c r="U9788" s="368"/>
      <c r="V9788" s="1"/>
      <c r="W9788" s="1"/>
      <c r="X9788" s="1"/>
      <c r="Y9788" s="1"/>
      <c r="Z9788" s="1"/>
      <c r="AA9788" s="1"/>
      <c r="AB9788" s="1"/>
      <c r="AC9788" s="1"/>
    </row>
    <row r="9789" spans="1:29" ht="15" customHeight="1" x14ac:dyDescent="0.25">
      <c r="A9789" s="342"/>
      <c r="B9789" s="417"/>
      <c r="C9789" s="418"/>
      <c r="S9789" s="367"/>
      <c r="T9789" s="367"/>
      <c r="U9789" s="368"/>
      <c r="V9789" s="1"/>
      <c r="W9789" s="1"/>
      <c r="X9789" s="1"/>
      <c r="Y9789" s="1"/>
      <c r="Z9789" s="1"/>
      <c r="AA9789" s="1"/>
      <c r="AB9789" s="1"/>
      <c r="AC9789" s="1"/>
    </row>
    <row r="9790" spans="1:29" ht="15" customHeight="1" x14ac:dyDescent="0.25">
      <c r="A9790" s="342"/>
      <c r="B9790" s="417"/>
      <c r="C9790" s="418"/>
      <c r="S9790" s="367"/>
      <c r="T9790" s="367"/>
      <c r="U9790" s="368"/>
      <c r="V9790" s="1"/>
      <c r="W9790" s="1"/>
      <c r="X9790" s="1"/>
      <c r="Y9790" s="1"/>
      <c r="Z9790" s="1"/>
      <c r="AA9790" s="1"/>
      <c r="AB9790" s="1"/>
      <c r="AC9790" s="1"/>
    </row>
    <row r="9791" spans="1:29" ht="15" customHeight="1" x14ac:dyDescent="0.25">
      <c r="A9791" s="342"/>
      <c r="B9791" s="417"/>
      <c r="C9791" s="418"/>
      <c r="S9791" s="367"/>
      <c r="T9791" s="367"/>
      <c r="U9791" s="368"/>
      <c r="V9791" s="1"/>
      <c r="W9791" s="1"/>
      <c r="X9791" s="1"/>
      <c r="Y9791" s="1"/>
      <c r="Z9791" s="1"/>
      <c r="AA9791" s="1"/>
      <c r="AB9791" s="1"/>
      <c r="AC9791" s="1"/>
    </row>
    <row r="9792" spans="1:29" ht="15" customHeight="1" x14ac:dyDescent="0.25">
      <c r="A9792" s="342"/>
      <c r="B9792" s="417"/>
      <c r="C9792" s="418"/>
      <c r="S9792" s="367"/>
      <c r="T9792" s="367"/>
      <c r="U9792" s="368"/>
      <c r="V9792" s="1"/>
      <c r="W9792" s="1"/>
      <c r="X9792" s="1"/>
      <c r="Y9792" s="1"/>
      <c r="Z9792" s="1"/>
      <c r="AA9792" s="1"/>
      <c r="AB9792" s="1"/>
      <c r="AC9792" s="1"/>
    </row>
    <row r="9793" spans="1:29" ht="15" customHeight="1" x14ac:dyDescent="0.25">
      <c r="A9793" s="342"/>
      <c r="B9793" s="417"/>
      <c r="C9793" s="418"/>
      <c r="S9793" s="367"/>
      <c r="T9793" s="367"/>
      <c r="U9793" s="368"/>
      <c r="V9793" s="1"/>
      <c r="W9793" s="1"/>
      <c r="X9793" s="1"/>
      <c r="Y9793" s="1"/>
      <c r="Z9793" s="1"/>
      <c r="AA9793" s="1"/>
      <c r="AB9793" s="1"/>
      <c r="AC9793" s="1"/>
    </row>
    <row r="9794" spans="1:29" ht="15" customHeight="1" x14ac:dyDescent="0.25">
      <c r="A9794" s="342"/>
      <c r="B9794" s="417"/>
      <c r="C9794" s="418"/>
      <c r="S9794" s="367"/>
      <c r="T9794" s="367"/>
      <c r="U9794" s="368"/>
      <c r="V9794" s="1"/>
      <c r="W9794" s="1"/>
      <c r="X9794" s="1"/>
      <c r="Y9794" s="1"/>
      <c r="Z9794" s="1"/>
      <c r="AA9794" s="1"/>
      <c r="AB9794" s="1"/>
      <c r="AC9794" s="1"/>
    </row>
    <row r="9795" spans="1:29" ht="15" customHeight="1" x14ac:dyDescent="0.25">
      <c r="A9795" s="342"/>
      <c r="B9795" s="417"/>
      <c r="C9795" s="418"/>
      <c r="S9795" s="367"/>
      <c r="T9795" s="367"/>
      <c r="U9795" s="368"/>
      <c r="V9795" s="1"/>
      <c r="W9795" s="1"/>
      <c r="X9795" s="1"/>
      <c r="Y9795" s="1"/>
      <c r="Z9795" s="1"/>
      <c r="AA9795" s="1"/>
      <c r="AB9795" s="1"/>
      <c r="AC9795" s="1"/>
    </row>
    <row r="9796" spans="1:29" ht="15" customHeight="1" x14ac:dyDescent="0.25">
      <c r="A9796" s="342"/>
      <c r="B9796" s="417"/>
      <c r="C9796" s="418"/>
      <c r="S9796" s="367"/>
      <c r="T9796" s="367"/>
      <c r="U9796" s="368"/>
      <c r="V9796" s="1"/>
      <c r="W9796" s="1"/>
      <c r="X9796" s="1"/>
      <c r="Y9796" s="1"/>
      <c r="Z9796" s="1"/>
      <c r="AA9796" s="1"/>
      <c r="AB9796" s="1"/>
      <c r="AC9796" s="1"/>
    </row>
    <row r="9797" spans="1:29" ht="15" customHeight="1" x14ac:dyDescent="0.25">
      <c r="A9797" s="342"/>
      <c r="B9797" s="417"/>
      <c r="C9797" s="418"/>
      <c r="S9797" s="367"/>
      <c r="T9797" s="367"/>
      <c r="U9797" s="368"/>
      <c r="V9797" s="1"/>
      <c r="W9797" s="1"/>
      <c r="X9797" s="1"/>
      <c r="Y9797" s="1"/>
      <c r="Z9797" s="1"/>
      <c r="AA9797" s="1"/>
      <c r="AB9797" s="1"/>
      <c r="AC9797" s="1"/>
    </row>
    <row r="9798" spans="1:29" ht="15" customHeight="1" x14ac:dyDescent="0.25">
      <c r="A9798" s="342"/>
      <c r="B9798" s="417"/>
      <c r="C9798" s="418"/>
      <c r="S9798" s="367"/>
      <c r="T9798" s="367"/>
      <c r="U9798" s="368"/>
      <c r="V9798" s="1"/>
      <c r="W9798" s="1"/>
      <c r="X9798" s="1"/>
      <c r="Y9798" s="1"/>
      <c r="Z9798" s="1"/>
      <c r="AA9798" s="1"/>
      <c r="AB9798" s="1"/>
      <c r="AC9798" s="1"/>
    </row>
    <row r="9799" spans="1:29" ht="15" customHeight="1" x14ac:dyDescent="0.25">
      <c r="A9799" s="342"/>
      <c r="B9799" s="417"/>
      <c r="C9799" s="418"/>
      <c r="S9799" s="367"/>
      <c r="T9799" s="367"/>
      <c r="U9799" s="368"/>
      <c r="V9799" s="1"/>
      <c r="W9799" s="1"/>
      <c r="X9799" s="1"/>
      <c r="Y9799" s="1"/>
      <c r="Z9799" s="1"/>
      <c r="AA9799" s="1"/>
      <c r="AB9799" s="1"/>
      <c r="AC9799" s="1"/>
    </row>
    <row r="9800" spans="1:29" ht="15" customHeight="1" x14ac:dyDescent="0.25">
      <c r="A9800" s="342"/>
      <c r="B9800" s="417"/>
      <c r="C9800" s="418"/>
      <c r="S9800" s="367"/>
      <c r="T9800" s="367"/>
      <c r="U9800" s="368"/>
      <c r="V9800" s="1"/>
      <c r="W9800" s="1"/>
      <c r="X9800" s="1"/>
      <c r="Y9800" s="1"/>
      <c r="Z9800" s="1"/>
      <c r="AA9800" s="1"/>
      <c r="AB9800" s="1"/>
      <c r="AC9800" s="1"/>
    </row>
    <row r="9801" spans="1:29" ht="15" customHeight="1" x14ac:dyDescent="0.25">
      <c r="A9801" s="342"/>
      <c r="B9801" s="417"/>
      <c r="C9801" s="418"/>
      <c r="S9801" s="367"/>
      <c r="T9801" s="367"/>
      <c r="U9801" s="368"/>
      <c r="V9801" s="1"/>
      <c r="W9801" s="1"/>
      <c r="X9801" s="1"/>
      <c r="Y9801" s="1"/>
      <c r="Z9801" s="1"/>
      <c r="AA9801" s="1"/>
      <c r="AB9801" s="1"/>
      <c r="AC9801" s="1"/>
    </row>
    <row r="9802" spans="1:29" ht="15" customHeight="1" x14ac:dyDescent="0.25">
      <c r="A9802" s="342"/>
      <c r="B9802" s="417"/>
      <c r="C9802" s="418"/>
      <c r="S9802" s="367"/>
      <c r="T9802" s="367"/>
      <c r="U9802" s="368"/>
      <c r="V9802" s="1"/>
      <c r="W9802" s="1"/>
      <c r="X9802" s="1"/>
      <c r="Y9802" s="1"/>
      <c r="Z9802" s="1"/>
      <c r="AA9802" s="1"/>
      <c r="AB9802" s="1"/>
      <c r="AC9802" s="1"/>
    </row>
    <row r="9803" spans="1:29" ht="15" customHeight="1" x14ac:dyDescent="0.25">
      <c r="A9803" s="342"/>
      <c r="B9803" s="417"/>
      <c r="C9803" s="418"/>
      <c r="S9803" s="367"/>
      <c r="T9803" s="367"/>
      <c r="U9803" s="368"/>
      <c r="V9803" s="1"/>
      <c r="W9803" s="1"/>
      <c r="X9803" s="1"/>
      <c r="Y9803" s="1"/>
      <c r="Z9803" s="1"/>
      <c r="AA9803" s="1"/>
      <c r="AB9803" s="1"/>
      <c r="AC9803" s="1"/>
    </row>
    <row r="9804" spans="1:29" ht="15" customHeight="1" x14ac:dyDescent="0.25">
      <c r="A9804" s="342"/>
      <c r="B9804" s="417"/>
      <c r="C9804" s="418"/>
      <c r="S9804" s="367"/>
      <c r="T9804" s="367"/>
      <c r="U9804" s="368"/>
      <c r="V9804" s="1"/>
      <c r="W9804" s="1"/>
      <c r="X9804" s="1"/>
      <c r="Y9804" s="1"/>
      <c r="Z9804" s="1"/>
      <c r="AA9804" s="1"/>
      <c r="AB9804" s="1"/>
      <c r="AC9804" s="1"/>
    </row>
    <row r="9805" spans="1:29" ht="15" customHeight="1" x14ac:dyDescent="0.25">
      <c r="A9805" s="342"/>
      <c r="B9805" s="417"/>
      <c r="C9805" s="418"/>
      <c r="S9805" s="367"/>
      <c r="T9805" s="367"/>
      <c r="U9805" s="368"/>
      <c r="V9805" s="1"/>
      <c r="W9805" s="1"/>
      <c r="X9805" s="1"/>
      <c r="Y9805" s="1"/>
      <c r="Z9805" s="1"/>
      <c r="AA9805" s="1"/>
      <c r="AB9805" s="1"/>
      <c r="AC9805" s="1"/>
    </row>
    <row r="9806" spans="1:29" ht="15" customHeight="1" x14ac:dyDescent="0.25">
      <c r="A9806" s="342"/>
      <c r="B9806" s="417"/>
      <c r="C9806" s="418"/>
      <c r="S9806" s="367"/>
      <c r="T9806" s="367"/>
      <c r="U9806" s="368"/>
      <c r="V9806" s="1"/>
      <c r="W9806" s="1"/>
      <c r="X9806" s="1"/>
      <c r="Y9806" s="1"/>
      <c r="Z9806" s="1"/>
      <c r="AA9806" s="1"/>
      <c r="AB9806" s="1"/>
      <c r="AC9806" s="1"/>
    </row>
    <row r="9807" spans="1:29" ht="15" customHeight="1" x14ac:dyDescent="0.25">
      <c r="A9807" s="342"/>
      <c r="B9807" s="417"/>
      <c r="C9807" s="418"/>
      <c r="S9807" s="367"/>
      <c r="T9807" s="367"/>
      <c r="U9807" s="368"/>
      <c r="V9807" s="1"/>
      <c r="W9807" s="1"/>
      <c r="X9807" s="1"/>
      <c r="Y9807" s="1"/>
      <c r="Z9807" s="1"/>
      <c r="AA9807" s="1"/>
      <c r="AB9807" s="1"/>
      <c r="AC9807" s="1"/>
    </row>
    <row r="9808" spans="1:29" ht="15" customHeight="1" x14ac:dyDescent="0.25">
      <c r="A9808" s="342"/>
      <c r="B9808" s="417"/>
      <c r="C9808" s="418"/>
      <c r="S9808" s="367"/>
      <c r="T9808" s="367"/>
      <c r="U9808" s="368"/>
      <c r="V9808" s="1"/>
      <c r="W9808" s="1"/>
      <c r="X9808" s="1"/>
      <c r="Y9808" s="1"/>
      <c r="Z9808" s="1"/>
      <c r="AA9808" s="1"/>
      <c r="AB9808" s="1"/>
      <c r="AC9808" s="1"/>
    </row>
    <row r="9809" spans="1:29" ht="15" customHeight="1" x14ac:dyDescent="0.25">
      <c r="A9809" s="342"/>
      <c r="B9809" s="417"/>
      <c r="C9809" s="418"/>
      <c r="S9809" s="367"/>
      <c r="T9809" s="367"/>
      <c r="U9809" s="368"/>
      <c r="V9809" s="1"/>
      <c r="W9809" s="1"/>
      <c r="X9809" s="1"/>
      <c r="Y9809" s="1"/>
      <c r="Z9809" s="1"/>
      <c r="AA9809" s="1"/>
      <c r="AB9809" s="1"/>
      <c r="AC9809" s="1"/>
    </row>
    <row r="9810" spans="1:29" ht="15" customHeight="1" x14ac:dyDescent="0.25">
      <c r="A9810" s="342"/>
      <c r="B9810" s="417"/>
      <c r="C9810" s="418"/>
      <c r="S9810" s="367"/>
      <c r="T9810" s="367"/>
      <c r="U9810" s="368"/>
      <c r="V9810" s="1"/>
      <c r="W9810" s="1"/>
      <c r="X9810" s="1"/>
      <c r="Y9810" s="1"/>
      <c r="Z9810" s="1"/>
      <c r="AA9810" s="1"/>
      <c r="AB9810" s="1"/>
      <c r="AC9810" s="1"/>
    </row>
    <row r="9811" spans="1:29" ht="15" customHeight="1" x14ac:dyDescent="0.25">
      <c r="A9811" s="342"/>
      <c r="B9811" s="417"/>
      <c r="C9811" s="418"/>
      <c r="S9811" s="367"/>
      <c r="T9811" s="367"/>
      <c r="U9811" s="368"/>
      <c r="V9811" s="1"/>
      <c r="W9811" s="1"/>
      <c r="X9811" s="1"/>
      <c r="Y9811" s="1"/>
      <c r="Z9811" s="1"/>
      <c r="AA9811" s="1"/>
      <c r="AB9811" s="1"/>
      <c r="AC9811" s="1"/>
    </row>
    <row r="9812" spans="1:29" ht="15" customHeight="1" x14ac:dyDescent="0.25">
      <c r="A9812" s="342"/>
      <c r="B9812" s="417"/>
      <c r="C9812" s="418"/>
      <c r="S9812" s="367"/>
      <c r="T9812" s="367"/>
      <c r="U9812" s="368"/>
      <c r="V9812" s="1"/>
      <c r="W9812" s="1"/>
      <c r="X9812" s="1"/>
      <c r="Y9812" s="1"/>
      <c r="Z9812" s="1"/>
      <c r="AA9812" s="1"/>
      <c r="AB9812" s="1"/>
      <c r="AC9812" s="1"/>
    </row>
    <row r="9813" spans="1:29" ht="15" customHeight="1" x14ac:dyDescent="0.25">
      <c r="A9813" s="342"/>
      <c r="B9813" s="417"/>
      <c r="C9813" s="418"/>
      <c r="S9813" s="367"/>
      <c r="T9813" s="367"/>
      <c r="U9813" s="368"/>
      <c r="V9813" s="1"/>
      <c r="W9813" s="1"/>
      <c r="X9813" s="1"/>
      <c r="Y9813" s="1"/>
      <c r="Z9813" s="1"/>
      <c r="AA9813" s="1"/>
      <c r="AB9813" s="1"/>
      <c r="AC9813" s="1"/>
    </row>
    <row r="9814" spans="1:29" ht="15" customHeight="1" x14ac:dyDescent="0.25">
      <c r="A9814" s="342"/>
      <c r="B9814" s="417"/>
      <c r="C9814" s="418"/>
      <c r="S9814" s="367"/>
      <c r="T9814" s="367"/>
      <c r="U9814" s="368"/>
      <c r="V9814" s="1"/>
      <c r="W9814" s="1"/>
      <c r="X9814" s="1"/>
      <c r="Y9814" s="1"/>
      <c r="Z9814" s="1"/>
      <c r="AA9814" s="1"/>
      <c r="AB9814" s="1"/>
      <c r="AC9814" s="1"/>
    </row>
    <row r="9815" spans="1:29" ht="15" customHeight="1" x14ac:dyDescent="0.25">
      <c r="A9815" s="342"/>
      <c r="B9815" s="417"/>
      <c r="C9815" s="418"/>
      <c r="S9815" s="367"/>
      <c r="T9815" s="367"/>
      <c r="U9815" s="368"/>
      <c r="V9815" s="1"/>
      <c r="W9815" s="1"/>
      <c r="X9815" s="1"/>
      <c r="Y9815" s="1"/>
      <c r="Z9815" s="1"/>
      <c r="AA9815" s="1"/>
      <c r="AB9815" s="1"/>
      <c r="AC9815" s="1"/>
    </row>
    <row r="9816" spans="1:29" ht="15" customHeight="1" x14ac:dyDescent="0.25">
      <c r="A9816" s="342"/>
      <c r="B9816" s="417"/>
      <c r="C9816" s="418"/>
      <c r="S9816" s="367"/>
      <c r="T9816" s="367"/>
      <c r="U9816" s="368"/>
      <c r="V9816" s="1"/>
      <c r="W9816" s="1"/>
      <c r="X9816" s="1"/>
      <c r="Y9816" s="1"/>
      <c r="Z9816" s="1"/>
      <c r="AA9816" s="1"/>
      <c r="AB9816" s="1"/>
      <c r="AC9816" s="1"/>
    </row>
    <row r="9817" spans="1:29" ht="15" customHeight="1" x14ac:dyDescent="0.25">
      <c r="A9817" s="342"/>
      <c r="B9817" s="417"/>
      <c r="C9817" s="418"/>
      <c r="S9817" s="367"/>
      <c r="T9817" s="367"/>
      <c r="U9817" s="368"/>
      <c r="V9817" s="1"/>
      <c r="W9817" s="1"/>
      <c r="X9817" s="1"/>
      <c r="Y9817" s="1"/>
      <c r="Z9817" s="1"/>
      <c r="AA9817" s="1"/>
      <c r="AB9817" s="1"/>
      <c r="AC9817" s="1"/>
    </row>
    <row r="9818" spans="1:29" ht="15" customHeight="1" x14ac:dyDescent="0.25">
      <c r="A9818" s="342"/>
      <c r="B9818" s="417"/>
      <c r="C9818" s="418"/>
      <c r="S9818" s="367"/>
      <c r="T9818" s="367"/>
      <c r="U9818" s="368"/>
      <c r="V9818" s="1"/>
      <c r="W9818" s="1"/>
      <c r="X9818" s="1"/>
      <c r="Y9818" s="1"/>
      <c r="Z9818" s="1"/>
      <c r="AA9818" s="1"/>
      <c r="AB9818" s="1"/>
      <c r="AC9818" s="1"/>
    </row>
    <row r="9819" spans="1:29" ht="15" customHeight="1" x14ac:dyDescent="0.25">
      <c r="A9819" s="342"/>
      <c r="B9819" s="417"/>
      <c r="C9819" s="418"/>
      <c r="S9819" s="367"/>
      <c r="T9819" s="367"/>
      <c r="U9819" s="368"/>
      <c r="V9819" s="1"/>
      <c r="W9819" s="1"/>
      <c r="X9819" s="1"/>
      <c r="Y9819" s="1"/>
      <c r="Z9819" s="1"/>
      <c r="AA9819" s="1"/>
      <c r="AB9819" s="1"/>
      <c r="AC9819" s="1"/>
    </row>
    <row r="9820" spans="1:29" ht="15" customHeight="1" x14ac:dyDescent="0.25">
      <c r="A9820" s="342"/>
      <c r="B9820" s="417"/>
      <c r="C9820" s="418"/>
      <c r="S9820" s="367"/>
      <c r="T9820" s="367"/>
      <c r="U9820" s="368"/>
      <c r="V9820" s="1"/>
      <c r="W9820" s="1"/>
      <c r="X9820" s="1"/>
      <c r="Y9820" s="1"/>
      <c r="Z9820" s="1"/>
      <c r="AA9820" s="1"/>
      <c r="AB9820" s="1"/>
      <c r="AC9820" s="1"/>
    </row>
    <row r="9821" spans="1:29" ht="15" customHeight="1" x14ac:dyDescent="0.25">
      <c r="A9821" s="342"/>
      <c r="B9821" s="417"/>
      <c r="C9821" s="418"/>
      <c r="S9821" s="367"/>
      <c r="T9821" s="367"/>
      <c r="U9821" s="368"/>
      <c r="V9821" s="1"/>
      <c r="W9821" s="1"/>
      <c r="X9821" s="1"/>
      <c r="Y9821" s="1"/>
      <c r="Z9821" s="1"/>
      <c r="AA9821" s="1"/>
      <c r="AB9821" s="1"/>
      <c r="AC9821" s="1"/>
    </row>
    <row r="9822" spans="1:29" ht="15" customHeight="1" x14ac:dyDescent="0.25">
      <c r="A9822" s="342"/>
      <c r="B9822" s="417"/>
      <c r="C9822" s="418"/>
      <c r="S9822" s="367"/>
      <c r="T9822" s="367"/>
      <c r="U9822" s="368"/>
      <c r="V9822" s="1"/>
      <c r="W9822" s="1"/>
      <c r="X9822" s="1"/>
      <c r="Y9822" s="1"/>
      <c r="Z9822" s="1"/>
      <c r="AA9822" s="1"/>
      <c r="AB9822" s="1"/>
      <c r="AC9822" s="1"/>
    </row>
    <row r="9823" spans="1:29" ht="15" customHeight="1" x14ac:dyDescent="0.25">
      <c r="A9823" s="342"/>
      <c r="B9823" s="417"/>
      <c r="C9823" s="418"/>
      <c r="S9823" s="367"/>
      <c r="T9823" s="367"/>
      <c r="U9823" s="368"/>
      <c r="V9823" s="1"/>
      <c r="W9823" s="1"/>
      <c r="X9823" s="1"/>
      <c r="Y9823" s="1"/>
      <c r="Z9823" s="1"/>
      <c r="AA9823" s="1"/>
      <c r="AB9823" s="1"/>
      <c r="AC9823" s="1"/>
    </row>
    <row r="9824" spans="1:29" ht="15" customHeight="1" x14ac:dyDescent="0.25">
      <c r="A9824" s="342"/>
      <c r="B9824" s="417"/>
      <c r="C9824" s="418"/>
      <c r="S9824" s="367"/>
      <c r="T9824" s="367"/>
      <c r="U9824" s="368"/>
      <c r="V9824" s="1"/>
      <c r="W9824" s="1"/>
      <c r="X9824" s="1"/>
      <c r="Y9824" s="1"/>
      <c r="Z9824" s="1"/>
      <c r="AA9824" s="1"/>
      <c r="AB9824" s="1"/>
      <c r="AC9824" s="1"/>
    </row>
    <row r="9825" spans="1:29" ht="15" customHeight="1" x14ac:dyDescent="0.25">
      <c r="A9825" s="342"/>
      <c r="B9825" s="417"/>
      <c r="C9825" s="418"/>
      <c r="S9825" s="367"/>
      <c r="T9825" s="367"/>
      <c r="U9825" s="368"/>
      <c r="V9825" s="1"/>
      <c r="W9825" s="1"/>
      <c r="X9825" s="1"/>
      <c r="Y9825" s="1"/>
      <c r="Z9825" s="1"/>
      <c r="AA9825" s="1"/>
      <c r="AB9825" s="1"/>
      <c r="AC9825" s="1"/>
    </row>
    <row r="9826" spans="1:29" ht="15" customHeight="1" x14ac:dyDescent="0.25">
      <c r="A9826" s="342"/>
      <c r="B9826" s="417"/>
      <c r="C9826" s="418"/>
      <c r="S9826" s="367"/>
      <c r="T9826" s="367"/>
      <c r="U9826" s="368"/>
      <c r="V9826" s="1"/>
      <c r="W9826" s="1"/>
      <c r="X9826" s="1"/>
      <c r="Y9826" s="1"/>
      <c r="Z9826" s="1"/>
      <c r="AA9826" s="1"/>
      <c r="AB9826" s="1"/>
      <c r="AC9826" s="1"/>
    </row>
    <row r="9827" spans="1:29" ht="15" customHeight="1" x14ac:dyDescent="0.25">
      <c r="A9827" s="342"/>
      <c r="B9827" s="417"/>
      <c r="C9827" s="418"/>
      <c r="S9827" s="367"/>
      <c r="T9827" s="367"/>
      <c r="U9827" s="368"/>
      <c r="V9827" s="1"/>
      <c r="W9827" s="1"/>
      <c r="X9827" s="1"/>
      <c r="Y9827" s="1"/>
      <c r="Z9827" s="1"/>
      <c r="AA9827" s="1"/>
      <c r="AB9827" s="1"/>
      <c r="AC9827" s="1"/>
    </row>
    <row r="9828" spans="1:29" ht="15" customHeight="1" x14ac:dyDescent="0.25">
      <c r="A9828" s="342"/>
      <c r="B9828" s="417"/>
      <c r="C9828" s="418"/>
      <c r="S9828" s="367"/>
      <c r="T9828" s="367"/>
      <c r="U9828" s="368"/>
      <c r="V9828" s="1"/>
      <c r="W9828" s="1"/>
      <c r="X9828" s="1"/>
      <c r="Y9828" s="1"/>
      <c r="Z9828" s="1"/>
      <c r="AA9828" s="1"/>
      <c r="AB9828" s="1"/>
      <c r="AC9828" s="1"/>
    </row>
    <row r="9829" spans="1:29" ht="15" customHeight="1" x14ac:dyDescent="0.25">
      <c r="A9829" s="342"/>
      <c r="B9829" s="417"/>
      <c r="C9829" s="418"/>
      <c r="S9829" s="367"/>
      <c r="T9829" s="367"/>
      <c r="U9829" s="368"/>
      <c r="V9829" s="1"/>
      <c r="W9829" s="1"/>
      <c r="X9829" s="1"/>
      <c r="Y9829" s="1"/>
      <c r="Z9829" s="1"/>
      <c r="AA9829" s="1"/>
      <c r="AB9829" s="1"/>
      <c r="AC9829" s="1"/>
    </row>
    <row r="9830" spans="1:29" ht="15" customHeight="1" x14ac:dyDescent="0.25">
      <c r="A9830" s="342"/>
      <c r="B9830" s="417"/>
      <c r="C9830" s="418"/>
      <c r="S9830" s="367"/>
      <c r="T9830" s="367"/>
      <c r="U9830" s="368"/>
      <c r="V9830" s="1"/>
      <c r="W9830" s="1"/>
      <c r="X9830" s="1"/>
      <c r="Y9830" s="1"/>
      <c r="Z9830" s="1"/>
      <c r="AA9830" s="1"/>
      <c r="AB9830" s="1"/>
      <c r="AC9830" s="1"/>
    </row>
    <row r="9831" spans="1:29" ht="15" customHeight="1" x14ac:dyDescent="0.25">
      <c r="A9831" s="342"/>
      <c r="B9831" s="417"/>
      <c r="C9831" s="418"/>
      <c r="S9831" s="367"/>
      <c r="T9831" s="367"/>
      <c r="U9831" s="368"/>
      <c r="V9831" s="1"/>
      <c r="W9831" s="1"/>
      <c r="X9831" s="1"/>
      <c r="Y9831" s="1"/>
      <c r="Z9831" s="1"/>
      <c r="AA9831" s="1"/>
      <c r="AB9831" s="1"/>
      <c r="AC9831" s="1"/>
    </row>
    <row r="9832" spans="1:29" ht="15" customHeight="1" x14ac:dyDescent="0.25">
      <c r="A9832" s="342"/>
      <c r="B9832" s="417"/>
      <c r="C9832" s="418"/>
      <c r="S9832" s="367"/>
      <c r="T9832" s="367"/>
      <c r="U9832" s="368"/>
      <c r="V9832" s="1"/>
      <c r="W9832" s="1"/>
      <c r="X9832" s="1"/>
      <c r="Y9832" s="1"/>
      <c r="Z9832" s="1"/>
      <c r="AA9832" s="1"/>
      <c r="AB9832" s="1"/>
      <c r="AC9832" s="1"/>
    </row>
    <row r="9833" spans="1:29" ht="15" customHeight="1" x14ac:dyDescent="0.25">
      <c r="A9833" s="342"/>
      <c r="B9833" s="417"/>
      <c r="C9833" s="418"/>
      <c r="S9833" s="367"/>
      <c r="T9833" s="367"/>
      <c r="U9833" s="368"/>
      <c r="V9833" s="1"/>
      <c r="W9833" s="1"/>
      <c r="X9833" s="1"/>
      <c r="Y9833" s="1"/>
      <c r="Z9833" s="1"/>
      <c r="AA9833" s="1"/>
      <c r="AB9833" s="1"/>
      <c r="AC9833" s="1"/>
    </row>
    <row r="9834" spans="1:29" ht="15" customHeight="1" x14ac:dyDescent="0.25">
      <c r="A9834" s="342"/>
      <c r="B9834" s="417"/>
      <c r="C9834" s="418"/>
      <c r="S9834" s="367"/>
      <c r="T9834" s="367"/>
      <c r="U9834" s="368"/>
      <c r="V9834" s="1"/>
      <c r="W9834" s="1"/>
      <c r="X9834" s="1"/>
      <c r="Y9834" s="1"/>
      <c r="Z9834" s="1"/>
      <c r="AA9834" s="1"/>
      <c r="AB9834" s="1"/>
      <c r="AC9834" s="1"/>
    </row>
    <row r="9835" spans="1:29" ht="15" customHeight="1" x14ac:dyDescent="0.25">
      <c r="A9835" s="342"/>
      <c r="B9835" s="417"/>
      <c r="C9835" s="418"/>
      <c r="S9835" s="367"/>
      <c r="T9835" s="367"/>
      <c r="U9835" s="368"/>
      <c r="V9835" s="1"/>
      <c r="W9835" s="1"/>
      <c r="X9835" s="1"/>
      <c r="Y9835" s="1"/>
      <c r="Z9835" s="1"/>
      <c r="AA9835" s="1"/>
      <c r="AB9835" s="1"/>
      <c r="AC9835" s="1"/>
    </row>
    <row r="9836" spans="1:29" ht="15" customHeight="1" x14ac:dyDescent="0.25">
      <c r="A9836" s="342"/>
      <c r="B9836" s="417"/>
      <c r="C9836" s="418"/>
      <c r="S9836" s="367"/>
      <c r="T9836" s="367"/>
      <c r="U9836" s="368"/>
      <c r="V9836" s="1"/>
      <c r="W9836" s="1"/>
      <c r="X9836" s="1"/>
      <c r="Y9836" s="1"/>
      <c r="Z9836" s="1"/>
      <c r="AA9836" s="1"/>
      <c r="AB9836" s="1"/>
      <c r="AC9836" s="1"/>
    </row>
    <row r="9837" spans="1:29" ht="15" customHeight="1" x14ac:dyDescent="0.25">
      <c r="A9837" s="342"/>
      <c r="B9837" s="417"/>
      <c r="C9837" s="418"/>
      <c r="S9837" s="367"/>
      <c r="T9837" s="367"/>
      <c r="U9837" s="368"/>
      <c r="V9837" s="1"/>
      <c r="W9837" s="1"/>
      <c r="X9837" s="1"/>
      <c r="Y9837" s="1"/>
      <c r="Z9837" s="1"/>
      <c r="AA9837" s="1"/>
      <c r="AB9837" s="1"/>
      <c r="AC9837" s="1"/>
    </row>
    <row r="9838" spans="1:29" ht="15" customHeight="1" x14ac:dyDescent="0.25">
      <c r="A9838" s="342"/>
      <c r="B9838" s="417"/>
      <c r="C9838" s="418"/>
      <c r="S9838" s="367"/>
      <c r="T9838" s="367"/>
      <c r="U9838" s="368"/>
      <c r="V9838" s="1"/>
      <c r="W9838" s="1"/>
      <c r="X9838" s="1"/>
      <c r="Y9838" s="1"/>
      <c r="Z9838" s="1"/>
      <c r="AA9838" s="1"/>
      <c r="AB9838" s="1"/>
      <c r="AC9838" s="1"/>
    </row>
    <row r="9839" spans="1:29" ht="15" customHeight="1" x14ac:dyDescent="0.25">
      <c r="A9839" s="342"/>
      <c r="B9839" s="417"/>
      <c r="C9839" s="418"/>
      <c r="S9839" s="367"/>
      <c r="T9839" s="367"/>
      <c r="U9839" s="368"/>
      <c r="V9839" s="1"/>
      <c r="W9839" s="1"/>
      <c r="X9839" s="1"/>
      <c r="Y9839" s="1"/>
      <c r="Z9839" s="1"/>
      <c r="AA9839" s="1"/>
      <c r="AB9839" s="1"/>
      <c r="AC9839" s="1"/>
    </row>
    <row r="9840" spans="1:29" ht="15" customHeight="1" x14ac:dyDescent="0.25">
      <c r="A9840" s="342"/>
      <c r="B9840" s="417"/>
      <c r="C9840" s="418"/>
      <c r="S9840" s="367"/>
      <c r="T9840" s="367"/>
      <c r="U9840" s="368"/>
      <c r="V9840" s="1"/>
      <c r="W9840" s="1"/>
      <c r="X9840" s="1"/>
      <c r="Y9840" s="1"/>
      <c r="Z9840" s="1"/>
      <c r="AA9840" s="1"/>
      <c r="AB9840" s="1"/>
      <c r="AC9840" s="1"/>
    </row>
    <row r="9841" spans="1:29" ht="15" customHeight="1" x14ac:dyDescent="0.25">
      <c r="A9841" s="342"/>
      <c r="B9841" s="417"/>
      <c r="C9841" s="418"/>
      <c r="S9841" s="367"/>
      <c r="T9841" s="367"/>
      <c r="U9841" s="368"/>
      <c r="V9841" s="1"/>
      <c r="W9841" s="1"/>
      <c r="X9841" s="1"/>
      <c r="Y9841" s="1"/>
      <c r="Z9841" s="1"/>
      <c r="AA9841" s="1"/>
      <c r="AB9841" s="1"/>
      <c r="AC9841" s="1"/>
    </row>
    <row r="9842" spans="1:29" ht="15" customHeight="1" x14ac:dyDescent="0.25">
      <c r="A9842" s="342"/>
      <c r="B9842" s="417"/>
      <c r="C9842" s="418"/>
      <c r="S9842" s="367"/>
      <c r="T9842" s="367"/>
      <c r="U9842" s="368"/>
      <c r="V9842" s="1"/>
      <c r="W9842" s="1"/>
      <c r="X9842" s="1"/>
      <c r="Y9842" s="1"/>
      <c r="Z9842" s="1"/>
      <c r="AA9842" s="1"/>
      <c r="AB9842" s="1"/>
      <c r="AC9842" s="1"/>
    </row>
    <row r="9843" spans="1:29" ht="15" customHeight="1" x14ac:dyDescent="0.25">
      <c r="A9843" s="342"/>
      <c r="B9843" s="417"/>
      <c r="C9843" s="418"/>
      <c r="S9843" s="367"/>
      <c r="T9843" s="367"/>
      <c r="U9843" s="368"/>
      <c r="V9843" s="1"/>
      <c r="W9843" s="1"/>
      <c r="X9843" s="1"/>
      <c r="Y9843" s="1"/>
      <c r="Z9843" s="1"/>
      <c r="AA9843" s="1"/>
      <c r="AB9843" s="1"/>
      <c r="AC9843" s="1"/>
    </row>
    <row r="9844" spans="1:29" ht="15" customHeight="1" x14ac:dyDescent="0.25">
      <c r="A9844" s="342"/>
      <c r="B9844" s="417"/>
      <c r="C9844" s="418"/>
      <c r="S9844" s="367"/>
      <c r="T9844" s="367"/>
      <c r="U9844" s="368"/>
      <c r="V9844" s="1"/>
      <c r="W9844" s="1"/>
      <c r="X9844" s="1"/>
      <c r="Y9844" s="1"/>
      <c r="Z9844" s="1"/>
      <c r="AA9844" s="1"/>
      <c r="AB9844" s="1"/>
      <c r="AC9844" s="1"/>
    </row>
    <row r="9845" spans="1:29" ht="15" customHeight="1" x14ac:dyDescent="0.25">
      <c r="A9845" s="342"/>
      <c r="B9845" s="417"/>
      <c r="C9845" s="418"/>
      <c r="S9845" s="367"/>
      <c r="T9845" s="367"/>
      <c r="U9845" s="368"/>
      <c r="V9845" s="1"/>
      <c r="W9845" s="1"/>
      <c r="X9845" s="1"/>
      <c r="Y9845" s="1"/>
      <c r="Z9845" s="1"/>
      <c r="AA9845" s="1"/>
      <c r="AB9845" s="1"/>
      <c r="AC9845" s="1"/>
    </row>
    <row r="9846" spans="1:29" ht="15" customHeight="1" x14ac:dyDescent="0.25">
      <c r="A9846" s="342"/>
      <c r="B9846" s="417"/>
      <c r="C9846" s="418"/>
      <c r="S9846" s="367"/>
      <c r="T9846" s="367"/>
      <c r="U9846" s="368"/>
      <c r="V9846" s="1"/>
      <c r="W9846" s="1"/>
      <c r="X9846" s="1"/>
      <c r="Y9846" s="1"/>
      <c r="Z9846" s="1"/>
      <c r="AA9846" s="1"/>
      <c r="AB9846" s="1"/>
      <c r="AC9846" s="1"/>
    </row>
    <row r="9847" spans="1:29" ht="15" customHeight="1" x14ac:dyDescent="0.25">
      <c r="A9847" s="342"/>
      <c r="B9847" s="417"/>
      <c r="C9847" s="418"/>
      <c r="S9847" s="367"/>
      <c r="T9847" s="367"/>
      <c r="U9847" s="368"/>
      <c r="V9847" s="1"/>
      <c r="W9847" s="1"/>
      <c r="X9847" s="1"/>
      <c r="Y9847" s="1"/>
      <c r="Z9847" s="1"/>
      <c r="AA9847" s="1"/>
      <c r="AB9847" s="1"/>
      <c r="AC9847" s="1"/>
    </row>
    <row r="9848" spans="1:29" ht="15" customHeight="1" x14ac:dyDescent="0.25">
      <c r="A9848" s="342"/>
      <c r="B9848" s="417"/>
      <c r="C9848" s="418"/>
      <c r="S9848" s="367"/>
      <c r="T9848" s="367"/>
      <c r="U9848" s="368"/>
      <c r="V9848" s="1"/>
      <c r="W9848" s="1"/>
      <c r="X9848" s="1"/>
      <c r="Y9848" s="1"/>
      <c r="Z9848" s="1"/>
      <c r="AA9848" s="1"/>
      <c r="AB9848" s="1"/>
      <c r="AC9848" s="1"/>
    </row>
    <row r="9849" spans="1:29" ht="15" customHeight="1" x14ac:dyDescent="0.25">
      <c r="A9849" s="342"/>
      <c r="B9849" s="417"/>
      <c r="C9849" s="418"/>
      <c r="S9849" s="367"/>
      <c r="T9849" s="367"/>
      <c r="U9849" s="368"/>
      <c r="V9849" s="1"/>
      <c r="W9849" s="1"/>
      <c r="X9849" s="1"/>
      <c r="Y9849" s="1"/>
      <c r="Z9849" s="1"/>
      <c r="AA9849" s="1"/>
      <c r="AB9849" s="1"/>
      <c r="AC9849" s="1"/>
    </row>
    <row r="9850" spans="1:29" ht="15" customHeight="1" x14ac:dyDescent="0.25">
      <c r="A9850" s="342"/>
      <c r="B9850" s="417"/>
      <c r="C9850" s="418"/>
      <c r="S9850" s="367"/>
      <c r="T9850" s="367"/>
      <c r="U9850" s="368"/>
      <c r="V9850" s="1"/>
      <c r="W9850" s="1"/>
      <c r="X9850" s="1"/>
      <c r="Y9850" s="1"/>
      <c r="Z9850" s="1"/>
      <c r="AA9850" s="1"/>
      <c r="AB9850" s="1"/>
      <c r="AC9850" s="1"/>
    </row>
    <row r="9851" spans="1:29" ht="15" customHeight="1" x14ac:dyDescent="0.25">
      <c r="A9851" s="342"/>
      <c r="B9851" s="417"/>
      <c r="C9851" s="418"/>
      <c r="S9851" s="367"/>
      <c r="T9851" s="367"/>
      <c r="U9851" s="368"/>
      <c r="V9851" s="1"/>
      <c r="W9851" s="1"/>
      <c r="X9851" s="1"/>
      <c r="Y9851" s="1"/>
      <c r="Z9851" s="1"/>
      <c r="AA9851" s="1"/>
      <c r="AB9851" s="1"/>
      <c r="AC9851" s="1"/>
    </row>
    <row r="9852" spans="1:29" ht="15" customHeight="1" x14ac:dyDescent="0.25">
      <c r="A9852" s="342"/>
      <c r="B9852" s="417"/>
      <c r="C9852" s="418"/>
      <c r="S9852" s="367"/>
      <c r="T9852" s="367"/>
      <c r="U9852" s="368"/>
      <c r="V9852" s="1"/>
      <c r="W9852" s="1"/>
      <c r="X9852" s="1"/>
      <c r="Y9852" s="1"/>
      <c r="Z9852" s="1"/>
      <c r="AA9852" s="1"/>
      <c r="AB9852" s="1"/>
      <c r="AC9852" s="1"/>
    </row>
    <row r="9853" spans="1:29" ht="15" customHeight="1" x14ac:dyDescent="0.25">
      <c r="A9853" s="342"/>
      <c r="B9853" s="417"/>
      <c r="C9853" s="418"/>
      <c r="S9853" s="367"/>
      <c r="T9853" s="367"/>
      <c r="U9853" s="368"/>
      <c r="V9853" s="1"/>
      <c r="W9853" s="1"/>
      <c r="X9853" s="1"/>
      <c r="Y9853" s="1"/>
      <c r="Z9853" s="1"/>
      <c r="AA9853" s="1"/>
      <c r="AB9853" s="1"/>
      <c r="AC9853" s="1"/>
    </row>
    <row r="9854" spans="1:29" ht="15" customHeight="1" x14ac:dyDescent="0.25">
      <c r="A9854" s="342"/>
      <c r="B9854" s="417"/>
      <c r="C9854" s="418"/>
      <c r="S9854" s="367"/>
      <c r="T9854" s="367"/>
      <c r="U9854" s="368"/>
      <c r="V9854" s="1"/>
      <c r="W9854" s="1"/>
      <c r="X9854" s="1"/>
      <c r="Y9854" s="1"/>
      <c r="Z9854" s="1"/>
      <c r="AA9854" s="1"/>
      <c r="AB9854" s="1"/>
      <c r="AC9854" s="1"/>
    </row>
    <row r="9855" spans="1:29" ht="15" customHeight="1" x14ac:dyDescent="0.25">
      <c r="A9855" s="342"/>
      <c r="B9855" s="417"/>
      <c r="C9855" s="418"/>
      <c r="S9855" s="367"/>
      <c r="T9855" s="367"/>
      <c r="U9855" s="368"/>
      <c r="V9855" s="1"/>
      <c r="W9855" s="1"/>
      <c r="X9855" s="1"/>
      <c r="Y9855" s="1"/>
      <c r="Z9855" s="1"/>
      <c r="AA9855" s="1"/>
      <c r="AB9855" s="1"/>
      <c r="AC9855" s="1"/>
    </row>
    <row r="9856" spans="1:29" ht="15" customHeight="1" x14ac:dyDescent="0.25">
      <c r="A9856" s="342"/>
      <c r="B9856" s="417"/>
      <c r="C9856" s="418"/>
      <c r="S9856" s="367"/>
      <c r="T9856" s="367"/>
      <c r="U9856" s="368"/>
      <c r="V9856" s="1"/>
      <c r="W9856" s="1"/>
      <c r="X9856" s="1"/>
      <c r="Y9856" s="1"/>
      <c r="Z9856" s="1"/>
      <c r="AA9856" s="1"/>
      <c r="AB9856" s="1"/>
      <c r="AC9856" s="1"/>
    </row>
    <row r="9857" spans="1:29" ht="15" customHeight="1" x14ac:dyDescent="0.25">
      <c r="A9857" s="342"/>
      <c r="B9857" s="417"/>
      <c r="C9857" s="418"/>
      <c r="S9857" s="367"/>
      <c r="T9857" s="367"/>
      <c r="U9857" s="368"/>
      <c r="V9857" s="1"/>
      <c r="W9857" s="1"/>
      <c r="X9857" s="1"/>
      <c r="Y9857" s="1"/>
      <c r="Z9857" s="1"/>
      <c r="AA9857" s="1"/>
      <c r="AB9857" s="1"/>
      <c r="AC9857" s="1"/>
    </row>
    <row r="9858" spans="1:29" ht="15" customHeight="1" x14ac:dyDescent="0.25">
      <c r="A9858" s="342"/>
      <c r="B9858" s="417"/>
      <c r="C9858" s="418"/>
      <c r="S9858" s="367"/>
      <c r="T9858" s="367"/>
      <c r="U9858" s="368"/>
      <c r="V9858" s="1"/>
      <c r="W9858" s="1"/>
      <c r="X9858" s="1"/>
      <c r="Y9858" s="1"/>
      <c r="Z9858" s="1"/>
      <c r="AA9858" s="1"/>
      <c r="AB9858" s="1"/>
      <c r="AC9858" s="1"/>
    </row>
    <row r="9859" spans="1:29" ht="15" customHeight="1" x14ac:dyDescent="0.25">
      <c r="A9859" s="342"/>
      <c r="B9859" s="417"/>
      <c r="C9859" s="418"/>
      <c r="S9859" s="367"/>
      <c r="T9859" s="367"/>
      <c r="U9859" s="368"/>
      <c r="V9859" s="1"/>
      <c r="W9859" s="1"/>
      <c r="X9859" s="1"/>
      <c r="Y9859" s="1"/>
      <c r="Z9859" s="1"/>
      <c r="AA9859" s="1"/>
      <c r="AB9859" s="1"/>
      <c r="AC9859" s="1"/>
    </row>
    <row r="9860" spans="1:29" ht="15" customHeight="1" x14ac:dyDescent="0.25">
      <c r="A9860" s="342"/>
      <c r="B9860" s="417"/>
      <c r="C9860" s="418"/>
      <c r="S9860" s="367"/>
      <c r="T9860" s="367"/>
      <c r="U9860" s="368"/>
      <c r="V9860" s="1"/>
      <c r="W9860" s="1"/>
      <c r="X9860" s="1"/>
      <c r="Y9860" s="1"/>
      <c r="Z9860" s="1"/>
      <c r="AA9860" s="1"/>
      <c r="AB9860" s="1"/>
      <c r="AC9860" s="1"/>
    </row>
    <row r="9861" spans="1:29" ht="15" customHeight="1" x14ac:dyDescent="0.25">
      <c r="A9861" s="342"/>
      <c r="B9861" s="417"/>
      <c r="C9861" s="418"/>
      <c r="S9861" s="367"/>
      <c r="T9861" s="367"/>
      <c r="U9861" s="368"/>
      <c r="V9861" s="1"/>
      <c r="W9861" s="1"/>
      <c r="X9861" s="1"/>
      <c r="Y9861" s="1"/>
      <c r="Z9861" s="1"/>
      <c r="AA9861" s="1"/>
      <c r="AB9861" s="1"/>
      <c r="AC9861" s="1"/>
    </row>
    <row r="9862" spans="1:29" ht="15" customHeight="1" x14ac:dyDescent="0.25">
      <c r="A9862" s="342"/>
      <c r="B9862" s="417"/>
      <c r="C9862" s="418"/>
      <c r="S9862" s="367"/>
      <c r="T9862" s="367"/>
      <c r="U9862" s="368"/>
      <c r="V9862" s="1"/>
      <c r="W9862" s="1"/>
      <c r="X9862" s="1"/>
      <c r="Y9862" s="1"/>
      <c r="Z9862" s="1"/>
      <c r="AA9862" s="1"/>
      <c r="AB9862" s="1"/>
      <c r="AC9862" s="1"/>
    </row>
    <row r="9863" spans="1:29" ht="15" customHeight="1" x14ac:dyDescent="0.25">
      <c r="A9863" s="342"/>
      <c r="B9863" s="417"/>
      <c r="C9863" s="418"/>
      <c r="S9863" s="367"/>
      <c r="T9863" s="367"/>
      <c r="U9863" s="368"/>
      <c r="V9863" s="1"/>
      <c r="W9863" s="1"/>
      <c r="X9863" s="1"/>
      <c r="Y9863" s="1"/>
      <c r="Z9863" s="1"/>
      <c r="AA9863" s="1"/>
      <c r="AB9863" s="1"/>
      <c r="AC9863" s="1"/>
    </row>
    <row r="9864" spans="1:29" ht="15" customHeight="1" x14ac:dyDescent="0.25">
      <c r="A9864" s="342"/>
      <c r="B9864" s="417"/>
      <c r="C9864" s="418"/>
      <c r="S9864" s="367"/>
      <c r="T9864" s="367"/>
      <c r="U9864" s="368"/>
      <c r="V9864" s="1"/>
      <c r="W9864" s="1"/>
      <c r="X9864" s="1"/>
      <c r="Y9864" s="1"/>
      <c r="Z9864" s="1"/>
      <c r="AA9864" s="1"/>
      <c r="AB9864" s="1"/>
      <c r="AC9864" s="1"/>
    </row>
    <row r="9865" spans="1:29" ht="15" customHeight="1" x14ac:dyDescent="0.25">
      <c r="A9865" s="342"/>
      <c r="B9865" s="417"/>
      <c r="C9865" s="418"/>
      <c r="S9865" s="367"/>
      <c r="T9865" s="367"/>
      <c r="U9865" s="368"/>
      <c r="V9865" s="1"/>
      <c r="W9865" s="1"/>
      <c r="X9865" s="1"/>
      <c r="Y9865" s="1"/>
      <c r="Z9865" s="1"/>
      <c r="AA9865" s="1"/>
      <c r="AB9865" s="1"/>
      <c r="AC9865" s="1"/>
    </row>
    <row r="9866" spans="1:29" ht="15" customHeight="1" x14ac:dyDescent="0.25">
      <c r="A9866" s="342"/>
      <c r="B9866" s="417"/>
      <c r="C9866" s="418"/>
      <c r="S9866" s="367"/>
      <c r="T9866" s="367"/>
      <c r="U9866" s="368"/>
      <c r="V9866" s="1"/>
      <c r="W9866" s="1"/>
      <c r="X9866" s="1"/>
      <c r="Y9866" s="1"/>
      <c r="Z9866" s="1"/>
      <c r="AA9866" s="1"/>
      <c r="AB9866" s="1"/>
      <c r="AC9866" s="1"/>
    </row>
    <row r="9867" spans="1:29" ht="15" customHeight="1" x14ac:dyDescent="0.25">
      <c r="A9867" s="342"/>
      <c r="B9867" s="417"/>
      <c r="C9867" s="418"/>
      <c r="S9867" s="367"/>
      <c r="T9867" s="367"/>
      <c r="U9867" s="368"/>
      <c r="V9867" s="1"/>
      <c r="W9867" s="1"/>
      <c r="X9867" s="1"/>
      <c r="Y9867" s="1"/>
      <c r="Z9867" s="1"/>
      <c r="AA9867" s="1"/>
      <c r="AB9867" s="1"/>
      <c r="AC9867" s="1"/>
    </row>
    <row r="9868" spans="1:29" ht="15" customHeight="1" x14ac:dyDescent="0.25">
      <c r="A9868" s="342"/>
      <c r="B9868" s="417"/>
      <c r="C9868" s="418"/>
      <c r="S9868" s="367"/>
      <c r="T9868" s="367"/>
      <c r="U9868" s="368"/>
      <c r="V9868" s="1"/>
      <c r="W9868" s="1"/>
      <c r="X9868" s="1"/>
      <c r="Y9868" s="1"/>
      <c r="Z9868" s="1"/>
      <c r="AA9868" s="1"/>
      <c r="AB9868" s="1"/>
      <c r="AC9868" s="1"/>
    </row>
    <row r="9869" spans="1:29" ht="15" customHeight="1" x14ac:dyDescent="0.25">
      <c r="A9869" s="342"/>
      <c r="B9869" s="417"/>
      <c r="C9869" s="418"/>
      <c r="S9869" s="367"/>
      <c r="T9869" s="367"/>
      <c r="U9869" s="368"/>
      <c r="V9869" s="1"/>
      <c r="W9869" s="1"/>
      <c r="X9869" s="1"/>
      <c r="Y9869" s="1"/>
      <c r="Z9869" s="1"/>
      <c r="AA9869" s="1"/>
      <c r="AB9869" s="1"/>
      <c r="AC9869" s="1"/>
    </row>
    <row r="9870" spans="1:29" ht="15" customHeight="1" x14ac:dyDescent="0.25">
      <c r="A9870" s="342"/>
      <c r="B9870" s="417"/>
      <c r="C9870" s="418"/>
      <c r="S9870" s="367"/>
      <c r="T9870" s="367"/>
      <c r="U9870" s="368"/>
      <c r="V9870" s="1"/>
      <c r="W9870" s="1"/>
      <c r="X9870" s="1"/>
      <c r="Y9870" s="1"/>
      <c r="Z9870" s="1"/>
      <c r="AA9870" s="1"/>
      <c r="AB9870" s="1"/>
      <c r="AC9870" s="1"/>
    </row>
    <row r="9871" spans="1:29" ht="15" customHeight="1" x14ac:dyDescent="0.25">
      <c r="A9871" s="342"/>
      <c r="B9871" s="417"/>
      <c r="C9871" s="418"/>
      <c r="S9871" s="367"/>
      <c r="T9871" s="367"/>
      <c r="U9871" s="368"/>
      <c r="V9871" s="1"/>
      <c r="W9871" s="1"/>
      <c r="X9871" s="1"/>
      <c r="Y9871" s="1"/>
      <c r="Z9871" s="1"/>
      <c r="AA9871" s="1"/>
      <c r="AB9871" s="1"/>
      <c r="AC9871" s="1"/>
    </row>
    <row r="9872" spans="1:29" ht="15" customHeight="1" x14ac:dyDescent="0.25">
      <c r="A9872" s="342"/>
      <c r="B9872" s="417"/>
      <c r="C9872" s="418"/>
      <c r="S9872" s="367"/>
      <c r="T9872" s="367"/>
      <c r="U9872" s="368"/>
      <c r="V9872" s="1"/>
      <c r="W9872" s="1"/>
      <c r="X9872" s="1"/>
      <c r="Y9872" s="1"/>
      <c r="Z9872" s="1"/>
      <c r="AA9872" s="1"/>
      <c r="AB9872" s="1"/>
      <c r="AC9872" s="1"/>
    </row>
    <row r="9873" spans="1:29" ht="15" customHeight="1" x14ac:dyDescent="0.25">
      <c r="A9873" s="342"/>
      <c r="B9873" s="417"/>
      <c r="C9873" s="418"/>
      <c r="S9873" s="367"/>
      <c r="T9873" s="367"/>
      <c r="U9873" s="368"/>
      <c r="V9873" s="1"/>
      <c r="W9873" s="1"/>
      <c r="X9873" s="1"/>
      <c r="Y9873" s="1"/>
      <c r="Z9873" s="1"/>
      <c r="AA9873" s="1"/>
      <c r="AB9873" s="1"/>
      <c r="AC9873" s="1"/>
    </row>
    <row r="9874" spans="1:29" ht="15" customHeight="1" x14ac:dyDescent="0.25">
      <c r="A9874" s="342"/>
      <c r="B9874" s="417"/>
      <c r="C9874" s="418"/>
      <c r="S9874" s="367"/>
      <c r="T9874" s="367"/>
      <c r="U9874" s="368"/>
      <c r="V9874" s="1"/>
      <c r="W9874" s="1"/>
      <c r="X9874" s="1"/>
      <c r="Y9874" s="1"/>
      <c r="Z9874" s="1"/>
      <c r="AA9874" s="1"/>
      <c r="AB9874" s="1"/>
      <c r="AC9874" s="1"/>
    </row>
    <row r="9875" spans="1:29" ht="15" customHeight="1" x14ac:dyDescent="0.25">
      <c r="A9875" s="342"/>
      <c r="B9875" s="417"/>
      <c r="C9875" s="418"/>
      <c r="S9875" s="367"/>
      <c r="T9875" s="367"/>
      <c r="U9875" s="368"/>
      <c r="V9875" s="1"/>
      <c r="W9875" s="1"/>
      <c r="X9875" s="1"/>
      <c r="Y9875" s="1"/>
      <c r="Z9875" s="1"/>
      <c r="AA9875" s="1"/>
      <c r="AB9875" s="1"/>
      <c r="AC9875" s="1"/>
    </row>
    <row r="9876" spans="1:29" ht="15" customHeight="1" x14ac:dyDescent="0.25">
      <c r="A9876" s="342"/>
      <c r="B9876" s="417"/>
      <c r="C9876" s="418"/>
      <c r="S9876" s="367"/>
      <c r="T9876" s="367"/>
      <c r="U9876" s="368"/>
      <c r="V9876" s="1"/>
      <c r="W9876" s="1"/>
      <c r="X9876" s="1"/>
      <c r="Y9876" s="1"/>
      <c r="Z9876" s="1"/>
      <c r="AA9876" s="1"/>
      <c r="AB9876" s="1"/>
      <c r="AC9876" s="1"/>
    </row>
    <row r="9877" spans="1:29" ht="15" customHeight="1" x14ac:dyDescent="0.25">
      <c r="A9877" s="342"/>
      <c r="B9877" s="417"/>
      <c r="C9877" s="418"/>
      <c r="S9877" s="367"/>
      <c r="T9877" s="367"/>
      <c r="U9877" s="368"/>
      <c r="V9877" s="1"/>
      <c r="W9877" s="1"/>
      <c r="X9877" s="1"/>
      <c r="Y9877" s="1"/>
      <c r="Z9877" s="1"/>
      <c r="AA9877" s="1"/>
      <c r="AB9877" s="1"/>
      <c r="AC9877" s="1"/>
    </row>
    <row r="9878" spans="1:29" ht="15" customHeight="1" x14ac:dyDescent="0.25">
      <c r="A9878" s="342"/>
      <c r="B9878" s="417"/>
      <c r="C9878" s="418"/>
      <c r="S9878" s="367"/>
      <c r="T9878" s="367"/>
      <c r="U9878" s="368"/>
      <c r="V9878" s="1"/>
      <c r="W9878" s="1"/>
      <c r="X9878" s="1"/>
      <c r="Y9878" s="1"/>
      <c r="Z9878" s="1"/>
      <c r="AA9878" s="1"/>
      <c r="AB9878" s="1"/>
      <c r="AC9878" s="1"/>
    </row>
    <row r="9879" spans="1:29" ht="15" customHeight="1" x14ac:dyDescent="0.25">
      <c r="A9879" s="342"/>
      <c r="B9879" s="417"/>
      <c r="C9879" s="418"/>
      <c r="S9879" s="367"/>
      <c r="T9879" s="367"/>
      <c r="U9879" s="368"/>
      <c r="V9879" s="1"/>
      <c r="W9879" s="1"/>
      <c r="X9879" s="1"/>
      <c r="Y9879" s="1"/>
      <c r="Z9879" s="1"/>
      <c r="AA9879" s="1"/>
      <c r="AB9879" s="1"/>
      <c r="AC9879" s="1"/>
    </row>
    <row r="9880" spans="1:29" ht="15" customHeight="1" x14ac:dyDescent="0.25">
      <c r="A9880" s="342"/>
      <c r="B9880" s="417"/>
      <c r="C9880" s="418"/>
      <c r="S9880" s="367"/>
      <c r="T9880" s="367"/>
      <c r="U9880" s="368"/>
      <c r="V9880" s="1"/>
      <c r="W9880" s="1"/>
      <c r="X9880" s="1"/>
      <c r="Y9880" s="1"/>
      <c r="Z9880" s="1"/>
      <c r="AA9880" s="1"/>
      <c r="AB9880" s="1"/>
      <c r="AC9880" s="1"/>
    </row>
    <row r="9881" spans="1:29" ht="15" customHeight="1" x14ac:dyDescent="0.25">
      <c r="A9881" s="342"/>
      <c r="B9881" s="417"/>
      <c r="C9881" s="418"/>
      <c r="S9881" s="367"/>
      <c r="T9881" s="367"/>
      <c r="U9881" s="368"/>
      <c r="V9881" s="1"/>
      <c r="W9881" s="1"/>
      <c r="X9881" s="1"/>
      <c r="Y9881" s="1"/>
      <c r="Z9881" s="1"/>
      <c r="AA9881" s="1"/>
      <c r="AB9881" s="1"/>
      <c r="AC9881" s="1"/>
    </row>
    <row r="9882" spans="1:29" ht="15" customHeight="1" x14ac:dyDescent="0.25">
      <c r="A9882" s="342"/>
      <c r="B9882" s="417"/>
      <c r="C9882" s="418"/>
      <c r="S9882" s="367"/>
      <c r="T9882" s="367"/>
      <c r="U9882" s="368"/>
      <c r="V9882" s="1"/>
      <c r="W9882" s="1"/>
      <c r="X9882" s="1"/>
      <c r="Y9882" s="1"/>
      <c r="Z9882" s="1"/>
      <c r="AA9882" s="1"/>
      <c r="AB9882" s="1"/>
      <c r="AC9882" s="1"/>
    </row>
    <row r="9883" spans="1:29" ht="15" customHeight="1" x14ac:dyDescent="0.25">
      <c r="A9883" s="342"/>
      <c r="B9883" s="417"/>
      <c r="C9883" s="418"/>
      <c r="S9883" s="367"/>
      <c r="T9883" s="367"/>
      <c r="U9883" s="368"/>
      <c r="V9883" s="1"/>
      <c r="W9883" s="1"/>
      <c r="X9883" s="1"/>
      <c r="Y9883" s="1"/>
      <c r="Z9883" s="1"/>
      <c r="AA9883" s="1"/>
      <c r="AB9883" s="1"/>
      <c r="AC9883" s="1"/>
    </row>
    <row r="9884" spans="1:29" ht="15" customHeight="1" x14ac:dyDescent="0.25">
      <c r="A9884" s="342"/>
      <c r="B9884" s="417"/>
      <c r="C9884" s="418"/>
      <c r="S9884" s="367"/>
      <c r="T9884" s="367"/>
      <c r="U9884" s="368"/>
      <c r="V9884" s="1"/>
      <c r="W9884" s="1"/>
      <c r="X9884" s="1"/>
      <c r="Y9884" s="1"/>
      <c r="Z9884" s="1"/>
      <c r="AA9884" s="1"/>
      <c r="AB9884" s="1"/>
      <c r="AC9884" s="1"/>
    </row>
    <row r="9885" spans="1:29" ht="15" customHeight="1" x14ac:dyDescent="0.25">
      <c r="A9885" s="342"/>
      <c r="B9885" s="417"/>
      <c r="C9885" s="418"/>
      <c r="S9885" s="367"/>
      <c r="T9885" s="367"/>
      <c r="U9885" s="368"/>
      <c r="V9885" s="1"/>
      <c r="W9885" s="1"/>
      <c r="X9885" s="1"/>
      <c r="Y9885" s="1"/>
      <c r="Z9885" s="1"/>
      <c r="AA9885" s="1"/>
      <c r="AB9885" s="1"/>
      <c r="AC9885" s="1"/>
    </row>
    <row r="9886" spans="1:29" ht="15" customHeight="1" x14ac:dyDescent="0.25">
      <c r="A9886" s="342"/>
      <c r="B9886" s="417"/>
      <c r="C9886" s="418"/>
      <c r="S9886" s="367"/>
      <c r="T9886" s="367"/>
      <c r="U9886" s="368"/>
      <c r="V9886" s="1"/>
      <c r="W9886" s="1"/>
      <c r="X9886" s="1"/>
      <c r="Y9886" s="1"/>
      <c r="Z9886" s="1"/>
      <c r="AA9886" s="1"/>
      <c r="AB9886" s="1"/>
      <c r="AC9886" s="1"/>
    </row>
    <row r="9887" spans="1:29" ht="15" customHeight="1" x14ac:dyDescent="0.25">
      <c r="A9887" s="342"/>
      <c r="B9887" s="417"/>
      <c r="C9887" s="418"/>
      <c r="S9887" s="367"/>
      <c r="T9887" s="367"/>
      <c r="U9887" s="368"/>
      <c r="V9887" s="1"/>
      <c r="W9887" s="1"/>
      <c r="X9887" s="1"/>
      <c r="Y9887" s="1"/>
      <c r="Z9887" s="1"/>
      <c r="AA9887" s="1"/>
      <c r="AB9887" s="1"/>
      <c r="AC9887" s="1"/>
    </row>
    <row r="9888" spans="1:29" ht="15" customHeight="1" x14ac:dyDescent="0.25">
      <c r="A9888" s="342"/>
      <c r="B9888" s="417"/>
      <c r="C9888" s="418"/>
      <c r="S9888" s="367"/>
      <c r="T9888" s="367"/>
      <c r="U9888" s="368"/>
      <c r="V9888" s="1"/>
      <c r="W9888" s="1"/>
      <c r="X9888" s="1"/>
      <c r="Y9888" s="1"/>
      <c r="Z9888" s="1"/>
      <c r="AA9888" s="1"/>
      <c r="AB9888" s="1"/>
      <c r="AC9888" s="1"/>
    </row>
    <row r="9889" spans="1:29" ht="15" customHeight="1" x14ac:dyDescent="0.25">
      <c r="A9889" s="342"/>
      <c r="B9889" s="417"/>
      <c r="C9889" s="418"/>
      <c r="S9889" s="367"/>
      <c r="T9889" s="367"/>
      <c r="U9889" s="368"/>
      <c r="V9889" s="1"/>
      <c r="W9889" s="1"/>
      <c r="X9889" s="1"/>
      <c r="Y9889" s="1"/>
      <c r="Z9889" s="1"/>
      <c r="AA9889" s="1"/>
      <c r="AB9889" s="1"/>
      <c r="AC9889" s="1"/>
    </row>
    <row r="9890" spans="1:29" ht="15" customHeight="1" x14ac:dyDescent="0.25">
      <c r="A9890" s="342"/>
      <c r="B9890" s="417"/>
      <c r="C9890" s="418"/>
      <c r="S9890" s="367"/>
      <c r="T9890" s="367"/>
      <c r="U9890" s="368"/>
      <c r="V9890" s="1"/>
      <c r="W9890" s="1"/>
      <c r="X9890" s="1"/>
      <c r="Y9890" s="1"/>
      <c r="Z9890" s="1"/>
      <c r="AA9890" s="1"/>
      <c r="AB9890" s="1"/>
      <c r="AC9890" s="1"/>
    </row>
    <row r="9891" spans="1:29" ht="15" customHeight="1" x14ac:dyDescent="0.25">
      <c r="A9891" s="342"/>
      <c r="B9891" s="417"/>
      <c r="C9891" s="418"/>
      <c r="S9891" s="367"/>
      <c r="T9891" s="367"/>
      <c r="U9891" s="368"/>
      <c r="V9891" s="1"/>
      <c r="W9891" s="1"/>
      <c r="X9891" s="1"/>
      <c r="Y9891" s="1"/>
      <c r="Z9891" s="1"/>
      <c r="AA9891" s="1"/>
      <c r="AB9891" s="1"/>
      <c r="AC9891" s="1"/>
    </row>
    <row r="9892" spans="1:29" ht="15" customHeight="1" x14ac:dyDescent="0.25">
      <c r="A9892" s="342"/>
      <c r="B9892" s="417"/>
      <c r="C9892" s="418"/>
      <c r="S9892" s="367"/>
      <c r="T9892" s="367"/>
      <c r="U9892" s="368"/>
      <c r="V9892" s="1"/>
      <c r="W9892" s="1"/>
      <c r="X9892" s="1"/>
      <c r="Y9892" s="1"/>
      <c r="Z9892" s="1"/>
      <c r="AA9892" s="1"/>
      <c r="AB9892" s="1"/>
      <c r="AC9892" s="1"/>
    </row>
    <row r="9893" spans="1:29" ht="15" customHeight="1" x14ac:dyDescent="0.25">
      <c r="A9893" s="342"/>
      <c r="B9893" s="417"/>
      <c r="C9893" s="418"/>
      <c r="S9893" s="367"/>
      <c r="T9893" s="367"/>
      <c r="U9893" s="368"/>
      <c r="V9893" s="1"/>
      <c r="W9893" s="1"/>
      <c r="X9893" s="1"/>
      <c r="Y9893" s="1"/>
      <c r="Z9893" s="1"/>
      <c r="AA9893" s="1"/>
      <c r="AB9893" s="1"/>
      <c r="AC9893" s="1"/>
    </row>
    <row r="9894" spans="1:29" ht="15" customHeight="1" x14ac:dyDescent="0.25">
      <c r="A9894" s="342"/>
      <c r="B9894" s="417"/>
      <c r="C9894" s="418"/>
      <c r="S9894" s="367"/>
      <c r="T9894" s="367"/>
      <c r="U9894" s="368"/>
      <c r="V9894" s="1"/>
      <c r="W9894" s="1"/>
      <c r="X9894" s="1"/>
      <c r="Y9894" s="1"/>
      <c r="Z9894" s="1"/>
      <c r="AA9894" s="1"/>
      <c r="AB9894" s="1"/>
      <c r="AC9894" s="1"/>
    </row>
    <row r="9895" spans="1:29" ht="15" customHeight="1" x14ac:dyDescent="0.25">
      <c r="A9895" s="342"/>
      <c r="B9895" s="417"/>
      <c r="C9895" s="418"/>
      <c r="S9895" s="367"/>
      <c r="T9895" s="367"/>
      <c r="U9895" s="368"/>
      <c r="V9895" s="1"/>
      <c r="W9895" s="1"/>
      <c r="X9895" s="1"/>
      <c r="Y9895" s="1"/>
      <c r="Z9895" s="1"/>
      <c r="AA9895" s="1"/>
      <c r="AB9895" s="1"/>
      <c r="AC9895" s="1"/>
    </row>
    <row r="9896" spans="1:29" ht="15" customHeight="1" x14ac:dyDescent="0.25">
      <c r="A9896" s="342"/>
      <c r="B9896" s="417"/>
      <c r="C9896" s="418"/>
      <c r="S9896" s="367"/>
      <c r="T9896" s="367"/>
      <c r="U9896" s="368"/>
      <c r="V9896" s="1"/>
      <c r="W9896" s="1"/>
      <c r="X9896" s="1"/>
      <c r="Y9896" s="1"/>
      <c r="Z9896" s="1"/>
      <c r="AA9896" s="1"/>
      <c r="AB9896" s="1"/>
      <c r="AC9896" s="1"/>
    </row>
    <row r="9897" spans="1:29" ht="15" customHeight="1" x14ac:dyDescent="0.25">
      <c r="A9897" s="342"/>
      <c r="B9897" s="417"/>
      <c r="C9897" s="418"/>
      <c r="S9897" s="367"/>
      <c r="T9897" s="367"/>
      <c r="U9897" s="368"/>
      <c r="V9897" s="1"/>
      <c r="W9897" s="1"/>
      <c r="X9897" s="1"/>
      <c r="Y9897" s="1"/>
      <c r="Z9897" s="1"/>
      <c r="AA9897" s="1"/>
      <c r="AB9897" s="1"/>
      <c r="AC9897" s="1"/>
    </row>
    <row r="9898" spans="1:29" ht="15" customHeight="1" x14ac:dyDescent="0.25">
      <c r="A9898" s="342"/>
      <c r="B9898" s="417"/>
      <c r="C9898" s="418"/>
      <c r="S9898" s="367"/>
      <c r="T9898" s="367"/>
      <c r="U9898" s="368"/>
      <c r="V9898" s="1"/>
      <c r="W9898" s="1"/>
      <c r="X9898" s="1"/>
      <c r="Y9898" s="1"/>
      <c r="Z9898" s="1"/>
      <c r="AA9898" s="1"/>
      <c r="AB9898" s="1"/>
      <c r="AC9898" s="1"/>
    </row>
    <row r="9899" spans="1:29" ht="15" customHeight="1" x14ac:dyDescent="0.25">
      <c r="A9899" s="342"/>
      <c r="B9899" s="417"/>
      <c r="C9899" s="418"/>
      <c r="S9899" s="367"/>
      <c r="T9899" s="367"/>
      <c r="U9899" s="368"/>
      <c r="V9899" s="1"/>
      <c r="W9899" s="1"/>
      <c r="X9899" s="1"/>
      <c r="Y9899" s="1"/>
      <c r="Z9899" s="1"/>
      <c r="AA9899" s="1"/>
      <c r="AB9899" s="1"/>
      <c r="AC9899" s="1"/>
    </row>
    <row r="9900" spans="1:29" ht="15" customHeight="1" x14ac:dyDescent="0.25">
      <c r="A9900" s="342"/>
      <c r="B9900" s="417"/>
      <c r="C9900" s="418"/>
      <c r="S9900" s="367"/>
      <c r="T9900" s="367"/>
      <c r="U9900" s="368"/>
      <c r="V9900" s="1"/>
      <c r="W9900" s="1"/>
      <c r="X9900" s="1"/>
      <c r="Y9900" s="1"/>
      <c r="Z9900" s="1"/>
      <c r="AA9900" s="1"/>
      <c r="AB9900" s="1"/>
      <c r="AC9900" s="1"/>
    </row>
    <row r="9901" spans="1:29" ht="15" customHeight="1" x14ac:dyDescent="0.25">
      <c r="A9901" s="342"/>
      <c r="B9901" s="417"/>
      <c r="C9901" s="418"/>
      <c r="S9901" s="367"/>
      <c r="T9901" s="367"/>
      <c r="U9901" s="368"/>
      <c r="V9901" s="1"/>
      <c r="W9901" s="1"/>
      <c r="X9901" s="1"/>
      <c r="Y9901" s="1"/>
      <c r="Z9901" s="1"/>
      <c r="AA9901" s="1"/>
      <c r="AB9901" s="1"/>
      <c r="AC9901" s="1"/>
    </row>
    <row r="9902" spans="1:29" ht="15" customHeight="1" x14ac:dyDescent="0.25">
      <c r="A9902" s="342"/>
      <c r="B9902" s="417"/>
      <c r="C9902" s="418"/>
      <c r="S9902" s="367"/>
      <c r="T9902" s="367"/>
      <c r="U9902" s="368"/>
      <c r="V9902" s="1"/>
      <c r="W9902" s="1"/>
      <c r="X9902" s="1"/>
      <c r="Y9902" s="1"/>
      <c r="Z9902" s="1"/>
      <c r="AA9902" s="1"/>
      <c r="AB9902" s="1"/>
      <c r="AC9902" s="1"/>
    </row>
    <row r="9903" spans="1:29" ht="15" customHeight="1" x14ac:dyDescent="0.25">
      <c r="A9903" s="342"/>
      <c r="B9903" s="417"/>
      <c r="C9903" s="418"/>
      <c r="S9903" s="367"/>
      <c r="T9903" s="367"/>
      <c r="U9903" s="368"/>
      <c r="V9903" s="1"/>
      <c r="W9903" s="1"/>
      <c r="X9903" s="1"/>
      <c r="Y9903" s="1"/>
      <c r="Z9903" s="1"/>
      <c r="AA9903" s="1"/>
      <c r="AB9903" s="1"/>
      <c r="AC9903" s="1"/>
    </row>
    <row r="9904" spans="1:29" ht="15" customHeight="1" x14ac:dyDescent="0.25">
      <c r="A9904" s="342"/>
      <c r="B9904" s="417"/>
      <c r="C9904" s="418"/>
      <c r="S9904" s="367"/>
      <c r="T9904" s="367"/>
      <c r="U9904" s="368"/>
      <c r="V9904" s="1"/>
      <c r="W9904" s="1"/>
      <c r="X9904" s="1"/>
      <c r="Y9904" s="1"/>
      <c r="Z9904" s="1"/>
      <c r="AA9904" s="1"/>
      <c r="AB9904" s="1"/>
      <c r="AC9904" s="1"/>
    </row>
    <row r="9905" spans="1:29" ht="15" customHeight="1" x14ac:dyDescent="0.25">
      <c r="A9905" s="342"/>
      <c r="B9905" s="417"/>
      <c r="C9905" s="418"/>
      <c r="S9905" s="367"/>
      <c r="T9905" s="367"/>
      <c r="U9905" s="368"/>
      <c r="V9905" s="1"/>
      <c r="W9905" s="1"/>
      <c r="X9905" s="1"/>
      <c r="Y9905" s="1"/>
      <c r="Z9905" s="1"/>
      <c r="AA9905" s="1"/>
      <c r="AB9905" s="1"/>
      <c r="AC9905" s="1"/>
    </row>
    <row r="9906" spans="1:29" ht="15" customHeight="1" x14ac:dyDescent="0.25">
      <c r="A9906" s="342"/>
      <c r="B9906" s="417"/>
      <c r="C9906" s="418"/>
      <c r="S9906" s="367"/>
      <c r="T9906" s="367"/>
      <c r="U9906" s="368"/>
      <c r="V9906" s="1"/>
      <c r="W9906" s="1"/>
      <c r="X9906" s="1"/>
      <c r="Y9906" s="1"/>
      <c r="Z9906" s="1"/>
      <c r="AA9906" s="1"/>
      <c r="AB9906" s="1"/>
      <c r="AC9906" s="1"/>
    </row>
    <row r="9907" spans="1:29" ht="15" customHeight="1" x14ac:dyDescent="0.25">
      <c r="A9907" s="342"/>
      <c r="B9907" s="417"/>
      <c r="C9907" s="418"/>
      <c r="S9907" s="367"/>
      <c r="T9907" s="367"/>
      <c r="U9907" s="368"/>
      <c r="V9907" s="1"/>
      <c r="W9907" s="1"/>
      <c r="X9907" s="1"/>
      <c r="Y9907" s="1"/>
      <c r="Z9907" s="1"/>
      <c r="AA9907" s="1"/>
      <c r="AB9907" s="1"/>
      <c r="AC9907" s="1"/>
    </row>
    <row r="9908" spans="1:29" ht="15" customHeight="1" x14ac:dyDescent="0.25">
      <c r="A9908" s="342"/>
      <c r="B9908" s="417"/>
      <c r="C9908" s="418"/>
      <c r="S9908" s="367"/>
      <c r="T9908" s="367"/>
      <c r="U9908" s="368"/>
      <c r="V9908" s="1"/>
      <c r="W9908" s="1"/>
      <c r="X9908" s="1"/>
      <c r="Y9908" s="1"/>
      <c r="Z9908" s="1"/>
      <c r="AA9908" s="1"/>
      <c r="AB9908" s="1"/>
      <c r="AC9908" s="1"/>
    </row>
    <row r="9909" spans="1:29" ht="15" customHeight="1" x14ac:dyDescent="0.25">
      <c r="A9909" s="342"/>
      <c r="B9909" s="417"/>
      <c r="C9909" s="418"/>
      <c r="S9909" s="367"/>
      <c r="T9909" s="367"/>
      <c r="U9909" s="368"/>
      <c r="V9909" s="1"/>
      <c r="W9909" s="1"/>
      <c r="X9909" s="1"/>
      <c r="Y9909" s="1"/>
      <c r="Z9909" s="1"/>
      <c r="AA9909" s="1"/>
      <c r="AB9909" s="1"/>
      <c r="AC9909" s="1"/>
    </row>
    <row r="9910" spans="1:29" ht="15" customHeight="1" x14ac:dyDescent="0.25">
      <c r="A9910" s="342"/>
      <c r="B9910" s="417"/>
      <c r="C9910" s="418"/>
      <c r="S9910" s="367"/>
      <c r="T9910" s="367"/>
      <c r="U9910" s="368"/>
      <c r="V9910" s="1"/>
      <c r="W9910" s="1"/>
      <c r="X9910" s="1"/>
      <c r="Y9910" s="1"/>
      <c r="Z9910" s="1"/>
      <c r="AA9910" s="1"/>
      <c r="AB9910" s="1"/>
      <c r="AC9910" s="1"/>
    </row>
    <row r="9911" spans="1:29" ht="15" customHeight="1" x14ac:dyDescent="0.25">
      <c r="A9911" s="342"/>
      <c r="B9911" s="417"/>
      <c r="C9911" s="418"/>
      <c r="S9911" s="367"/>
      <c r="T9911" s="367"/>
      <c r="U9911" s="368"/>
      <c r="V9911" s="1"/>
      <c r="W9911" s="1"/>
      <c r="X9911" s="1"/>
      <c r="Y9911" s="1"/>
      <c r="Z9911" s="1"/>
      <c r="AA9911" s="1"/>
      <c r="AB9911" s="1"/>
      <c r="AC9911" s="1"/>
    </row>
    <row r="9912" spans="1:29" ht="15" customHeight="1" x14ac:dyDescent="0.25">
      <c r="A9912" s="342"/>
      <c r="B9912" s="417"/>
      <c r="C9912" s="418"/>
      <c r="S9912" s="367"/>
      <c r="T9912" s="367"/>
      <c r="U9912" s="368"/>
      <c r="V9912" s="1"/>
      <c r="W9912" s="1"/>
      <c r="X9912" s="1"/>
      <c r="Y9912" s="1"/>
      <c r="Z9912" s="1"/>
      <c r="AA9912" s="1"/>
      <c r="AB9912" s="1"/>
      <c r="AC9912" s="1"/>
    </row>
    <row r="9913" spans="1:29" ht="15" customHeight="1" x14ac:dyDescent="0.25">
      <c r="A9913" s="342"/>
      <c r="B9913" s="417"/>
      <c r="C9913" s="418"/>
      <c r="S9913" s="367"/>
      <c r="T9913" s="367"/>
      <c r="U9913" s="368"/>
      <c r="V9913" s="1"/>
      <c r="W9913" s="1"/>
      <c r="X9913" s="1"/>
      <c r="Y9913" s="1"/>
      <c r="Z9913" s="1"/>
      <c r="AA9913" s="1"/>
      <c r="AB9913" s="1"/>
      <c r="AC9913" s="1"/>
    </row>
    <row r="9914" spans="1:29" ht="15" customHeight="1" x14ac:dyDescent="0.25">
      <c r="A9914" s="342"/>
      <c r="B9914" s="417"/>
      <c r="C9914" s="418"/>
      <c r="S9914" s="367"/>
      <c r="T9914" s="367"/>
      <c r="U9914" s="368"/>
      <c r="V9914" s="1"/>
      <c r="W9914" s="1"/>
      <c r="X9914" s="1"/>
      <c r="Y9914" s="1"/>
      <c r="Z9914" s="1"/>
      <c r="AA9914" s="1"/>
      <c r="AB9914" s="1"/>
      <c r="AC9914" s="1"/>
    </row>
    <row r="9915" spans="1:29" ht="15" customHeight="1" x14ac:dyDescent="0.25">
      <c r="A9915" s="342"/>
      <c r="B9915" s="417"/>
      <c r="C9915" s="418"/>
      <c r="S9915" s="367"/>
      <c r="T9915" s="367"/>
      <c r="U9915" s="368"/>
      <c r="V9915" s="1"/>
      <c r="W9915" s="1"/>
      <c r="X9915" s="1"/>
      <c r="Y9915" s="1"/>
      <c r="Z9915" s="1"/>
      <c r="AA9915" s="1"/>
      <c r="AB9915" s="1"/>
      <c r="AC9915" s="1"/>
    </row>
    <row r="9916" spans="1:29" ht="15" customHeight="1" x14ac:dyDescent="0.25">
      <c r="A9916" s="342"/>
      <c r="B9916" s="417"/>
      <c r="C9916" s="418"/>
      <c r="S9916" s="367"/>
      <c r="T9916" s="367"/>
      <c r="U9916" s="368"/>
      <c r="V9916" s="1"/>
      <c r="W9916" s="1"/>
      <c r="X9916" s="1"/>
      <c r="Y9916" s="1"/>
      <c r="Z9916" s="1"/>
      <c r="AA9916" s="1"/>
      <c r="AB9916" s="1"/>
      <c r="AC9916" s="1"/>
    </row>
    <row r="9917" spans="1:29" ht="15" customHeight="1" x14ac:dyDescent="0.25">
      <c r="A9917" s="342"/>
      <c r="B9917" s="417"/>
      <c r="C9917" s="418"/>
      <c r="S9917" s="367"/>
      <c r="T9917" s="367"/>
      <c r="U9917" s="368"/>
      <c r="V9917" s="1"/>
      <c r="W9917" s="1"/>
      <c r="X9917" s="1"/>
      <c r="Y9917" s="1"/>
      <c r="Z9917" s="1"/>
      <c r="AA9917" s="1"/>
      <c r="AB9917" s="1"/>
      <c r="AC9917" s="1"/>
    </row>
    <row r="9918" spans="1:29" ht="15" customHeight="1" x14ac:dyDescent="0.25">
      <c r="A9918" s="342"/>
      <c r="B9918" s="417"/>
      <c r="C9918" s="418"/>
      <c r="S9918" s="367"/>
      <c r="T9918" s="367"/>
      <c r="U9918" s="368"/>
      <c r="V9918" s="1"/>
      <c r="W9918" s="1"/>
      <c r="X9918" s="1"/>
      <c r="Y9918" s="1"/>
      <c r="Z9918" s="1"/>
      <c r="AA9918" s="1"/>
      <c r="AB9918" s="1"/>
      <c r="AC9918" s="1"/>
    </row>
    <row r="9919" spans="1:29" ht="15" customHeight="1" x14ac:dyDescent="0.25">
      <c r="A9919" s="342"/>
      <c r="B9919" s="417"/>
      <c r="C9919" s="418"/>
      <c r="S9919" s="367"/>
      <c r="T9919" s="367"/>
      <c r="U9919" s="368"/>
      <c r="V9919" s="1"/>
      <c r="W9919" s="1"/>
      <c r="X9919" s="1"/>
      <c r="Y9919" s="1"/>
      <c r="Z9919" s="1"/>
      <c r="AA9919" s="1"/>
      <c r="AB9919" s="1"/>
      <c r="AC9919" s="1"/>
    </row>
    <row r="9920" spans="1:29" ht="15" customHeight="1" x14ac:dyDescent="0.25">
      <c r="A9920" s="342"/>
      <c r="B9920" s="417"/>
      <c r="C9920" s="418"/>
      <c r="S9920" s="367"/>
      <c r="T9920" s="367"/>
      <c r="U9920" s="368"/>
      <c r="V9920" s="1"/>
      <c r="W9920" s="1"/>
      <c r="X9920" s="1"/>
      <c r="Y9920" s="1"/>
      <c r="Z9920" s="1"/>
      <c r="AA9920" s="1"/>
      <c r="AB9920" s="1"/>
      <c r="AC9920" s="1"/>
    </row>
    <row r="9921" spans="1:29" ht="15" customHeight="1" x14ac:dyDescent="0.25">
      <c r="A9921" s="342"/>
      <c r="B9921" s="417"/>
      <c r="C9921" s="418"/>
      <c r="S9921" s="367"/>
      <c r="T9921" s="367"/>
      <c r="U9921" s="368"/>
      <c r="V9921" s="1"/>
      <c r="W9921" s="1"/>
      <c r="X9921" s="1"/>
      <c r="Y9921" s="1"/>
      <c r="Z9921" s="1"/>
      <c r="AA9921" s="1"/>
      <c r="AB9921" s="1"/>
      <c r="AC9921" s="1"/>
    </row>
    <row r="9922" spans="1:29" ht="15" customHeight="1" x14ac:dyDescent="0.25">
      <c r="A9922" s="342"/>
      <c r="B9922" s="417"/>
      <c r="C9922" s="418"/>
      <c r="S9922" s="367"/>
      <c r="T9922" s="367"/>
      <c r="U9922" s="368"/>
      <c r="V9922" s="1"/>
      <c r="W9922" s="1"/>
      <c r="X9922" s="1"/>
      <c r="Y9922" s="1"/>
      <c r="Z9922" s="1"/>
      <c r="AA9922" s="1"/>
      <c r="AB9922" s="1"/>
      <c r="AC9922" s="1"/>
    </row>
    <row r="9923" spans="1:29" ht="15" customHeight="1" x14ac:dyDescent="0.25">
      <c r="A9923" s="342"/>
      <c r="B9923" s="417"/>
      <c r="C9923" s="418"/>
      <c r="S9923" s="367"/>
      <c r="T9923" s="367"/>
      <c r="U9923" s="368"/>
      <c r="V9923" s="1"/>
      <c r="W9923" s="1"/>
      <c r="X9923" s="1"/>
      <c r="Y9923" s="1"/>
      <c r="Z9923" s="1"/>
      <c r="AA9923" s="1"/>
      <c r="AB9923" s="1"/>
      <c r="AC9923" s="1"/>
    </row>
    <row r="9924" spans="1:29" ht="15" customHeight="1" x14ac:dyDescent="0.25">
      <c r="A9924" s="342"/>
      <c r="B9924" s="417"/>
      <c r="C9924" s="418"/>
      <c r="S9924" s="367"/>
      <c r="T9924" s="367"/>
      <c r="U9924" s="368"/>
      <c r="V9924" s="1"/>
      <c r="W9924" s="1"/>
      <c r="X9924" s="1"/>
      <c r="Y9924" s="1"/>
      <c r="Z9924" s="1"/>
      <c r="AA9924" s="1"/>
      <c r="AB9924" s="1"/>
      <c r="AC9924" s="1"/>
    </row>
    <row r="9925" spans="1:29" ht="15" customHeight="1" x14ac:dyDescent="0.25">
      <c r="A9925" s="342"/>
      <c r="B9925" s="417"/>
      <c r="C9925" s="418"/>
      <c r="S9925" s="367"/>
      <c r="T9925" s="367"/>
      <c r="U9925" s="368"/>
      <c r="V9925" s="1"/>
      <c r="W9925" s="1"/>
      <c r="X9925" s="1"/>
      <c r="Y9925" s="1"/>
      <c r="Z9925" s="1"/>
      <c r="AA9925" s="1"/>
      <c r="AB9925" s="1"/>
      <c r="AC9925" s="1"/>
    </row>
    <row r="9926" spans="1:29" ht="15" customHeight="1" x14ac:dyDescent="0.25">
      <c r="A9926" s="342"/>
      <c r="B9926" s="417"/>
      <c r="C9926" s="418"/>
      <c r="S9926" s="367"/>
      <c r="T9926" s="367"/>
      <c r="U9926" s="368"/>
      <c r="V9926" s="1"/>
      <c r="W9926" s="1"/>
      <c r="X9926" s="1"/>
      <c r="Y9926" s="1"/>
      <c r="Z9926" s="1"/>
      <c r="AA9926" s="1"/>
      <c r="AB9926" s="1"/>
      <c r="AC9926" s="1"/>
    </row>
    <row r="9927" spans="1:29" ht="15" customHeight="1" x14ac:dyDescent="0.25">
      <c r="A9927" s="342"/>
      <c r="B9927" s="417"/>
      <c r="C9927" s="418"/>
      <c r="S9927" s="367"/>
      <c r="T9927" s="367"/>
      <c r="U9927" s="368"/>
      <c r="V9927" s="1"/>
      <c r="W9927" s="1"/>
      <c r="X9927" s="1"/>
      <c r="Y9927" s="1"/>
      <c r="Z9927" s="1"/>
      <c r="AA9927" s="1"/>
      <c r="AB9927" s="1"/>
      <c r="AC9927" s="1"/>
    </row>
    <row r="9928" spans="1:29" ht="15" customHeight="1" x14ac:dyDescent="0.25">
      <c r="A9928" s="342"/>
      <c r="B9928" s="417"/>
      <c r="C9928" s="418"/>
      <c r="S9928" s="367"/>
      <c r="T9928" s="367"/>
      <c r="U9928" s="368"/>
      <c r="V9928" s="1"/>
      <c r="W9928" s="1"/>
      <c r="X9928" s="1"/>
      <c r="Y9928" s="1"/>
      <c r="Z9928" s="1"/>
      <c r="AA9928" s="1"/>
      <c r="AB9928" s="1"/>
      <c r="AC9928" s="1"/>
    </row>
    <row r="9929" spans="1:29" ht="15" customHeight="1" x14ac:dyDescent="0.25">
      <c r="A9929" s="342"/>
      <c r="B9929" s="417"/>
      <c r="C9929" s="418"/>
      <c r="S9929" s="367"/>
      <c r="T9929" s="367"/>
      <c r="U9929" s="368"/>
      <c r="V9929" s="1"/>
      <c r="W9929" s="1"/>
      <c r="X9929" s="1"/>
      <c r="Y9929" s="1"/>
      <c r="Z9929" s="1"/>
      <c r="AA9929" s="1"/>
      <c r="AB9929" s="1"/>
      <c r="AC9929" s="1"/>
    </row>
    <row r="9930" spans="1:29" ht="15" customHeight="1" x14ac:dyDescent="0.25">
      <c r="A9930" s="342"/>
      <c r="B9930" s="417"/>
      <c r="C9930" s="418"/>
      <c r="S9930" s="367"/>
      <c r="T9930" s="367"/>
      <c r="U9930" s="368"/>
      <c r="V9930" s="1"/>
      <c r="W9930" s="1"/>
      <c r="X9930" s="1"/>
      <c r="Y9930" s="1"/>
      <c r="Z9930" s="1"/>
      <c r="AA9930" s="1"/>
      <c r="AB9930" s="1"/>
      <c r="AC9930" s="1"/>
    </row>
    <row r="9931" spans="1:29" ht="15" customHeight="1" x14ac:dyDescent="0.25">
      <c r="A9931" s="342"/>
      <c r="B9931" s="417"/>
      <c r="C9931" s="418"/>
      <c r="S9931" s="367"/>
      <c r="T9931" s="367"/>
      <c r="U9931" s="368"/>
      <c r="V9931" s="1"/>
      <c r="W9931" s="1"/>
      <c r="X9931" s="1"/>
      <c r="Y9931" s="1"/>
      <c r="Z9931" s="1"/>
      <c r="AA9931" s="1"/>
      <c r="AB9931" s="1"/>
      <c r="AC9931" s="1"/>
    </row>
    <row r="9932" spans="1:29" ht="15" customHeight="1" x14ac:dyDescent="0.25">
      <c r="A9932" s="342"/>
      <c r="B9932" s="417"/>
      <c r="C9932" s="418"/>
      <c r="S9932" s="367"/>
      <c r="T9932" s="367"/>
      <c r="U9932" s="368"/>
      <c r="V9932" s="1"/>
      <c r="W9932" s="1"/>
      <c r="X9932" s="1"/>
      <c r="Y9932" s="1"/>
      <c r="Z9932" s="1"/>
      <c r="AA9932" s="1"/>
      <c r="AB9932" s="1"/>
      <c r="AC9932" s="1"/>
    </row>
    <row r="9933" spans="1:29" ht="15" customHeight="1" x14ac:dyDescent="0.25">
      <c r="A9933" s="342"/>
      <c r="B9933" s="417"/>
      <c r="C9933" s="418"/>
      <c r="S9933" s="367"/>
      <c r="T9933" s="367"/>
      <c r="U9933" s="368"/>
      <c r="V9933" s="1"/>
      <c r="W9933" s="1"/>
      <c r="X9933" s="1"/>
      <c r="Y9933" s="1"/>
      <c r="Z9933" s="1"/>
      <c r="AA9933" s="1"/>
      <c r="AB9933" s="1"/>
      <c r="AC9933" s="1"/>
    </row>
    <row r="9934" spans="1:29" ht="15" customHeight="1" x14ac:dyDescent="0.25">
      <c r="A9934" s="342"/>
      <c r="B9934" s="417"/>
      <c r="C9934" s="418"/>
      <c r="S9934" s="367"/>
      <c r="T9934" s="367"/>
      <c r="U9934" s="368"/>
      <c r="V9934" s="1"/>
      <c r="W9934" s="1"/>
      <c r="X9934" s="1"/>
      <c r="Y9934" s="1"/>
      <c r="Z9934" s="1"/>
      <c r="AA9934" s="1"/>
      <c r="AB9934" s="1"/>
      <c r="AC9934" s="1"/>
    </row>
    <row r="9935" spans="1:29" ht="15" customHeight="1" x14ac:dyDescent="0.25">
      <c r="A9935" s="342"/>
      <c r="B9935" s="417"/>
      <c r="C9935" s="418"/>
      <c r="S9935" s="367"/>
      <c r="T9935" s="367"/>
      <c r="U9935" s="368"/>
      <c r="V9935" s="1"/>
      <c r="W9935" s="1"/>
      <c r="X9935" s="1"/>
      <c r="Y9935" s="1"/>
      <c r="Z9935" s="1"/>
      <c r="AA9935" s="1"/>
      <c r="AB9935" s="1"/>
      <c r="AC9935" s="1"/>
    </row>
    <row r="9936" spans="1:29" ht="15" customHeight="1" x14ac:dyDescent="0.25">
      <c r="A9936" s="342"/>
      <c r="B9936" s="417"/>
      <c r="C9936" s="418"/>
      <c r="S9936" s="367"/>
      <c r="T9936" s="367"/>
      <c r="U9936" s="368"/>
      <c r="V9936" s="1"/>
      <c r="W9936" s="1"/>
      <c r="X9936" s="1"/>
      <c r="Y9936" s="1"/>
      <c r="Z9936" s="1"/>
      <c r="AA9936" s="1"/>
      <c r="AB9936" s="1"/>
      <c r="AC9936" s="1"/>
    </row>
    <row r="9937" spans="1:29" ht="15" customHeight="1" x14ac:dyDescent="0.25">
      <c r="A9937" s="342"/>
      <c r="B9937" s="417"/>
      <c r="C9937" s="418"/>
      <c r="S9937" s="367"/>
      <c r="T9937" s="367"/>
      <c r="U9937" s="368"/>
      <c r="V9937" s="1"/>
      <c r="W9937" s="1"/>
      <c r="X9937" s="1"/>
      <c r="Y9937" s="1"/>
      <c r="Z9937" s="1"/>
      <c r="AA9937" s="1"/>
      <c r="AB9937" s="1"/>
      <c r="AC9937" s="1"/>
    </row>
    <row r="9938" spans="1:29" ht="15" customHeight="1" x14ac:dyDescent="0.25">
      <c r="A9938" s="342"/>
      <c r="B9938" s="417"/>
      <c r="C9938" s="418"/>
      <c r="S9938" s="367"/>
      <c r="T9938" s="367"/>
      <c r="U9938" s="368"/>
      <c r="V9938" s="1"/>
      <c r="W9938" s="1"/>
      <c r="X9938" s="1"/>
      <c r="Y9938" s="1"/>
      <c r="Z9938" s="1"/>
      <c r="AA9938" s="1"/>
      <c r="AB9938" s="1"/>
      <c r="AC9938" s="1"/>
    </row>
    <row r="9939" spans="1:29" ht="15" customHeight="1" x14ac:dyDescent="0.25">
      <c r="A9939" s="342"/>
      <c r="B9939" s="417"/>
      <c r="C9939" s="418"/>
      <c r="S9939" s="367"/>
      <c r="T9939" s="367"/>
      <c r="U9939" s="368"/>
      <c r="V9939" s="1"/>
      <c r="W9939" s="1"/>
      <c r="X9939" s="1"/>
      <c r="Y9939" s="1"/>
      <c r="Z9939" s="1"/>
      <c r="AA9939" s="1"/>
      <c r="AB9939" s="1"/>
      <c r="AC9939" s="1"/>
    </row>
    <row r="9940" spans="1:29" ht="15" customHeight="1" x14ac:dyDescent="0.25">
      <c r="A9940" s="342"/>
      <c r="B9940" s="417"/>
      <c r="C9940" s="418"/>
      <c r="S9940" s="367"/>
      <c r="T9940" s="367"/>
      <c r="U9940" s="368"/>
      <c r="V9940" s="1"/>
      <c r="W9940" s="1"/>
      <c r="X9940" s="1"/>
      <c r="Y9940" s="1"/>
      <c r="Z9940" s="1"/>
      <c r="AA9940" s="1"/>
      <c r="AB9940" s="1"/>
      <c r="AC9940" s="1"/>
    </row>
    <row r="9941" spans="1:29" ht="15" customHeight="1" x14ac:dyDescent="0.25">
      <c r="A9941" s="342"/>
      <c r="B9941" s="417"/>
      <c r="C9941" s="418"/>
      <c r="S9941" s="367"/>
      <c r="T9941" s="367"/>
      <c r="U9941" s="368"/>
      <c r="V9941" s="1"/>
      <c r="W9941" s="1"/>
      <c r="X9941" s="1"/>
      <c r="Y9941" s="1"/>
      <c r="Z9941" s="1"/>
      <c r="AA9941" s="1"/>
      <c r="AB9941" s="1"/>
      <c r="AC9941" s="1"/>
    </row>
    <row r="9942" spans="1:29" ht="15" customHeight="1" x14ac:dyDescent="0.25">
      <c r="A9942" s="342"/>
      <c r="B9942" s="417"/>
      <c r="C9942" s="418"/>
      <c r="S9942" s="367"/>
      <c r="T9942" s="367"/>
      <c r="U9942" s="368"/>
      <c r="V9942" s="1"/>
      <c r="W9942" s="1"/>
      <c r="X9942" s="1"/>
      <c r="Y9942" s="1"/>
      <c r="Z9942" s="1"/>
      <c r="AA9942" s="1"/>
      <c r="AB9942" s="1"/>
      <c r="AC9942" s="1"/>
    </row>
    <row r="9943" spans="1:29" ht="15" customHeight="1" x14ac:dyDescent="0.25">
      <c r="A9943" s="342"/>
      <c r="B9943" s="417"/>
      <c r="C9943" s="418"/>
      <c r="S9943" s="367"/>
      <c r="T9943" s="367"/>
      <c r="U9943" s="368"/>
      <c r="V9943" s="1"/>
      <c r="W9943" s="1"/>
      <c r="X9943" s="1"/>
      <c r="Y9943" s="1"/>
      <c r="Z9943" s="1"/>
      <c r="AA9943" s="1"/>
      <c r="AB9943" s="1"/>
      <c r="AC9943" s="1"/>
    </row>
    <row r="9944" spans="1:29" ht="15" customHeight="1" x14ac:dyDescent="0.25">
      <c r="A9944" s="342"/>
      <c r="B9944" s="417"/>
      <c r="C9944" s="418"/>
      <c r="S9944" s="367"/>
      <c r="T9944" s="367"/>
      <c r="U9944" s="368"/>
      <c r="V9944" s="1"/>
      <c r="W9944" s="1"/>
      <c r="X9944" s="1"/>
      <c r="Y9944" s="1"/>
      <c r="Z9944" s="1"/>
      <c r="AA9944" s="1"/>
      <c r="AB9944" s="1"/>
      <c r="AC9944" s="1"/>
    </row>
    <row r="9945" spans="1:29" ht="15" customHeight="1" x14ac:dyDescent="0.25">
      <c r="A9945" s="342"/>
      <c r="B9945" s="417"/>
      <c r="C9945" s="418"/>
      <c r="S9945" s="367"/>
      <c r="T9945" s="367"/>
      <c r="U9945" s="368"/>
      <c r="V9945" s="1"/>
      <c r="W9945" s="1"/>
      <c r="X9945" s="1"/>
      <c r="Y9945" s="1"/>
      <c r="Z9945" s="1"/>
      <c r="AA9945" s="1"/>
      <c r="AB9945" s="1"/>
      <c r="AC9945" s="1"/>
    </row>
    <row r="9946" spans="1:29" ht="15" customHeight="1" x14ac:dyDescent="0.25">
      <c r="A9946" s="342"/>
      <c r="B9946" s="417"/>
      <c r="C9946" s="418"/>
      <c r="S9946" s="367"/>
      <c r="T9946" s="367"/>
      <c r="U9946" s="368"/>
      <c r="V9946" s="1"/>
      <c r="W9946" s="1"/>
      <c r="X9946" s="1"/>
      <c r="Y9946" s="1"/>
      <c r="Z9946" s="1"/>
      <c r="AA9946" s="1"/>
      <c r="AB9946" s="1"/>
      <c r="AC9946" s="1"/>
    </row>
    <row r="9947" spans="1:29" ht="15" customHeight="1" x14ac:dyDescent="0.25">
      <c r="A9947" s="342"/>
      <c r="B9947" s="417"/>
      <c r="C9947" s="418"/>
      <c r="S9947" s="367"/>
      <c r="T9947" s="367"/>
      <c r="U9947" s="368"/>
      <c r="V9947" s="1"/>
      <c r="W9947" s="1"/>
      <c r="X9947" s="1"/>
      <c r="Y9947" s="1"/>
      <c r="Z9947" s="1"/>
      <c r="AA9947" s="1"/>
      <c r="AB9947" s="1"/>
      <c r="AC9947" s="1"/>
    </row>
    <row r="9948" spans="1:29" ht="15" customHeight="1" x14ac:dyDescent="0.25">
      <c r="A9948" s="342"/>
      <c r="B9948" s="417"/>
      <c r="C9948" s="418"/>
      <c r="S9948" s="367"/>
      <c r="T9948" s="367"/>
      <c r="U9948" s="368"/>
      <c r="V9948" s="1"/>
      <c r="W9948" s="1"/>
      <c r="X9948" s="1"/>
      <c r="Y9948" s="1"/>
      <c r="Z9948" s="1"/>
      <c r="AA9948" s="1"/>
      <c r="AB9948" s="1"/>
      <c r="AC9948" s="1"/>
    </row>
    <row r="9949" spans="1:29" ht="15" customHeight="1" x14ac:dyDescent="0.25">
      <c r="A9949" s="342"/>
      <c r="B9949" s="417"/>
      <c r="C9949" s="418"/>
      <c r="S9949" s="367"/>
      <c r="T9949" s="367"/>
      <c r="U9949" s="368"/>
      <c r="V9949" s="1"/>
      <c r="W9949" s="1"/>
      <c r="X9949" s="1"/>
      <c r="Y9949" s="1"/>
      <c r="Z9949" s="1"/>
      <c r="AA9949" s="1"/>
      <c r="AB9949" s="1"/>
      <c r="AC9949" s="1"/>
    </row>
    <row r="9950" spans="1:29" ht="15" customHeight="1" x14ac:dyDescent="0.25">
      <c r="A9950" s="342"/>
      <c r="B9950" s="417"/>
      <c r="C9950" s="418"/>
      <c r="S9950" s="367"/>
      <c r="T9950" s="367"/>
      <c r="U9950" s="368"/>
      <c r="V9950" s="1"/>
      <c r="W9950" s="1"/>
      <c r="X9950" s="1"/>
      <c r="Y9950" s="1"/>
      <c r="Z9950" s="1"/>
      <c r="AA9950" s="1"/>
      <c r="AB9950" s="1"/>
      <c r="AC9950" s="1"/>
    </row>
    <row r="9951" spans="1:29" ht="15" customHeight="1" x14ac:dyDescent="0.25">
      <c r="A9951" s="342"/>
      <c r="B9951" s="417"/>
      <c r="C9951" s="418"/>
      <c r="S9951" s="367"/>
      <c r="T9951" s="367"/>
      <c r="U9951" s="368"/>
      <c r="V9951" s="1"/>
      <c r="W9951" s="1"/>
      <c r="X9951" s="1"/>
      <c r="Y9951" s="1"/>
      <c r="Z9951" s="1"/>
      <c r="AA9951" s="1"/>
      <c r="AB9951" s="1"/>
      <c r="AC9951" s="1"/>
    </row>
    <row r="9952" spans="1:29" ht="15" customHeight="1" x14ac:dyDescent="0.25">
      <c r="A9952" s="342"/>
      <c r="B9952" s="417"/>
      <c r="C9952" s="418"/>
      <c r="S9952" s="367"/>
      <c r="T9952" s="367"/>
      <c r="U9952" s="368"/>
      <c r="V9952" s="1"/>
      <c r="W9952" s="1"/>
      <c r="X9952" s="1"/>
      <c r="Y9952" s="1"/>
      <c r="Z9952" s="1"/>
      <c r="AA9952" s="1"/>
      <c r="AB9952" s="1"/>
      <c r="AC9952" s="1"/>
    </row>
    <row r="9953" spans="1:29" ht="15" customHeight="1" x14ac:dyDescent="0.25">
      <c r="A9953" s="342"/>
      <c r="B9953" s="417"/>
      <c r="C9953" s="418"/>
      <c r="S9953" s="367"/>
      <c r="T9953" s="367"/>
      <c r="U9953" s="368"/>
      <c r="V9953" s="1"/>
      <c r="W9953" s="1"/>
      <c r="X9953" s="1"/>
      <c r="Y9953" s="1"/>
      <c r="Z9953" s="1"/>
      <c r="AA9953" s="1"/>
      <c r="AB9953" s="1"/>
      <c r="AC9953" s="1"/>
    </row>
    <row r="9954" spans="1:29" ht="15" customHeight="1" x14ac:dyDescent="0.25">
      <c r="A9954" s="342"/>
      <c r="B9954" s="417"/>
      <c r="C9954" s="418"/>
      <c r="S9954" s="367"/>
      <c r="T9954" s="367"/>
      <c r="U9954" s="368"/>
      <c r="V9954" s="1"/>
      <c r="W9954" s="1"/>
      <c r="X9954" s="1"/>
      <c r="Y9954" s="1"/>
      <c r="Z9954" s="1"/>
      <c r="AA9954" s="1"/>
      <c r="AB9954" s="1"/>
      <c r="AC9954" s="1"/>
    </row>
    <row r="9955" spans="1:29" ht="15" customHeight="1" x14ac:dyDescent="0.25">
      <c r="A9955" s="342"/>
      <c r="B9955" s="417"/>
      <c r="C9955" s="418"/>
      <c r="S9955" s="367"/>
      <c r="T9955" s="367"/>
      <c r="U9955" s="368"/>
      <c r="V9955" s="1"/>
      <c r="W9955" s="1"/>
      <c r="X9955" s="1"/>
      <c r="Y9955" s="1"/>
      <c r="Z9955" s="1"/>
      <c r="AA9955" s="1"/>
      <c r="AB9955" s="1"/>
      <c r="AC9955" s="1"/>
    </row>
    <row r="9956" spans="1:29" ht="15" customHeight="1" x14ac:dyDescent="0.25">
      <c r="A9956" s="342"/>
      <c r="B9956" s="417"/>
      <c r="C9956" s="418"/>
      <c r="S9956" s="367"/>
      <c r="T9956" s="367"/>
      <c r="U9956" s="368"/>
      <c r="V9956" s="1"/>
      <c r="W9956" s="1"/>
      <c r="X9956" s="1"/>
      <c r="Y9956" s="1"/>
      <c r="Z9956" s="1"/>
      <c r="AA9956" s="1"/>
      <c r="AB9956" s="1"/>
      <c r="AC9956" s="1"/>
    </row>
    <row r="9957" spans="1:29" ht="15" customHeight="1" x14ac:dyDescent="0.25">
      <c r="A9957" s="342"/>
      <c r="B9957" s="417"/>
      <c r="C9957" s="418"/>
      <c r="S9957" s="367"/>
      <c r="T9957" s="367"/>
      <c r="U9957" s="368"/>
      <c r="V9957" s="1"/>
      <c r="W9957" s="1"/>
      <c r="X9957" s="1"/>
      <c r="Y9957" s="1"/>
      <c r="Z9957" s="1"/>
      <c r="AA9957" s="1"/>
      <c r="AB9957" s="1"/>
      <c r="AC9957" s="1"/>
    </row>
    <row r="9958" spans="1:29" ht="15" customHeight="1" x14ac:dyDescent="0.25">
      <c r="A9958" s="342"/>
      <c r="B9958" s="417"/>
      <c r="C9958" s="418"/>
      <c r="S9958" s="367"/>
      <c r="T9958" s="367"/>
      <c r="U9958" s="368"/>
      <c r="V9958" s="1"/>
      <c r="W9958" s="1"/>
      <c r="X9958" s="1"/>
      <c r="Y9958" s="1"/>
      <c r="Z9958" s="1"/>
      <c r="AA9958" s="1"/>
      <c r="AB9958" s="1"/>
      <c r="AC9958" s="1"/>
    </row>
    <row r="9959" spans="1:29" ht="15" customHeight="1" x14ac:dyDescent="0.25">
      <c r="A9959" s="342"/>
      <c r="B9959" s="417"/>
      <c r="C9959" s="418"/>
      <c r="S9959" s="367"/>
      <c r="T9959" s="367"/>
      <c r="U9959" s="368"/>
      <c r="V9959" s="1"/>
      <c r="W9959" s="1"/>
      <c r="X9959" s="1"/>
      <c r="Y9959" s="1"/>
      <c r="Z9959" s="1"/>
      <c r="AA9959" s="1"/>
      <c r="AB9959" s="1"/>
      <c r="AC9959" s="1"/>
    </row>
    <row r="9960" spans="1:29" ht="15" customHeight="1" x14ac:dyDescent="0.25">
      <c r="A9960" s="342"/>
      <c r="B9960" s="417"/>
      <c r="C9960" s="418"/>
      <c r="S9960" s="367"/>
      <c r="T9960" s="367"/>
      <c r="U9960" s="368"/>
      <c r="V9960" s="1"/>
      <c r="W9960" s="1"/>
      <c r="X9960" s="1"/>
      <c r="Y9960" s="1"/>
      <c r="Z9960" s="1"/>
      <c r="AA9960" s="1"/>
      <c r="AB9960" s="1"/>
      <c r="AC9960" s="1"/>
    </row>
    <row r="9961" spans="1:29" ht="15" customHeight="1" x14ac:dyDescent="0.25">
      <c r="A9961" s="342"/>
      <c r="B9961" s="417"/>
      <c r="C9961" s="418"/>
      <c r="S9961" s="367"/>
      <c r="T9961" s="367"/>
      <c r="U9961" s="368"/>
      <c r="V9961" s="1"/>
      <c r="W9961" s="1"/>
      <c r="X9961" s="1"/>
      <c r="Y9961" s="1"/>
      <c r="Z9961" s="1"/>
      <c r="AA9961" s="1"/>
      <c r="AB9961" s="1"/>
      <c r="AC9961" s="1"/>
    </row>
    <row r="9962" spans="1:29" ht="15" customHeight="1" x14ac:dyDescent="0.25">
      <c r="A9962" s="342"/>
      <c r="B9962" s="417"/>
      <c r="C9962" s="418"/>
      <c r="S9962" s="367"/>
      <c r="T9962" s="367"/>
      <c r="U9962" s="368"/>
      <c r="V9962" s="1"/>
      <c r="W9962" s="1"/>
      <c r="X9962" s="1"/>
      <c r="Y9962" s="1"/>
      <c r="Z9962" s="1"/>
      <c r="AA9962" s="1"/>
      <c r="AB9962" s="1"/>
      <c r="AC9962" s="1"/>
    </row>
    <row r="9963" spans="1:29" ht="15" customHeight="1" x14ac:dyDescent="0.25">
      <c r="A9963" s="342"/>
      <c r="B9963" s="417"/>
      <c r="C9963" s="418"/>
      <c r="S9963" s="367"/>
      <c r="T9963" s="367"/>
      <c r="U9963" s="368"/>
      <c r="V9963" s="1"/>
      <c r="W9963" s="1"/>
      <c r="X9963" s="1"/>
      <c r="Y9963" s="1"/>
      <c r="Z9963" s="1"/>
      <c r="AA9963" s="1"/>
      <c r="AB9963" s="1"/>
      <c r="AC9963" s="1"/>
    </row>
    <row r="9964" spans="1:29" ht="15" customHeight="1" x14ac:dyDescent="0.25">
      <c r="A9964" s="342"/>
      <c r="B9964" s="417"/>
      <c r="C9964" s="418"/>
      <c r="S9964" s="367"/>
      <c r="T9964" s="367"/>
      <c r="U9964" s="368"/>
      <c r="V9964" s="1"/>
      <c r="W9964" s="1"/>
      <c r="X9964" s="1"/>
      <c r="Y9964" s="1"/>
      <c r="Z9964" s="1"/>
      <c r="AA9964" s="1"/>
      <c r="AB9964" s="1"/>
      <c r="AC9964" s="1"/>
    </row>
    <row r="9965" spans="1:29" ht="15" customHeight="1" x14ac:dyDescent="0.25">
      <c r="A9965" s="342"/>
      <c r="B9965" s="417"/>
      <c r="C9965" s="418"/>
      <c r="S9965" s="367"/>
      <c r="T9965" s="367"/>
      <c r="U9965" s="368"/>
      <c r="V9965" s="1"/>
      <c r="W9965" s="1"/>
      <c r="X9965" s="1"/>
      <c r="Y9965" s="1"/>
      <c r="Z9965" s="1"/>
      <c r="AA9965" s="1"/>
      <c r="AB9965" s="1"/>
      <c r="AC9965" s="1"/>
    </row>
    <row r="9966" spans="1:29" ht="15" customHeight="1" x14ac:dyDescent="0.25">
      <c r="A9966" s="342"/>
      <c r="B9966" s="417"/>
      <c r="C9966" s="418"/>
      <c r="S9966" s="367"/>
      <c r="T9966" s="367"/>
      <c r="U9966" s="368"/>
      <c r="V9966" s="1"/>
      <c r="W9966" s="1"/>
      <c r="X9966" s="1"/>
      <c r="Y9966" s="1"/>
      <c r="Z9966" s="1"/>
      <c r="AA9966" s="1"/>
      <c r="AB9966" s="1"/>
      <c r="AC9966" s="1"/>
    </row>
    <row r="9967" spans="1:29" ht="15" customHeight="1" x14ac:dyDescent="0.25">
      <c r="A9967" s="342"/>
      <c r="B9967" s="417"/>
      <c r="C9967" s="418"/>
      <c r="S9967" s="367"/>
      <c r="T9967" s="367"/>
      <c r="U9967" s="368"/>
      <c r="V9967" s="1"/>
      <c r="W9967" s="1"/>
      <c r="X9967" s="1"/>
      <c r="Y9967" s="1"/>
      <c r="Z9967" s="1"/>
      <c r="AA9967" s="1"/>
      <c r="AB9967" s="1"/>
      <c r="AC9967" s="1"/>
    </row>
    <row r="9968" spans="1:29" ht="15" customHeight="1" x14ac:dyDescent="0.25">
      <c r="A9968" s="342"/>
      <c r="B9968" s="417"/>
      <c r="C9968" s="418"/>
      <c r="S9968" s="367"/>
      <c r="T9968" s="367"/>
      <c r="U9968" s="368"/>
      <c r="V9968" s="1"/>
      <c r="W9968" s="1"/>
      <c r="X9968" s="1"/>
      <c r="Y9968" s="1"/>
      <c r="Z9968" s="1"/>
      <c r="AA9968" s="1"/>
      <c r="AB9968" s="1"/>
      <c r="AC9968" s="1"/>
    </row>
    <row r="9969" spans="1:29" ht="15" customHeight="1" x14ac:dyDescent="0.25">
      <c r="A9969" s="342"/>
      <c r="B9969" s="417"/>
      <c r="C9969" s="418"/>
      <c r="S9969" s="367"/>
      <c r="T9969" s="367"/>
      <c r="U9969" s="368"/>
      <c r="V9969" s="1"/>
      <c r="W9969" s="1"/>
      <c r="X9969" s="1"/>
      <c r="Y9969" s="1"/>
      <c r="Z9969" s="1"/>
      <c r="AA9969" s="1"/>
      <c r="AB9969" s="1"/>
      <c r="AC9969" s="1"/>
    </row>
    <row r="9970" spans="1:29" ht="15" customHeight="1" x14ac:dyDescent="0.25">
      <c r="A9970" s="342"/>
      <c r="B9970" s="417"/>
      <c r="C9970" s="418"/>
      <c r="S9970" s="367"/>
      <c r="T9970" s="367"/>
      <c r="U9970" s="368"/>
      <c r="V9970" s="1"/>
      <c r="W9970" s="1"/>
      <c r="X9970" s="1"/>
      <c r="Y9970" s="1"/>
      <c r="Z9970" s="1"/>
      <c r="AA9970" s="1"/>
      <c r="AB9970" s="1"/>
      <c r="AC9970" s="1"/>
    </row>
    <row r="9971" spans="1:29" ht="15" customHeight="1" x14ac:dyDescent="0.25">
      <c r="A9971" s="342"/>
      <c r="B9971" s="417"/>
      <c r="C9971" s="418"/>
      <c r="S9971" s="367"/>
      <c r="T9971" s="367"/>
      <c r="U9971" s="368"/>
      <c r="V9971" s="1"/>
      <c r="W9971" s="1"/>
      <c r="X9971" s="1"/>
      <c r="Y9971" s="1"/>
      <c r="Z9971" s="1"/>
      <c r="AA9971" s="1"/>
      <c r="AB9971" s="1"/>
      <c r="AC9971" s="1"/>
    </row>
    <row r="9972" spans="1:29" ht="15" customHeight="1" x14ac:dyDescent="0.25">
      <c r="A9972" s="342"/>
      <c r="B9972" s="417"/>
      <c r="C9972" s="418"/>
      <c r="S9972" s="367"/>
      <c r="T9972" s="367"/>
      <c r="U9972" s="368"/>
      <c r="V9972" s="1"/>
      <c r="W9972" s="1"/>
      <c r="X9972" s="1"/>
      <c r="Y9972" s="1"/>
      <c r="Z9972" s="1"/>
      <c r="AA9972" s="1"/>
      <c r="AB9972" s="1"/>
      <c r="AC9972" s="1"/>
    </row>
    <row r="9973" spans="1:29" ht="15" customHeight="1" x14ac:dyDescent="0.25">
      <c r="A9973" s="342"/>
      <c r="B9973" s="417"/>
      <c r="C9973" s="418"/>
      <c r="S9973" s="367"/>
      <c r="T9973" s="367"/>
      <c r="U9973" s="368"/>
      <c r="V9973" s="1"/>
      <c r="W9973" s="1"/>
      <c r="X9973" s="1"/>
      <c r="Y9973" s="1"/>
      <c r="Z9973" s="1"/>
      <c r="AA9973" s="1"/>
      <c r="AB9973" s="1"/>
      <c r="AC9973" s="1"/>
    </row>
    <row r="9974" spans="1:29" ht="15" customHeight="1" x14ac:dyDescent="0.25">
      <c r="A9974" s="342"/>
      <c r="B9974" s="417"/>
      <c r="C9974" s="418"/>
      <c r="S9974" s="367"/>
      <c r="T9974" s="367"/>
      <c r="U9974" s="368"/>
      <c r="V9974" s="1"/>
      <c r="W9974" s="1"/>
      <c r="X9974" s="1"/>
      <c r="Y9974" s="1"/>
      <c r="Z9974" s="1"/>
      <c r="AA9974" s="1"/>
      <c r="AB9974" s="1"/>
      <c r="AC9974" s="1"/>
    </row>
    <row r="9975" spans="1:29" ht="15" customHeight="1" x14ac:dyDescent="0.25">
      <c r="A9975" s="342"/>
      <c r="B9975" s="417"/>
      <c r="C9975" s="418"/>
      <c r="S9975" s="367"/>
      <c r="T9975" s="367"/>
      <c r="U9975" s="368"/>
      <c r="V9975" s="1"/>
      <c r="W9975" s="1"/>
      <c r="X9975" s="1"/>
      <c r="Y9975" s="1"/>
      <c r="Z9975" s="1"/>
      <c r="AA9975" s="1"/>
      <c r="AB9975" s="1"/>
      <c r="AC9975" s="1"/>
    </row>
    <row r="9976" spans="1:29" ht="15" customHeight="1" x14ac:dyDescent="0.25">
      <c r="A9976" s="342"/>
      <c r="B9976" s="417"/>
      <c r="C9976" s="418"/>
      <c r="S9976" s="367"/>
      <c r="T9976" s="367"/>
      <c r="U9976" s="368"/>
      <c r="V9976" s="1"/>
      <c r="W9976" s="1"/>
      <c r="X9976" s="1"/>
      <c r="Y9976" s="1"/>
      <c r="Z9976" s="1"/>
      <c r="AA9976" s="1"/>
      <c r="AB9976" s="1"/>
      <c r="AC9976" s="1"/>
    </row>
    <row r="9977" spans="1:29" ht="15" customHeight="1" x14ac:dyDescent="0.25">
      <c r="A9977" s="342"/>
      <c r="B9977" s="417"/>
      <c r="C9977" s="418"/>
      <c r="S9977" s="367"/>
      <c r="T9977" s="367"/>
      <c r="U9977" s="368"/>
      <c r="V9977" s="1"/>
      <c r="W9977" s="1"/>
      <c r="X9977" s="1"/>
      <c r="Y9977" s="1"/>
      <c r="Z9977" s="1"/>
      <c r="AA9977" s="1"/>
      <c r="AB9977" s="1"/>
      <c r="AC9977" s="1"/>
    </row>
    <row r="9978" spans="1:29" ht="15" customHeight="1" x14ac:dyDescent="0.25">
      <c r="A9978" s="342"/>
      <c r="B9978" s="417"/>
      <c r="C9978" s="418"/>
      <c r="S9978" s="367"/>
      <c r="T9978" s="367"/>
      <c r="U9978" s="368"/>
      <c r="V9978" s="1"/>
      <c r="W9978" s="1"/>
      <c r="X9978" s="1"/>
      <c r="Y9978" s="1"/>
      <c r="Z9978" s="1"/>
      <c r="AA9978" s="1"/>
      <c r="AB9978" s="1"/>
      <c r="AC9978" s="1"/>
    </row>
    <row r="9979" spans="1:29" ht="15" customHeight="1" x14ac:dyDescent="0.25">
      <c r="A9979" s="342"/>
      <c r="B9979" s="417"/>
      <c r="C9979" s="418"/>
      <c r="S9979" s="367"/>
      <c r="T9979" s="367"/>
      <c r="U9979" s="368"/>
      <c r="V9979" s="1"/>
      <c r="W9979" s="1"/>
      <c r="X9979" s="1"/>
      <c r="Y9979" s="1"/>
      <c r="Z9979" s="1"/>
      <c r="AA9979" s="1"/>
      <c r="AB9979" s="1"/>
      <c r="AC9979" s="1"/>
    </row>
    <row r="9980" spans="1:29" ht="15" customHeight="1" x14ac:dyDescent="0.25">
      <c r="A9980" s="342"/>
      <c r="B9980" s="417"/>
      <c r="C9980" s="418"/>
      <c r="S9980" s="367"/>
      <c r="T9980" s="367"/>
      <c r="U9980" s="368"/>
      <c r="V9980" s="1"/>
      <c r="W9980" s="1"/>
      <c r="X9980" s="1"/>
      <c r="Y9980" s="1"/>
      <c r="Z9980" s="1"/>
      <c r="AA9980" s="1"/>
      <c r="AB9980" s="1"/>
      <c r="AC9980" s="1"/>
    </row>
    <row r="9981" spans="1:29" ht="15" customHeight="1" x14ac:dyDescent="0.25">
      <c r="A9981" s="342"/>
      <c r="B9981" s="417"/>
      <c r="C9981" s="418"/>
      <c r="S9981" s="367"/>
      <c r="T9981" s="367"/>
      <c r="U9981" s="368"/>
      <c r="V9981" s="1"/>
      <c r="W9981" s="1"/>
      <c r="X9981" s="1"/>
      <c r="Y9981" s="1"/>
      <c r="Z9981" s="1"/>
      <c r="AA9981" s="1"/>
      <c r="AB9981" s="1"/>
      <c r="AC9981" s="1"/>
    </row>
    <row r="9982" spans="1:29" ht="15" customHeight="1" x14ac:dyDescent="0.25">
      <c r="A9982" s="342"/>
      <c r="B9982" s="417"/>
      <c r="C9982" s="418"/>
      <c r="S9982" s="367"/>
      <c r="T9982" s="367"/>
      <c r="U9982" s="368"/>
      <c r="V9982" s="1"/>
      <c r="W9982" s="1"/>
      <c r="X9982" s="1"/>
      <c r="Y9982" s="1"/>
      <c r="Z9982" s="1"/>
      <c r="AA9982" s="1"/>
      <c r="AB9982" s="1"/>
      <c r="AC9982" s="1"/>
    </row>
    <row r="9983" spans="1:29" ht="15" customHeight="1" x14ac:dyDescent="0.25">
      <c r="A9983" s="342"/>
      <c r="B9983" s="417"/>
      <c r="C9983" s="418"/>
      <c r="S9983" s="367"/>
      <c r="T9983" s="367"/>
      <c r="U9983" s="368"/>
      <c r="V9983" s="1"/>
      <c r="W9983" s="1"/>
      <c r="X9983" s="1"/>
      <c r="Y9983" s="1"/>
      <c r="Z9983" s="1"/>
      <c r="AA9983" s="1"/>
      <c r="AB9983" s="1"/>
      <c r="AC9983" s="1"/>
    </row>
    <row r="9984" spans="1:29" ht="15" customHeight="1" x14ac:dyDescent="0.25">
      <c r="A9984" s="342"/>
      <c r="B9984" s="417"/>
      <c r="C9984" s="418"/>
      <c r="S9984" s="367"/>
      <c r="T9984" s="367"/>
      <c r="U9984" s="368"/>
      <c r="V9984" s="1"/>
      <c r="W9984" s="1"/>
      <c r="X9984" s="1"/>
      <c r="Y9984" s="1"/>
      <c r="Z9984" s="1"/>
      <c r="AA9984" s="1"/>
      <c r="AB9984" s="1"/>
      <c r="AC9984" s="1"/>
    </row>
    <row r="9985" spans="1:29" ht="15" customHeight="1" x14ac:dyDescent="0.25">
      <c r="A9985" s="342"/>
      <c r="B9985" s="417"/>
      <c r="C9985" s="418"/>
      <c r="S9985" s="367"/>
      <c r="T9985" s="367"/>
      <c r="U9985" s="368"/>
      <c r="V9985" s="1"/>
      <c r="W9985" s="1"/>
      <c r="X9985" s="1"/>
      <c r="Y9985" s="1"/>
      <c r="Z9985" s="1"/>
      <c r="AA9985" s="1"/>
      <c r="AB9985" s="1"/>
      <c r="AC9985" s="1"/>
    </row>
    <row r="9986" spans="1:29" ht="15" customHeight="1" x14ac:dyDescent="0.25">
      <c r="A9986" s="342"/>
      <c r="B9986" s="417"/>
      <c r="C9986" s="418"/>
      <c r="S9986" s="367"/>
      <c r="T9986" s="367"/>
      <c r="U9986" s="368"/>
      <c r="V9986" s="1"/>
      <c r="W9986" s="1"/>
      <c r="X9986" s="1"/>
      <c r="Y9986" s="1"/>
      <c r="Z9986" s="1"/>
      <c r="AA9986" s="1"/>
      <c r="AB9986" s="1"/>
      <c r="AC9986" s="1"/>
    </row>
    <row r="9987" spans="1:29" ht="15" customHeight="1" x14ac:dyDescent="0.25">
      <c r="A9987" s="342"/>
      <c r="B9987" s="417"/>
      <c r="C9987" s="418"/>
      <c r="S9987" s="367"/>
      <c r="T9987" s="367"/>
      <c r="U9987" s="368"/>
      <c r="V9987" s="1"/>
      <c r="W9987" s="1"/>
      <c r="X9987" s="1"/>
      <c r="Y9987" s="1"/>
      <c r="Z9987" s="1"/>
      <c r="AA9987" s="1"/>
      <c r="AB9987" s="1"/>
      <c r="AC9987" s="1"/>
    </row>
    <row r="9988" spans="1:29" ht="15" customHeight="1" x14ac:dyDescent="0.25">
      <c r="A9988" s="342"/>
      <c r="B9988" s="417"/>
      <c r="C9988" s="418"/>
      <c r="S9988" s="367"/>
      <c r="T9988" s="367"/>
      <c r="U9988" s="368"/>
      <c r="V9988" s="1"/>
      <c r="W9988" s="1"/>
      <c r="X9988" s="1"/>
      <c r="Y9988" s="1"/>
      <c r="Z9988" s="1"/>
      <c r="AA9988" s="1"/>
      <c r="AB9988" s="1"/>
      <c r="AC9988" s="1"/>
    </row>
    <row r="9989" spans="1:29" ht="15" customHeight="1" x14ac:dyDescent="0.25">
      <c r="A9989" s="342"/>
      <c r="B9989" s="417"/>
      <c r="C9989" s="418"/>
      <c r="S9989" s="367"/>
      <c r="T9989" s="367"/>
      <c r="U9989" s="368"/>
      <c r="V9989" s="1"/>
      <c r="W9989" s="1"/>
      <c r="X9989" s="1"/>
      <c r="Y9989" s="1"/>
      <c r="Z9989" s="1"/>
      <c r="AA9989" s="1"/>
      <c r="AB9989" s="1"/>
      <c r="AC9989" s="1"/>
    </row>
    <row r="9990" spans="1:29" ht="15" customHeight="1" x14ac:dyDescent="0.25">
      <c r="A9990" s="342"/>
      <c r="B9990" s="417"/>
      <c r="C9990" s="418"/>
      <c r="S9990" s="367"/>
      <c r="T9990" s="367"/>
      <c r="U9990" s="368"/>
      <c r="V9990" s="1"/>
      <c r="W9990" s="1"/>
      <c r="X9990" s="1"/>
      <c r="Y9990" s="1"/>
      <c r="Z9990" s="1"/>
      <c r="AA9990" s="1"/>
      <c r="AB9990" s="1"/>
      <c r="AC9990" s="1"/>
    </row>
    <row r="9991" spans="1:29" ht="15" customHeight="1" x14ac:dyDescent="0.25">
      <c r="A9991" s="342"/>
      <c r="B9991" s="417"/>
      <c r="C9991" s="418"/>
      <c r="S9991" s="367"/>
      <c r="T9991" s="367"/>
      <c r="U9991" s="368"/>
      <c r="V9991" s="1"/>
      <c r="W9991" s="1"/>
      <c r="X9991" s="1"/>
      <c r="Y9991" s="1"/>
      <c r="Z9991" s="1"/>
      <c r="AA9991" s="1"/>
      <c r="AB9991" s="1"/>
      <c r="AC9991" s="1"/>
    </row>
    <row r="9992" spans="1:29" ht="15" customHeight="1" x14ac:dyDescent="0.25">
      <c r="A9992" s="342"/>
      <c r="B9992" s="417"/>
      <c r="C9992" s="418"/>
      <c r="S9992" s="367"/>
      <c r="T9992" s="367"/>
      <c r="U9992" s="368"/>
      <c r="V9992" s="1"/>
      <c r="W9992" s="1"/>
      <c r="X9992" s="1"/>
      <c r="Y9992" s="1"/>
      <c r="Z9992" s="1"/>
      <c r="AA9992" s="1"/>
      <c r="AB9992" s="1"/>
      <c r="AC9992" s="1"/>
    </row>
    <row r="9993" spans="1:29" ht="15" customHeight="1" x14ac:dyDescent="0.25">
      <c r="A9993" s="342"/>
      <c r="B9993" s="417"/>
      <c r="C9993" s="418"/>
      <c r="S9993" s="367"/>
      <c r="T9993" s="367"/>
      <c r="U9993" s="368"/>
      <c r="V9993" s="1"/>
      <c r="W9993" s="1"/>
      <c r="X9993" s="1"/>
      <c r="Y9993" s="1"/>
      <c r="Z9993" s="1"/>
      <c r="AA9993" s="1"/>
      <c r="AB9993" s="1"/>
      <c r="AC9993" s="1"/>
    </row>
    <row r="9994" spans="1:29" ht="15" customHeight="1" x14ac:dyDescent="0.25">
      <c r="A9994" s="342"/>
      <c r="B9994" s="417"/>
      <c r="C9994" s="418"/>
      <c r="S9994" s="367"/>
      <c r="T9994" s="367"/>
      <c r="U9994" s="368"/>
      <c r="V9994" s="1"/>
      <c r="W9994" s="1"/>
      <c r="X9994" s="1"/>
      <c r="Y9994" s="1"/>
      <c r="Z9994" s="1"/>
      <c r="AA9994" s="1"/>
      <c r="AB9994" s="1"/>
      <c r="AC9994" s="1"/>
    </row>
    <row r="9995" spans="1:29" ht="15" customHeight="1" x14ac:dyDescent="0.25">
      <c r="A9995" s="342"/>
      <c r="B9995" s="417"/>
      <c r="C9995" s="418"/>
      <c r="S9995" s="367"/>
      <c r="T9995" s="367"/>
      <c r="U9995" s="368"/>
      <c r="V9995" s="1"/>
      <c r="W9995" s="1"/>
      <c r="X9995" s="1"/>
      <c r="Y9995" s="1"/>
      <c r="Z9995" s="1"/>
      <c r="AA9995" s="1"/>
      <c r="AB9995" s="1"/>
      <c r="AC9995" s="1"/>
    </row>
    <row r="9996" spans="1:29" ht="15" customHeight="1" x14ac:dyDescent="0.25">
      <c r="A9996" s="342"/>
      <c r="B9996" s="417"/>
      <c r="C9996" s="418"/>
      <c r="S9996" s="367"/>
      <c r="T9996" s="367"/>
      <c r="U9996" s="368"/>
      <c r="V9996" s="1"/>
      <c r="W9996" s="1"/>
      <c r="X9996" s="1"/>
      <c r="Y9996" s="1"/>
      <c r="Z9996" s="1"/>
      <c r="AA9996" s="1"/>
      <c r="AB9996" s="1"/>
      <c r="AC9996" s="1"/>
    </row>
    <row r="9997" spans="1:29" ht="15" customHeight="1" x14ac:dyDescent="0.25">
      <c r="A9997" s="342"/>
      <c r="B9997" s="417"/>
      <c r="C9997" s="418"/>
      <c r="S9997" s="367"/>
      <c r="T9997" s="367"/>
      <c r="U9997" s="368"/>
      <c r="V9997" s="1"/>
      <c r="W9997" s="1"/>
      <c r="X9997" s="1"/>
      <c r="Y9997" s="1"/>
      <c r="Z9997" s="1"/>
      <c r="AA9997" s="1"/>
      <c r="AB9997" s="1"/>
      <c r="AC9997" s="1"/>
    </row>
    <row r="9998" spans="1:29" ht="15" customHeight="1" x14ac:dyDescent="0.25">
      <c r="A9998" s="342"/>
      <c r="B9998" s="417"/>
      <c r="C9998" s="418"/>
      <c r="S9998" s="367"/>
      <c r="T9998" s="367"/>
      <c r="U9998" s="368"/>
      <c r="V9998" s="1"/>
      <c r="W9998" s="1"/>
      <c r="X9998" s="1"/>
      <c r="Y9998" s="1"/>
      <c r="Z9998" s="1"/>
      <c r="AA9998" s="1"/>
      <c r="AB9998" s="1"/>
      <c r="AC9998" s="1"/>
    </row>
    <row r="9999" spans="1:29" ht="15" customHeight="1" x14ac:dyDescent="0.25">
      <c r="A9999" s="342"/>
      <c r="B9999" s="417"/>
      <c r="C9999" s="418"/>
      <c r="S9999" s="367"/>
      <c r="T9999" s="367"/>
      <c r="U9999" s="368"/>
      <c r="V9999" s="1"/>
      <c r="W9999" s="1"/>
      <c r="X9999" s="1"/>
      <c r="Y9999" s="1"/>
      <c r="Z9999" s="1"/>
      <c r="AA9999" s="1"/>
      <c r="AB9999" s="1"/>
      <c r="AC9999" s="1"/>
    </row>
    <row r="10000" spans="1:29" ht="15" customHeight="1" x14ac:dyDescent="0.25">
      <c r="A10000" s="342"/>
      <c r="B10000" s="417"/>
      <c r="C10000" s="418"/>
      <c r="S10000" s="367"/>
      <c r="T10000" s="367"/>
      <c r="U10000" s="368"/>
      <c r="V10000" s="1"/>
      <c r="W10000" s="1"/>
      <c r="X10000" s="1"/>
      <c r="Y10000" s="1"/>
      <c r="Z10000" s="1"/>
      <c r="AA10000" s="1"/>
      <c r="AB10000" s="1"/>
      <c r="AC10000" s="1"/>
    </row>
    <row r="10001" spans="1:29" ht="15" customHeight="1" x14ac:dyDescent="0.25">
      <c r="A10001" s="342"/>
      <c r="B10001" s="417"/>
      <c r="C10001" s="418"/>
      <c r="S10001" s="367"/>
      <c r="T10001" s="367"/>
      <c r="U10001" s="368"/>
      <c r="V10001" s="1"/>
      <c r="W10001" s="1"/>
      <c r="X10001" s="1"/>
      <c r="Y10001" s="1"/>
      <c r="Z10001" s="1"/>
      <c r="AA10001" s="1"/>
      <c r="AB10001" s="1"/>
      <c r="AC10001" s="1"/>
    </row>
    <row r="10002" spans="1:29" ht="15" customHeight="1" x14ac:dyDescent="0.25">
      <c r="A10002" s="342"/>
      <c r="B10002" s="417"/>
      <c r="C10002" s="418"/>
      <c r="S10002" s="367"/>
      <c r="T10002" s="367"/>
      <c r="U10002" s="368"/>
      <c r="V10002" s="1"/>
      <c r="W10002" s="1"/>
      <c r="X10002" s="1"/>
      <c r="Y10002" s="1"/>
      <c r="Z10002" s="1"/>
      <c r="AA10002" s="1"/>
      <c r="AB10002" s="1"/>
      <c r="AC10002" s="1"/>
    </row>
    <row r="10003" spans="1:29" ht="15" customHeight="1" x14ac:dyDescent="0.25">
      <c r="A10003" s="342"/>
      <c r="B10003" s="417"/>
      <c r="C10003" s="418"/>
      <c r="S10003" s="367"/>
      <c r="T10003" s="367"/>
      <c r="U10003" s="368"/>
      <c r="V10003" s="1"/>
      <c r="W10003" s="1"/>
      <c r="X10003" s="1"/>
      <c r="Y10003" s="1"/>
      <c r="Z10003" s="1"/>
      <c r="AA10003" s="1"/>
      <c r="AB10003" s="1"/>
      <c r="AC10003" s="1"/>
    </row>
    <row r="10004" spans="1:29" ht="15" customHeight="1" x14ac:dyDescent="0.25">
      <c r="A10004" s="342"/>
      <c r="B10004" s="417"/>
      <c r="C10004" s="418"/>
      <c r="S10004" s="367"/>
      <c r="T10004" s="367"/>
      <c r="U10004" s="368"/>
      <c r="V10004" s="1"/>
      <c r="W10004" s="1"/>
      <c r="X10004" s="1"/>
      <c r="Y10004" s="1"/>
      <c r="Z10004" s="1"/>
      <c r="AA10004" s="1"/>
      <c r="AB10004" s="1"/>
      <c r="AC10004" s="1"/>
    </row>
    <row r="10005" spans="1:29" ht="15" customHeight="1" x14ac:dyDescent="0.25">
      <c r="A10005" s="342"/>
      <c r="B10005" s="417"/>
      <c r="C10005" s="418"/>
      <c r="S10005" s="367"/>
      <c r="T10005" s="367"/>
      <c r="U10005" s="368"/>
      <c r="V10005" s="1"/>
      <c r="W10005" s="1"/>
      <c r="X10005" s="1"/>
      <c r="Y10005" s="1"/>
      <c r="Z10005" s="1"/>
      <c r="AA10005" s="1"/>
      <c r="AB10005" s="1"/>
      <c r="AC10005" s="1"/>
    </row>
    <row r="10006" spans="1:29" ht="15" customHeight="1" x14ac:dyDescent="0.25">
      <c r="A10006" s="342"/>
      <c r="B10006" s="417"/>
      <c r="C10006" s="418"/>
      <c r="S10006" s="367"/>
      <c r="T10006" s="367"/>
      <c r="U10006" s="368"/>
      <c r="V10006" s="1"/>
      <c r="W10006" s="1"/>
      <c r="X10006" s="1"/>
      <c r="Y10006" s="1"/>
      <c r="Z10006" s="1"/>
      <c r="AA10006" s="1"/>
      <c r="AB10006" s="1"/>
      <c r="AC10006" s="1"/>
    </row>
    <row r="10007" spans="1:29" ht="15" customHeight="1" x14ac:dyDescent="0.25">
      <c r="A10007" s="342"/>
      <c r="B10007" s="417"/>
      <c r="C10007" s="418"/>
      <c r="S10007" s="367"/>
      <c r="T10007" s="367"/>
      <c r="U10007" s="368"/>
      <c r="V10007" s="1"/>
      <c r="W10007" s="1"/>
      <c r="X10007" s="1"/>
      <c r="Y10007" s="1"/>
      <c r="Z10007" s="1"/>
      <c r="AA10007" s="1"/>
      <c r="AB10007" s="1"/>
      <c r="AC10007" s="1"/>
    </row>
    <row r="10008" spans="1:29" ht="15" customHeight="1" x14ac:dyDescent="0.25">
      <c r="A10008" s="342"/>
      <c r="B10008" s="417"/>
      <c r="C10008" s="418"/>
      <c r="S10008" s="367"/>
      <c r="T10008" s="367"/>
      <c r="U10008" s="368"/>
      <c r="V10008" s="1"/>
      <c r="W10008" s="1"/>
      <c r="X10008" s="1"/>
      <c r="Y10008" s="1"/>
      <c r="Z10008" s="1"/>
      <c r="AA10008" s="1"/>
      <c r="AB10008" s="1"/>
      <c r="AC10008" s="1"/>
    </row>
    <row r="10009" spans="1:29" ht="15" customHeight="1" x14ac:dyDescent="0.25">
      <c r="A10009" s="342"/>
      <c r="B10009" s="417"/>
      <c r="C10009" s="418"/>
      <c r="S10009" s="367"/>
      <c r="T10009" s="367"/>
      <c r="U10009" s="368"/>
      <c r="V10009" s="1"/>
      <c r="W10009" s="1"/>
      <c r="X10009" s="1"/>
      <c r="Y10009" s="1"/>
      <c r="Z10009" s="1"/>
      <c r="AA10009" s="1"/>
      <c r="AB10009" s="1"/>
      <c r="AC10009" s="1"/>
    </row>
    <row r="10010" spans="1:29" ht="15" customHeight="1" x14ac:dyDescent="0.25">
      <c r="A10010" s="342"/>
      <c r="B10010" s="417"/>
      <c r="C10010" s="418"/>
      <c r="S10010" s="367"/>
      <c r="T10010" s="367"/>
      <c r="U10010" s="368"/>
      <c r="V10010" s="1"/>
      <c r="W10010" s="1"/>
      <c r="X10010" s="1"/>
      <c r="Y10010" s="1"/>
      <c r="Z10010" s="1"/>
      <c r="AA10010" s="1"/>
      <c r="AB10010" s="1"/>
      <c r="AC10010" s="1"/>
    </row>
    <row r="10011" spans="1:29" ht="15" customHeight="1" x14ac:dyDescent="0.25">
      <c r="A10011" s="342"/>
      <c r="B10011" s="417"/>
      <c r="C10011" s="418"/>
      <c r="S10011" s="367"/>
      <c r="T10011" s="367"/>
      <c r="U10011" s="368"/>
      <c r="V10011" s="1"/>
      <c r="W10011" s="1"/>
      <c r="X10011" s="1"/>
      <c r="Y10011" s="1"/>
      <c r="Z10011" s="1"/>
      <c r="AA10011" s="1"/>
      <c r="AB10011" s="1"/>
      <c r="AC10011" s="1"/>
    </row>
    <row r="10012" spans="1:29" ht="15" customHeight="1" x14ac:dyDescent="0.25">
      <c r="A10012" s="342"/>
      <c r="B10012" s="417"/>
      <c r="C10012" s="418"/>
      <c r="S10012" s="367"/>
      <c r="T10012" s="367"/>
      <c r="U10012" s="368"/>
      <c r="V10012" s="1"/>
      <c r="W10012" s="1"/>
      <c r="X10012" s="1"/>
      <c r="Y10012" s="1"/>
      <c r="Z10012" s="1"/>
      <c r="AA10012" s="1"/>
      <c r="AB10012" s="1"/>
      <c r="AC10012" s="1"/>
    </row>
    <row r="10013" spans="1:29" ht="15" customHeight="1" x14ac:dyDescent="0.25">
      <c r="A10013" s="342"/>
      <c r="B10013" s="417"/>
      <c r="C10013" s="418"/>
      <c r="S10013" s="367"/>
      <c r="T10013" s="367"/>
      <c r="U10013" s="368"/>
      <c r="V10013" s="1"/>
      <c r="W10013" s="1"/>
      <c r="X10013" s="1"/>
      <c r="Y10013" s="1"/>
      <c r="Z10013" s="1"/>
      <c r="AA10013" s="1"/>
      <c r="AB10013" s="1"/>
      <c r="AC10013" s="1"/>
    </row>
    <row r="10014" spans="1:29" ht="15" customHeight="1" x14ac:dyDescent="0.25">
      <c r="A10014" s="342"/>
      <c r="B10014" s="417"/>
      <c r="C10014" s="418"/>
      <c r="S10014" s="367"/>
      <c r="T10014" s="367"/>
      <c r="U10014" s="368"/>
      <c r="V10014" s="1"/>
      <c r="W10014" s="1"/>
      <c r="X10014" s="1"/>
      <c r="Y10014" s="1"/>
      <c r="Z10014" s="1"/>
      <c r="AA10014" s="1"/>
      <c r="AB10014" s="1"/>
      <c r="AC10014" s="1"/>
    </row>
    <row r="10015" spans="1:29" ht="15" customHeight="1" x14ac:dyDescent="0.25">
      <c r="A10015" s="342"/>
      <c r="B10015" s="417"/>
      <c r="C10015" s="418"/>
      <c r="S10015" s="367"/>
      <c r="T10015" s="367"/>
      <c r="U10015" s="368"/>
      <c r="V10015" s="1"/>
      <c r="W10015" s="1"/>
      <c r="X10015" s="1"/>
      <c r="Y10015" s="1"/>
      <c r="Z10015" s="1"/>
      <c r="AA10015" s="1"/>
      <c r="AB10015" s="1"/>
      <c r="AC10015" s="1"/>
    </row>
    <row r="10016" spans="1:29" ht="15" customHeight="1" x14ac:dyDescent="0.25">
      <c r="A10016" s="342"/>
      <c r="B10016" s="417"/>
      <c r="C10016" s="418"/>
      <c r="S10016" s="367"/>
      <c r="T10016" s="367"/>
      <c r="U10016" s="368"/>
      <c r="V10016" s="1"/>
      <c r="W10016" s="1"/>
      <c r="X10016" s="1"/>
      <c r="Y10016" s="1"/>
      <c r="Z10016" s="1"/>
      <c r="AA10016" s="1"/>
      <c r="AB10016" s="1"/>
      <c r="AC10016" s="1"/>
    </row>
    <row r="10017" spans="1:29" ht="15" customHeight="1" x14ac:dyDescent="0.25">
      <c r="A10017" s="342"/>
      <c r="B10017" s="417"/>
      <c r="C10017" s="418"/>
      <c r="S10017" s="367"/>
      <c r="T10017" s="367"/>
      <c r="U10017" s="368"/>
      <c r="V10017" s="1"/>
      <c r="W10017" s="1"/>
      <c r="X10017" s="1"/>
      <c r="Y10017" s="1"/>
      <c r="Z10017" s="1"/>
      <c r="AA10017" s="1"/>
      <c r="AB10017" s="1"/>
      <c r="AC10017" s="1"/>
    </row>
    <row r="10018" spans="1:29" ht="15" customHeight="1" x14ac:dyDescent="0.25">
      <c r="A10018" s="342"/>
      <c r="B10018" s="417"/>
      <c r="C10018" s="418"/>
      <c r="S10018" s="367"/>
      <c r="T10018" s="367"/>
      <c r="U10018" s="368"/>
      <c r="V10018" s="1"/>
      <c r="W10018" s="1"/>
      <c r="X10018" s="1"/>
      <c r="Y10018" s="1"/>
      <c r="Z10018" s="1"/>
      <c r="AA10018" s="1"/>
      <c r="AB10018" s="1"/>
      <c r="AC10018" s="1"/>
    </row>
    <row r="10019" spans="1:29" ht="15" customHeight="1" x14ac:dyDescent="0.25">
      <c r="A10019" s="342"/>
      <c r="B10019" s="417"/>
      <c r="C10019" s="418"/>
      <c r="S10019" s="367"/>
      <c r="T10019" s="367"/>
      <c r="U10019" s="368"/>
      <c r="V10019" s="1"/>
      <c r="W10019" s="1"/>
      <c r="X10019" s="1"/>
      <c r="Y10019" s="1"/>
      <c r="Z10019" s="1"/>
      <c r="AA10019" s="1"/>
      <c r="AB10019" s="1"/>
      <c r="AC10019" s="1"/>
    </row>
    <row r="10020" spans="1:29" ht="15" customHeight="1" x14ac:dyDescent="0.25">
      <c r="A10020" s="342"/>
      <c r="B10020" s="417"/>
      <c r="C10020" s="418"/>
      <c r="S10020" s="367"/>
      <c r="T10020" s="367"/>
      <c r="U10020" s="368"/>
      <c r="V10020" s="1"/>
      <c r="W10020" s="1"/>
      <c r="X10020" s="1"/>
      <c r="Y10020" s="1"/>
      <c r="Z10020" s="1"/>
      <c r="AA10020" s="1"/>
      <c r="AB10020" s="1"/>
      <c r="AC10020" s="1"/>
    </row>
    <row r="10021" spans="1:29" ht="15" customHeight="1" x14ac:dyDescent="0.25">
      <c r="A10021" s="342"/>
      <c r="B10021" s="417"/>
      <c r="C10021" s="418"/>
      <c r="S10021" s="367"/>
      <c r="T10021" s="367"/>
      <c r="U10021" s="368"/>
      <c r="V10021" s="1"/>
      <c r="W10021" s="1"/>
      <c r="X10021" s="1"/>
      <c r="Y10021" s="1"/>
      <c r="Z10021" s="1"/>
      <c r="AA10021" s="1"/>
      <c r="AB10021" s="1"/>
      <c r="AC10021" s="1"/>
    </row>
    <row r="10022" spans="1:29" ht="15" customHeight="1" x14ac:dyDescent="0.25">
      <c r="A10022" s="342"/>
      <c r="B10022" s="417"/>
      <c r="C10022" s="418"/>
      <c r="S10022" s="367"/>
      <c r="T10022" s="367"/>
      <c r="U10022" s="368"/>
      <c r="V10022" s="1"/>
      <c r="W10022" s="1"/>
      <c r="X10022" s="1"/>
      <c r="Y10022" s="1"/>
      <c r="Z10022" s="1"/>
      <c r="AA10022" s="1"/>
      <c r="AB10022" s="1"/>
      <c r="AC10022" s="1"/>
    </row>
    <row r="10023" spans="1:29" ht="15" customHeight="1" x14ac:dyDescent="0.25">
      <c r="A10023" s="342"/>
      <c r="B10023" s="417"/>
      <c r="C10023" s="418"/>
      <c r="S10023" s="367"/>
      <c r="T10023" s="367"/>
      <c r="U10023" s="368"/>
      <c r="V10023" s="1"/>
      <c r="W10023" s="1"/>
      <c r="X10023" s="1"/>
      <c r="Y10023" s="1"/>
      <c r="Z10023" s="1"/>
      <c r="AA10023" s="1"/>
      <c r="AB10023" s="1"/>
      <c r="AC10023" s="1"/>
    </row>
    <row r="10024" spans="1:29" ht="15" customHeight="1" x14ac:dyDescent="0.25">
      <c r="A10024" s="342"/>
      <c r="B10024" s="417"/>
      <c r="C10024" s="418"/>
      <c r="S10024" s="367"/>
      <c r="T10024" s="367"/>
      <c r="U10024" s="368"/>
      <c r="V10024" s="1"/>
      <c r="W10024" s="1"/>
      <c r="X10024" s="1"/>
      <c r="Y10024" s="1"/>
      <c r="Z10024" s="1"/>
      <c r="AA10024" s="1"/>
      <c r="AB10024" s="1"/>
      <c r="AC10024" s="1"/>
    </row>
    <row r="10025" spans="1:29" ht="15" customHeight="1" x14ac:dyDescent="0.25">
      <c r="A10025" s="342"/>
      <c r="B10025" s="417"/>
      <c r="C10025" s="418"/>
      <c r="S10025" s="367"/>
      <c r="T10025" s="367"/>
      <c r="U10025" s="368"/>
      <c r="V10025" s="1"/>
      <c r="W10025" s="1"/>
      <c r="X10025" s="1"/>
      <c r="Y10025" s="1"/>
      <c r="Z10025" s="1"/>
      <c r="AA10025" s="1"/>
      <c r="AB10025" s="1"/>
      <c r="AC10025" s="1"/>
    </row>
    <row r="10026" spans="1:29" ht="15" customHeight="1" x14ac:dyDescent="0.25">
      <c r="A10026" s="342"/>
      <c r="B10026" s="417"/>
      <c r="C10026" s="418"/>
      <c r="S10026" s="367"/>
      <c r="T10026" s="367"/>
      <c r="U10026" s="368"/>
      <c r="V10026" s="1"/>
      <c r="W10026" s="1"/>
      <c r="X10026" s="1"/>
      <c r="Y10026" s="1"/>
      <c r="Z10026" s="1"/>
      <c r="AA10026" s="1"/>
      <c r="AB10026" s="1"/>
      <c r="AC10026" s="1"/>
    </row>
    <row r="10027" spans="1:29" ht="15" customHeight="1" x14ac:dyDescent="0.25">
      <c r="A10027" s="342"/>
      <c r="B10027" s="417"/>
      <c r="C10027" s="418"/>
      <c r="S10027" s="367"/>
      <c r="T10027" s="367"/>
      <c r="U10027" s="368"/>
      <c r="V10027" s="1"/>
      <c r="W10027" s="1"/>
      <c r="X10027" s="1"/>
      <c r="Y10027" s="1"/>
      <c r="Z10027" s="1"/>
      <c r="AA10027" s="1"/>
      <c r="AB10027" s="1"/>
      <c r="AC10027" s="1"/>
    </row>
    <row r="10028" spans="1:29" ht="15" customHeight="1" x14ac:dyDescent="0.25">
      <c r="A10028" s="342"/>
      <c r="B10028" s="417"/>
      <c r="C10028" s="418"/>
      <c r="S10028" s="367"/>
      <c r="T10028" s="367"/>
      <c r="U10028" s="368"/>
      <c r="V10028" s="1"/>
      <c r="W10028" s="1"/>
      <c r="X10028" s="1"/>
      <c r="Y10028" s="1"/>
      <c r="Z10028" s="1"/>
      <c r="AA10028" s="1"/>
      <c r="AB10028" s="1"/>
      <c r="AC10028" s="1"/>
    </row>
    <row r="10029" spans="1:29" ht="15" customHeight="1" x14ac:dyDescent="0.25">
      <c r="A10029" s="342"/>
      <c r="B10029" s="417"/>
      <c r="C10029" s="418"/>
      <c r="S10029" s="367"/>
      <c r="T10029" s="367"/>
      <c r="U10029" s="368"/>
      <c r="V10029" s="1"/>
      <c r="W10029" s="1"/>
      <c r="X10029" s="1"/>
      <c r="Y10029" s="1"/>
      <c r="Z10029" s="1"/>
      <c r="AA10029" s="1"/>
      <c r="AB10029" s="1"/>
      <c r="AC10029" s="1"/>
    </row>
    <row r="10030" spans="1:29" ht="15" customHeight="1" x14ac:dyDescent="0.25">
      <c r="A10030" s="342"/>
      <c r="B10030" s="417"/>
      <c r="C10030" s="418"/>
      <c r="S10030" s="367"/>
      <c r="T10030" s="367"/>
      <c r="U10030" s="368"/>
      <c r="V10030" s="1"/>
      <c r="W10030" s="1"/>
      <c r="X10030" s="1"/>
      <c r="Y10030" s="1"/>
      <c r="Z10030" s="1"/>
      <c r="AA10030" s="1"/>
      <c r="AB10030" s="1"/>
      <c r="AC10030" s="1"/>
    </row>
    <row r="10031" spans="1:29" ht="15" customHeight="1" x14ac:dyDescent="0.25">
      <c r="A10031" s="342"/>
      <c r="B10031" s="417"/>
      <c r="C10031" s="418"/>
      <c r="S10031" s="367"/>
      <c r="T10031" s="367"/>
      <c r="U10031" s="368"/>
      <c r="V10031" s="1"/>
      <c r="W10031" s="1"/>
      <c r="X10031" s="1"/>
      <c r="Y10031" s="1"/>
      <c r="Z10031" s="1"/>
      <c r="AA10031" s="1"/>
      <c r="AB10031" s="1"/>
      <c r="AC10031" s="1"/>
    </row>
    <row r="10032" spans="1:29" ht="15" customHeight="1" x14ac:dyDescent="0.25">
      <c r="A10032" s="342"/>
      <c r="B10032" s="417"/>
      <c r="C10032" s="418"/>
      <c r="S10032" s="367"/>
      <c r="T10032" s="367"/>
      <c r="U10032" s="368"/>
      <c r="V10032" s="1"/>
      <c r="W10032" s="1"/>
      <c r="X10032" s="1"/>
      <c r="Y10032" s="1"/>
      <c r="Z10032" s="1"/>
      <c r="AA10032" s="1"/>
      <c r="AB10032" s="1"/>
      <c r="AC10032" s="1"/>
    </row>
    <row r="10033" spans="1:29" ht="15" customHeight="1" x14ac:dyDescent="0.25">
      <c r="A10033" s="342"/>
      <c r="B10033" s="417"/>
      <c r="C10033" s="418"/>
      <c r="S10033" s="367"/>
      <c r="T10033" s="367"/>
      <c r="U10033" s="368"/>
      <c r="V10033" s="1"/>
      <c r="W10033" s="1"/>
      <c r="X10033" s="1"/>
      <c r="Y10033" s="1"/>
      <c r="Z10033" s="1"/>
      <c r="AA10033" s="1"/>
      <c r="AB10033" s="1"/>
      <c r="AC10033" s="1"/>
    </row>
    <row r="10034" spans="1:29" ht="15" customHeight="1" x14ac:dyDescent="0.25">
      <c r="A10034" s="342"/>
      <c r="B10034" s="417"/>
      <c r="C10034" s="418"/>
      <c r="S10034" s="367"/>
      <c r="T10034" s="367"/>
      <c r="U10034" s="368"/>
      <c r="V10034" s="1"/>
      <c r="W10034" s="1"/>
      <c r="X10034" s="1"/>
      <c r="Y10034" s="1"/>
      <c r="Z10034" s="1"/>
      <c r="AA10034" s="1"/>
      <c r="AB10034" s="1"/>
      <c r="AC10034" s="1"/>
    </row>
    <row r="10035" spans="1:29" ht="15" customHeight="1" x14ac:dyDescent="0.25">
      <c r="A10035" s="342"/>
      <c r="B10035" s="417"/>
      <c r="C10035" s="418"/>
      <c r="S10035" s="367"/>
      <c r="T10035" s="367"/>
      <c r="U10035" s="368"/>
      <c r="V10035" s="1"/>
      <c r="W10035" s="1"/>
      <c r="X10035" s="1"/>
      <c r="Y10035" s="1"/>
      <c r="Z10035" s="1"/>
      <c r="AA10035" s="1"/>
      <c r="AB10035" s="1"/>
      <c r="AC10035" s="1"/>
    </row>
    <row r="10036" spans="1:29" ht="15" customHeight="1" x14ac:dyDescent="0.25">
      <c r="A10036" s="342"/>
      <c r="B10036" s="417"/>
      <c r="C10036" s="418"/>
      <c r="S10036" s="367"/>
      <c r="T10036" s="367"/>
      <c r="U10036" s="368"/>
      <c r="V10036" s="1"/>
      <c r="W10036" s="1"/>
      <c r="X10036" s="1"/>
      <c r="Y10036" s="1"/>
      <c r="Z10036" s="1"/>
      <c r="AA10036" s="1"/>
      <c r="AB10036" s="1"/>
      <c r="AC10036" s="1"/>
    </row>
    <row r="10037" spans="1:29" ht="15" customHeight="1" x14ac:dyDescent="0.25">
      <c r="A10037" s="342"/>
      <c r="B10037" s="417"/>
      <c r="C10037" s="418"/>
      <c r="S10037" s="367"/>
      <c r="T10037" s="367"/>
      <c r="U10037" s="368"/>
      <c r="V10037" s="1"/>
      <c r="W10037" s="1"/>
      <c r="X10037" s="1"/>
      <c r="Y10037" s="1"/>
      <c r="Z10037" s="1"/>
      <c r="AA10037" s="1"/>
      <c r="AB10037" s="1"/>
      <c r="AC10037" s="1"/>
    </row>
    <row r="10038" spans="1:29" ht="15" customHeight="1" x14ac:dyDescent="0.25">
      <c r="A10038" s="342"/>
      <c r="B10038" s="417"/>
      <c r="C10038" s="418"/>
      <c r="S10038" s="367"/>
      <c r="T10038" s="367"/>
      <c r="U10038" s="368"/>
      <c r="V10038" s="1"/>
      <c r="W10038" s="1"/>
      <c r="X10038" s="1"/>
      <c r="Y10038" s="1"/>
      <c r="Z10038" s="1"/>
      <c r="AA10038" s="1"/>
      <c r="AB10038" s="1"/>
      <c r="AC10038" s="1"/>
    </row>
    <row r="10039" spans="1:29" ht="15" customHeight="1" x14ac:dyDescent="0.25">
      <c r="A10039" s="342"/>
      <c r="B10039" s="417"/>
      <c r="C10039" s="418"/>
      <c r="S10039" s="367"/>
      <c r="T10039" s="367"/>
      <c r="U10039" s="368"/>
      <c r="V10039" s="1"/>
      <c r="W10039" s="1"/>
      <c r="X10039" s="1"/>
      <c r="Y10039" s="1"/>
      <c r="Z10039" s="1"/>
      <c r="AA10039" s="1"/>
      <c r="AB10039" s="1"/>
      <c r="AC10039" s="1"/>
    </row>
    <row r="10040" spans="1:29" ht="15" customHeight="1" x14ac:dyDescent="0.25">
      <c r="A10040" s="342"/>
      <c r="B10040" s="417"/>
      <c r="C10040" s="418"/>
      <c r="S10040" s="367"/>
      <c r="T10040" s="367"/>
      <c r="U10040" s="368"/>
      <c r="V10040" s="1"/>
      <c r="W10040" s="1"/>
      <c r="X10040" s="1"/>
      <c r="Y10040" s="1"/>
      <c r="Z10040" s="1"/>
      <c r="AA10040" s="1"/>
      <c r="AB10040" s="1"/>
      <c r="AC10040" s="1"/>
    </row>
    <row r="10041" spans="1:29" ht="15" customHeight="1" x14ac:dyDescent="0.25">
      <c r="A10041" s="342"/>
      <c r="B10041" s="417"/>
      <c r="C10041" s="418"/>
      <c r="S10041" s="367"/>
      <c r="T10041" s="367"/>
      <c r="U10041" s="368"/>
      <c r="V10041" s="1"/>
      <c r="W10041" s="1"/>
      <c r="X10041" s="1"/>
      <c r="Y10041" s="1"/>
      <c r="Z10041" s="1"/>
      <c r="AA10041" s="1"/>
      <c r="AB10041" s="1"/>
      <c r="AC10041" s="1"/>
    </row>
    <row r="10042" spans="1:29" ht="15" customHeight="1" x14ac:dyDescent="0.25">
      <c r="A10042" s="342"/>
      <c r="B10042" s="417"/>
      <c r="C10042" s="418"/>
      <c r="S10042" s="367"/>
      <c r="T10042" s="367"/>
      <c r="U10042" s="368"/>
      <c r="V10042" s="1"/>
      <c r="W10042" s="1"/>
      <c r="X10042" s="1"/>
      <c r="Y10042" s="1"/>
      <c r="Z10042" s="1"/>
      <c r="AA10042" s="1"/>
      <c r="AB10042" s="1"/>
      <c r="AC10042" s="1"/>
    </row>
    <row r="10043" spans="1:29" ht="15" customHeight="1" x14ac:dyDescent="0.25">
      <c r="A10043" s="342"/>
      <c r="B10043" s="417"/>
      <c r="C10043" s="418"/>
      <c r="S10043" s="367"/>
      <c r="T10043" s="367"/>
      <c r="U10043" s="368"/>
      <c r="V10043" s="1"/>
      <c r="W10043" s="1"/>
      <c r="X10043" s="1"/>
      <c r="Y10043" s="1"/>
      <c r="Z10043" s="1"/>
      <c r="AA10043" s="1"/>
      <c r="AB10043" s="1"/>
      <c r="AC10043" s="1"/>
    </row>
    <row r="10044" spans="1:29" ht="15" customHeight="1" x14ac:dyDescent="0.25">
      <c r="A10044" s="342"/>
      <c r="B10044" s="417"/>
      <c r="C10044" s="418"/>
      <c r="S10044" s="367"/>
      <c r="T10044" s="367"/>
      <c r="U10044" s="368"/>
      <c r="V10044" s="1"/>
      <c r="W10044" s="1"/>
      <c r="X10044" s="1"/>
      <c r="Y10044" s="1"/>
      <c r="Z10044" s="1"/>
      <c r="AA10044" s="1"/>
      <c r="AB10044" s="1"/>
      <c r="AC10044" s="1"/>
    </row>
    <row r="10045" spans="1:29" ht="15" customHeight="1" x14ac:dyDescent="0.25">
      <c r="A10045" s="342"/>
      <c r="B10045" s="417"/>
      <c r="C10045" s="418"/>
      <c r="S10045" s="367"/>
      <c r="T10045" s="367"/>
      <c r="U10045" s="368"/>
      <c r="V10045" s="1"/>
      <c r="W10045" s="1"/>
      <c r="X10045" s="1"/>
      <c r="Y10045" s="1"/>
      <c r="Z10045" s="1"/>
      <c r="AA10045" s="1"/>
      <c r="AB10045" s="1"/>
      <c r="AC10045" s="1"/>
    </row>
    <row r="10046" spans="1:29" ht="15" customHeight="1" x14ac:dyDescent="0.25">
      <c r="A10046" s="342"/>
      <c r="B10046" s="417"/>
      <c r="C10046" s="418"/>
      <c r="S10046" s="367"/>
      <c r="T10046" s="367"/>
      <c r="U10046" s="368"/>
      <c r="V10046" s="1"/>
      <c r="W10046" s="1"/>
      <c r="X10046" s="1"/>
      <c r="Y10046" s="1"/>
      <c r="Z10046" s="1"/>
      <c r="AA10046" s="1"/>
      <c r="AB10046" s="1"/>
      <c r="AC10046" s="1"/>
    </row>
    <row r="10047" spans="1:29" ht="15" customHeight="1" x14ac:dyDescent="0.25">
      <c r="A10047" s="342"/>
      <c r="B10047" s="417"/>
      <c r="C10047" s="418"/>
      <c r="S10047" s="367"/>
      <c r="T10047" s="367"/>
      <c r="U10047" s="368"/>
      <c r="V10047" s="1"/>
      <c r="W10047" s="1"/>
      <c r="X10047" s="1"/>
      <c r="Y10047" s="1"/>
      <c r="Z10047" s="1"/>
      <c r="AA10047" s="1"/>
      <c r="AB10047" s="1"/>
      <c r="AC10047" s="1"/>
    </row>
    <row r="10048" spans="1:29" ht="15" customHeight="1" x14ac:dyDescent="0.25">
      <c r="A10048" s="342"/>
      <c r="B10048" s="417"/>
      <c r="C10048" s="418"/>
      <c r="S10048" s="367"/>
      <c r="T10048" s="367"/>
      <c r="U10048" s="368"/>
      <c r="V10048" s="1"/>
      <c r="W10048" s="1"/>
      <c r="X10048" s="1"/>
      <c r="Y10048" s="1"/>
      <c r="Z10048" s="1"/>
      <c r="AA10048" s="1"/>
      <c r="AB10048" s="1"/>
      <c r="AC10048" s="1"/>
    </row>
    <row r="10049" spans="1:29" ht="15" customHeight="1" x14ac:dyDescent="0.25">
      <c r="A10049" s="342"/>
      <c r="B10049" s="417"/>
      <c r="C10049" s="418"/>
      <c r="S10049" s="367"/>
      <c r="T10049" s="367"/>
      <c r="U10049" s="368"/>
      <c r="V10049" s="1"/>
      <c r="W10049" s="1"/>
      <c r="X10049" s="1"/>
      <c r="Y10049" s="1"/>
      <c r="Z10049" s="1"/>
      <c r="AA10049" s="1"/>
      <c r="AB10049" s="1"/>
      <c r="AC10049" s="1"/>
    </row>
    <row r="10050" spans="1:29" ht="15" customHeight="1" x14ac:dyDescent="0.25">
      <c r="A10050" s="342"/>
      <c r="B10050" s="417"/>
      <c r="C10050" s="418"/>
      <c r="S10050" s="367"/>
      <c r="T10050" s="367"/>
      <c r="U10050" s="368"/>
      <c r="V10050" s="1"/>
      <c r="W10050" s="1"/>
      <c r="X10050" s="1"/>
      <c r="Y10050" s="1"/>
      <c r="Z10050" s="1"/>
      <c r="AA10050" s="1"/>
      <c r="AB10050" s="1"/>
      <c r="AC10050" s="1"/>
    </row>
    <row r="10051" spans="1:29" ht="15" customHeight="1" x14ac:dyDescent="0.25">
      <c r="A10051" s="342"/>
      <c r="B10051" s="417"/>
      <c r="C10051" s="418"/>
      <c r="S10051" s="367"/>
      <c r="T10051" s="367"/>
      <c r="U10051" s="368"/>
      <c r="V10051" s="1"/>
      <c r="W10051" s="1"/>
      <c r="X10051" s="1"/>
      <c r="Y10051" s="1"/>
      <c r="Z10051" s="1"/>
      <c r="AA10051" s="1"/>
      <c r="AB10051" s="1"/>
      <c r="AC10051" s="1"/>
    </row>
    <row r="10052" spans="1:29" ht="15" customHeight="1" x14ac:dyDescent="0.25">
      <c r="A10052" s="342"/>
      <c r="B10052" s="417"/>
      <c r="C10052" s="418"/>
      <c r="S10052" s="367"/>
      <c r="T10052" s="367"/>
      <c r="U10052" s="368"/>
      <c r="V10052" s="1"/>
      <c r="W10052" s="1"/>
      <c r="X10052" s="1"/>
      <c r="Y10052" s="1"/>
      <c r="Z10052" s="1"/>
      <c r="AA10052" s="1"/>
      <c r="AB10052" s="1"/>
      <c r="AC10052" s="1"/>
    </row>
    <row r="10053" spans="1:29" ht="15" customHeight="1" x14ac:dyDescent="0.25">
      <c r="A10053" s="342"/>
      <c r="B10053" s="417"/>
      <c r="C10053" s="418"/>
      <c r="S10053" s="367"/>
      <c r="T10053" s="367"/>
      <c r="U10053" s="368"/>
      <c r="V10053" s="1"/>
      <c r="W10053" s="1"/>
      <c r="X10053" s="1"/>
      <c r="Y10053" s="1"/>
      <c r="Z10053" s="1"/>
      <c r="AA10053" s="1"/>
      <c r="AB10053" s="1"/>
      <c r="AC10053" s="1"/>
    </row>
    <row r="10054" spans="1:29" ht="15" customHeight="1" x14ac:dyDescent="0.25">
      <c r="A10054" s="342"/>
      <c r="B10054" s="417"/>
      <c r="C10054" s="418"/>
      <c r="S10054" s="367"/>
      <c r="T10054" s="367"/>
      <c r="U10054" s="368"/>
      <c r="V10054" s="1"/>
      <c r="W10054" s="1"/>
      <c r="X10054" s="1"/>
      <c r="Y10054" s="1"/>
      <c r="Z10054" s="1"/>
      <c r="AA10054" s="1"/>
      <c r="AB10054" s="1"/>
      <c r="AC10054" s="1"/>
    </row>
    <row r="10055" spans="1:29" ht="15" customHeight="1" x14ac:dyDescent="0.25">
      <c r="A10055" s="342"/>
      <c r="B10055" s="417"/>
      <c r="C10055" s="418"/>
      <c r="S10055" s="367"/>
      <c r="T10055" s="367"/>
      <c r="U10055" s="368"/>
      <c r="V10055" s="1"/>
      <c r="W10055" s="1"/>
      <c r="X10055" s="1"/>
      <c r="Y10055" s="1"/>
      <c r="Z10055" s="1"/>
      <c r="AA10055" s="1"/>
      <c r="AB10055" s="1"/>
      <c r="AC10055" s="1"/>
    </row>
    <row r="10056" spans="1:29" ht="15" customHeight="1" x14ac:dyDescent="0.25">
      <c r="A10056" s="342"/>
      <c r="B10056" s="417"/>
      <c r="C10056" s="418"/>
      <c r="S10056" s="367"/>
      <c r="T10056" s="367"/>
      <c r="U10056" s="368"/>
      <c r="V10056" s="1"/>
      <c r="W10056" s="1"/>
      <c r="X10056" s="1"/>
      <c r="Y10056" s="1"/>
      <c r="Z10056" s="1"/>
      <c r="AA10056" s="1"/>
      <c r="AB10056" s="1"/>
      <c r="AC10056" s="1"/>
    </row>
    <row r="10057" spans="1:29" ht="15" customHeight="1" x14ac:dyDescent="0.25">
      <c r="A10057" s="342"/>
      <c r="B10057" s="417"/>
      <c r="C10057" s="418"/>
      <c r="S10057" s="367"/>
      <c r="T10057" s="367"/>
      <c r="U10057" s="368"/>
      <c r="V10057" s="1"/>
      <c r="W10057" s="1"/>
      <c r="X10057" s="1"/>
      <c r="Y10057" s="1"/>
      <c r="Z10057" s="1"/>
      <c r="AA10057" s="1"/>
      <c r="AB10057" s="1"/>
      <c r="AC10057" s="1"/>
    </row>
    <row r="10058" spans="1:29" ht="15" customHeight="1" x14ac:dyDescent="0.25">
      <c r="A10058" s="342"/>
      <c r="B10058" s="417"/>
      <c r="C10058" s="418"/>
      <c r="S10058" s="367"/>
      <c r="T10058" s="367"/>
      <c r="U10058" s="368"/>
      <c r="V10058" s="1"/>
      <c r="W10058" s="1"/>
      <c r="X10058" s="1"/>
      <c r="Y10058" s="1"/>
      <c r="Z10058" s="1"/>
      <c r="AA10058" s="1"/>
      <c r="AB10058" s="1"/>
      <c r="AC10058" s="1"/>
    </row>
    <row r="10059" spans="1:29" ht="15" customHeight="1" x14ac:dyDescent="0.25">
      <c r="A10059" s="342"/>
      <c r="B10059" s="417"/>
      <c r="C10059" s="418"/>
      <c r="S10059" s="367"/>
      <c r="T10059" s="367"/>
      <c r="U10059" s="368"/>
      <c r="V10059" s="1"/>
      <c r="W10059" s="1"/>
      <c r="X10059" s="1"/>
      <c r="Y10059" s="1"/>
      <c r="Z10059" s="1"/>
      <c r="AA10059" s="1"/>
      <c r="AB10059" s="1"/>
      <c r="AC10059" s="1"/>
    </row>
    <row r="10060" spans="1:29" ht="15" customHeight="1" x14ac:dyDescent="0.25">
      <c r="A10060" s="342"/>
      <c r="B10060" s="417"/>
      <c r="C10060" s="418"/>
      <c r="S10060" s="367"/>
      <c r="T10060" s="367"/>
      <c r="U10060" s="368"/>
      <c r="V10060" s="1"/>
      <c r="W10060" s="1"/>
      <c r="X10060" s="1"/>
      <c r="Y10060" s="1"/>
      <c r="Z10060" s="1"/>
      <c r="AA10060" s="1"/>
      <c r="AB10060" s="1"/>
      <c r="AC10060" s="1"/>
    </row>
    <row r="10061" spans="1:29" ht="15" customHeight="1" x14ac:dyDescent="0.25">
      <c r="A10061" s="342"/>
      <c r="B10061" s="417"/>
      <c r="C10061" s="418"/>
      <c r="S10061" s="367"/>
      <c r="T10061" s="367"/>
      <c r="U10061" s="368"/>
      <c r="V10061" s="1"/>
      <c r="W10061" s="1"/>
      <c r="X10061" s="1"/>
      <c r="Y10061" s="1"/>
      <c r="Z10061" s="1"/>
      <c r="AA10061" s="1"/>
      <c r="AB10061" s="1"/>
      <c r="AC10061" s="1"/>
    </row>
    <row r="10062" spans="1:29" ht="15" customHeight="1" x14ac:dyDescent="0.25">
      <c r="A10062" s="342"/>
      <c r="B10062" s="417"/>
      <c r="C10062" s="418"/>
      <c r="S10062" s="367"/>
      <c r="T10062" s="367"/>
      <c r="U10062" s="368"/>
      <c r="V10062" s="1"/>
      <c r="W10062" s="1"/>
      <c r="X10062" s="1"/>
      <c r="Y10062" s="1"/>
      <c r="Z10062" s="1"/>
      <c r="AA10062" s="1"/>
      <c r="AB10062" s="1"/>
      <c r="AC10062" s="1"/>
    </row>
    <row r="10063" spans="1:29" ht="15" customHeight="1" x14ac:dyDescent="0.25">
      <c r="A10063" s="342"/>
      <c r="B10063" s="417"/>
      <c r="C10063" s="418"/>
      <c r="S10063" s="367"/>
      <c r="T10063" s="367"/>
      <c r="U10063" s="368"/>
      <c r="V10063" s="1"/>
      <c r="W10063" s="1"/>
      <c r="X10063" s="1"/>
      <c r="Y10063" s="1"/>
      <c r="Z10063" s="1"/>
      <c r="AA10063" s="1"/>
      <c r="AB10063" s="1"/>
      <c r="AC10063" s="1"/>
    </row>
    <row r="10064" spans="1:29" ht="15" customHeight="1" x14ac:dyDescent="0.25">
      <c r="A10064" s="342"/>
      <c r="B10064" s="417"/>
      <c r="C10064" s="418"/>
      <c r="S10064" s="367"/>
      <c r="T10064" s="367"/>
      <c r="U10064" s="368"/>
      <c r="V10064" s="1"/>
      <c r="W10064" s="1"/>
      <c r="X10064" s="1"/>
      <c r="Y10064" s="1"/>
      <c r="Z10064" s="1"/>
      <c r="AA10064" s="1"/>
      <c r="AB10064" s="1"/>
      <c r="AC10064" s="1"/>
    </row>
    <row r="10065" spans="1:29" ht="15" customHeight="1" x14ac:dyDescent="0.25">
      <c r="A10065" s="342"/>
      <c r="B10065" s="417"/>
      <c r="C10065" s="418"/>
      <c r="S10065" s="367"/>
      <c r="T10065" s="367"/>
      <c r="U10065" s="368"/>
      <c r="V10065" s="1"/>
      <c r="W10065" s="1"/>
      <c r="X10065" s="1"/>
      <c r="Y10065" s="1"/>
      <c r="Z10065" s="1"/>
      <c r="AA10065" s="1"/>
      <c r="AB10065" s="1"/>
      <c r="AC10065" s="1"/>
    </row>
    <row r="10066" spans="1:29" ht="15" customHeight="1" x14ac:dyDescent="0.25">
      <c r="A10066" s="342"/>
      <c r="B10066" s="417"/>
      <c r="C10066" s="418"/>
      <c r="S10066" s="367"/>
      <c r="T10066" s="367"/>
      <c r="U10066" s="368"/>
      <c r="V10066" s="1"/>
      <c r="W10066" s="1"/>
      <c r="X10066" s="1"/>
      <c r="Y10066" s="1"/>
      <c r="Z10066" s="1"/>
      <c r="AA10066" s="1"/>
      <c r="AB10066" s="1"/>
      <c r="AC10066" s="1"/>
    </row>
    <row r="10067" spans="1:29" ht="15" customHeight="1" x14ac:dyDescent="0.25">
      <c r="A10067" s="342"/>
      <c r="B10067" s="417"/>
      <c r="C10067" s="418"/>
      <c r="S10067" s="367"/>
      <c r="T10067" s="367"/>
      <c r="U10067" s="368"/>
      <c r="V10067" s="1"/>
      <c r="W10067" s="1"/>
      <c r="X10067" s="1"/>
      <c r="Y10067" s="1"/>
      <c r="Z10067" s="1"/>
      <c r="AA10067" s="1"/>
      <c r="AB10067" s="1"/>
      <c r="AC10067" s="1"/>
    </row>
    <row r="10068" spans="1:29" ht="15" customHeight="1" x14ac:dyDescent="0.25">
      <c r="A10068" s="342"/>
      <c r="B10068" s="417"/>
      <c r="C10068" s="418"/>
      <c r="S10068" s="367"/>
      <c r="T10068" s="367"/>
      <c r="U10068" s="368"/>
      <c r="V10068" s="1"/>
      <c r="W10068" s="1"/>
      <c r="X10068" s="1"/>
      <c r="Y10068" s="1"/>
      <c r="Z10068" s="1"/>
      <c r="AA10068" s="1"/>
      <c r="AB10068" s="1"/>
      <c r="AC10068" s="1"/>
    </row>
    <row r="10069" spans="1:29" ht="15" customHeight="1" x14ac:dyDescent="0.25">
      <c r="A10069" s="342"/>
      <c r="B10069" s="417"/>
      <c r="C10069" s="418"/>
      <c r="S10069" s="367"/>
      <c r="T10069" s="367"/>
      <c r="U10069" s="368"/>
      <c r="V10069" s="1"/>
      <c r="W10069" s="1"/>
      <c r="X10069" s="1"/>
      <c r="Y10069" s="1"/>
      <c r="Z10069" s="1"/>
      <c r="AA10069" s="1"/>
      <c r="AB10069" s="1"/>
      <c r="AC10069" s="1"/>
    </row>
    <row r="10070" spans="1:29" ht="15" customHeight="1" x14ac:dyDescent="0.25">
      <c r="A10070" s="342"/>
      <c r="B10070" s="417"/>
      <c r="C10070" s="418"/>
      <c r="S10070" s="367"/>
      <c r="T10070" s="367"/>
      <c r="U10070" s="368"/>
      <c r="V10070" s="1"/>
      <c r="W10070" s="1"/>
      <c r="X10070" s="1"/>
      <c r="Y10070" s="1"/>
      <c r="Z10070" s="1"/>
      <c r="AA10070" s="1"/>
      <c r="AB10070" s="1"/>
      <c r="AC10070" s="1"/>
    </row>
    <row r="10071" spans="1:29" ht="15" customHeight="1" x14ac:dyDescent="0.25">
      <c r="A10071" s="342"/>
      <c r="B10071" s="417"/>
      <c r="C10071" s="418"/>
      <c r="S10071" s="367"/>
      <c r="T10071" s="367"/>
      <c r="U10071" s="368"/>
      <c r="V10071" s="1"/>
      <c r="W10071" s="1"/>
      <c r="X10071" s="1"/>
      <c r="Y10071" s="1"/>
      <c r="Z10071" s="1"/>
      <c r="AA10071" s="1"/>
      <c r="AB10071" s="1"/>
      <c r="AC10071" s="1"/>
    </row>
    <row r="10072" spans="1:29" ht="15" customHeight="1" x14ac:dyDescent="0.25">
      <c r="A10072" s="342"/>
      <c r="B10072" s="417"/>
      <c r="C10072" s="418"/>
      <c r="S10072" s="367"/>
      <c r="T10072" s="367"/>
      <c r="U10072" s="368"/>
      <c r="V10072" s="1"/>
      <c r="W10072" s="1"/>
      <c r="X10072" s="1"/>
      <c r="Y10072" s="1"/>
      <c r="Z10072" s="1"/>
      <c r="AA10072" s="1"/>
      <c r="AB10072" s="1"/>
      <c r="AC10072" s="1"/>
    </row>
    <row r="10073" spans="1:29" ht="15" customHeight="1" x14ac:dyDescent="0.25">
      <c r="A10073" s="342"/>
      <c r="B10073" s="417"/>
      <c r="C10073" s="418"/>
      <c r="S10073" s="367"/>
      <c r="T10073" s="367"/>
      <c r="U10073" s="368"/>
      <c r="V10073" s="1"/>
      <c r="W10073" s="1"/>
      <c r="X10073" s="1"/>
      <c r="Y10073" s="1"/>
      <c r="Z10073" s="1"/>
      <c r="AA10073" s="1"/>
      <c r="AB10073" s="1"/>
      <c r="AC10073" s="1"/>
    </row>
    <row r="10074" spans="1:29" ht="15" customHeight="1" x14ac:dyDescent="0.25">
      <c r="A10074" s="342"/>
      <c r="B10074" s="417"/>
      <c r="C10074" s="418"/>
      <c r="S10074" s="367"/>
      <c r="T10074" s="367"/>
      <c r="U10074" s="368"/>
      <c r="V10074" s="1"/>
      <c r="W10074" s="1"/>
      <c r="X10074" s="1"/>
      <c r="Y10074" s="1"/>
      <c r="Z10074" s="1"/>
      <c r="AA10074" s="1"/>
      <c r="AB10074" s="1"/>
      <c r="AC10074" s="1"/>
    </row>
    <row r="10075" spans="1:29" ht="15" customHeight="1" x14ac:dyDescent="0.25">
      <c r="A10075" s="342"/>
      <c r="B10075" s="417"/>
      <c r="C10075" s="418"/>
      <c r="S10075" s="367"/>
      <c r="T10075" s="367"/>
      <c r="U10075" s="368"/>
      <c r="V10075" s="1"/>
      <c r="W10075" s="1"/>
      <c r="X10075" s="1"/>
      <c r="Y10075" s="1"/>
      <c r="Z10075" s="1"/>
      <c r="AA10075" s="1"/>
      <c r="AB10075" s="1"/>
      <c r="AC10075" s="1"/>
    </row>
    <row r="10076" spans="1:29" ht="15" customHeight="1" x14ac:dyDescent="0.25">
      <c r="A10076" s="342"/>
      <c r="B10076" s="417"/>
      <c r="C10076" s="418"/>
      <c r="S10076" s="367"/>
      <c r="T10076" s="367"/>
      <c r="U10076" s="368"/>
      <c r="V10076" s="1"/>
      <c r="W10076" s="1"/>
      <c r="X10076" s="1"/>
      <c r="Y10076" s="1"/>
      <c r="Z10076" s="1"/>
      <c r="AA10076" s="1"/>
      <c r="AB10076" s="1"/>
      <c r="AC10076" s="1"/>
    </row>
    <row r="10077" spans="1:29" ht="15" customHeight="1" x14ac:dyDescent="0.25">
      <c r="A10077" s="342"/>
      <c r="B10077" s="417"/>
      <c r="C10077" s="418"/>
      <c r="S10077" s="367"/>
      <c r="T10077" s="367"/>
      <c r="U10077" s="368"/>
      <c r="V10077" s="1"/>
      <c r="W10077" s="1"/>
      <c r="X10077" s="1"/>
      <c r="Y10077" s="1"/>
      <c r="Z10077" s="1"/>
      <c r="AA10077" s="1"/>
      <c r="AB10077" s="1"/>
      <c r="AC10077" s="1"/>
    </row>
    <row r="10078" spans="1:29" ht="15" customHeight="1" x14ac:dyDescent="0.25">
      <c r="A10078" s="342"/>
      <c r="B10078" s="417"/>
      <c r="C10078" s="418"/>
      <c r="S10078" s="367"/>
      <c r="T10078" s="367"/>
      <c r="U10078" s="368"/>
      <c r="V10078" s="1"/>
      <c r="W10078" s="1"/>
      <c r="X10078" s="1"/>
      <c r="Y10078" s="1"/>
      <c r="Z10078" s="1"/>
      <c r="AA10078" s="1"/>
      <c r="AB10078" s="1"/>
      <c r="AC10078" s="1"/>
    </row>
    <row r="10079" spans="1:29" ht="15" customHeight="1" x14ac:dyDescent="0.25">
      <c r="A10079" s="342"/>
      <c r="B10079" s="417"/>
      <c r="C10079" s="418"/>
      <c r="S10079" s="367"/>
      <c r="T10079" s="367"/>
      <c r="U10079" s="368"/>
      <c r="V10079" s="1"/>
      <c r="W10079" s="1"/>
      <c r="X10079" s="1"/>
      <c r="Y10079" s="1"/>
      <c r="Z10079" s="1"/>
      <c r="AA10079" s="1"/>
      <c r="AB10079" s="1"/>
      <c r="AC10079" s="1"/>
    </row>
    <row r="10080" spans="1:29" ht="15" customHeight="1" x14ac:dyDescent="0.25">
      <c r="A10080" s="342"/>
      <c r="B10080" s="417"/>
      <c r="C10080" s="418"/>
      <c r="S10080" s="367"/>
      <c r="T10080" s="367"/>
      <c r="U10080" s="368"/>
      <c r="V10080" s="1"/>
      <c r="W10080" s="1"/>
      <c r="X10080" s="1"/>
      <c r="Y10080" s="1"/>
      <c r="Z10080" s="1"/>
      <c r="AA10080" s="1"/>
      <c r="AB10080" s="1"/>
      <c r="AC10080" s="1"/>
    </row>
    <row r="10081" spans="1:29" ht="15" customHeight="1" x14ac:dyDescent="0.25">
      <c r="A10081" s="342"/>
      <c r="B10081" s="417"/>
      <c r="C10081" s="418"/>
      <c r="S10081" s="367"/>
      <c r="T10081" s="367"/>
      <c r="U10081" s="368"/>
      <c r="V10081" s="1"/>
      <c r="W10081" s="1"/>
      <c r="X10081" s="1"/>
      <c r="Y10081" s="1"/>
      <c r="Z10081" s="1"/>
      <c r="AA10081" s="1"/>
      <c r="AB10081" s="1"/>
      <c r="AC10081" s="1"/>
    </row>
    <row r="10082" spans="1:29" ht="15" customHeight="1" x14ac:dyDescent="0.25">
      <c r="A10082" s="342"/>
      <c r="B10082" s="417"/>
      <c r="C10082" s="418"/>
      <c r="S10082" s="367"/>
      <c r="T10082" s="367"/>
      <c r="U10082" s="368"/>
      <c r="V10082" s="1"/>
      <c r="W10082" s="1"/>
      <c r="X10082" s="1"/>
      <c r="Y10082" s="1"/>
      <c r="Z10082" s="1"/>
      <c r="AA10082" s="1"/>
      <c r="AB10082" s="1"/>
      <c r="AC10082" s="1"/>
    </row>
    <row r="10083" spans="1:29" ht="15" customHeight="1" x14ac:dyDescent="0.25">
      <c r="A10083" s="342"/>
      <c r="B10083" s="417"/>
      <c r="C10083" s="418"/>
      <c r="S10083" s="367"/>
      <c r="T10083" s="367"/>
      <c r="U10083" s="368"/>
      <c r="V10083" s="1"/>
      <c r="W10083" s="1"/>
      <c r="X10083" s="1"/>
      <c r="Y10083" s="1"/>
      <c r="Z10083" s="1"/>
      <c r="AA10083" s="1"/>
      <c r="AB10083" s="1"/>
      <c r="AC10083" s="1"/>
    </row>
    <row r="10084" spans="1:29" ht="15" customHeight="1" x14ac:dyDescent="0.25">
      <c r="A10084" s="342"/>
      <c r="B10084" s="417"/>
      <c r="C10084" s="418"/>
      <c r="S10084" s="367"/>
      <c r="T10084" s="367"/>
      <c r="U10084" s="368"/>
      <c r="V10084" s="1"/>
      <c r="W10084" s="1"/>
      <c r="X10084" s="1"/>
      <c r="Y10084" s="1"/>
      <c r="Z10084" s="1"/>
      <c r="AA10084" s="1"/>
      <c r="AB10084" s="1"/>
      <c r="AC10084" s="1"/>
    </row>
    <row r="10085" spans="1:29" ht="15" customHeight="1" x14ac:dyDescent="0.25">
      <c r="A10085" s="342"/>
      <c r="B10085" s="417"/>
      <c r="C10085" s="418"/>
      <c r="S10085" s="367"/>
      <c r="T10085" s="367"/>
      <c r="U10085" s="368"/>
      <c r="V10085" s="1"/>
      <c r="W10085" s="1"/>
      <c r="X10085" s="1"/>
      <c r="Y10085" s="1"/>
      <c r="Z10085" s="1"/>
      <c r="AA10085" s="1"/>
      <c r="AB10085" s="1"/>
      <c r="AC10085" s="1"/>
    </row>
    <row r="10086" spans="1:29" ht="15" customHeight="1" x14ac:dyDescent="0.25">
      <c r="A10086" s="342"/>
      <c r="B10086" s="417"/>
      <c r="C10086" s="418"/>
      <c r="S10086" s="367"/>
      <c r="T10086" s="367"/>
      <c r="U10086" s="368"/>
      <c r="V10086" s="1"/>
      <c r="W10086" s="1"/>
      <c r="X10086" s="1"/>
      <c r="Y10086" s="1"/>
      <c r="Z10086" s="1"/>
      <c r="AA10086" s="1"/>
      <c r="AB10086" s="1"/>
      <c r="AC10086" s="1"/>
    </row>
    <row r="10087" spans="1:29" ht="15" customHeight="1" x14ac:dyDescent="0.25">
      <c r="A10087" s="342"/>
      <c r="B10087" s="417"/>
      <c r="C10087" s="418"/>
      <c r="S10087" s="367"/>
      <c r="T10087" s="367"/>
      <c r="U10087" s="368"/>
      <c r="V10087" s="1"/>
      <c r="W10087" s="1"/>
      <c r="X10087" s="1"/>
      <c r="Y10087" s="1"/>
      <c r="Z10087" s="1"/>
      <c r="AA10087" s="1"/>
      <c r="AB10087" s="1"/>
      <c r="AC10087" s="1"/>
    </row>
    <row r="10088" spans="1:29" ht="15" customHeight="1" x14ac:dyDescent="0.25">
      <c r="A10088" s="342"/>
      <c r="B10088" s="417"/>
      <c r="C10088" s="418"/>
      <c r="S10088" s="367"/>
      <c r="T10088" s="367"/>
      <c r="U10088" s="368"/>
      <c r="V10088" s="1"/>
      <c r="W10088" s="1"/>
      <c r="X10088" s="1"/>
      <c r="Y10088" s="1"/>
      <c r="Z10088" s="1"/>
      <c r="AA10088" s="1"/>
      <c r="AB10088" s="1"/>
      <c r="AC10088" s="1"/>
    </row>
    <row r="10089" spans="1:29" ht="15" customHeight="1" x14ac:dyDescent="0.25">
      <c r="A10089" s="342"/>
      <c r="B10089" s="417"/>
      <c r="C10089" s="418"/>
      <c r="S10089" s="367"/>
      <c r="T10089" s="367"/>
      <c r="U10089" s="368"/>
      <c r="V10089" s="1"/>
      <c r="W10089" s="1"/>
      <c r="X10089" s="1"/>
      <c r="Y10089" s="1"/>
      <c r="Z10089" s="1"/>
      <c r="AA10089" s="1"/>
      <c r="AB10089" s="1"/>
      <c r="AC10089" s="1"/>
    </row>
    <row r="10090" spans="1:29" ht="15" customHeight="1" x14ac:dyDescent="0.25">
      <c r="A10090" s="342"/>
      <c r="B10090" s="417"/>
      <c r="C10090" s="418"/>
      <c r="S10090" s="367"/>
      <c r="T10090" s="367"/>
      <c r="U10090" s="368"/>
      <c r="V10090" s="1"/>
      <c r="W10090" s="1"/>
      <c r="X10090" s="1"/>
      <c r="Y10090" s="1"/>
      <c r="Z10090" s="1"/>
      <c r="AA10090" s="1"/>
      <c r="AB10090" s="1"/>
      <c r="AC10090" s="1"/>
    </row>
    <row r="10091" spans="1:29" ht="15" customHeight="1" x14ac:dyDescent="0.25">
      <c r="A10091" s="342"/>
      <c r="B10091" s="417"/>
      <c r="C10091" s="418"/>
      <c r="S10091" s="367"/>
      <c r="T10091" s="367"/>
      <c r="U10091" s="368"/>
      <c r="V10091" s="1"/>
      <c r="W10091" s="1"/>
      <c r="X10091" s="1"/>
      <c r="Y10091" s="1"/>
      <c r="Z10091" s="1"/>
      <c r="AA10091" s="1"/>
      <c r="AB10091" s="1"/>
      <c r="AC10091" s="1"/>
    </row>
    <row r="10092" spans="1:29" ht="15" customHeight="1" x14ac:dyDescent="0.25">
      <c r="A10092" s="342"/>
      <c r="B10092" s="417"/>
      <c r="C10092" s="418"/>
      <c r="S10092" s="367"/>
      <c r="T10092" s="367"/>
      <c r="U10092" s="368"/>
      <c r="V10092" s="1"/>
      <c r="W10092" s="1"/>
      <c r="X10092" s="1"/>
      <c r="Y10092" s="1"/>
      <c r="Z10092" s="1"/>
      <c r="AA10092" s="1"/>
      <c r="AB10092" s="1"/>
      <c r="AC10092" s="1"/>
    </row>
    <row r="10093" spans="1:29" ht="15" customHeight="1" x14ac:dyDescent="0.25">
      <c r="A10093" s="342"/>
      <c r="B10093" s="417"/>
      <c r="C10093" s="418"/>
      <c r="S10093" s="367"/>
      <c r="T10093" s="367"/>
      <c r="U10093" s="368"/>
      <c r="V10093" s="1"/>
      <c r="W10093" s="1"/>
      <c r="X10093" s="1"/>
      <c r="Y10093" s="1"/>
      <c r="Z10093" s="1"/>
      <c r="AA10093" s="1"/>
      <c r="AB10093" s="1"/>
      <c r="AC10093" s="1"/>
    </row>
    <row r="10094" spans="1:29" ht="15" customHeight="1" x14ac:dyDescent="0.25">
      <c r="A10094" s="342"/>
      <c r="B10094" s="417"/>
      <c r="C10094" s="418"/>
      <c r="S10094" s="367"/>
      <c r="T10094" s="367"/>
      <c r="U10094" s="368"/>
      <c r="V10094" s="1"/>
      <c r="W10094" s="1"/>
      <c r="X10094" s="1"/>
      <c r="Y10094" s="1"/>
      <c r="Z10094" s="1"/>
      <c r="AA10094" s="1"/>
      <c r="AB10094" s="1"/>
      <c r="AC10094" s="1"/>
    </row>
    <row r="10095" spans="1:29" ht="15" customHeight="1" x14ac:dyDescent="0.25">
      <c r="A10095" s="342"/>
      <c r="B10095" s="417"/>
      <c r="C10095" s="418"/>
      <c r="S10095" s="367"/>
      <c r="T10095" s="367"/>
      <c r="U10095" s="368"/>
      <c r="V10095" s="1"/>
      <c r="W10095" s="1"/>
      <c r="X10095" s="1"/>
      <c r="Y10095" s="1"/>
      <c r="Z10095" s="1"/>
      <c r="AA10095" s="1"/>
      <c r="AB10095" s="1"/>
      <c r="AC10095" s="1"/>
    </row>
    <row r="10096" spans="1:29" ht="15" customHeight="1" x14ac:dyDescent="0.25">
      <c r="A10096" s="342"/>
      <c r="B10096" s="417"/>
      <c r="C10096" s="418"/>
      <c r="S10096" s="367"/>
      <c r="T10096" s="367"/>
      <c r="U10096" s="368"/>
      <c r="V10096" s="1"/>
      <c r="W10096" s="1"/>
      <c r="X10096" s="1"/>
      <c r="Y10096" s="1"/>
      <c r="Z10096" s="1"/>
      <c r="AA10096" s="1"/>
      <c r="AB10096" s="1"/>
      <c r="AC10096" s="1"/>
    </row>
    <row r="10097" spans="1:29" ht="15" customHeight="1" x14ac:dyDescent="0.25">
      <c r="A10097" s="342"/>
      <c r="B10097" s="417"/>
      <c r="C10097" s="418"/>
      <c r="S10097" s="367"/>
      <c r="T10097" s="367"/>
      <c r="U10097" s="368"/>
      <c r="V10097" s="1"/>
      <c r="W10097" s="1"/>
      <c r="X10097" s="1"/>
      <c r="Y10097" s="1"/>
      <c r="Z10097" s="1"/>
      <c r="AA10097" s="1"/>
      <c r="AB10097" s="1"/>
      <c r="AC10097" s="1"/>
    </row>
    <row r="10098" spans="1:29" ht="15" customHeight="1" x14ac:dyDescent="0.25">
      <c r="A10098" s="342"/>
      <c r="B10098" s="417"/>
      <c r="C10098" s="418"/>
      <c r="S10098" s="367"/>
      <c r="T10098" s="367"/>
      <c r="U10098" s="368"/>
      <c r="V10098" s="1"/>
      <c r="W10098" s="1"/>
      <c r="X10098" s="1"/>
      <c r="Y10098" s="1"/>
      <c r="Z10098" s="1"/>
      <c r="AA10098" s="1"/>
      <c r="AB10098" s="1"/>
      <c r="AC10098" s="1"/>
    </row>
    <row r="10099" spans="1:29" ht="15" customHeight="1" x14ac:dyDescent="0.25">
      <c r="A10099" s="342"/>
      <c r="B10099" s="417"/>
      <c r="C10099" s="418"/>
      <c r="S10099" s="367"/>
      <c r="T10099" s="367"/>
      <c r="U10099" s="368"/>
      <c r="V10099" s="1"/>
      <c r="W10099" s="1"/>
      <c r="X10099" s="1"/>
      <c r="Y10099" s="1"/>
      <c r="Z10099" s="1"/>
      <c r="AA10099" s="1"/>
      <c r="AB10099" s="1"/>
      <c r="AC10099" s="1"/>
    </row>
    <row r="10100" spans="1:29" ht="15" customHeight="1" x14ac:dyDescent="0.25">
      <c r="A10100" s="342"/>
      <c r="B10100" s="417"/>
      <c r="C10100" s="418"/>
      <c r="S10100" s="367"/>
      <c r="T10100" s="367"/>
      <c r="U10100" s="368"/>
      <c r="V10100" s="1"/>
      <c r="W10100" s="1"/>
      <c r="X10100" s="1"/>
      <c r="Y10100" s="1"/>
      <c r="Z10100" s="1"/>
      <c r="AA10100" s="1"/>
      <c r="AB10100" s="1"/>
      <c r="AC10100" s="1"/>
    </row>
    <row r="10101" spans="1:29" ht="15" customHeight="1" x14ac:dyDescent="0.25">
      <c r="A10101" s="342"/>
      <c r="B10101" s="417"/>
      <c r="C10101" s="418"/>
      <c r="S10101" s="367"/>
      <c r="T10101" s="367"/>
      <c r="U10101" s="368"/>
      <c r="V10101" s="1"/>
      <c r="W10101" s="1"/>
      <c r="X10101" s="1"/>
      <c r="Y10101" s="1"/>
      <c r="Z10101" s="1"/>
      <c r="AA10101" s="1"/>
      <c r="AB10101" s="1"/>
      <c r="AC10101" s="1"/>
    </row>
    <row r="10102" spans="1:29" ht="15" customHeight="1" x14ac:dyDescent="0.25">
      <c r="A10102" s="342"/>
      <c r="B10102" s="417"/>
      <c r="C10102" s="418"/>
      <c r="S10102" s="367"/>
      <c r="T10102" s="367"/>
      <c r="U10102" s="368"/>
      <c r="V10102" s="1"/>
      <c r="W10102" s="1"/>
      <c r="X10102" s="1"/>
      <c r="Y10102" s="1"/>
      <c r="Z10102" s="1"/>
      <c r="AA10102" s="1"/>
      <c r="AB10102" s="1"/>
      <c r="AC10102" s="1"/>
    </row>
    <row r="10103" spans="1:29" ht="15" customHeight="1" x14ac:dyDescent="0.25">
      <c r="A10103" s="342"/>
      <c r="B10103" s="417"/>
      <c r="C10103" s="418"/>
      <c r="S10103" s="367"/>
      <c r="T10103" s="367"/>
      <c r="U10103" s="368"/>
      <c r="V10103" s="1"/>
      <c r="W10103" s="1"/>
      <c r="X10103" s="1"/>
      <c r="Y10103" s="1"/>
      <c r="Z10103" s="1"/>
      <c r="AA10103" s="1"/>
      <c r="AB10103" s="1"/>
      <c r="AC10103" s="1"/>
    </row>
    <row r="10104" spans="1:29" ht="15" customHeight="1" x14ac:dyDescent="0.25">
      <c r="A10104" s="342"/>
      <c r="B10104" s="417"/>
      <c r="C10104" s="418"/>
      <c r="S10104" s="367"/>
      <c r="T10104" s="367"/>
      <c r="U10104" s="368"/>
      <c r="V10104" s="1"/>
      <c r="W10104" s="1"/>
      <c r="X10104" s="1"/>
      <c r="Y10104" s="1"/>
      <c r="Z10104" s="1"/>
      <c r="AA10104" s="1"/>
      <c r="AB10104" s="1"/>
      <c r="AC10104" s="1"/>
    </row>
    <row r="10105" spans="1:29" ht="15" customHeight="1" x14ac:dyDescent="0.25">
      <c r="A10105" s="342"/>
      <c r="B10105" s="417"/>
      <c r="C10105" s="418"/>
      <c r="S10105" s="367"/>
      <c r="T10105" s="367"/>
      <c r="U10105" s="368"/>
      <c r="V10105" s="1"/>
      <c r="W10105" s="1"/>
      <c r="X10105" s="1"/>
      <c r="Y10105" s="1"/>
      <c r="Z10105" s="1"/>
      <c r="AA10105" s="1"/>
      <c r="AB10105" s="1"/>
      <c r="AC10105" s="1"/>
    </row>
    <row r="10106" spans="1:29" ht="15" customHeight="1" x14ac:dyDescent="0.25">
      <c r="A10106" s="342"/>
      <c r="B10106" s="417"/>
      <c r="C10106" s="418"/>
      <c r="S10106" s="367"/>
      <c r="T10106" s="367"/>
      <c r="U10106" s="368"/>
      <c r="V10106" s="1"/>
      <c r="W10106" s="1"/>
      <c r="X10106" s="1"/>
      <c r="Y10106" s="1"/>
      <c r="Z10106" s="1"/>
      <c r="AA10106" s="1"/>
      <c r="AB10106" s="1"/>
      <c r="AC10106" s="1"/>
    </row>
    <row r="10107" spans="1:29" ht="15" customHeight="1" x14ac:dyDescent="0.25">
      <c r="A10107" s="342"/>
      <c r="B10107" s="417"/>
      <c r="C10107" s="418"/>
      <c r="S10107" s="367"/>
      <c r="T10107" s="367"/>
      <c r="U10107" s="368"/>
      <c r="V10107" s="1"/>
      <c r="W10107" s="1"/>
      <c r="X10107" s="1"/>
      <c r="Y10107" s="1"/>
      <c r="Z10107" s="1"/>
      <c r="AA10107" s="1"/>
      <c r="AB10107" s="1"/>
      <c r="AC10107" s="1"/>
    </row>
    <row r="10108" spans="1:29" ht="15" customHeight="1" x14ac:dyDescent="0.25">
      <c r="A10108" s="342"/>
      <c r="B10108" s="417"/>
      <c r="C10108" s="418"/>
      <c r="S10108" s="367"/>
      <c r="T10108" s="367"/>
      <c r="U10108" s="368"/>
      <c r="V10108" s="1"/>
      <c r="W10108" s="1"/>
      <c r="X10108" s="1"/>
      <c r="Y10108" s="1"/>
      <c r="Z10108" s="1"/>
      <c r="AA10108" s="1"/>
      <c r="AB10108" s="1"/>
      <c r="AC10108" s="1"/>
    </row>
    <row r="10109" spans="1:29" ht="15" customHeight="1" x14ac:dyDescent="0.25">
      <c r="A10109" s="342"/>
      <c r="B10109" s="417"/>
      <c r="C10109" s="418"/>
      <c r="S10109" s="367"/>
      <c r="T10109" s="367"/>
      <c r="U10109" s="368"/>
      <c r="V10109" s="1"/>
      <c r="W10109" s="1"/>
      <c r="X10109" s="1"/>
      <c r="Y10109" s="1"/>
      <c r="Z10109" s="1"/>
      <c r="AA10109" s="1"/>
      <c r="AB10109" s="1"/>
      <c r="AC10109" s="1"/>
    </row>
    <row r="10110" spans="1:29" ht="15" customHeight="1" x14ac:dyDescent="0.25">
      <c r="A10110" s="342"/>
      <c r="B10110" s="417"/>
      <c r="C10110" s="418"/>
      <c r="S10110" s="367"/>
      <c r="T10110" s="367"/>
      <c r="U10110" s="368"/>
      <c r="V10110" s="1"/>
      <c r="W10110" s="1"/>
      <c r="X10110" s="1"/>
      <c r="Y10110" s="1"/>
      <c r="Z10110" s="1"/>
      <c r="AA10110" s="1"/>
      <c r="AB10110" s="1"/>
      <c r="AC10110" s="1"/>
    </row>
    <row r="10111" spans="1:29" ht="15" customHeight="1" x14ac:dyDescent="0.25">
      <c r="A10111" s="342"/>
      <c r="B10111" s="417"/>
      <c r="C10111" s="418"/>
      <c r="S10111" s="367"/>
      <c r="T10111" s="367"/>
      <c r="U10111" s="368"/>
      <c r="V10111" s="1"/>
      <c r="W10111" s="1"/>
      <c r="X10111" s="1"/>
      <c r="Y10111" s="1"/>
      <c r="Z10111" s="1"/>
      <c r="AA10111" s="1"/>
      <c r="AB10111" s="1"/>
      <c r="AC10111" s="1"/>
    </row>
    <row r="10112" spans="1:29" ht="15" customHeight="1" x14ac:dyDescent="0.25">
      <c r="A10112" s="342"/>
      <c r="B10112" s="417"/>
      <c r="C10112" s="418"/>
      <c r="S10112" s="367"/>
      <c r="T10112" s="367"/>
      <c r="U10112" s="368"/>
      <c r="V10112" s="1"/>
      <c r="W10112" s="1"/>
      <c r="X10112" s="1"/>
      <c r="Y10112" s="1"/>
      <c r="Z10112" s="1"/>
      <c r="AA10112" s="1"/>
      <c r="AB10112" s="1"/>
      <c r="AC10112" s="1"/>
    </row>
    <row r="10113" spans="1:29" ht="15" customHeight="1" x14ac:dyDescent="0.25">
      <c r="A10113" s="342"/>
      <c r="B10113" s="417"/>
      <c r="C10113" s="418"/>
      <c r="S10113" s="367"/>
      <c r="T10113" s="367"/>
      <c r="U10113" s="368"/>
      <c r="V10113" s="1"/>
      <c r="W10113" s="1"/>
      <c r="X10113" s="1"/>
      <c r="Y10113" s="1"/>
      <c r="Z10113" s="1"/>
      <c r="AA10113" s="1"/>
      <c r="AB10113" s="1"/>
      <c r="AC10113" s="1"/>
    </row>
    <row r="10114" spans="1:29" ht="15" customHeight="1" x14ac:dyDescent="0.25">
      <c r="A10114" s="342"/>
      <c r="B10114" s="417"/>
      <c r="C10114" s="418"/>
      <c r="S10114" s="367"/>
      <c r="T10114" s="367"/>
      <c r="U10114" s="368"/>
      <c r="V10114" s="1"/>
      <c r="W10114" s="1"/>
      <c r="X10114" s="1"/>
      <c r="Y10114" s="1"/>
      <c r="Z10114" s="1"/>
      <c r="AA10114" s="1"/>
      <c r="AB10114" s="1"/>
      <c r="AC10114" s="1"/>
    </row>
    <row r="10115" spans="1:29" ht="15" customHeight="1" x14ac:dyDescent="0.25">
      <c r="A10115" s="342"/>
      <c r="B10115" s="417"/>
      <c r="C10115" s="418"/>
      <c r="S10115" s="367"/>
      <c r="T10115" s="367"/>
      <c r="U10115" s="368"/>
      <c r="V10115" s="1"/>
      <c r="W10115" s="1"/>
      <c r="X10115" s="1"/>
      <c r="Y10115" s="1"/>
      <c r="Z10115" s="1"/>
      <c r="AA10115" s="1"/>
      <c r="AB10115" s="1"/>
      <c r="AC10115" s="1"/>
    </row>
    <row r="10116" spans="1:29" ht="15" customHeight="1" x14ac:dyDescent="0.25">
      <c r="A10116" s="342"/>
      <c r="B10116" s="417"/>
      <c r="C10116" s="418"/>
      <c r="S10116" s="367"/>
      <c r="T10116" s="367"/>
      <c r="U10116" s="368"/>
      <c r="V10116" s="1"/>
      <c r="W10116" s="1"/>
      <c r="X10116" s="1"/>
      <c r="Y10116" s="1"/>
      <c r="Z10116" s="1"/>
      <c r="AA10116" s="1"/>
      <c r="AB10116" s="1"/>
      <c r="AC10116" s="1"/>
    </row>
    <row r="10117" spans="1:29" ht="15" customHeight="1" x14ac:dyDescent="0.25">
      <c r="A10117" s="342"/>
      <c r="B10117" s="417"/>
      <c r="C10117" s="418"/>
      <c r="S10117" s="367"/>
      <c r="T10117" s="367"/>
      <c r="U10117" s="368"/>
      <c r="V10117" s="1"/>
      <c r="W10117" s="1"/>
      <c r="X10117" s="1"/>
      <c r="Y10117" s="1"/>
      <c r="Z10117" s="1"/>
      <c r="AA10117" s="1"/>
      <c r="AB10117" s="1"/>
      <c r="AC10117" s="1"/>
    </row>
    <row r="10118" spans="1:29" ht="15" customHeight="1" x14ac:dyDescent="0.25">
      <c r="A10118" s="342"/>
      <c r="B10118" s="417"/>
      <c r="C10118" s="418"/>
      <c r="S10118" s="367"/>
      <c r="T10118" s="367"/>
      <c r="U10118" s="368"/>
      <c r="V10118" s="1"/>
      <c r="W10118" s="1"/>
      <c r="X10118" s="1"/>
      <c r="Y10118" s="1"/>
      <c r="Z10118" s="1"/>
      <c r="AA10118" s="1"/>
      <c r="AB10118" s="1"/>
      <c r="AC10118" s="1"/>
    </row>
    <row r="10119" spans="1:29" ht="15" customHeight="1" x14ac:dyDescent="0.25">
      <c r="A10119" s="342"/>
      <c r="B10119" s="417"/>
      <c r="C10119" s="418"/>
      <c r="S10119" s="367"/>
      <c r="T10119" s="367"/>
      <c r="U10119" s="368"/>
      <c r="V10119" s="1"/>
      <c r="W10119" s="1"/>
      <c r="X10119" s="1"/>
      <c r="Y10119" s="1"/>
      <c r="Z10119" s="1"/>
      <c r="AA10119" s="1"/>
      <c r="AB10119" s="1"/>
      <c r="AC10119" s="1"/>
    </row>
    <row r="10120" spans="1:29" ht="15" customHeight="1" x14ac:dyDescent="0.25">
      <c r="A10120" s="342"/>
      <c r="B10120" s="417"/>
      <c r="C10120" s="418"/>
      <c r="S10120" s="367"/>
      <c r="T10120" s="367"/>
      <c r="U10120" s="368"/>
      <c r="V10120" s="1"/>
      <c r="W10120" s="1"/>
      <c r="X10120" s="1"/>
      <c r="Y10120" s="1"/>
      <c r="Z10120" s="1"/>
      <c r="AA10120" s="1"/>
      <c r="AB10120" s="1"/>
      <c r="AC10120" s="1"/>
    </row>
    <row r="10121" spans="1:29" ht="15" customHeight="1" x14ac:dyDescent="0.25">
      <c r="A10121" s="342"/>
      <c r="B10121" s="417"/>
      <c r="C10121" s="418"/>
      <c r="S10121" s="367"/>
      <c r="T10121" s="367"/>
      <c r="U10121" s="368"/>
      <c r="V10121" s="1"/>
      <c r="W10121" s="1"/>
      <c r="X10121" s="1"/>
      <c r="Y10121" s="1"/>
      <c r="Z10121" s="1"/>
      <c r="AA10121" s="1"/>
      <c r="AB10121" s="1"/>
      <c r="AC10121" s="1"/>
    </row>
    <row r="10122" spans="1:29" ht="15" customHeight="1" x14ac:dyDescent="0.25">
      <c r="A10122" s="342"/>
      <c r="B10122" s="417"/>
      <c r="C10122" s="418"/>
      <c r="S10122" s="367"/>
      <c r="T10122" s="367"/>
      <c r="U10122" s="368"/>
      <c r="V10122" s="1"/>
      <c r="W10122" s="1"/>
      <c r="X10122" s="1"/>
      <c r="Y10122" s="1"/>
      <c r="Z10122" s="1"/>
      <c r="AA10122" s="1"/>
      <c r="AB10122" s="1"/>
      <c r="AC10122" s="1"/>
    </row>
    <row r="10123" spans="1:29" ht="15" customHeight="1" x14ac:dyDescent="0.25">
      <c r="A10123" s="342"/>
      <c r="B10123" s="417"/>
      <c r="C10123" s="418"/>
      <c r="S10123" s="367"/>
      <c r="T10123" s="367"/>
      <c r="U10123" s="368"/>
      <c r="V10123" s="1"/>
      <c r="W10123" s="1"/>
      <c r="X10123" s="1"/>
      <c r="Y10123" s="1"/>
      <c r="Z10123" s="1"/>
      <c r="AA10123" s="1"/>
      <c r="AB10123" s="1"/>
      <c r="AC10123" s="1"/>
    </row>
    <row r="10124" spans="1:29" ht="15" customHeight="1" x14ac:dyDescent="0.25">
      <c r="A10124" s="342"/>
      <c r="B10124" s="417"/>
      <c r="C10124" s="418"/>
      <c r="S10124" s="367"/>
      <c r="T10124" s="367"/>
      <c r="U10124" s="368"/>
      <c r="V10124" s="1"/>
      <c r="W10124" s="1"/>
      <c r="X10124" s="1"/>
      <c r="Y10124" s="1"/>
      <c r="Z10124" s="1"/>
      <c r="AA10124" s="1"/>
      <c r="AB10124" s="1"/>
      <c r="AC10124" s="1"/>
    </row>
    <row r="10125" spans="1:29" ht="15" customHeight="1" x14ac:dyDescent="0.25">
      <c r="A10125" s="342"/>
      <c r="B10125" s="417"/>
      <c r="C10125" s="418"/>
      <c r="S10125" s="367"/>
      <c r="T10125" s="367"/>
      <c r="U10125" s="368"/>
      <c r="V10125" s="1"/>
      <c r="W10125" s="1"/>
      <c r="X10125" s="1"/>
      <c r="Y10125" s="1"/>
      <c r="Z10125" s="1"/>
      <c r="AA10125" s="1"/>
      <c r="AB10125" s="1"/>
      <c r="AC10125" s="1"/>
    </row>
    <row r="10126" spans="1:29" ht="15" customHeight="1" x14ac:dyDescent="0.25">
      <c r="A10126" s="342"/>
      <c r="B10126" s="417"/>
      <c r="C10126" s="418"/>
      <c r="S10126" s="367"/>
      <c r="T10126" s="367"/>
      <c r="U10126" s="368"/>
      <c r="V10126" s="1"/>
      <c r="W10126" s="1"/>
      <c r="X10126" s="1"/>
      <c r="Y10126" s="1"/>
      <c r="Z10126" s="1"/>
      <c r="AA10126" s="1"/>
      <c r="AB10126" s="1"/>
      <c r="AC10126" s="1"/>
    </row>
    <row r="10127" spans="1:29" ht="15" customHeight="1" x14ac:dyDescent="0.25">
      <c r="A10127" s="342"/>
      <c r="B10127" s="417"/>
      <c r="C10127" s="418"/>
      <c r="S10127" s="367"/>
      <c r="T10127" s="367"/>
      <c r="U10127" s="368"/>
      <c r="V10127" s="1"/>
      <c r="W10127" s="1"/>
      <c r="X10127" s="1"/>
      <c r="Y10127" s="1"/>
      <c r="Z10127" s="1"/>
      <c r="AA10127" s="1"/>
      <c r="AB10127" s="1"/>
      <c r="AC10127" s="1"/>
    </row>
    <row r="10128" spans="1:29" ht="15" customHeight="1" x14ac:dyDescent="0.25">
      <c r="A10128" s="342"/>
      <c r="B10128" s="417"/>
      <c r="C10128" s="418"/>
      <c r="S10128" s="367"/>
      <c r="T10128" s="367"/>
      <c r="U10128" s="368"/>
      <c r="V10128" s="1"/>
      <c r="W10128" s="1"/>
      <c r="X10128" s="1"/>
      <c r="Y10128" s="1"/>
      <c r="Z10128" s="1"/>
      <c r="AA10128" s="1"/>
      <c r="AB10128" s="1"/>
      <c r="AC10128" s="1"/>
    </row>
    <row r="10129" spans="1:29" ht="15" customHeight="1" x14ac:dyDescent="0.25">
      <c r="A10129" s="342"/>
      <c r="B10129" s="417"/>
      <c r="C10129" s="418"/>
      <c r="S10129" s="367"/>
      <c r="T10129" s="367"/>
      <c r="U10129" s="368"/>
      <c r="V10129" s="1"/>
      <c r="W10129" s="1"/>
      <c r="X10129" s="1"/>
      <c r="Y10129" s="1"/>
      <c r="Z10129" s="1"/>
      <c r="AA10129" s="1"/>
      <c r="AB10129" s="1"/>
      <c r="AC10129" s="1"/>
    </row>
    <row r="10130" spans="1:29" ht="15" customHeight="1" x14ac:dyDescent="0.25">
      <c r="A10130" s="342"/>
      <c r="B10130" s="417"/>
      <c r="C10130" s="418"/>
      <c r="S10130" s="367"/>
      <c r="T10130" s="367"/>
      <c r="U10130" s="368"/>
      <c r="V10130" s="1"/>
      <c r="W10130" s="1"/>
      <c r="X10130" s="1"/>
      <c r="Y10130" s="1"/>
      <c r="Z10130" s="1"/>
      <c r="AA10130" s="1"/>
      <c r="AB10130" s="1"/>
      <c r="AC10130" s="1"/>
    </row>
    <row r="10131" spans="1:29" ht="15" customHeight="1" x14ac:dyDescent="0.25">
      <c r="A10131" s="342"/>
      <c r="B10131" s="417"/>
      <c r="C10131" s="418"/>
      <c r="S10131" s="367"/>
      <c r="T10131" s="367"/>
      <c r="U10131" s="368"/>
      <c r="V10131" s="1"/>
      <c r="W10131" s="1"/>
      <c r="X10131" s="1"/>
      <c r="Y10131" s="1"/>
      <c r="Z10131" s="1"/>
      <c r="AA10131" s="1"/>
      <c r="AB10131" s="1"/>
      <c r="AC10131" s="1"/>
    </row>
    <row r="10132" spans="1:29" ht="15" customHeight="1" x14ac:dyDescent="0.25">
      <c r="A10132" s="342"/>
      <c r="B10132" s="417"/>
      <c r="C10132" s="418"/>
      <c r="S10132" s="367"/>
      <c r="T10132" s="367"/>
      <c r="U10132" s="368"/>
      <c r="V10132" s="1"/>
      <c r="W10132" s="1"/>
      <c r="X10132" s="1"/>
      <c r="Y10132" s="1"/>
      <c r="Z10132" s="1"/>
      <c r="AA10132" s="1"/>
      <c r="AB10132" s="1"/>
      <c r="AC10132" s="1"/>
    </row>
    <row r="10133" spans="1:29" ht="15" customHeight="1" x14ac:dyDescent="0.25">
      <c r="A10133" s="342"/>
      <c r="B10133" s="417"/>
      <c r="C10133" s="418"/>
      <c r="S10133" s="367"/>
      <c r="T10133" s="367"/>
      <c r="U10133" s="368"/>
      <c r="V10133" s="1"/>
      <c r="W10133" s="1"/>
      <c r="X10133" s="1"/>
      <c r="Y10133" s="1"/>
      <c r="Z10133" s="1"/>
      <c r="AA10133" s="1"/>
      <c r="AB10133" s="1"/>
      <c r="AC10133" s="1"/>
    </row>
    <row r="10134" spans="1:29" ht="15" customHeight="1" x14ac:dyDescent="0.25">
      <c r="A10134" s="342"/>
      <c r="B10134" s="417"/>
      <c r="C10134" s="418"/>
      <c r="S10134" s="367"/>
      <c r="T10134" s="367"/>
      <c r="U10134" s="368"/>
      <c r="V10134" s="1"/>
      <c r="W10134" s="1"/>
      <c r="X10134" s="1"/>
      <c r="Y10134" s="1"/>
      <c r="Z10134" s="1"/>
      <c r="AA10134" s="1"/>
      <c r="AB10134" s="1"/>
      <c r="AC10134" s="1"/>
    </row>
    <row r="10135" spans="1:29" ht="15" customHeight="1" x14ac:dyDescent="0.25">
      <c r="A10135" s="342"/>
      <c r="B10135" s="417"/>
      <c r="C10135" s="418"/>
      <c r="S10135" s="367"/>
      <c r="T10135" s="367"/>
      <c r="U10135" s="368"/>
      <c r="V10135" s="1"/>
      <c r="W10135" s="1"/>
      <c r="X10135" s="1"/>
      <c r="Y10135" s="1"/>
      <c r="Z10135" s="1"/>
      <c r="AA10135" s="1"/>
      <c r="AB10135" s="1"/>
      <c r="AC10135" s="1"/>
    </row>
    <row r="10136" spans="1:29" ht="15" customHeight="1" x14ac:dyDescent="0.25">
      <c r="A10136" s="342"/>
      <c r="B10136" s="417"/>
      <c r="C10136" s="418"/>
      <c r="S10136" s="367"/>
      <c r="T10136" s="367"/>
      <c r="U10136" s="368"/>
      <c r="V10136" s="1"/>
      <c r="W10136" s="1"/>
      <c r="X10136" s="1"/>
      <c r="Y10136" s="1"/>
      <c r="Z10136" s="1"/>
      <c r="AA10136" s="1"/>
      <c r="AB10136" s="1"/>
      <c r="AC10136" s="1"/>
    </row>
    <row r="10137" spans="1:29" ht="15" customHeight="1" x14ac:dyDescent="0.25">
      <c r="A10137" s="342"/>
      <c r="B10137" s="417"/>
      <c r="C10137" s="418"/>
      <c r="S10137" s="367"/>
      <c r="T10137" s="367"/>
      <c r="U10137" s="368"/>
      <c r="V10137" s="1"/>
      <c r="W10137" s="1"/>
      <c r="X10137" s="1"/>
      <c r="Y10137" s="1"/>
      <c r="Z10137" s="1"/>
      <c r="AA10137" s="1"/>
      <c r="AB10137" s="1"/>
      <c r="AC10137" s="1"/>
    </row>
    <row r="10138" spans="1:29" ht="15" customHeight="1" x14ac:dyDescent="0.25">
      <c r="A10138" s="342"/>
      <c r="B10138" s="417"/>
      <c r="C10138" s="418"/>
      <c r="S10138" s="367"/>
      <c r="T10138" s="367"/>
      <c r="U10138" s="368"/>
      <c r="V10138" s="1"/>
      <c r="W10138" s="1"/>
      <c r="X10138" s="1"/>
      <c r="Y10138" s="1"/>
      <c r="Z10138" s="1"/>
      <c r="AA10138" s="1"/>
      <c r="AB10138" s="1"/>
      <c r="AC10138" s="1"/>
    </row>
    <row r="10139" spans="1:29" ht="15" customHeight="1" x14ac:dyDescent="0.25">
      <c r="A10139" s="342"/>
      <c r="B10139" s="417"/>
      <c r="C10139" s="418"/>
      <c r="S10139" s="367"/>
      <c r="T10139" s="367"/>
      <c r="U10139" s="368"/>
      <c r="V10139" s="1"/>
      <c r="W10139" s="1"/>
      <c r="X10139" s="1"/>
      <c r="Y10139" s="1"/>
      <c r="Z10139" s="1"/>
      <c r="AA10139" s="1"/>
      <c r="AB10139" s="1"/>
      <c r="AC10139" s="1"/>
    </row>
    <row r="10140" spans="1:29" ht="15" customHeight="1" x14ac:dyDescent="0.25">
      <c r="A10140" s="342"/>
      <c r="B10140" s="417"/>
      <c r="C10140" s="418"/>
      <c r="S10140" s="367"/>
      <c r="T10140" s="367"/>
      <c r="U10140" s="368"/>
      <c r="V10140" s="1"/>
      <c r="W10140" s="1"/>
      <c r="X10140" s="1"/>
      <c r="Y10140" s="1"/>
      <c r="Z10140" s="1"/>
      <c r="AA10140" s="1"/>
      <c r="AB10140" s="1"/>
      <c r="AC10140" s="1"/>
    </row>
    <row r="10141" spans="1:29" ht="15" customHeight="1" x14ac:dyDescent="0.25">
      <c r="A10141" s="342"/>
      <c r="B10141" s="417"/>
      <c r="C10141" s="418"/>
      <c r="S10141" s="367"/>
      <c r="T10141" s="367"/>
      <c r="U10141" s="368"/>
      <c r="V10141" s="1"/>
      <c r="W10141" s="1"/>
      <c r="X10141" s="1"/>
      <c r="Y10141" s="1"/>
      <c r="Z10141" s="1"/>
      <c r="AA10141" s="1"/>
      <c r="AB10141" s="1"/>
      <c r="AC10141" s="1"/>
    </row>
    <row r="10142" spans="1:29" ht="15" customHeight="1" x14ac:dyDescent="0.25">
      <c r="A10142" s="342"/>
      <c r="B10142" s="417"/>
      <c r="C10142" s="418"/>
      <c r="S10142" s="367"/>
      <c r="T10142" s="367"/>
      <c r="U10142" s="368"/>
      <c r="V10142" s="1"/>
      <c r="W10142" s="1"/>
      <c r="X10142" s="1"/>
      <c r="Y10142" s="1"/>
      <c r="Z10142" s="1"/>
      <c r="AA10142" s="1"/>
      <c r="AB10142" s="1"/>
      <c r="AC10142" s="1"/>
    </row>
    <row r="10143" spans="1:29" ht="15" customHeight="1" x14ac:dyDescent="0.25">
      <c r="A10143" s="342"/>
      <c r="B10143" s="417"/>
      <c r="C10143" s="418"/>
      <c r="S10143" s="367"/>
      <c r="T10143" s="367"/>
      <c r="U10143" s="368"/>
      <c r="V10143" s="1"/>
      <c r="W10143" s="1"/>
      <c r="X10143" s="1"/>
      <c r="Y10143" s="1"/>
      <c r="Z10143" s="1"/>
      <c r="AA10143" s="1"/>
      <c r="AB10143" s="1"/>
      <c r="AC10143" s="1"/>
    </row>
    <row r="10144" spans="1:29" ht="15" customHeight="1" x14ac:dyDescent="0.25">
      <c r="A10144" s="342"/>
      <c r="B10144" s="417"/>
      <c r="C10144" s="418"/>
      <c r="S10144" s="367"/>
      <c r="T10144" s="367"/>
      <c r="U10144" s="368"/>
      <c r="V10144" s="1"/>
      <c r="W10144" s="1"/>
      <c r="X10144" s="1"/>
      <c r="Y10144" s="1"/>
      <c r="Z10144" s="1"/>
      <c r="AA10144" s="1"/>
      <c r="AB10144" s="1"/>
      <c r="AC10144" s="1"/>
    </row>
    <row r="10145" spans="1:29" ht="15" customHeight="1" x14ac:dyDescent="0.25">
      <c r="A10145" s="342"/>
      <c r="B10145" s="417"/>
      <c r="C10145" s="418"/>
      <c r="S10145" s="367"/>
      <c r="T10145" s="367"/>
      <c r="U10145" s="368"/>
      <c r="V10145" s="1"/>
      <c r="W10145" s="1"/>
      <c r="X10145" s="1"/>
      <c r="Y10145" s="1"/>
      <c r="Z10145" s="1"/>
      <c r="AA10145" s="1"/>
      <c r="AB10145" s="1"/>
      <c r="AC10145" s="1"/>
    </row>
    <row r="10146" spans="1:29" ht="15" customHeight="1" x14ac:dyDescent="0.25">
      <c r="A10146" s="342"/>
      <c r="B10146" s="417"/>
      <c r="C10146" s="418"/>
      <c r="S10146" s="367"/>
      <c r="T10146" s="367"/>
      <c r="U10146" s="368"/>
      <c r="V10146" s="1"/>
      <c r="W10146" s="1"/>
      <c r="X10146" s="1"/>
      <c r="Y10146" s="1"/>
      <c r="Z10146" s="1"/>
      <c r="AA10146" s="1"/>
      <c r="AB10146" s="1"/>
      <c r="AC10146" s="1"/>
    </row>
    <row r="10147" spans="1:29" ht="15" customHeight="1" x14ac:dyDescent="0.25">
      <c r="A10147" s="342"/>
      <c r="B10147" s="417"/>
      <c r="C10147" s="418"/>
      <c r="S10147" s="367"/>
      <c r="T10147" s="367"/>
      <c r="U10147" s="368"/>
      <c r="V10147" s="1"/>
      <c r="W10147" s="1"/>
      <c r="X10147" s="1"/>
      <c r="Y10147" s="1"/>
      <c r="Z10147" s="1"/>
      <c r="AA10147" s="1"/>
      <c r="AB10147" s="1"/>
      <c r="AC10147" s="1"/>
    </row>
    <row r="10148" spans="1:29" ht="15" customHeight="1" x14ac:dyDescent="0.25">
      <c r="A10148" s="342"/>
      <c r="B10148" s="417"/>
      <c r="C10148" s="418"/>
      <c r="S10148" s="367"/>
      <c r="T10148" s="367"/>
      <c r="U10148" s="368"/>
      <c r="V10148" s="1"/>
      <c r="W10148" s="1"/>
      <c r="X10148" s="1"/>
      <c r="Y10148" s="1"/>
      <c r="Z10148" s="1"/>
      <c r="AA10148" s="1"/>
      <c r="AB10148" s="1"/>
      <c r="AC10148" s="1"/>
    </row>
    <row r="10149" spans="1:29" ht="15" customHeight="1" x14ac:dyDescent="0.25">
      <c r="A10149" s="342"/>
      <c r="B10149" s="417"/>
      <c r="C10149" s="418"/>
      <c r="S10149" s="367"/>
      <c r="T10149" s="367"/>
      <c r="U10149" s="368"/>
      <c r="V10149" s="1"/>
      <c r="W10149" s="1"/>
      <c r="X10149" s="1"/>
      <c r="Y10149" s="1"/>
      <c r="Z10149" s="1"/>
      <c r="AA10149" s="1"/>
      <c r="AB10149" s="1"/>
      <c r="AC10149" s="1"/>
    </row>
    <row r="10150" spans="1:29" ht="15" customHeight="1" x14ac:dyDescent="0.25">
      <c r="A10150" s="342"/>
      <c r="B10150" s="417"/>
      <c r="C10150" s="418"/>
      <c r="S10150" s="367"/>
      <c r="T10150" s="367"/>
      <c r="U10150" s="368"/>
      <c r="V10150" s="1"/>
      <c r="W10150" s="1"/>
      <c r="X10150" s="1"/>
      <c r="Y10150" s="1"/>
      <c r="Z10150" s="1"/>
      <c r="AA10150" s="1"/>
      <c r="AB10150" s="1"/>
      <c r="AC10150" s="1"/>
    </row>
    <row r="10151" spans="1:29" ht="15" customHeight="1" x14ac:dyDescent="0.25">
      <c r="A10151" s="342"/>
      <c r="B10151" s="417"/>
      <c r="C10151" s="418"/>
      <c r="S10151" s="367"/>
      <c r="T10151" s="367"/>
      <c r="U10151" s="368"/>
      <c r="V10151" s="1"/>
      <c r="W10151" s="1"/>
      <c r="X10151" s="1"/>
      <c r="Y10151" s="1"/>
      <c r="Z10151" s="1"/>
      <c r="AA10151" s="1"/>
      <c r="AB10151" s="1"/>
      <c r="AC10151" s="1"/>
    </row>
    <row r="10152" spans="1:29" ht="15" customHeight="1" x14ac:dyDescent="0.25">
      <c r="A10152" s="342"/>
      <c r="B10152" s="417"/>
      <c r="C10152" s="418"/>
      <c r="S10152" s="367"/>
      <c r="T10152" s="367"/>
      <c r="U10152" s="368"/>
      <c r="V10152" s="1"/>
      <c r="W10152" s="1"/>
      <c r="X10152" s="1"/>
      <c r="Y10152" s="1"/>
      <c r="Z10152" s="1"/>
      <c r="AA10152" s="1"/>
      <c r="AB10152" s="1"/>
      <c r="AC10152" s="1"/>
    </row>
    <row r="10153" spans="1:29" ht="15" customHeight="1" x14ac:dyDescent="0.25">
      <c r="A10153" s="342"/>
      <c r="B10153" s="417"/>
      <c r="C10153" s="418"/>
      <c r="S10153" s="367"/>
      <c r="T10153" s="367"/>
      <c r="U10153" s="368"/>
      <c r="V10153" s="1"/>
      <c r="W10153" s="1"/>
      <c r="X10153" s="1"/>
      <c r="Y10153" s="1"/>
      <c r="Z10153" s="1"/>
      <c r="AA10153" s="1"/>
      <c r="AB10153" s="1"/>
      <c r="AC10153" s="1"/>
    </row>
    <row r="10154" spans="1:29" ht="15" customHeight="1" x14ac:dyDescent="0.25">
      <c r="A10154" s="342"/>
      <c r="B10154" s="417"/>
      <c r="C10154" s="418"/>
      <c r="S10154" s="367"/>
      <c r="T10154" s="367"/>
      <c r="U10154" s="368"/>
      <c r="V10154" s="1"/>
      <c r="W10154" s="1"/>
      <c r="X10154" s="1"/>
      <c r="Y10154" s="1"/>
      <c r="Z10154" s="1"/>
      <c r="AA10154" s="1"/>
      <c r="AB10154" s="1"/>
      <c r="AC10154" s="1"/>
    </row>
    <row r="10155" spans="1:29" ht="15" customHeight="1" x14ac:dyDescent="0.25">
      <c r="A10155" s="342"/>
      <c r="B10155" s="417"/>
      <c r="C10155" s="418"/>
      <c r="S10155" s="367"/>
      <c r="T10155" s="367"/>
      <c r="U10155" s="368"/>
      <c r="V10155" s="1"/>
      <c r="W10155" s="1"/>
      <c r="X10155" s="1"/>
      <c r="Y10155" s="1"/>
      <c r="Z10155" s="1"/>
      <c r="AA10155" s="1"/>
      <c r="AB10155" s="1"/>
      <c r="AC10155" s="1"/>
    </row>
    <row r="10156" spans="1:29" ht="15" customHeight="1" x14ac:dyDescent="0.25">
      <c r="A10156" s="342"/>
      <c r="B10156" s="417"/>
      <c r="C10156" s="418"/>
      <c r="S10156" s="367"/>
      <c r="T10156" s="367"/>
      <c r="U10156" s="368"/>
      <c r="V10156" s="1"/>
      <c r="W10156" s="1"/>
      <c r="X10156" s="1"/>
      <c r="Y10156" s="1"/>
      <c r="Z10156" s="1"/>
      <c r="AA10156" s="1"/>
      <c r="AB10156" s="1"/>
      <c r="AC10156" s="1"/>
    </row>
    <row r="10157" spans="1:29" ht="15" customHeight="1" x14ac:dyDescent="0.25">
      <c r="A10157" s="342"/>
      <c r="B10157" s="417"/>
      <c r="C10157" s="418"/>
      <c r="S10157" s="367"/>
      <c r="T10157" s="367"/>
      <c r="U10157" s="368"/>
      <c r="V10157" s="1"/>
      <c r="W10157" s="1"/>
      <c r="X10157" s="1"/>
      <c r="Y10157" s="1"/>
      <c r="Z10157" s="1"/>
      <c r="AA10157" s="1"/>
      <c r="AB10157" s="1"/>
      <c r="AC10157" s="1"/>
    </row>
    <row r="10158" spans="1:29" ht="15" customHeight="1" x14ac:dyDescent="0.25">
      <c r="A10158" s="342"/>
      <c r="B10158" s="417"/>
      <c r="C10158" s="418"/>
      <c r="S10158" s="367"/>
      <c r="T10158" s="367"/>
      <c r="U10158" s="368"/>
      <c r="V10158" s="1"/>
      <c r="W10158" s="1"/>
      <c r="X10158" s="1"/>
      <c r="Y10158" s="1"/>
      <c r="Z10158" s="1"/>
      <c r="AA10158" s="1"/>
      <c r="AB10158" s="1"/>
      <c r="AC10158" s="1"/>
    </row>
    <row r="10159" spans="1:29" ht="15" customHeight="1" x14ac:dyDescent="0.25">
      <c r="A10159" s="342"/>
      <c r="B10159" s="417"/>
      <c r="C10159" s="418"/>
      <c r="S10159" s="367"/>
      <c r="T10159" s="367"/>
      <c r="U10159" s="368"/>
      <c r="V10159" s="1"/>
      <c r="W10159" s="1"/>
      <c r="X10159" s="1"/>
      <c r="Y10159" s="1"/>
      <c r="Z10159" s="1"/>
      <c r="AA10159" s="1"/>
      <c r="AB10159" s="1"/>
      <c r="AC10159" s="1"/>
    </row>
    <row r="10160" spans="1:29" ht="15" customHeight="1" x14ac:dyDescent="0.25">
      <c r="A10160" s="342"/>
      <c r="B10160" s="417"/>
      <c r="C10160" s="418"/>
      <c r="S10160" s="367"/>
      <c r="T10160" s="367"/>
      <c r="U10160" s="368"/>
      <c r="V10160" s="1"/>
      <c r="W10160" s="1"/>
      <c r="X10160" s="1"/>
      <c r="Y10160" s="1"/>
      <c r="Z10160" s="1"/>
      <c r="AA10160" s="1"/>
      <c r="AB10160" s="1"/>
      <c r="AC10160" s="1"/>
    </row>
    <row r="10161" spans="1:29" ht="15" customHeight="1" x14ac:dyDescent="0.25">
      <c r="A10161" s="342"/>
      <c r="B10161" s="417"/>
      <c r="C10161" s="418"/>
      <c r="S10161" s="367"/>
      <c r="T10161" s="367"/>
      <c r="U10161" s="368"/>
      <c r="V10161" s="1"/>
      <c r="W10161" s="1"/>
      <c r="X10161" s="1"/>
      <c r="Y10161" s="1"/>
      <c r="Z10161" s="1"/>
      <c r="AA10161" s="1"/>
      <c r="AB10161" s="1"/>
      <c r="AC10161" s="1"/>
    </row>
    <row r="10162" spans="1:29" ht="15" customHeight="1" x14ac:dyDescent="0.25">
      <c r="A10162" s="342"/>
      <c r="B10162" s="417"/>
      <c r="C10162" s="418"/>
      <c r="S10162" s="367"/>
      <c r="T10162" s="367"/>
      <c r="U10162" s="368"/>
      <c r="V10162" s="1"/>
      <c r="W10162" s="1"/>
      <c r="X10162" s="1"/>
      <c r="Y10162" s="1"/>
      <c r="Z10162" s="1"/>
      <c r="AA10162" s="1"/>
      <c r="AB10162" s="1"/>
      <c r="AC10162" s="1"/>
    </row>
    <row r="10163" spans="1:29" ht="15" customHeight="1" x14ac:dyDescent="0.25">
      <c r="A10163" s="342"/>
      <c r="B10163" s="417"/>
      <c r="C10163" s="418"/>
      <c r="S10163" s="367"/>
      <c r="T10163" s="367"/>
      <c r="U10163" s="368"/>
      <c r="V10163" s="1"/>
      <c r="W10163" s="1"/>
      <c r="X10163" s="1"/>
      <c r="Y10163" s="1"/>
      <c r="Z10163" s="1"/>
      <c r="AA10163" s="1"/>
      <c r="AB10163" s="1"/>
      <c r="AC10163" s="1"/>
    </row>
    <row r="10164" spans="1:29" ht="15" customHeight="1" x14ac:dyDescent="0.25">
      <c r="A10164" s="342"/>
      <c r="B10164" s="417"/>
      <c r="C10164" s="418"/>
      <c r="S10164" s="367"/>
      <c r="T10164" s="367"/>
      <c r="U10164" s="368"/>
      <c r="V10164" s="1"/>
      <c r="W10164" s="1"/>
      <c r="X10164" s="1"/>
      <c r="Y10164" s="1"/>
      <c r="Z10164" s="1"/>
      <c r="AA10164" s="1"/>
      <c r="AB10164" s="1"/>
      <c r="AC10164" s="1"/>
    </row>
    <row r="10165" spans="1:29" ht="15" customHeight="1" x14ac:dyDescent="0.25">
      <c r="A10165" s="342"/>
      <c r="B10165" s="417"/>
      <c r="C10165" s="418"/>
      <c r="S10165" s="367"/>
      <c r="T10165" s="367"/>
      <c r="U10165" s="368"/>
      <c r="V10165" s="1"/>
      <c r="W10165" s="1"/>
      <c r="X10165" s="1"/>
      <c r="Y10165" s="1"/>
      <c r="Z10165" s="1"/>
      <c r="AA10165" s="1"/>
      <c r="AB10165" s="1"/>
      <c r="AC10165" s="1"/>
    </row>
    <row r="10166" spans="1:29" ht="15" customHeight="1" x14ac:dyDescent="0.25">
      <c r="A10166" s="342"/>
      <c r="B10166" s="417"/>
      <c r="C10166" s="418"/>
      <c r="S10166" s="367"/>
      <c r="T10166" s="367"/>
      <c r="U10166" s="368"/>
      <c r="V10166" s="1"/>
      <c r="W10166" s="1"/>
      <c r="X10166" s="1"/>
      <c r="Y10166" s="1"/>
      <c r="Z10166" s="1"/>
      <c r="AA10166" s="1"/>
      <c r="AB10166" s="1"/>
      <c r="AC10166" s="1"/>
    </row>
    <row r="10167" spans="1:29" ht="15" customHeight="1" x14ac:dyDescent="0.25">
      <c r="A10167" s="342"/>
      <c r="B10167" s="417"/>
      <c r="C10167" s="418"/>
      <c r="S10167" s="367"/>
      <c r="T10167" s="367"/>
      <c r="U10167" s="368"/>
      <c r="V10167" s="1"/>
      <c r="W10167" s="1"/>
      <c r="X10167" s="1"/>
      <c r="Y10167" s="1"/>
      <c r="Z10167" s="1"/>
      <c r="AA10167" s="1"/>
      <c r="AB10167" s="1"/>
      <c r="AC10167" s="1"/>
    </row>
    <row r="10168" spans="1:29" ht="15" customHeight="1" x14ac:dyDescent="0.25">
      <c r="A10168" s="342"/>
      <c r="B10168" s="417"/>
      <c r="C10168" s="418"/>
      <c r="S10168" s="367"/>
      <c r="T10168" s="367"/>
      <c r="U10168" s="368"/>
      <c r="V10168" s="1"/>
      <c r="W10168" s="1"/>
      <c r="X10168" s="1"/>
      <c r="Y10168" s="1"/>
      <c r="Z10168" s="1"/>
      <c r="AA10168" s="1"/>
      <c r="AB10168" s="1"/>
      <c r="AC10168" s="1"/>
    </row>
    <row r="10169" spans="1:29" ht="15" customHeight="1" x14ac:dyDescent="0.25">
      <c r="A10169" s="342"/>
      <c r="B10169" s="417"/>
      <c r="C10169" s="418"/>
      <c r="S10169" s="367"/>
      <c r="T10169" s="367"/>
      <c r="U10169" s="368"/>
      <c r="V10169" s="1"/>
      <c r="W10169" s="1"/>
      <c r="X10169" s="1"/>
      <c r="Y10169" s="1"/>
      <c r="Z10169" s="1"/>
      <c r="AA10169" s="1"/>
      <c r="AB10169" s="1"/>
      <c r="AC10169" s="1"/>
    </row>
    <row r="10170" spans="1:29" ht="15" customHeight="1" x14ac:dyDescent="0.25">
      <c r="A10170" s="342"/>
      <c r="B10170" s="417"/>
      <c r="C10170" s="418"/>
      <c r="S10170" s="367"/>
      <c r="T10170" s="367"/>
      <c r="U10170" s="368"/>
      <c r="V10170" s="1"/>
      <c r="W10170" s="1"/>
      <c r="X10170" s="1"/>
      <c r="Y10170" s="1"/>
      <c r="Z10170" s="1"/>
      <c r="AA10170" s="1"/>
      <c r="AB10170" s="1"/>
      <c r="AC10170" s="1"/>
    </row>
    <row r="10171" spans="1:29" ht="15" customHeight="1" x14ac:dyDescent="0.25">
      <c r="A10171" s="342"/>
      <c r="B10171" s="417"/>
      <c r="C10171" s="418"/>
      <c r="S10171" s="367"/>
      <c r="T10171" s="367"/>
      <c r="U10171" s="368"/>
      <c r="V10171" s="1"/>
      <c r="W10171" s="1"/>
      <c r="X10171" s="1"/>
      <c r="Y10171" s="1"/>
      <c r="Z10171" s="1"/>
      <c r="AA10171" s="1"/>
      <c r="AB10171" s="1"/>
      <c r="AC10171" s="1"/>
    </row>
    <row r="10172" spans="1:29" ht="15" customHeight="1" x14ac:dyDescent="0.25">
      <c r="A10172" s="342"/>
      <c r="B10172" s="417"/>
      <c r="C10172" s="418"/>
      <c r="S10172" s="367"/>
      <c r="T10172" s="367"/>
      <c r="U10172" s="368"/>
      <c r="V10172" s="1"/>
      <c r="W10172" s="1"/>
      <c r="X10172" s="1"/>
      <c r="Y10172" s="1"/>
      <c r="Z10172" s="1"/>
      <c r="AA10172" s="1"/>
      <c r="AB10172" s="1"/>
      <c r="AC10172" s="1"/>
    </row>
    <row r="10173" spans="1:29" ht="15" customHeight="1" x14ac:dyDescent="0.25">
      <c r="A10173" s="342"/>
      <c r="B10173" s="417"/>
      <c r="C10173" s="418"/>
      <c r="S10173" s="367"/>
      <c r="T10173" s="367"/>
      <c r="U10173" s="368"/>
      <c r="V10173" s="1"/>
      <c r="W10173" s="1"/>
      <c r="X10173" s="1"/>
      <c r="Y10173" s="1"/>
      <c r="Z10173" s="1"/>
      <c r="AA10173" s="1"/>
      <c r="AB10173" s="1"/>
      <c r="AC10173" s="1"/>
    </row>
    <row r="10174" spans="1:29" ht="15" customHeight="1" x14ac:dyDescent="0.25">
      <c r="A10174" s="342"/>
      <c r="B10174" s="417"/>
      <c r="C10174" s="418"/>
      <c r="S10174" s="367"/>
      <c r="T10174" s="367"/>
      <c r="U10174" s="368"/>
      <c r="V10174" s="1"/>
      <c r="W10174" s="1"/>
      <c r="X10174" s="1"/>
      <c r="Y10174" s="1"/>
      <c r="Z10174" s="1"/>
      <c r="AA10174" s="1"/>
      <c r="AB10174" s="1"/>
      <c r="AC10174" s="1"/>
    </row>
    <row r="10175" spans="1:29" ht="15" customHeight="1" x14ac:dyDescent="0.25">
      <c r="A10175" s="342"/>
      <c r="B10175" s="417"/>
      <c r="C10175" s="418"/>
      <c r="S10175" s="367"/>
      <c r="T10175" s="367"/>
      <c r="U10175" s="368"/>
      <c r="V10175" s="1"/>
      <c r="W10175" s="1"/>
      <c r="X10175" s="1"/>
      <c r="Y10175" s="1"/>
      <c r="Z10175" s="1"/>
      <c r="AA10175" s="1"/>
      <c r="AB10175" s="1"/>
      <c r="AC10175" s="1"/>
    </row>
    <row r="10176" spans="1:29" ht="15" customHeight="1" x14ac:dyDescent="0.25">
      <c r="A10176" s="342"/>
      <c r="B10176" s="417"/>
      <c r="C10176" s="418"/>
      <c r="S10176" s="367"/>
      <c r="T10176" s="367"/>
      <c r="U10176" s="368"/>
      <c r="V10176" s="1"/>
      <c r="W10176" s="1"/>
      <c r="X10176" s="1"/>
      <c r="Y10176" s="1"/>
      <c r="Z10176" s="1"/>
      <c r="AA10176" s="1"/>
      <c r="AB10176" s="1"/>
      <c r="AC10176" s="1"/>
    </row>
    <row r="10177" spans="1:29" ht="15" customHeight="1" x14ac:dyDescent="0.25">
      <c r="A10177" s="342"/>
      <c r="B10177" s="417"/>
      <c r="C10177" s="418"/>
      <c r="S10177" s="367"/>
      <c r="T10177" s="367"/>
      <c r="U10177" s="368"/>
      <c r="V10177" s="1"/>
      <c r="W10177" s="1"/>
      <c r="X10177" s="1"/>
      <c r="Y10177" s="1"/>
      <c r="Z10177" s="1"/>
      <c r="AA10177" s="1"/>
      <c r="AB10177" s="1"/>
      <c r="AC10177" s="1"/>
    </row>
    <row r="10178" spans="1:29" ht="15" customHeight="1" x14ac:dyDescent="0.25">
      <c r="A10178" s="342"/>
      <c r="B10178" s="417"/>
      <c r="C10178" s="418"/>
      <c r="S10178" s="367"/>
      <c r="T10178" s="367"/>
      <c r="U10178" s="368"/>
      <c r="V10178" s="1"/>
      <c r="W10178" s="1"/>
      <c r="X10178" s="1"/>
      <c r="Y10178" s="1"/>
      <c r="Z10178" s="1"/>
      <c r="AA10178" s="1"/>
      <c r="AB10178" s="1"/>
      <c r="AC10178" s="1"/>
    </row>
    <row r="10179" spans="1:29" ht="15" customHeight="1" x14ac:dyDescent="0.25">
      <c r="A10179" s="342"/>
      <c r="B10179" s="417"/>
      <c r="C10179" s="418"/>
      <c r="S10179" s="367"/>
      <c r="T10179" s="367"/>
      <c r="U10179" s="368"/>
      <c r="V10179" s="1"/>
      <c r="W10179" s="1"/>
      <c r="X10179" s="1"/>
      <c r="Y10179" s="1"/>
      <c r="Z10179" s="1"/>
      <c r="AA10179" s="1"/>
      <c r="AB10179" s="1"/>
      <c r="AC10179" s="1"/>
    </row>
    <row r="10180" spans="1:29" ht="15" customHeight="1" x14ac:dyDescent="0.25">
      <c r="A10180" s="342"/>
      <c r="B10180" s="417"/>
      <c r="C10180" s="418"/>
      <c r="S10180" s="367"/>
      <c r="T10180" s="367"/>
      <c r="U10180" s="368"/>
      <c r="V10180" s="1"/>
      <c r="W10180" s="1"/>
      <c r="X10180" s="1"/>
      <c r="Y10180" s="1"/>
      <c r="Z10180" s="1"/>
      <c r="AA10180" s="1"/>
      <c r="AB10180" s="1"/>
      <c r="AC10180" s="1"/>
    </row>
    <row r="10181" spans="1:29" ht="15" customHeight="1" x14ac:dyDescent="0.25">
      <c r="A10181" s="342"/>
      <c r="B10181" s="417"/>
      <c r="C10181" s="418"/>
      <c r="S10181" s="367"/>
      <c r="T10181" s="367"/>
      <c r="U10181" s="368"/>
      <c r="V10181" s="1"/>
      <c r="W10181" s="1"/>
      <c r="X10181" s="1"/>
      <c r="Y10181" s="1"/>
      <c r="Z10181" s="1"/>
      <c r="AA10181" s="1"/>
      <c r="AB10181" s="1"/>
      <c r="AC10181" s="1"/>
    </row>
    <row r="10182" spans="1:29" ht="15" customHeight="1" x14ac:dyDescent="0.25">
      <c r="A10182" s="342"/>
      <c r="B10182" s="417"/>
      <c r="C10182" s="418"/>
      <c r="S10182" s="367"/>
      <c r="T10182" s="367"/>
      <c r="U10182" s="368"/>
      <c r="V10182" s="1"/>
      <c r="W10182" s="1"/>
      <c r="X10182" s="1"/>
      <c r="Y10182" s="1"/>
      <c r="Z10182" s="1"/>
      <c r="AA10182" s="1"/>
      <c r="AB10182" s="1"/>
      <c r="AC10182" s="1"/>
    </row>
    <row r="10183" spans="1:29" ht="15" customHeight="1" x14ac:dyDescent="0.25">
      <c r="A10183" s="342"/>
      <c r="B10183" s="417"/>
      <c r="C10183" s="418"/>
      <c r="S10183" s="367"/>
      <c r="T10183" s="367"/>
      <c r="U10183" s="368"/>
      <c r="V10183" s="1"/>
      <c r="W10183" s="1"/>
      <c r="X10183" s="1"/>
      <c r="Y10183" s="1"/>
      <c r="Z10183" s="1"/>
      <c r="AA10183" s="1"/>
      <c r="AB10183" s="1"/>
      <c r="AC10183" s="1"/>
    </row>
    <row r="10184" spans="1:29" ht="15" customHeight="1" x14ac:dyDescent="0.25">
      <c r="A10184" s="342"/>
      <c r="B10184" s="417"/>
      <c r="C10184" s="418"/>
      <c r="S10184" s="367"/>
      <c r="T10184" s="367"/>
      <c r="U10184" s="368"/>
      <c r="V10184" s="1"/>
      <c r="W10184" s="1"/>
      <c r="X10184" s="1"/>
      <c r="Y10184" s="1"/>
      <c r="Z10184" s="1"/>
      <c r="AA10184" s="1"/>
      <c r="AB10184" s="1"/>
      <c r="AC10184" s="1"/>
    </row>
    <row r="10185" spans="1:29" ht="15" customHeight="1" x14ac:dyDescent="0.25">
      <c r="A10185" s="342"/>
      <c r="B10185" s="417"/>
      <c r="C10185" s="418"/>
      <c r="S10185" s="367"/>
      <c r="T10185" s="367"/>
      <c r="U10185" s="368"/>
      <c r="V10185" s="1"/>
      <c r="W10185" s="1"/>
      <c r="X10185" s="1"/>
      <c r="Y10185" s="1"/>
      <c r="Z10185" s="1"/>
      <c r="AA10185" s="1"/>
      <c r="AB10185" s="1"/>
      <c r="AC10185" s="1"/>
    </row>
    <row r="10186" spans="1:29" ht="15" customHeight="1" x14ac:dyDescent="0.25">
      <c r="A10186" s="342"/>
      <c r="B10186" s="417"/>
      <c r="C10186" s="418"/>
      <c r="S10186" s="367"/>
      <c r="T10186" s="367"/>
      <c r="U10186" s="368"/>
      <c r="V10186" s="1"/>
      <c r="W10186" s="1"/>
      <c r="X10186" s="1"/>
      <c r="Y10186" s="1"/>
      <c r="Z10186" s="1"/>
      <c r="AA10186" s="1"/>
      <c r="AB10186" s="1"/>
      <c r="AC10186" s="1"/>
    </row>
    <row r="10187" spans="1:29" ht="15" customHeight="1" x14ac:dyDescent="0.25">
      <c r="A10187" s="342"/>
      <c r="B10187" s="417"/>
      <c r="C10187" s="418"/>
      <c r="S10187" s="367"/>
      <c r="T10187" s="367"/>
      <c r="U10187" s="368"/>
      <c r="V10187" s="1"/>
      <c r="W10187" s="1"/>
      <c r="X10187" s="1"/>
      <c r="Y10187" s="1"/>
      <c r="Z10187" s="1"/>
      <c r="AA10187" s="1"/>
      <c r="AB10187" s="1"/>
      <c r="AC10187" s="1"/>
    </row>
    <row r="10188" spans="1:29" ht="15" customHeight="1" x14ac:dyDescent="0.25">
      <c r="A10188" s="342"/>
      <c r="B10188" s="417"/>
      <c r="C10188" s="418"/>
      <c r="S10188" s="367"/>
      <c r="T10188" s="367"/>
      <c r="U10188" s="368"/>
      <c r="V10188" s="1"/>
      <c r="W10188" s="1"/>
      <c r="X10188" s="1"/>
      <c r="Y10188" s="1"/>
      <c r="Z10188" s="1"/>
      <c r="AA10188" s="1"/>
      <c r="AB10188" s="1"/>
      <c r="AC10188" s="1"/>
    </row>
    <row r="10189" spans="1:29" ht="15" customHeight="1" x14ac:dyDescent="0.25">
      <c r="A10189" s="342"/>
      <c r="B10189" s="417"/>
      <c r="C10189" s="418"/>
      <c r="S10189" s="367"/>
      <c r="T10189" s="367"/>
      <c r="U10189" s="368"/>
      <c r="V10189" s="1"/>
      <c r="W10189" s="1"/>
      <c r="X10189" s="1"/>
      <c r="Y10189" s="1"/>
      <c r="Z10189" s="1"/>
      <c r="AA10189" s="1"/>
      <c r="AB10189" s="1"/>
      <c r="AC10189" s="1"/>
    </row>
    <row r="10190" spans="1:29" ht="15" customHeight="1" x14ac:dyDescent="0.25">
      <c r="A10190" s="342"/>
      <c r="B10190" s="417"/>
      <c r="C10190" s="418"/>
      <c r="S10190" s="367"/>
      <c r="T10190" s="367"/>
      <c r="U10190" s="368"/>
      <c r="V10190" s="1"/>
      <c r="W10190" s="1"/>
      <c r="X10190" s="1"/>
      <c r="Y10190" s="1"/>
      <c r="Z10190" s="1"/>
      <c r="AA10190" s="1"/>
      <c r="AB10190" s="1"/>
      <c r="AC10190" s="1"/>
    </row>
    <row r="10191" spans="1:29" ht="15" customHeight="1" x14ac:dyDescent="0.25">
      <c r="A10191" s="342"/>
      <c r="B10191" s="417"/>
      <c r="C10191" s="418"/>
      <c r="S10191" s="367"/>
      <c r="T10191" s="367"/>
      <c r="U10191" s="368"/>
      <c r="V10191" s="1"/>
      <c r="W10191" s="1"/>
      <c r="X10191" s="1"/>
      <c r="Y10191" s="1"/>
      <c r="Z10191" s="1"/>
      <c r="AA10191" s="1"/>
      <c r="AB10191" s="1"/>
      <c r="AC10191" s="1"/>
    </row>
    <row r="10192" spans="1:29" ht="15" customHeight="1" x14ac:dyDescent="0.25">
      <c r="A10192" s="342"/>
      <c r="B10192" s="417"/>
      <c r="C10192" s="418"/>
      <c r="S10192" s="367"/>
      <c r="T10192" s="367"/>
      <c r="U10192" s="368"/>
      <c r="V10192" s="1"/>
      <c r="W10192" s="1"/>
      <c r="X10192" s="1"/>
      <c r="Y10192" s="1"/>
      <c r="Z10192" s="1"/>
      <c r="AA10192" s="1"/>
      <c r="AB10192" s="1"/>
      <c r="AC10192" s="1"/>
    </row>
    <row r="10193" spans="1:29" ht="15" customHeight="1" x14ac:dyDescent="0.25">
      <c r="A10193" s="342"/>
      <c r="B10193" s="417"/>
      <c r="C10193" s="418"/>
      <c r="S10193" s="367"/>
      <c r="T10193" s="367"/>
      <c r="U10193" s="368"/>
      <c r="V10193" s="1"/>
      <c r="W10193" s="1"/>
      <c r="X10193" s="1"/>
      <c r="Y10193" s="1"/>
      <c r="Z10193" s="1"/>
      <c r="AA10193" s="1"/>
      <c r="AB10193" s="1"/>
      <c r="AC10193" s="1"/>
    </row>
    <row r="10194" spans="1:29" ht="15" customHeight="1" x14ac:dyDescent="0.25">
      <c r="A10194" s="342"/>
      <c r="B10194" s="417"/>
      <c r="C10194" s="418"/>
      <c r="S10194" s="367"/>
      <c r="T10194" s="367"/>
      <c r="U10194" s="368"/>
      <c r="V10194" s="1"/>
      <c r="W10194" s="1"/>
      <c r="X10194" s="1"/>
      <c r="Y10194" s="1"/>
      <c r="Z10194" s="1"/>
      <c r="AA10194" s="1"/>
      <c r="AB10194" s="1"/>
      <c r="AC10194" s="1"/>
    </row>
    <row r="10195" spans="1:29" ht="15" customHeight="1" x14ac:dyDescent="0.25">
      <c r="A10195" s="342"/>
      <c r="B10195" s="417"/>
      <c r="C10195" s="418"/>
      <c r="S10195" s="367"/>
      <c r="T10195" s="367"/>
      <c r="U10195" s="368"/>
      <c r="V10195" s="1"/>
      <c r="W10195" s="1"/>
      <c r="X10195" s="1"/>
      <c r="Y10195" s="1"/>
      <c r="Z10195" s="1"/>
      <c r="AA10195" s="1"/>
      <c r="AB10195" s="1"/>
      <c r="AC10195" s="1"/>
    </row>
    <row r="10196" spans="1:29" ht="15" customHeight="1" x14ac:dyDescent="0.25">
      <c r="A10196" s="342"/>
      <c r="B10196" s="417"/>
      <c r="C10196" s="418"/>
      <c r="S10196" s="367"/>
      <c r="T10196" s="367"/>
      <c r="U10196" s="368"/>
      <c r="V10196" s="1"/>
      <c r="W10196" s="1"/>
      <c r="X10196" s="1"/>
      <c r="Y10196" s="1"/>
      <c r="Z10196" s="1"/>
      <c r="AA10196" s="1"/>
      <c r="AB10196" s="1"/>
      <c r="AC10196" s="1"/>
    </row>
    <row r="10197" spans="1:29" ht="15" customHeight="1" x14ac:dyDescent="0.25">
      <c r="A10197" s="342"/>
      <c r="B10197" s="417"/>
      <c r="C10197" s="418"/>
      <c r="S10197" s="367"/>
      <c r="T10197" s="367"/>
      <c r="U10197" s="368"/>
      <c r="V10197" s="1"/>
      <c r="W10197" s="1"/>
      <c r="X10197" s="1"/>
      <c r="Y10197" s="1"/>
      <c r="Z10197" s="1"/>
      <c r="AA10197" s="1"/>
      <c r="AB10197" s="1"/>
      <c r="AC10197" s="1"/>
    </row>
    <row r="10198" spans="1:29" ht="15" customHeight="1" x14ac:dyDescent="0.25">
      <c r="A10198" s="342"/>
      <c r="B10198" s="417"/>
      <c r="C10198" s="418"/>
      <c r="S10198" s="367"/>
      <c r="T10198" s="367"/>
      <c r="U10198" s="368"/>
      <c r="V10198" s="1"/>
      <c r="W10198" s="1"/>
      <c r="X10198" s="1"/>
      <c r="Y10198" s="1"/>
      <c r="Z10198" s="1"/>
      <c r="AA10198" s="1"/>
      <c r="AB10198" s="1"/>
      <c r="AC10198" s="1"/>
    </row>
    <row r="10199" spans="1:29" ht="15" customHeight="1" x14ac:dyDescent="0.25">
      <c r="A10199" s="342"/>
      <c r="B10199" s="417"/>
      <c r="C10199" s="418"/>
      <c r="S10199" s="367"/>
      <c r="T10199" s="367"/>
      <c r="U10199" s="368"/>
      <c r="V10199" s="1"/>
      <c r="W10199" s="1"/>
      <c r="X10199" s="1"/>
      <c r="Y10199" s="1"/>
      <c r="Z10199" s="1"/>
      <c r="AA10199" s="1"/>
      <c r="AB10199" s="1"/>
      <c r="AC10199" s="1"/>
    </row>
    <row r="10200" spans="1:29" ht="15" customHeight="1" x14ac:dyDescent="0.25">
      <c r="A10200" s="342"/>
      <c r="B10200" s="417"/>
      <c r="C10200" s="418"/>
      <c r="S10200" s="367"/>
      <c r="T10200" s="367"/>
      <c r="U10200" s="368"/>
      <c r="V10200" s="1"/>
      <c r="W10200" s="1"/>
      <c r="X10200" s="1"/>
      <c r="Y10200" s="1"/>
      <c r="Z10200" s="1"/>
      <c r="AA10200" s="1"/>
      <c r="AB10200" s="1"/>
      <c r="AC10200" s="1"/>
    </row>
    <row r="10201" spans="1:29" ht="15" customHeight="1" x14ac:dyDescent="0.25">
      <c r="A10201" s="342"/>
      <c r="B10201" s="417"/>
      <c r="C10201" s="418"/>
      <c r="S10201" s="367"/>
      <c r="T10201" s="367"/>
      <c r="U10201" s="368"/>
      <c r="V10201" s="1"/>
      <c r="W10201" s="1"/>
      <c r="X10201" s="1"/>
      <c r="Y10201" s="1"/>
      <c r="Z10201" s="1"/>
      <c r="AA10201" s="1"/>
      <c r="AB10201" s="1"/>
      <c r="AC10201" s="1"/>
    </row>
    <row r="10202" spans="1:29" ht="15" customHeight="1" x14ac:dyDescent="0.25">
      <c r="A10202" s="342"/>
      <c r="B10202" s="417"/>
      <c r="C10202" s="418"/>
      <c r="S10202" s="367"/>
      <c r="T10202" s="367"/>
      <c r="U10202" s="368"/>
      <c r="V10202" s="1"/>
      <c r="W10202" s="1"/>
      <c r="X10202" s="1"/>
      <c r="Y10202" s="1"/>
      <c r="Z10202" s="1"/>
      <c r="AA10202" s="1"/>
      <c r="AB10202" s="1"/>
      <c r="AC10202" s="1"/>
    </row>
    <row r="10203" spans="1:29" ht="15" customHeight="1" x14ac:dyDescent="0.25">
      <c r="A10203" s="342"/>
      <c r="B10203" s="417"/>
      <c r="C10203" s="418"/>
      <c r="S10203" s="367"/>
      <c r="T10203" s="367"/>
      <c r="U10203" s="368"/>
      <c r="V10203" s="1"/>
      <c r="W10203" s="1"/>
      <c r="X10203" s="1"/>
      <c r="Y10203" s="1"/>
      <c r="Z10203" s="1"/>
      <c r="AA10203" s="1"/>
      <c r="AB10203" s="1"/>
      <c r="AC10203" s="1"/>
    </row>
    <row r="10204" spans="1:29" ht="15" customHeight="1" x14ac:dyDescent="0.25">
      <c r="A10204" s="342"/>
      <c r="B10204" s="417"/>
      <c r="C10204" s="418"/>
      <c r="S10204" s="367"/>
      <c r="T10204" s="367"/>
      <c r="U10204" s="368"/>
      <c r="V10204" s="1"/>
      <c r="W10204" s="1"/>
      <c r="X10204" s="1"/>
      <c r="Y10204" s="1"/>
      <c r="Z10204" s="1"/>
      <c r="AA10204" s="1"/>
      <c r="AB10204" s="1"/>
      <c r="AC10204" s="1"/>
    </row>
    <row r="10205" spans="1:29" ht="15" customHeight="1" x14ac:dyDescent="0.25">
      <c r="A10205" s="342"/>
      <c r="B10205" s="417"/>
      <c r="C10205" s="418"/>
      <c r="S10205" s="367"/>
      <c r="T10205" s="367"/>
      <c r="U10205" s="368"/>
      <c r="V10205" s="1"/>
      <c r="W10205" s="1"/>
      <c r="X10205" s="1"/>
      <c r="Y10205" s="1"/>
      <c r="Z10205" s="1"/>
      <c r="AA10205" s="1"/>
      <c r="AB10205" s="1"/>
      <c r="AC10205" s="1"/>
    </row>
    <row r="10206" spans="1:29" ht="15" customHeight="1" x14ac:dyDescent="0.25">
      <c r="A10206" s="342"/>
      <c r="B10206" s="417"/>
      <c r="C10206" s="418"/>
      <c r="S10206" s="367"/>
      <c r="T10206" s="367"/>
      <c r="U10206" s="368"/>
      <c r="V10206" s="1"/>
      <c r="W10206" s="1"/>
      <c r="X10206" s="1"/>
      <c r="Y10206" s="1"/>
      <c r="Z10206" s="1"/>
      <c r="AA10206" s="1"/>
      <c r="AB10206" s="1"/>
      <c r="AC10206" s="1"/>
    </row>
    <row r="10207" spans="1:29" ht="15" customHeight="1" x14ac:dyDescent="0.25">
      <c r="A10207" s="342"/>
      <c r="B10207" s="417"/>
      <c r="C10207" s="418"/>
      <c r="S10207" s="367"/>
      <c r="T10207" s="367"/>
      <c r="U10207" s="368"/>
      <c r="V10207" s="1"/>
      <c r="W10207" s="1"/>
      <c r="X10207" s="1"/>
      <c r="Y10207" s="1"/>
      <c r="Z10207" s="1"/>
      <c r="AA10207" s="1"/>
      <c r="AB10207" s="1"/>
      <c r="AC10207" s="1"/>
    </row>
    <row r="10208" spans="1:29" ht="15" customHeight="1" x14ac:dyDescent="0.25">
      <c r="A10208" s="342"/>
      <c r="B10208" s="417"/>
      <c r="C10208" s="418"/>
      <c r="S10208" s="367"/>
      <c r="T10208" s="367"/>
      <c r="U10208" s="368"/>
      <c r="V10208" s="1"/>
      <c r="W10208" s="1"/>
      <c r="X10208" s="1"/>
      <c r="Y10208" s="1"/>
      <c r="Z10208" s="1"/>
      <c r="AA10208" s="1"/>
      <c r="AB10208" s="1"/>
      <c r="AC10208" s="1"/>
    </row>
    <row r="10209" spans="1:29" ht="15" customHeight="1" x14ac:dyDescent="0.25">
      <c r="A10209" s="342"/>
      <c r="B10209" s="417"/>
      <c r="C10209" s="418"/>
      <c r="S10209" s="367"/>
      <c r="T10209" s="367"/>
      <c r="U10209" s="368"/>
      <c r="V10209" s="1"/>
      <c r="W10209" s="1"/>
      <c r="X10209" s="1"/>
      <c r="Y10209" s="1"/>
      <c r="Z10209" s="1"/>
      <c r="AA10209" s="1"/>
      <c r="AB10209" s="1"/>
      <c r="AC10209" s="1"/>
    </row>
    <row r="10210" spans="1:29" ht="15" customHeight="1" x14ac:dyDescent="0.25">
      <c r="A10210" s="342"/>
      <c r="B10210" s="417"/>
      <c r="C10210" s="418"/>
      <c r="S10210" s="367"/>
      <c r="T10210" s="367"/>
      <c r="U10210" s="368"/>
      <c r="V10210" s="1"/>
      <c r="W10210" s="1"/>
      <c r="X10210" s="1"/>
      <c r="Y10210" s="1"/>
      <c r="Z10210" s="1"/>
      <c r="AA10210" s="1"/>
      <c r="AB10210" s="1"/>
      <c r="AC10210" s="1"/>
    </row>
    <row r="10211" spans="1:29" ht="15" customHeight="1" x14ac:dyDescent="0.25">
      <c r="A10211" s="342"/>
      <c r="B10211" s="417"/>
      <c r="C10211" s="418"/>
      <c r="S10211" s="367"/>
      <c r="T10211" s="367"/>
      <c r="U10211" s="368"/>
      <c r="V10211" s="1"/>
      <c r="W10211" s="1"/>
      <c r="X10211" s="1"/>
      <c r="Y10211" s="1"/>
      <c r="Z10211" s="1"/>
      <c r="AA10211" s="1"/>
      <c r="AB10211" s="1"/>
      <c r="AC10211" s="1"/>
    </row>
    <row r="10212" spans="1:29" ht="15" customHeight="1" x14ac:dyDescent="0.25">
      <c r="A10212" s="342"/>
      <c r="B10212" s="417"/>
      <c r="C10212" s="418"/>
      <c r="S10212" s="367"/>
      <c r="T10212" s="367"/>
      <c r="U10212" s="368"/>
      <c r="V10212" s="1"/>
      <c r="W10212" s="1"/>
      <c r="X10212" s="1"/>
      <c r="Y10212" s="1"/>
      <c r="Z10212" s="1"/>
      <c r="AA10212" s="1"/>
      <c r="AB10212" s="1"/>
      <c r="AC10212" s="1"/>
    </row>
    <row r="10213" spans="1:29" ht="15" customHeight="1" x14ac:dyDescent="0.25">
      <c r="A10213" s="342"/>
      <c r="B10213" s="417"/>
      <c r="C10213" s="418"/>
      <c r="S10213" s="367"/>
      <c r="T10213" s="367"/>
      <c r="U10213" s="368"/>
      <c r="V10213" s="1"/>
      <c r="W10213" s="1"/>
      <c r="X10213" s="1"/>
      <c r="Y10213" s="1"/>
      <c r="Z10213" s="1"/>
      <c r="AA10213" s="1"/>
      <c r="AB10213" s="1"/>
      <c r="AC10213" s="1"/>
    </row>
    <row r="10214" spans="1:29" ht="15" customHeight="1" x14ac:dyDescent="0.25">
      <c r="A10214" s="342"/>
      <c r="B10214" s="417"/>
      <c r="C10214" s="418"/>
      <c r="S10214" s="367"/>
      <c r="T10214" s="367"/>
      <c r="U10214" s="368"/>
      <c r="V10214" s="1"/>
      <c r="W10214" s="1"/>
      <c r="X10214" s="1"/>
      <c r="Y10214" s="1"/>
      <c r="Z10214" s="1"/>
      <c r="AA10214" s="1"/>
      <c r="AB10214" s="1"/>
      <c r="AC10214" s="1"/>
    </row>
    <row r="10215" spans="1:29" ht="15" customHeight="1" x14ac:dyDescent="0.25">
      <c r="A10215" s="342"/>
      <c r="B10215" s="417"/>
      <c r="C10215" s="418"/>
      <c r="S10215" s="367"/>
      <c r="T10215" s="367"/>
      <c r="U10215" s="368"/>
      <c r="V10215" s="1"/>
      <c r="W10215" s="1"/>
      <c r="X10215" s="1"/>
      <c r="Y10215" s="1"/>
      <c r="Z10215" s="1"/>
      <c r="AA10215" s="1"/>
      <c r="AB10215" s="1"/>
      <c r="AC10215" s="1"/>
    </row>
    <row r="10216" spans="1:29" ht="15" customHeight="1" x14ac:dyDescent="0.25">
      <c r="A10216" s="342"/>
      <c r="B10216" s="417"/>
      <c r="C10216" s="418"/>
      <c r="S10216" s="367"/>
      <c r="T10216" s="367"/>
      <c r="U10216" s="368"/>
      <c r="V10216" s="1"/>
      <c r="W10216" s="1"/>
      <c r="X10216" s="1"/>
      <c r="Y10216" s="1"/>
      <c r="Z10216" s="1"/>
      <c r="AA10216" s="1"/>
      <c r="AB10216" s="1"/>
      <c r="AC10216" s="1"/>
    </row>
    <row r="10217" spans="1:29" ht="15" customHeight="1" x14ac:dyDescent="0.25">
      <c r="A10217" s="342"/>
      <c r="B10217" s="417"/>
      <c r="C10217" s="418"/>
      <c r="S10217" s="367"/>
      <c r="T10217" s="367"/>
      <c r="U10217" s="368"/>
      <c r="V10217" s="1"/>
      <c r="W10217" s="1"/>
      <c r="X10217" s="1"/>
      <c r="Y10217" s="1"/>
      <c r="Z10217" s="1"/>
      <c r="AA10217" s="1"/>
      <c r="AB10217" s="1"/>
      <c r="AC10217" s="1"/>
    </row>
    <row r="10218" spans="1:29" ht="15" customHeight="1" x14ac:dyDescent="0.25">
      <c r="A10218" s="342"/>
      <c r="B10218" s="417"/>
      <c r="C10218" s="418"/>
      <c r="S10218" s="367"/>
      <c r="T10218" s="367"/>
      <c r="U10218" s="368"/>
      <c r="V10218" s="1"/>
      <c r="W10218" s="1"/>
      <c r="X10218" s="1"/>
      <c r="Y10218" s="1"/>
      <c r="Z10218" s="1"/>
      <c r="AA10218" s="1"/>
      <c r="AB10218" s="1"/>
      <c r="AC10218" s="1"/>
    </row>
    <row r="10219" spans="1:29" ht="15" customHeight="1" x14ac:dyDescent="0.25">
      <c r="A10219" s="342"/>
      <c r="B10219" s="417"/>
      <c r="C10219" s="418"/>
      <c r="S10219" s="367"/>
      <c r="T10219" s="367"/>
      <c r="U10219" s="368"/>
      <c r="V10219" s="1"/>
      <c r="W10219" s="1"/>
      <c r="X10219" s="1"/>
      <c r="Y10219" s="1"/>
      <c r="Z10219" s="1"/>
      <c r="AA10219" s="1"/>
      <c r="AB10219" s="1"/>
      <c r="AC10219" s="1"/>
    </row>
    <row r="10220" spans="1:29" ht="15" customHeight="1" x14ac:dyDescent="0.25">
      <c r="A10220" s="342"/>
      <c r="B10220" s="417"/>
      <c r="C10220" s="418"/>
      <c r="S10220" s="367"/>
      <c r="T10220" s="367"/>
      <c r="U10220" s="368"/>
      <c r="V10220" s="1"/>
      <c r="W10220" s="1"/>
      <c r="X10220" s="1"/>
      <c r="Y10220" s="1"/>
      <c r="Z10220" s="1"/>
      <c r="AA10220" s="1"/>
      <c r="AB10220" s="1"/>
      <c r="AC10220" s="1"/>
    </row>
    <row r="10221" spans="1:29" ht="15" customHeight="1" x14ac:dyDescent="0.25">
      <c r="A10221" s="342"/>
      <c r="B10221" s="417"/>
      <c r="C10221" s="418"/>
      <c r="S10221" s="367"/>
      <c r="T10221" s="367"/>
      <c r="U10221" s="368"/>
      <c r="V10221" s="1"/>
      <c r="W10221" s="1"/>
      <c r="X10221" s="1"/>
      <c r="Y10221" s="1"/>
      <c r="Z10221" s="1"/>
      <c r="AA10221" s="1"/>
      <c r="AB10221" s="1"/>
      <c r="AC10221" s="1"/>
    </row>
    <row r="10222" spans="1:29" ht="15" customHeight="1" x14ac:dyDescent="0.25">
      <c r="A10222" s="342"/>
      <c r="B10222" s="417"/>
      <c r="C10222" s="418"/>
      <c r="S10222" s="367"/>
      <c r="T10222" s="367"/>
      <c r="U10222" s="368"/>
      <c r="V10222" s="1"/>
      <c r="W10222" s="1"/>
      <c r="X10222" s="1"/>
      <c r="Y10222" s="1"/>
      <c r="Z10222" s="1"/>
      <c r="AA10222" s="1"/>
      <c r="AB10222" s="1"/>
      <c r="AC10222" s="1"/>
    </row>
    <row r="10223" spans="1:29" ht="15" customHeight="1" x14ac:dyDescent="0.25">
      <c r="A10223" s="342"/>
      <c r="B10223" s="417"/>
      <c r="C10223" s="418"/>
      <c r="S10223" s="367"/>
      <c r="T10223" s="367"/>
      <c r="U10223" s="368"/>
      <c r="V10223" s="1"/>
      <c r="W10223" s="1"/>
      <c r="X10223" s="1"/>
      <c r="Y10223" s="1"/>
      <c r="Z10223" s="1"/>
      <c r="AA10223" s="1"/>
      <c r="AB10223" s="1"/>
      <c r="AC10223" s="1"/>
    </row>
    <row r="10224" spans="1:29" ht="15" customHeight="1" x14ac:dyDescent="0.25">
      <c r="A10224" s="342"/>
      <c r="B10224" s="417"/>
      <c r="C10224" s="418"/>
      <c r="S10224" s="367"/>
      <c r="T10224" s="367"/>
      <c r="U10224" s="368"/>
      <c r="V10224" s="1"/>
      <c r="W10224" s="1"/>
      <c r="X10224" s="1"/>
      <c r="Y10224" s="1"/>
      <c r="Z10224" s="1"/>
      <c r="AA10224" s="1"/>
      <c r="AB10224" s="1"/>
      <c r="AC10224" s="1"/>
    </row>
    <row r="10225" spans="1:29" ht="15" customHeight="1" x14ac:dyDescent="0.25">
      <c r="A10225" s="342"/>
      <c r="B10225" s="417"/>
      <c r="C10225" s="418"/>
      <c r="S10225" s="367"/>
      <c r="T10225" s="367"/>
      <c r="U10225" s="368"/>
      <c r="V10225" s="1"/>
      <c r="W10225" s="1"/>
      <c r="X10225" s="1"/>
      <c r="Y10225" s="1"/>
      <c r="Z10225" s="1"/>
      <c r="AA10225" s="1"/>
      <c r="AB10225" s="1"/>
      <c r="AC10225" s="1"/>
    </row>
    <row r="10226" spans="1:29" ht="15" customHeight="1" x14ac:dyDescent="0.25">
      <c r="A10226" s="342"/>
      <c r="B10226" s="417"/>
      <c r="C10226" s="418"/>
      <c r="S10226" s="367"/>
      <c r="T10226" s="367"/>
      <c r="U10226" s="368"/>
      <c r="V10226" s="1"/>
      <c r="W10226" s="1"/>
      <c r="X10226" s="1"/>
      <c r="Y10226" s="1"/>
      <c r="Z10226" s="1"/>
      <c r="AA10226" s="1"/>
      <c r="AB10226" s="1"/>
      <c r="AC10226" s="1"/>
    </row>
    <row r="10227" spans="1:29" ht="15" customHeight="1" x14ac:dyDescent="0.25">
      <c r="A10227" s="342"/>
      <c r="B10227" s="417"/>
      <c r="C10227" s="418"/>
      <c r="S10227" s="367"/>
      <c r="T10227" s="367"/>
      <c r="U10227" s="368"/>
      <c r="V10227" s="1"/>
      <c r="W10227" s="1"/>
      <c r="X10227" s="1"/>
      <c r="Y10227" s="1"/>
      <c r="Z10227" s="1"/>
      <c r="AA10227" s="1"/>
      <c r="AB10227" s="1"/>
      <c r="AC10227" s="1"/>
    </row>
    <row r="10228" spans="1:29" ht="15" customHeight="1" x14ac:dyDescent="0.25">
      <c r="A10228" s="342"/>
      <c r="B10228" s="417"/>
      <c r="C10228" s="418"/>
      <c r="S10228" s="367"/>
      <c r="T10228" s="367"/>
      <c r="U10228" s="368"/>
      <c r="V10228" s="1"/>
      <c r="W10228" s="1"/>
      <c r="X10228" s="1"/>
      <c r="Y10228" s="1"/>
      <c r="Z10228" s="1"/>
      <c r="AA10228" s="1"/>
      <c r="AB10228" s="1"/>
      <c r="AC10228" s="1"/>
    </row>
    <row r="10229" spans="1:29" ht="15" customHeight="1" x14ac:dyDescent="0.25">
      <c r="A10229" s="342"/>
      <c r="B10229" s="417"/>
      <c r="C10229" s="418"/>
      <c r="S10229" s="367"/>
      <c r="T10229" s="367"/>
      <c r="U10229" s="368"/>
      <c r="V10229" s="1"/>
      <c r="W10229" s="1"/>
      <c r="X10229" s="1"/>
      <c r="Y10229" s="1"/>
      <c r="Z10229" s="1"/>
      <c r="AA10229" s="1"/>
      <c r="AB10229" s="1"/>
      <c r="AC10229" s="1"/>
    </row>
    <row r="10230" spans="1:29" ht="15" customHeight="1" x14ac:dyDescent="0.25">
      <c r="A10230" s="342"/>
      <c r="B10230" s="417"/>
      <c r="C10230" s="418"/>
      <c r="S10230" s="367"/>
      <c r="T10230" s="367"/>
      <c r="U10230" s="368"/>
      <c r="V10230" s="1"/>
      <c r="W10230" s="1"/>
      <c r="X10230" s="1"/>
      <c r="Y10230" s="1"/>
      <c r="Z10230" s="1"/>
      <c r="AA10230" s="1"/>
      <c r="AB10230" s="1"/>
      <c r="AC10230" s="1"/>
    </row>
    <row r="10231" spans="1:29" ht="15" customHeight="1" x14ac:dyDescent="0.25">
      <c r="A10231" s="342"/>
      <c r="B10231" s="417"/>
      <c r="C10231" s="418"/>
      <c r="S10231" s="367"/>
      <c r="T10231" s="367"/>
      <c r="U10231" s="368"/>
      <c r="V10231" s="1"/>
      <c r="W10231" s="1"/>
      <c r="X10231" s="1"/>
      <c r="Y10231" s="1"/>
      <c r="Z10231" s="1"/>
      <c r="AA10231" s="1"/>
      <c r="AB10231" s="1"/>
      <c r="AC10231" s="1"/>
    </row>
    <row r="10232" spans="1:29" ht="15" customHeight="1" x14ac:dyDescent="0.25">
      <c r="A10232" s="342"/>
      <c r="B10232" s="417"/>
      <c r="C10232" s="418"/>
      <c r="S10232" s="367"/>
      <c r="T10232" s="367"/>
      <c r="U10232" s="368"/>
      <c r="V10232" s="1"/>
      <c r="W10232" s="1"/>
      <c r="X10232" s="1"/>
      <c r="Y10232" s="1"/>
      <c r="Z10232" s="1"/>
      <c r="AA10232" s="1"/>
      <c r="AB10232" s="1"/>
      <c r="AC10232" s="1"/>
    </row>
    <row r="10233" spans="1:29" ht="15" customHeight="1" x14ac:dyDescent="0.25">
      <c r="A10233" s="342"/>
      <c r="B10233" s="417"/>
      <c r="C10233" s="418"/>
      <c r="S10233" s="367"/>
      <c r="T10233" s="367"/>
      <c r="U10233" s="368"/>
      <c r="V10233" s="1"/>
      <c r="W10233" s="1"/>
      <c r="X10233" s="1"/>
      <c r="Y10233" s="1"/>
      <c r="Z10233" s="1"/>
      <c r="AA10233" s="1"/>
      <c r="AB10233" s="1"/>
      <c r="AC10233" s="1"/>
    </row>
    <row r="10234" spans="1:29" ht="15" customHeight="1" x14ac:dyDescent="0.25">
      <c r="A10234" s="342"/>
      <c r="B10234" s="417"/>
      <c r="C10234" s="418"/>
      <c r="S10234" s="367"/>
      <c r="T10234" s="367"/>
      <c r="U10234" s="368"/>
      <c r="V10234" s="1"/>
      <c r="W10234" s="1"/>
      <c r="X10234" s="1"/>
      <c r="Y10234" s="1"/>
      <c r="Z10234" s="1"/>
      <c r="AA10234" s="1"/>
      <c r="AB10234" s="1"/>
      <c r="AC10234" s="1"/>
    </row>
    <row r="10235" spans="1:29" ht="15" customHeight="1" x14ac:dyDescent="0.25">
      <c r="A10235" s="342"/>
      <c r="B10235" s="417"/>
      <c r="C10235" s="418"/>
      <c r="S10235" s="367"/>
      <c r="T10235" s="367"/>
      <c r="U10235" s="368"/>
      <c r="V10235" s="1"/>
      <c r="W10235" s="1"/>
      <c r="X10235" s="1"/>
      <c r="Y10235" s="1"/>
      <c r="Z10235" s="1"/>
      <c r="AA10235" s="1"/>
      <c r="AB10235" s="1"/>
      <c r="AC10235" s="1"/>
    </row>
    <row r="10236" spans="1:29" ht="15" customHeight="1" x14ac:dyDescent="0.25">
      <c r="A10236" s="342"/>
      <c r="B10236" s="417"/>
      <c r="C10236" s="418"/>
      <c r="S10236" s="367"/>
      <c r="T10236" s="367"/>
      <c r="U10236" s="368"/>
      <c r="V10236" s="1"/>
      <c r="W10236" s="1"/>
      <c r="X10236" s="1"/>
      <c r="Y10236" s="1"/>
      <c r="Z10236" s="1"/>
      <c r="AA10236" s="1"/>
      <c r="AB10236" s="1"/>
      <c r="AC10236" s="1"/>
    </row>
    <row r="10237" spans="1:29" ht="15" customHeight="1" x14ac:dyDescent="0.25">
      <c r="A10237" s="342"/>
      <c r="B10237" s="417"/>
      <c r="C10237" s="418"/>
      <c r="S10237" s="367"/>
      <c r="T10237" s="367"/>
      <c r="U10237" s="368"/>
      <c r="V10237" s="1"/>
      <c r="W10237" s="1"/>
      <c r="X10237" s="1"/>
      <c r="Y10237" s="1"/>
      <c r="Z10237" s="1"/>
      <c r="AA10237" s="1"/>
      <c r="AB10237" s="1"/>
      <c r="AC10237" s="1"/>
    </row>
    <row r="10238" spans="1:29" ht="15" customHeight="1" x14ac:dyDescent="0.25">
      <c r="A10238" s="342"/>
      <c r="B10238" s="417"/>
      <c r="C10238" s="418"/>
      <c r="S10238" s="367"/>
      <c r="T10238" s="367"/>
      <c r="U10238" s="368"/>
      <c r="V10238" s="1"/>
      <c r="W10238" s="1"/>
      <c r="X10238" s="1"/>
      <c r="Y10238" s="1"/>
      <c r="Z10238" s="1"/>
      <c r="AA10238" s="1"/>
      <c r="AB10238" s="1"/>
      <c r="AC10238" s="1"/>
    </row>
    <row r="10239" spans="1:29" ht="15" customHeight="1" x14ac:dyDescent="0.25">
      <c r="A10239" s="342"/>
      <c r="B10239" s="417"/>
      <c r="C10239" s="418"/>
      <c r="S10239" s="367"/>
      <c r="T10239" s="367"/>
      <c r="U10239" s="368"/>
      <c r="V10239" s="1"/>
      <c r="W10239" s="1"/>
      <c r="X10239" s="1"/>
      <c r="Y10239" s="1"/>
      <c r="Z10239" s="1"/>
      <c r="AA10239" s="1"/>
      <c r="AB10239" s="1"/>
      <c r="AC10239" s="1"/>
    </row>
    <row r="10240" spans="1:29" ht="15" customHeight="1" x14ac:dyDescent="0.25">
      <c r="A10240" s="342"/>
      <c r="B10240" s="417"/>
      <c r="C10240" s="418"/>
      <c r="S10240" s="367"/>
      <c r="T10240" s="367"/>
      <c r="U10240" s="368"/>
      <c r="V10240" s="1"/>
      <c r="W10240" s="1"/>
      <c r="X10240" s="1"/>
      <c r="Y10240" s="1"/>
      <c r="Z10240" s="1"/>
      <c r="AA10240" s="1"/>
      <c r="AB10240" s="1"/>
      <c r="AC10240" s="1"/>
    </row>
    <row r="10241" spans="1:29" ht="15" customHeight="1" x14ac:dyDescent="0.25">
      <c r="A10241" s="342"/>
      <c r="B10241" s="417"/>
      <c r="C10241" s="418"/>
      <c r="S10241" s="367"/>
      <c r="T10241" s="367"/>
      <c r="U10241" s="368"/>
      <c r="V10241" s="1"/>
      <c r="W10241" s="1"/>
      <c r="X10241" s="1"/>
      <c r="Y10241" s="1"/>
      <c r="Z10241" s="1"/>
      <c r="AA10241" s="1"/>
      <c r="AB10241" s="1"/>
      <c r="AC10241" s="1"/>
    </row>
    <row r="10242" spans="1:29" ht="15" customHeight="1" x14ac:dyDescent="0.25">
      <c r="A10242" s="342"/>
      <c r="B10242" s="417"/>
      <c r="C10242" s="418"/>
      <c r="S10242" s="367"/>
      <c r="T10242" s="367"/>
      <c r="U10242" s="368"/>
      <c r="V10242" s="1"/>
      <c r="W10242" s="1"/>
      <c r="X10242" s="1"/>
      <c r="Y10242" s="1"/>
      <c r="Z10242" s="1"/>
      <c r="AA10242" s="1"/>
      <c r="AB10242" s="1"/>
      <c r="AC10242" s="1"/>
    </row>
    <row r="10243" spans="1:29" ht="15" customHeight="1" x14ac:dyDescent="0.25">
      <c r="A10243" s="342"/>
      <c r="B10243" s="417"/>
      <c r="C10243" s="418"/>
      <c r="S10243" s="367"/>
      <c r="T10243" s="367"/>
      <c r="U10243" s="368"/>
      <c r="V10243" s="1"/>
      <c r="W10243" s="1"/>
      <c r="X10243" s="1"/>
      <c r="Y10243" s="1"/>
      <c r="Z10243" s="1"/>
      <c r="AA10243" s="1"/>
      <c r="AB10243" s="1"/>
      <c r="AC10243" s="1"/>
    </row>
    <row r="10244" spans="1:29" ht="15" customHeight="1" x14ac:dyDescent="0.25">
      <c r="A10244" s="342"/>
      <c r="B10244" s="417"/>
      <c r="C10244" s="418"/>
      <c r="S10244" s="367"/>
      <c r="T10244" s="367"/>
      <c r="U10244" s="368"/>
      <c r="V10244" s="1"/>
      <c r="W10244" s="1"/>
      <c r="X10244" s="1"/>
      <c r="Y10244" s="1"/>
      <c r="Z10244" s="1"/>
      <c r="AA10244" s="1"/>
      <c r="AB10244" s="1"/>
      <c r="AC10244" s="1"/>
    </row>
    <row r="10245" spans="1:29" ht="15" customHeight="1" x14ac:dyDescent="0.25">
      <c r="A10245" s="342"/>
      <c r="B10245" s="417"/>
      <c r="C10245" s="418"/>
      <c r="S10245" s="367"/>
      <c r="T10245" s="367"/>
      <c r="U10245" s="368"/>
      <c r="V10245" s="1"/>
      <c r="W10245" s="1"/>
      <c r="X10245" s="1"/>
      <c r="Y10245" s="1"/>
      <c r="Z10245" s="1"/>
      <c r="AA10245" s="1"/>
      <c r="AB10245" s="1"/>
      <c r="AC10245" s="1"/>
    </row>
    <row r="10246" spans="1:29" ht="15" customHeight="1" x14ac:dyDescent="0.25">
      <c r="A10246" s="342"/>
      <c r="B10246" s="417"/>
      <c r="C10246" s="418"/>
      <c r="S10246" s="367"/>
      <c r="T10246" s="367"/>
      <c r="U10246" s="368"/>
      <c r="V10246" s="1"/>
      <c r="W10246" s="1"/>
      <c r="X10246" s="1"/>
      <c r="Y10246" s="1"/>
      <c r="Z10246" s="1"/>
      <c r="AA10246" s="1"/>
      <c r="AB10246" s="1"/>
      <c r="AC10246" s="1"/>
    </row>
    <row r="10247" spans="1:29" ht="15" customHeight="1" x14ac:dyDescent="0.25">
      <c r="A10247" s="342"/>
      <c r="B10247" s="417"/>
      <c r="C10247" s="418"/>
      <c r="S10247" s="367"/>
      <c r="T10247" s="367"/>
      <c r="U10247" s="368"/>
      <c r="V10247" s="1"/>
      <c r="W10247" s="1"/>
      <c r="X10247" s="1"/>
      <c r="Y10247" s="1"/>
      <c r="Z10247" s="1"/>
      <c r="AA10247" s="1"/>
      <c r="AB10247" s="1"/>
      <c r="AC10247" s="1"/>
    </row>
    <row r="10248" spans="1:29" ht="15" customHeight="1" x14ac:dyDescent="0.25">
      <c r="A10248" s="342"/>
      <c r="B10248" s="417"/>
      <c r="C10248" s="418"/>
      <c r="S10248" s="367"/>
      <c r="T10248" s="367"/>
      <c r="U10248" s="368"/>
      <c r="V10248" s="1"/>
      <c r="W10248" s="1"/>
      <c r="X10248" s="1"/>
      <c r="Y10248" s="1"/>
      <c r="Z10248" s="1"/>
      <c r="AA10248" s="1"/>
      <c r="AB10248" s="1"/>
      <c r="AC10248" s="1"/>
    </row>
    <row r="10249" spans="1:29" ht="15" customHeight="1" x14ac:dyDescent="0.25">
      <c r="A10249" s="342"/>
      <c r="B10249" s="417"/>
      <c r="C10249" s="418"/>
      <c r="S10249" s="367"/>
      <c r="T10249" s="367"/>
      <c r="U10249" s="368"/>
      <c r="V10249" s="1"/>
      <c r="W10249" s="1"/>
      <c r="X10249" s="1"/>
      <c r="Y10249" s="1"/>
      <c r="Z10249" s="1"/>
      <c r="AA10249" s="1"/>
      <c r="AB10249" s="1"/>
      <c r="AC10249" s="1"/>
    </row>
    <row r="10250" spans="1:29" ht="15" customHeight="1" x14ac:dyDescent="0.25">
      <c r="A10250" s="342"/>
      <c r="B10250" s="417"/>
      <c r="C10250" s="418"/>
      <c r="S10250" s="367"/>
      <c r="T10250" s="367"/>
      <c r="U10250" s="368"/>
      <c r="V10250" s="1"/>
      <c r="W10250" s="1"/>
      <c r="X10250" s="1"/>
      <c r="Y10250" s="1"/>
      <c r="Z10250" s="1"/>
      <c r="AA10250" s="1"/>
      <c r="AB10250" s="1"/>
      <c r="AC10250" s="1"/>
    </row>
    <row r="10251" spans="1:29" ht="15" customHeight="1" x14ac:dyDescent="0.25">
      <c r="A10251" s="342"/>
      <c r="B10251" s="417"/>
      <c r="C10251" s="418"/>
      <c r="S10251" s="367"/>
      <c r="T10251" s="367"/>
      <c r="U10251" s="368"/>
      <c r="V10251" s="1"/>
      <c r="W10251" s="1"/>
      <c r="X10251" s="1"/>
      <c r="Y10251" s="1"/>
      <c r="Z10251" s="1"/>
      <c r="AA10251" s="1"/>
      <c r="AB10251" s="1"/>
      <c r="AC10251" s="1"/>
    </row>
    <row r="10252" spans="1:29" ht="15" customHeight="1" x14ac:dyDescent="0.25">
      <c r="A10252" s="342"/>
      <c r="B10252" s="417"/>
      <c r="C10252" s="418"/>
      <c r="S10252" s="367"/>
      <c r="T10252" s="367"/>
      <c r="U10252" s="368"/>
      <c r="V10252" s="1"/>
      <c r="W10252" s="1"/>
      <c r="X10252" s="1"/>
      <c r="Y10252" s="1"/>
      <c r="Z10252" s="1"/>
      <c r="AA10252" s="1"/>
      <c r="AB10252" s="1"/>
      <c r="AC10252" s="1"/>
    </row>
    <row r="10253" spans="1:29" ht="15" customHeight="1" x14ac:dyDescent="0.25">
      <c r="A10253" s="342"/>
      <c r="B10253" s="417"/>
      <c r="C10253" s="418"/>
      <c r="S10253" s="367"/>
      <c r="T10253" s="367"/>
      <c r="U10253" s="368"/>
      <c r="V10253" s="1"/>
      <c r="W10253" s="1"/>
      <c r="X10253" s="1"/>
      <c r="Y10253" s="1"/>
      <c r="Z10253" s="1"/>
      <c r="AA10253" s="1"/>
      <c r="AB10253" s="1"/>
      <c r="AC10253" s="1"/>
    </row>
    <row r="10254" spans="1:29" ht="15" customHeight="1" x14ac:dyDescent="0.25">
      <c r="A10254" s="342"/>
      <c r="B10254" s="417"/>
      <c r="C10254" s="418"/>
      <c r="S10254" s="367"/>
      <c r="T10254" s="367"/>
      <c r="U10254" s="368"/>
      <c r="V10254" s="1"/>
      <c r="W10254" s="1"/>
      <c r="X10254" s="1"/>
      <c r="Y10254" s="1"/>
      <c r="Z10254" s="1"/>
      <c r="AA10254" s="1"/>
      <c r="AB10254" s="1"/>
      <c r="AC10254" s="1"/>
    </row>
    <row r="10255" spans="1:29" ht="15" customHeight="1" x14ac:dyDescent="0.25">
      <c r="A10255" s="342"/>
      <c r="B10255" s="417"/>
      <c r="C10255" s="418"/>
      <c r="S10255" s="367"/>
      <c r="T10255" s="367"/>
      <c r="U10255" s="368"/>
      <c r="V10255" s="1"/>
      <c r="W10255" s="1"/>
      <c r="X10255" s="1"/>
      <c r="Y10255" s="1"/>
      <c r="Z10255" s="1"/>
      <c r="AA10255" s="1"/>
      <c r="AB10255" s="1"/>
      <c r="AC10255" s="1"/>
    </row>
    <row r="10256" spans="1:29" ht="15" customHeight="1" x14ac:dyDescent="0.25">
      <c r="A10256" s="342"/>
      <c r="B10256" s="417"/>
      <c r="C10256" s="418"/>
      <c r="S10256" s="367"/>
      <c r="T10256" s="367"/>
      <c r="U10256" s="368"/>
      <c r="V10256" s="1"/>
      <c r="W10256" s="1"/>
      <c r="X10256" s="1"/>
      <c r="Y10256" s="1"/>
      <c r="Z10256" s="1"/>
      <c r="AA10256" s="1"/>
      <c r="AB10256" s="1"/>
      <c r="AC10256" s="1"/>
    </row>
    <row r="10257" spans="1:29" ht="15" customHeight="1" x14ac:dyDescent="0.25">
      <c r="A10257" s="342"/>
      <c r="B10257" s="417"/>
      <c r="C10257" s="418"/>
      <c r="S10257" s="367"/>
      <c r="T10257" s="367"/>
      <c r="U10257" s="368"/>
      <c r="V10257" s="1"/>
      <c r="W10257" s="1"/>
      <c r="X10257" s="1"/>
      <c r="Y10257" s="1"/>
      <c r="Z10257" s="1"/>
      <c r="AA10257" s="1"/>
      <c r="AB10257" s="1"/>
      <c r="AC10257" s="1"/>
    </row>
    <row r="10258" spans="1:29" ht="15" customHeight="1" x14ac:dyDescent="0.25">
      <c r="A10258" s="342"/>
      <c r="B10258" s="417"/>
      <c r="C10258" s="418"/>
      <c r="S10258" s="367"/>
      <c r="T10258" s="367"/>
      <c r="U10258" s="368"/>
      <c r="V10258" s="1"/>
      <c r="W10258" s="1"/>
      <c r="X10258" s="1"/>
      <c r="Y10258" s="1"/>
      <c r="Z10258" s="1"/>
      <c r="AA10258" s="1"/>
      <c r="AB10258" s="1"/>
      <c r="AC10258" s="1"/>
    </row>
    <row r="10259" spans="1:29" ht="15" customHeight="1" x14ac:dyDescent="0.25">
      <c r="A10259" s="342"/>
      <c r="B10259" s="417"/>
      <c r="C10259" s="418"/>
      <c r="S10259" s="367"/>
      <c r="T10259" s="367"/>
      <c r="U10259" s="368"/>
      <c r="V10259" s="1"/>
      <c r="W10259" s="1"/>
      <c r="X10259" s="1"/>
      <c r="Y10259" s="1"/>
      <c r="Z10259" s="1"/>
      <c r="AA10259" s="1"/>
      <c r="AB10259" s="1"/>
      <c r="AC10259" s="1"/>
    </row>
    <row r="10260" spans="1:29" ht="15" customHeight="1" x14ac:dyDescent="0.25">
      <c r="A10260" s="342"/>
      <c r="B10260" s="417"/>
      <c r="C10260" s="418"/>
      <c r="S10260" s="367"/>
      <c r="T10260" s="367"/>
      <c r="U10260" s="368"/>
      <c r="V10260" s="1"/>
      <c r="W10260" s="1"/>
      <c r="X10260" s="1"/>
      <c r="Y10260" s="1"/>
      <c r="Z10260" s="1"/>
      <c r="AA10260" s="1"/>
      <c r="AB10260" s="1"/>
      <c r="AC10260" s="1"/>
    </row>
    <row r="10261" spans="1:29" ht="15" customHeight="1" x14ac:dyDescent="0.25">
      <c r="A10261" s="342"/>
      <c r="B10261" s="417"/>
      <c r="C10261" s="418"/>
      <c r="S10261" s="367"/>
      <c r="T10261" s="367"/>
      <c r="U10261" s="368"/>
      <c r="V10261" s="1"/>
      <c r="W10261" s="1"/>
      <c r="X10261" s="1"/>
      <c r="Y10261" s="1"/>
      <c r="Z10261" s="1"/>
      <c r="AA10261" s="1"/>
      <c r="AB10261" s="1"/>
      <c r="AC10261" s="1"/>
    </row>
    <row r="10262" spans="1:29" ht="15" customHeight="1" x14ac:dyDescent="0.25">
      <c r="A10262" s="342"/>
      <c r="B10262" s="417"/>
      <c r="C10262" s="418"/>
      <c r="S10262" s="367"/>
      <c r="T10262" s="367"/>
      <c r="U10262" s="368"/>
      <c r="V10262" s="1"/>
      <c r="W10262" s="1"/>
      <c r="X10262" s="1"/>
      <c r="Y10262" s="1"/>
      <c r="Z10262" s="1"/>
      <c r="AA10262" s="1"/>
      <c r="AB10262" s="1"/>
      <c r="AC10262" s="1"/>
    </row>
    <row r="10263" spans="1:29" ht="15" customHeight="1" x14ac:dyDescent="0.25">
      <c r="A10263" s="342"/>
      <c r="B10263" s="417"/>
      <c r="C10263" s="418"/>
      <c r="S10263" s="367"/>
      <c r="T10263" s="367"/>
      <c r="U10263" s="368"/>
      <c r="V10263" s="1"/>
      <c r="W10263" s="1"/>
      <c r="X10263" s="1"/>
      <c r="Y10263" s="1"/>
      <c r="Z10263" s="1"/>
      <c r="AA10263" s="1"/>
      <c r="AB10263" s="1"/>
      <c r="AC10263" s="1"/>
    </row>
    <row r="10264" spans="1:29" ht="15" customHeight="1" x14ac:dyDescent="0.25">
      <c r="A10264" s="342"/>
      <c r="B10264" s="417"/>
      <c r="C10264" s="418"/>
      <c r="S10264" s="367"/>
      <c r="T10264" s="367"/>
      <c r="U10264" s="368"/>
      <c r="V10264" s="1"/>
      <c r="W10264" s="1"/>
      <c r="X10264" s="1"/>
      <c r="Y10264" s="1"/>
      <c r="Z10264" s="1"/>
      <c r="AA10264" s="1"/>
      <c r="AB10264" s="1"/>
      <c r="AC10264" s="1"/>
    </row>
    <row r="10265" spans="1:29" ht="15" customHeight="1" x14ac:dyDescent="0.25">
      <c r="A10265" s="342"/>
      <c r="B10265" s="417"/>
      <c r="C10265" s="418"/>
      <c r="S10265" s="367"/>
      <c r="T10265" s="367"/>
      <c r="U10265" s="368"/>
      <c r="V10265" s="1"/>
      <c r="W10265" s="1"/>
      <c r="X10265" s="1"/>
      <c r="Y10265" s="1"/>
      <c r="Z10265" s="1"/>
      <c r="AA10265" s="1"/>
      <c r="AB10265" s="1"/>
      <c r="AC10265" s="1"/>
    </row>
    <row r="10266" spans="1:29" ht="15" customHeight="1" x14ac:dyDescent="0.25">
      <c r="A10266" s="342"/>
      <c r="B10266" s="417"/>
      <c r="C10266" s="418"/>
      <c r="S10266" s="367"/>
      <c r="T10266" s="367"/>
      <c r="U10266" s="368"/>
      <c r="V10266" s="1"/>
      <c r="W10266" s="1"/>
      <c r="X10266" s="1"/>
      <c r="Y10266" s="1"/>
      <c r="Z10266" s="1"/>
      <c r="AA10266" s="1"/>
      <c r="AB10266" s="1"/>
      <c r="AC10266" s="1"/>
    </row>
    <row r="10267" spans="1:29" ht="15" customHeight="1" x14ac:dyDescent="0.25">
      <c r="A10267" s="342"/>
      <c r="B10267" s="417"/>
      <c r="C10267" s="418"/>
      <c r="S10267" s="367"/>
      <c r="T10267" s="367"/>
      <c r="U10267" s="368"/>
      <c r="V10267" s="1"/>
      <c r="W10267" s="1"/>
      <c r="X10267" s="1"/>
      <c r="Y10267" s="1"/>
      <c r="Z10267" s="1"/>
      <c r="AA10267" s="1"/>
      <c r="AB10267" s="1"/>
      <c r="AC10267" s="1"/>
    </row>
    <row r="10268" spans="1:29" ht="15" customHeight="1" x14ac:dyDescent="0.25">
      <c r="A10268" s="342"/>
      <c r="B10268" s="417"/>
      <c r="C10268" s="418"/>
      <c r="S10268" s="367"/>
      <c r="T10268" s="367"/>
      <c r="U10268" s="368"/>
      <c r="V10268" s="1"/>
      <c r="W10268" s="1"/>
      <c r="X10268" s="1"/>
      <c r="Y10268" s="1"/>
      <c r="Z10268" s="1"/>
      <c r="AA10268" s="1"/>
      <c r="AB10268" s="1"/>
      <c r="AC10268" s="1"/>
    </row>
    <row r="10269" spans="1:29" ht="15" customHeight="1" x14ac:dyDescent="0.25">
      <c r="A10269" s="342"/>
      <c r="B10269" s="417"/>
      <c r="C10269" s="418"/>
      <c r="S10269" s="367"/>
      <c r="T10269" s="367"/>
      <c r="U10269" s="368"/>
      <c r="V10269" s="1"/>
      <c r="W10269" s="1"/>
      <c r="X10269" s="1"/>
      <c r="Y10269" s="1"/>
      <c r="Z10269" s="1"/>
      <c r="AA10269" s="1"/>
      <c r="AB10269" s="1"/>
      <c r="AC10269" s="1"/>
    </row>
    <row r="10270" spans="1:29" ht="15" customHeight="1" x14ac:dyDescent="0.25">
      <c r="A10270" s="342"/>
      <c r="B10270" s="417"/>
      <c r="C10270" s="418"/>
      <c r="S10270" s="367"/>
      <c r="T10270" s="367"/>
      <c r="U10270" s="368"/>
      <c r="V10270" s="1"/>
      <c r="W10270" s="1"/>
      <c r="X10270" s="1"/>
      <c r="Y10270" s="1"/>
      <c r="Z10270" s="1"/>
      <c r="AA10270" s="1"/>
      <c r="AB10270" s="1"/>
      <c r="AC10270" s="1"/>
    </row>
    <row r="10271" spans="1:29" ht="15" customHeight="1" x14ac:dyDescent="0.25">
      <c r="A10271" s="342"/>
      <c r="B10271" s="417"/>
      <c r="C10271" s="418"/>
      <c r="S10271" s="367"/>
      <c r="T10271" s="367"/>
      <c r="U10271" s="368"/>
      <c r="V10271" s="1"/>
      <c r="W10271" s="1"/>
      <c r="X10271" s="1"/>
      <c r="Y10271" s="1"/>
      <c r="Z10271" s="1"/>
      <c r="AA10271" s="1"/>
      <c r="AB10271" s="1"/>
      <c r="AC10271" s="1"/>
    </row>
    <row r="10272" spans="1:29" ht="15" customHeight="1" x14ac:dyDescent="0.25">
      <c r="A10272" s="342"/>
      <c r="B10272" s="417"/>
      <c r="C10272" s="418"/>
      <c r="S10272" s="367"/>
      <c r="T10272" s="367"/>
      <c r="U10272" s="368"/>
      <c r="V10272" s="1"/>
      <c r="W10272" s="1"/>
      <c r="X10272" s="1"/>
      <c r="Y10272" s="1"/>
      <c r="Z10272" s="1"/>
      <c r="AA10272" s="1"/>
      <c r="AB10272" s="1"/>
      <c r="AC10272" s="1"/>
    </row>
    <row r="10273" spans="1:29" ht="15" customHeight="1" x14ac:dyDescent="0.25">
      <c r="A10273" s="342"/>
      <c r="B10273" s="417"/>
      <c r="C10273" s="418"/>
      <c r="S10273" s="367"/>
      <c r="T10273" s="367"/>
      <c r="U10273" s="368"/>
      <c r="V10273" s="1"/>
      <c r="W10273" s="1"/>
      <c r="X10273" s="1"/>
      <c r="Y10273" s="1"/>
      <c r="Z10273" s="1"/>
      <c r="AA10273" s="1"/>
      <c r="AB10273" s="1"/>
      <c r="AC10273" s="1"/>
    </row>
    <row r="10274" spans="1:29" ht="15" customHeight="1" x14ac:dyDescent="0.25">
      <c r="A10274" s="342"/>
      <c r="B10274" s="417"/>
      <c r="C10274" s="418"/>
      <c r="S10274" s="367"/>
      <c r="T10274" s="367"/>
      <c r="U10274" s="368"/>
      <c r="V10274" s="1"/>
      <c r="W10274" s="1"/>
      <c r="X10274" s="1"/>
      <c r="Y10274" s="1"/>
      <c r="Z10274" s="1"/>
      <c r="AA10274" s="1"/>
      <c r="AB10274" s="1"/>
      <c r="AC10274" s="1"/>
    </row>
    <row r="10275" spans="1:29" ht="15" customHeight="1" x14ac:dyDescent="0.25">
      <c r="A10275" s="342"/>
      <c r="B10275" s="417"/>
      <c r="C10275" s="418"/>
      <c r="S10275" s="367"/>
      <c r="T10275" s="367"/>
      <c r="U10275" s="368"/>
      <c r="V10275" s="1"/>
      <c r="W10275" s="1"/>
      <c r="X10275" s="1"/>
      <c r="Y10275" s="1"/>
      <c r="Z10275" s="1"/>
      <c r="AA10275" s="1"/>
      <c r="AB10275" s="1"/>
      <c r="AC10275" s="1"/>
    </row>
    <row r="10276" spans="1:29" ht="15" customHeight="1" x14ac:dyDescent="0.25">
      <c r="A10276" s="342"/>
      <c r="B10276" s="417"/>
      <c r="C10276" s="418"/>
      <c r="S10276" s="367"/>
      <c r="T10276" s="367"/>
      <c r="U10276" s="368"/>
      <c r="V10276" s="1"/>
      <c r="W10276" s="1"/>
      <c r="X10276" s="1"/>
      <c r="Y10276" s="1"/>
      <c r="Z10276" s="1"/>
      <c r="AA10276" s="1"/>
      <c r="AB10276" s="1"/>
      <c r="AC10276" s="1"/>
    </row>
    <row r="10277" spans="1:29" ht="15" customHeight="1" x14ac:dyDescent="0.25">
      <c r="A10277" s="342"/>
      <c r="B10277" s="417"/>
      <c r="C10277" s="418"/>
      <c r="S10277" s="367"/>
      <c r="T10277" s="367"/>
      <c r="U10277" s="368"/>
      <c r="V10277" s="1"/>
      <c r="W10277" s="1"/>
      <c r="X10277" s="1"/>
      <c r="Y10277" s="1"/>
      <c r="Z10277" s="1"/>
      <c r="AA10277" s="1"/>
      <c r="AB10277" s="1"/>
      <c r="AC10277" s="1"/>
    </row>
    <row r="10278" spans="1:29" ht="15" customHeight="1" x14ac:dyDescent="0.25">
      <c r="A10278" s="342"/>
      <c r="B10278" s="417"/>
      <c r="C10278" s="418"/>
      <c r="S10278" s="367"/>
      <c r="T10278" s="367"/>
      <c r="U10278" s="368"/>
      <c r="V10278" s="1"/>
      <c r="W10278" s="1"/>
      <c r="X10278" s="1"/>
      <c r="Y10278" s="1"/>
      <c r="Z10278" s="1"/>
      <c r="AA10278" s="1"/>
      <c r="AB10278" s="1"/>
      <c r="AC10278" s="1"/>
    </row>
    <row r="10279" spans="1:29" ht="15" customHeight="1" x14ac:dyDescent="0.25">
      <c r="A10279" s="342"/>
      <c r="B10279" s="417"/>
      <c r="C10279" s="418"/>
      <c r="S10279" s="367"/>
      <c r="T10279" s="367"/>
      <c r="U10279" s="368"/>
      <c r="V10279" s="1"/>
      <c r="W10279" s="1"/>
      <c r="X10279" s="1"/>
      <c r="Y10279" s="1"/>
      <c r="Z10279" s="1"/>
      <c r="AA10279" s="1"/>
      <c r="AB10279" s="1"/>
      <c r="AC10279" s="1"/>
    </row>
    <row r="10280" spans="1:29" ht="15" customHeight="1" x14ac:dyDescent="0.25">
      <c r="A10280" s="342"/>
      <c r="B10280" s="417"/>
      <c r="C10280" s="418"/>
      <c r="S10280" s="367"/>
      <c r="T10280" s="367"/>
      <c r="U10280" s="368"/>
      <c r="V10280" s="1"/>
      <c r="W10280" s="1"/>
      <c r="X10280" s="1"/>
      <c r="Y10280" s="1"/>
      <c r="Z10280" s="1"/>
      <c r="AA10280" s="1"/>
      <c r="AB10280" s="1"/>
      <c r="AC10280" s="1"/>
    </row>
    <row r="10281" spans="1:29" ht="15" customHeight="1" x14ac:dyDescent="0.25">
      <c r="A10281" s="342"/>
      <c r="B10281" s="417"/>
      <c r="C10281" s="418"/>
      <c r="S10281" s="367"/>
      <c r="T10281" s="367"/>
      <c r="U10281" s="368"/>
      <c r="V10281" s="1"/>
      <c r="W10281" s="1"/>
      <c r="X10281" s="1"/>
      <c r="Y10281" s="1"/>
      <c r="Z10281" s="1"/>
      <c r="AA10281" s="1"/>
      <c r="AB10281" s="1"/>
      <c r="AC10281" s="1"/>
    </row>
    <row r="10282" spans="1:29" ht="15" customHeight="1" x14ac:dyDescent="0.25">
      <c r="A10282" s="342"/>
      <c r="B10282" s="417"/>
      <c r="C10282" s="418"/>
      <c r="S10282" s="367"/>
      <c r="T10282" s="367"/>
      <c r="U10282" s="368"/>
      <c r="V10282" s="1"/>
      <c r="W10282" s="1"/>
      <c r="X10282" s="1"/>
      <c r="Y10282" s="1"/>
      <c r="Z10282" s="1"/>
      <c r="AA10282" s="1"/>
      <c r="AB10282" s="1"/>
      <c r="AC10282" s="1"/>
    </row>
    <row r="10283" spans="1:29" ht="15" customHeight="1" x14ac:dyDescent="0.25">
      <c r="A10283" s="342"/>
      <c r="B10283" s="417"/>
      <c r="C10283" s="418"/>
      <c r="S10283" s="367"/>
      <c r="T10283" s="367"/>
      <c r="U10283" s="368"/>
      <c r="V10283" s="1"/>
      <c r="W10283" s="1"/>
      <c r="X10283" s="1"/>
      <c r="Y10283" s="1"/>
      <c r="Z10283" s="1"/>
      <c r="AA10283" s="1"/>
      <c r="AB10283" s="1"/>
      <c r="AC10283" s="1"/>
    </row>
    <row r="10284" spans="1:29" ht="15" customHeight="1" x14ac:dyDescent="0.25">
      <c r="A10284" s="342"/>
      <c r="B10284" s="417"/>
      <c r="C10284" s="418"/>
      <c r="S10284" s="367"/>
      <c r="T10284" s="367"/>
      <c r="U10284" s="368"/>
      <c r="V10284" s="1"/>
      <c r="W10284" s="1"/>
      <c r="X10284" s="1"/>
      <c r="Y10284" s="1"/>
      <c r="Z10284" s="1"/>
      <c r="AA10284" s="1"/>
      <c r="AB10284" s="1"/>
      <c r="AC10284" s="1"/>
    </row>
    <row r="10285" spans="1:29" ht="15" customHeight="1" x14ac:dyDescent="0.25">
      <c r="A10285" s="342"/>
      <c r="B10285" s="417"/>
      <c r="C10285" s="418"/>
      <c r="S10285" s="367"/>
      <c r="T10285" s="367"/>
      <c r="U10285" s="368"/>
      <c r="V10285" s="1"/>
      <c r="W10285" s="1"/>
      <c r="X10285" s="1"/>
      <c r="Y10285" s="1"/>
      <c r="Z10285" s="1"/>
      <c r="AA10285" s="1"/>
      <c r="AB10285" s="1"/>
      <c r="AC10285" s="1"/>
    </row>
    <row r="10286" spans="1:29" ht="15" customHeight="1" x14ac:dyDescent="0.25">
      <c r="A10286" s="342"/>
      <c r="B10286" s="417"/>
      <c r="C10286" s="418"/>
      <c r="S10286" s="367"/>
      <c r="T10286" s="367"/>
      <c r="U10286" s="368"/>
      <c r="V10286" s="1"/>
      <c r="W10286" s="1"/>
      <c r="X10286" s="1"/>
      <c r="Y10286" s="1"/>
      <c r="Z10286" s="1"/>
      <c r="AA10286" s="1"/>
      <c r="AB10286" s="1"/>
      <c r="AC10286" s="1"/>
    </row>
    <row r="10287" spans="1:29" ht="15" customHeight="1" x14ac:dyDescent="0.25">
      <c r="A10287" s="342"/>
      <c r="B10287" s="417"/>
      <c r="C10287" s="418"/>
      <c r="S10287" s="367"/>
      <c r="T10287" s="367"/>
      <c r="U10287" s="368"/>
      <c r="V10287" s="1"/>
      <c r="W10287" s="1"/>
      <c r="X10287" s="1"/>
      <c r="Y10287" s="1"/>
      <c r="Z10287" s="1"/>
      <c r="AA10287" s="1"/>
      <c r="AB10287" s="1"/>
      <c r="AC10287" s="1"/>
    </row>
    <row r="10288" spans="1:29" ht="15" customHeight="1" x14ac:dyDescent="0.25">
      <c r="A10288" s="342"/>
      <c r="B10288" s="417"/>
      <c r="C10288" s="418"/>
      <c r="S10288" s="367"/>
      <c r="T10288" s="367"/>
      <c r="U10288" s="368"/>
      <c r="V10288" s="1"/>
      <c r="W10288" s="1"/>
      <c r="X10288" s="1"/>
      <c r="Y10288" s="1"/>
      <c r="Z10288" s="1"/>
      <c r="AA10288" s="1"/>
      <c r="AB10288" s="1"/>
      <c r="AC10288" s="1"/>
    </row>
    <row r="10289" spans="1:29" ht="15" customHeight="1" x14ac:dyDescent="0.25">
      <c r="A10289" s="342"/>
      <c r="B10289" s="417"/>
      <c r="C10289" s="418"/>
      <c r="S10289" s="367"/>
      <c r="T10289" s="367"/>
      <c r="U10289" s="368"/>
      <c r="V10289" s="1"/>
      <c r="W10289" s="1"/>
      <c r="X10289" s="1"/>
      <c r="Y10289" s="1"/>
      <c r="Z10289" s="1"/>
      <c r="AA10289" s="1"/>
      <c r="AB10289" s="1"/>
      <c r="AC10289" s="1"/>
    </row>
    <row r="10290" spans="1:29" ht="15" customHeight="1" x14ac:dyDescent="0.25">
      <c r="A10290" s="342"/>
      <c r="B10290" s="417"/>
      <c r="C10290" s="418"/>
      <c r="S10290" s="367"/>
      <c r="T10290" s="367"/>
      <c r="U10290" s="368"/>
      <c r="V10290" s="1"/>
      <c r="W10290" s="1"/>
      <c r="X10290" s="1"/>
      <c r="Y10290" s="1"/>
      <c r="Z10290" s="1"/>
      <c r="AA10290" s="1"/>
      <c r="AB10290" s="1"/>
      <c r="AC10290" s="1"/>
    </row>
    <row r="10291" spans="1:29" ht="15" customHeight="1" x14ac:dyDescent="0.25">
      <c r="A10291" s="342"/>
      <c r="B10291" s="417"/>
      <c r="C10291" s="418"/>
      <c r="S10291" s="367"/>
      <c r="T10291" s="367"/>
      <c r="U10291" s="368"/>
      <c r="V10291" s="1"/>
      <c r="W10291" s="1"/>
      <c r="X10291" s="1"/>
      <c r="Y10291" s="1"/>
      <c r="Z10291" s="1"/>
      <c r="AA10291" s="1"/>
      <c r="AB10291" s="1"/>
      <c r="AC10291" s="1"/>
    </row>
    <row r="10292" spans="1:29" ht="15" customHeight="1" x14ac:dyDescent="0.25">
      <c r="A10292" s="342"/>
      <c r="B10292" s="417"/>
      <c r="C10292" s="418"/>
      <c r="S10292" s="367"/>
      <c r="T10292" s="367"/>
      <c r="U10292" s="368"/>
      <c r="V10292" s="1"/>
      <c r="W10292" s="1"/>
      <c r="X10292" s="1"/>
      <c r="Y10292" s="1"/>
      <c r="Z10292" s="1"/>
      <c r="AA10292" s="1"/>
      <c r="AB10292" s="1"/>
      <c r="AC10292" s="1"/>
    </row>
    <row r="10293" spans="1:29" ht="15" customHeight="1" x14ac:dyDescent="0.25">
      <c r="A10293" s="342"/>
      <c r="B10293" s="417"/>
      <c r="C10293" s="418"/>
      <c r="S10293" s="367"/>
      <c r="T10293" s="367"/>
      <c r="U10293" s="368"/>
      <c r="V10293" s="1"/>
      <c r="W10293" s="1"/>
      <c r="X10293" s="1"/>
      <c r="Y10293" s="1"/>
      <c r="Z10293" s="1"/>
      <c r="AA10293" s="1"/>
      <c r="AB10293" s="1"/>
      <c r="AC10293" s="1"/>
    </row>
    <row r="10294" spans="1:29" ht="15" customHeight="1" x14ac:dyDescent="0.25">
      <c r="A10294" s="342"/>
      <c r="B10294" s="417"/>
      <c r="C10294" s="418"/>
      <c r="S10294" s="367"/>
      <c r="T10294" s="367"/>
      <c r="U10294" s="368"/>
      <c r="V10294" s="1"/>
      <c r="W10294" s="1"/>
      <c r="X10294" s="1"/>
      <c r="Y10294" s="1"/>
      <c r="Z10294" s="1"/>
      <c r="AA10294" s="1"/>
      <c r="AB10294" s="1"/>
      <c r="AC10294" s="1"/>
    </row>
    <row r="10295" spans="1:29" ht="15" customHeight="1" x14ac:dyDescent="0.25">
      <c r="A10295" s="342"/>
      <c r="B10295" s="417"/>
      <c r="C10295" s="418"/>
      <c r="S10295" s="367"/>
      <c r="T10295" s="367"/>
      <c r="U10295" s="368"/>
      <c r="V10295" s="1"/>
      <c r="W10295" s="1"/>
      <c r="X10295" s="1"/>
      <c r="Y10295" s="1"/>
      <c r="Z10295" s="1"/>
      <c r="AA10295" s="1"/>
      <c r="AB10295" s="1"/>
      <c r="AC10295" s="1"/>
    </row>
    <row r="10296" spans="1:29" ht="15" customHeight="1" x14ac:dyDescent="0.25">
      <c r="A10296" s="342"/>
      <c r="B10296" s="417"/>
      <c r="C10296" s="418"/>
      <c r="S10296" s="367"/>
      <c r="T10296" s="367"/>
      <c r="U10296" s="368"/>
      <c r="V10296" s="1"/>
      <c r="W10296" s="1"/>
      <c r="X10296" s="1"/>
      <c r="Y10296" s="1"/>
      <c r="Z10296" s="1"/>
      <c r="AA10296" s="1"/>
      <c r="AB10296" s="1"/>
      <c r="AC10296" s="1"/>
    </row>
    <row r="10297" spans="1:29" ht="15" customHeight="1" x14ac:dyDescent="0.25">
      <c r="A10297" s="342"/>
      <c r="B10297" s="417"/>
      <c r="C10297" s="418"/>
      <c r="S10297" s="367"/>
      <c r="T10297" s="367"/>
      <c r="U10297" s="368"/>
      <c r="V10297" s="1"/>
      <c r="W10297" s="1"/>
      <c r="X10297" s="1"/>
      <c r="Y10297" s="1"/>
      <c r="Z10297" s="1"/>
      <c r="AA10297" s="1"/>
      <c r="AB10297" s="1"/>
      <c r="AC10297" s="1"/>
    </row>
    <row r="10298" spans="1:29" ht="15" customHeight="1" x14ac:dyDescent="0.25">
      <c r="A10298" s="342"/>
      <c r="B10298" s="417"/>
      <c r="C10298" s="418"/>
      <c r="S10298" s="367"/>
      <c r="T10298" s="367"/>
      <c r="U10298" s="368"/>
      <c r="V10298" s="1"/>
      <c r="W10298" s="1"/>
      <c r="X10298" s="1"/>
      <c r="Y10298" s="1"/>
      <c r="Z10298" s="1"/>
      <c r="AA10298" s="1"/>
      <c r="AB10298" s="1"/>
      <c r="AC10298" s="1"/>
    </row>
    <row r="10299" spans="1:29" ht="15" customHeight="1" x14ac:dyDescent="0.25">
      <c r="A10299" s="342"/>
      <c r="B10299" s="417"/>
      <c r="C10299" s="418"/>
      <c r="S10299" s="367"/>
      <c r="T10299" s="367"/>
      <c r="U10299" s="368"/>
      <c r="V10299" s="1"/>
      <c r="W10299" s="1"/>
      <c r="X10299" s="1"/>
      <c r="Y10299" s="1"/>
      <c r="Z10299" s="1"/>
      <c r="AA10299" s="1"/>
      <c r="AB10299" s="1"/>
      <c r="AC10299" s="1"/>
    </row>
    <row r="10300" spans="1:29" ht="15" customHeight="1" x14ac:dyDescent="0.25">
      <c r="A10300" s="342"/>
      <c r="B10300" s="417"/>
      <c r="C10300" s="418"/>
      <c r="S10300" s="367"/>
      <c r="T10300" s="367"/>
      <c r="U10300" s="368"/>
      <c r="V10300" s="1"/>
      <c r="W10300" s="1"/>
      <c r="X10300" s="1"/>
      <c r="Y10300" s="1"/>
      <c r="Z10300" s="1"/>
      <c r="AA10300" s="1"/>
      <c r="AB10300" s="1"/>
      <c r="AC10300" s="1"/>
    </row>
    <row r="10301" spans="1:29" ht="15" customHeight="1" x14ac:dyDescent="0.25">
      <c r="A10301" s="342"/>
      <c r="B10301" s="417"/>
      <c r="C10301" s="418"/>
      <c r="S10301" s="367"/>
      <c r="T10301" s="367"/>
      <c r="U10301" s="368"/>
      <c r="V10301" s="1"/>
      <c r="W10301" s="1"/>
      <c r="X10301" s="1"/>
      <c r="Y10301" s="1"/>
      <c r="Z10301" s="1"/>
      <c r="AA10301" s="1"/>
      <c r="AB10301" s="1"/>
      <c r="AC10301" s="1"/>
    </row>
    <row r="10302" spans="1:29" ht="15" customHeight="1" x14ac:dyDescent="0.25">
      <c r="A10302" s="342"/>
      <c r="B10302" s="417"/>
      <c r="C10302" s="418"/>
      <c r="S10302" s="367"/>
      <c r="T10302" s="367"/>
      <c r="U10302" s="368"/>
      <c r="V10302" s="1"/>
      <c r="W10302" s="1"/>
      <c r="X10302" s="1"/>
      <c r="Y10302" s="1"/>
      <c r="Z10302" s="1"/>
      <c r="AA10302" s="1"/>
      <c r="AB10302" s="1"/>
      <c r="AC10302" s="1"/>
    </row>
    <row r="10303" spans="1:29" ht="15" customHeight="1" x14ac:dyDescent="0.25">
      <c r="A10303" s="342"/>
      <c r="B10303" s="417"/>
      <c r="C10303" s="418"/>
      <c r="S10303" s="367"/>
      <c r="T10303" s="367"/>
      <c r="U10303" s="368"/>
      <c r="V10303" s="1"/>
      <c r="W10303" s="1"/>
      <c r="X10303" s="1"/>
      <c r="Y10303" s="1"/>
      <c r="Z10303" s="1"/>
      <c r="AA10303" s="1"/>
      <c r="AB10303" s="1"/>
      <c r="AC10303" s="1"/>
    </row>
    <row r="10304" spans="1:29" ht="15" customHeight="1" x14ac:dyDescent="0.25">
      <c r="A10304" s="342"/>
      <c r="B10304" s="417"/>
      <c r="C10304" s="418"/>
      <c r="S10304" s="367"/>
      <c r="T10304" s="367"/>
      <c r="U10304" s="368"/>
      <c r="V10304" s="1"/>
      <c r="W10304" s="1"/>
      <c r="X10304" s="1"/>
      <c r="Y10304" s="1"/>
      <c r="Z10304" s="1"/>
      <c r="AA10304" s="1"/>
      <c r="AB10304" s="1"/>
      <c r="AC10304" s="1"/>
    </row>
    <row r="10305" spans="1:29" ht="15" customHeight="1" x14ac:dyDescent="0.25">
      <c r="A10305" s="342"/>
      <c r="B10305" s="417"/>
      <c r="C10305" s="418"/>
      <c r="S10305" s="367"/>
      <c r="T10305" s="367"/>
      <c r="U10305" s="368"/>
      <c r="V10305" s="1"/>
      <c r="W10305" s="1"/>
      <c r="X10305" s="1"/>
      <c r="Y10305" s="1"/>
      <c r="Z10305" s="1"/>
      <c r="AA10305" s="1"/>
      <c r="AB10305" s="1"/>
      <c r="AC10305" s="1"/>
    </row>
    <row r="10306" spans="1:29" ht="15" customHeight="1" x14ac:dyDescent="0.25">
      <c r="A10306" s="342"/>
      <c r="B10306" s="417"/>
      <c r="C10306" s="418"/>
      <c r="S10306" s="367"/>
      <c r="T10306" s="367"/>
      <c r="U10306" s="368"/>
      <c r="V10306" s="1"/>
      <c r="W10306" s="1"/>
      <c r="X10306" s="1"/>
      <c r="Y10306" s="1"/>
      <c r="Z10306" s="1"/>
      <c r="AA10306" s="1"/>
      <c r="AB10306" s="1"/>
      <c r="AC10306" s="1"/>
    </row>
    <row r="10307" spans="1:29" ht="15" customHeight="1" x14ac:dyDescent="0.25">
      <c r="A10307" s="342"/>
      <c r="B10307" s="417"/>
      <c r="C10307" s="418"/>
      <c r="S10307" s="367"/>
      <c r="T10307" s="367"/>
      <c r="U10307" s="368"/>
      <c r="V10307" s="1"/>
      <c r="W10307" s="1"/>
      <c r="X10307" s="1"/>
      <c r="Y10307" s="1"/>
      <c r="Z10307" s="1"/>
      <c r="AA10307" s="1"/>
      <c r="AB10307" s="1"/>
      <c r="AC10307" s="1"/>
    </row>
    <row r="10308" spans="1:29" ht="15" customHeight="1" x14ac:dyDescent="0.25">
      <c r="A10308" s="342"/>
      <c r="B10308" s="417"/>
      <c r="C10308" s="418"/>
      <c r="S10308" s="367"/>
      <c r="T10308" s="367"/>
      <c r="U10308" s="368"/>
      <c r="V10308" s="1"/>
      <c r="W10308" s="1"/>
      <c r="X10308" s="1"/>
      <c r="Y10308" s="1"/>
      <c r="Z10308" s="1"/>
      <c r="AA10308" s="1"/>
      <c r="AB10308" s="1"/>
      <c r="AC10308" s="1"/>
    </row>
    <row r="10309" spans="1:29" ht="15" customHeight="1" x14ac:dyDescent="0.25">
      <c r="A10309" s="342"/>
      <c r="B10309" s="417"/>
      <c r="C10309" s="418"/>
      <c r="S10309" s="367"/>
      <c r="T10309" s="367"/>
      <c r="U10309" s="368"/>
      <c r="V10309" s="1"/>
      <c r="W10309" s="1"/>
      <c r="X10309" s="1"/>
      <c r="Y10309" s="1"/>
      <c r="Z10309" s="1"/>
      <c r="AA10309" s="1"/>
      <c r="AB10309" s="1"/>
      <c r="AC10309" s="1"/>
    </row>
    <row r="10310" spans="1:29" ht="15" customHeight="1" x14ac:dyDescent="0.25">
      <c r="A10310" s="342"/>
      <c r="B10310" s="417"/>
      <c r="C10310" s="418"/>
      <c r="S10310" s="367"/>
      <c r="T10310" s="367"/>
      <c r="U10310" s="368"/>
      <c r="V10310" s="1"/>
      <c r="W10310" s="1"/>
      <c r="X10310" s="1"/>
      <c r="Y10310" s="1"/>
      <c r="Z10310" s="1"/>
      <c r="AA10310" s="1"/>
      <c r="AB10310" s="1"/>
      <c r="AC10310" s="1"/>
    </row>
    <row r="10311" spans="1:29" ht="15" customHeight="1" x14ac:dyDescent="0.25">
      <c r="A10311" s="342"/>
      <c r="B10311" s="417"/>
      <c r="C10311" s="418"/>
      <c r="S10311" s="367"/>
      <c r="T10311" s="367"/>
      <c r="U10311" s="368"/>
      <c r="V10311" s="1"/>
      <c r="W10311" s="1"/>
      <c r="X10311" s="1"/>
      <c r="Y10311" s="1"/>
      <c r="Z10311" s="1"/>
      <c r="AA10311" s="1"/>
      <c r="AB10311" s="1"/>
      <c r="AC10311" s="1"/>
    </row>
    <row r="10312" spans="1:29" ht="15" customHeight="1" x14ac:dyDescent="0.25">
      <c r="A10312" s="342"/>
      <c r="B10312" s="417"/>
      <c r="C10312" s="418"/>
      <c r="S10312" s="367"/>
      <c r="T10312" s="367"/>
      <c r="U10312" s="368"/>
      <c r="V10312" s="1"/>
      <c r="W10312" s="1"/>
      <c r="X10312" s="1"/>
      <c r="Y10312" s="1"/>
      <c r="Z10312" s="1"/>
      <c r="AA10312" s="1"/>
      <c r="AB10312" s="1"/>
      <c r="AC10312" s="1"/>
    </row>
    <row r="10313" spans="1:29" ht="15" customHeight="1" x14ac:dyDescent="0.25">
      <c r="A10313" s="342"/>
      <c r="B10313" s="417"/>
      <c r="C10313" s="418"/>
      <c r="S10313" s="367"/>
      <c r="T10313" s="367"/>
      <c r="U10313" s="368"/>
      <c r="V10313" s="1"/>
      <c r="W10313" s="1"/>
      <c r="X10313" s="1"/>
      <c r="Y10313" s="1"/>
      <c r="Z10313" s="1"/>
      <c r="AA10313" s="1"/>
      <c r="AB10313" s="1"/>
      <c r="AC10313" s="1"/>
    </row>
    <row r="10314" spans="1:29" ht="15" customHeight="1" x14ac:dyDescent="0.25">
      <c r="A10314" s="342"/>
      <c r="B10314" s="417"/>
      <c r="C10314" s="418"/>
      <c r="S10314" s="367"/>
      <c r="T10314" s="367"/>
      <c r="U10314" s="368"/>
      <c r="V10314" s="1"/>
      <c r="W10314" s="1"/>
      <c r="X10314" s="1"/>
      <c r="Y10314" s="1"/>
      <c r="Z10314" s="1"/>
      <c r="AA10314" s="1"/>
      <c r="AB10314" s="1"/>
      <c r="AC10314" s="1"/>
    </row>
    <row r="10315" spans="1:29" ht="15" customHeight="1" x14ac:dyDescent="0.25">
      <c r="A10315" s="342"/>
      <c r="B10315" s="417"/>
      <c r="C10315" s="418"/>
      <c r="S10315" s="367"/>
      <c r="T10315" s="367"/>
      <c r="U10315" s="368"/>
      <c r="V10315" s="1"/>
      <c r="W10315" s="1"/>
      <c r="X10315" s="1"/>
      <c r="Y10315" s="1"/>
      <c r="Z10315" s="1"/>
      <c r="AA10315" s="1"/>
      <c r="AB10315" s="1"/>
      <c r="AC10315" s="1"/>
    </row>
    <row r="10316" spans="1:29" ht="15" customHeight="1" x14ac:dyDescent="0.25">
      <c r="A10316" s="342"/>
      <c r="B10316" s="417"/>
      <c r="C10316" s="418"/>
      <c r="S10316" s="367"/>
      <c r="T10316" s="367"/>
      <c r="U10316" s="368"/>
      <c r="V10316" s="1"/>
      <c r="W10316" s="1"/>
      <c r="X10316" s="1"/>
      <c r="Y10316" s="1"/>
      <c r="Z10316" s="1"/>
      <c r="AA10316" s="1"/>
      <c r="AB10316" s="1"/>
      <c r="AC10316" s="1"/>
    </row>
    <row r="10317" spans="1:29" ht="15" customHeight="1" x14ac:dyDescent="0.25">
      <c r="A10317" s="342"/>
      <c r="B10317" s="417"/>
      <c r="C10317" s="418"/>
      <c r="S10317" s="367"/>
      <c r="T10317" s="367"/>
      <c r="U10317" s="368"/>
      <c r="V10317" s="1"/>
      <c r="W10317" s="1"/>
      <c r="X10317" s="1"/>
      <c r="Y10317" s="1"/>
      <c r="Z10317" s="1"/>
      <c r="AA10317" s="1"/>
      <c r="AB10317" s="1"/>
      <c r="AC10317" s="1"/>
    </row>
    <row r="10318" spans="1:29" ht="15" customHeight="1" x14ac:dyDescent="0.25">
      <c r="A10318" s="342"/>
      <c r="B10318" s="417"/>
      <c r="C10318" s="418"/>
      <c r="S10318" s="367"/>
      <c r="T10318" s="367"/>
      <c r="U10318" s="368"/>
      <c r="V10318" s="1"/>
      <c r="W10318" s="1"/>
      <c r="X10318" s="1"/>
      <c r="Y10318" s="1"/>
      <c r="Z10318" s="1"/>
      <c r="AA10318" s="1"/>
      <c r="AB10318" s="1"/>
      <c r="AC10318" s="1"/>
    </row>
    <row r="10319" spans="1:29" ht="15" customHeight="1" x14ac:dyDescent="0.25">
      <c r="A10319" s="342"/>
      <c r="B10319" s="417"/>
      <c r="C10319" s="418"/>
      <c r="S10319" s="367"/>
      <c r="T10319" s="367"/>
      <c r="U10319" s="368"/>
      <c r="V10319" s="1"/>
      <c r="W10319" s="1"/>
      <c r="X10319" s="1"/>
      <c r="Y10319" s="1"/>
      <c r="Z10319" s="1"/>
      <c r="AA10319" s="1"/>
      <c r="AB10319" s="1"/>
      <c r="AC10319" s="1"/>
    </row>
    <row r="10320" spans="1:29" ht="15" customHeight="1" x14ac:dyDescent="0.25">
      <c r="A10320" s="342"/>
      <c r="B10320" s="417"/>
      <c r="C10320" s="418"/>
      <c r="S10320" s="367"/>
      <c r="T10320" s="367"/>
      <c r="U10320" s="368"/>
      <c r="V10320" s="1"/>
      <c r="W10320" s="1"/>
      <c r="X10320" s="1"/>
      <c r="Y10320" s="1"/>
      <c r="Z10320" s="1"/>
      <c r="AA10320" s="1"/>
      <c r="AB10320" s="1"/>
      <c r="AC10320" s="1"/>
    </row>
    <row r="10321" spans="1:29" ht="15" customHeight="1" x14ac:dyDescent="0.25">
      <c r="A10321" s="342"/>
      <c r="B10321" s="417"/>
      <c r="C10321" s="418"/>
      <c r="S10321" s="367"/>
      <c r="T10321" s="367"/>
      <c r="U10321" s="368"/>
      <c r="V10321" s="1"/>
      <c r="W10321" s="1"/>
      <c r="X10321" s="1"/>
      <c r="Y10321" s="1"/>
      <c r="Z10321" s="1"/>
      <c r="AA10321" s="1"/>
      <c r="AB10321" s="1"/>
      <c r="AC10321" s="1"/>
    </row>
    <row r="10322" spans="1:29" ht="15" customHeight="1" x14ac:dyDescent="0.25">
      <c r="A10322" s="342"/>
      <c r="B10322" s="417"/>
      <c r="C10322" s="418"/>
      <c r="S10322" s="367"/>
      <c r="T10322" s="367"/>
      <c r="U10322" s="368"/>
      <c r="V10322" s="1"/>
      <c r="W10322" s="1"/>
      <c r="X10322" s="1"/>
      <c r="Y10322" s="1"/>
      <c r="Z10322" s="1"/>
      <c r="AA10322" s="1"/>
      <c r="AB10322" s="1"/>
      <c r="AC10322" s="1"/>
    </row>
    <row r="10323" spans="1:29" ht="15" customHeight="1" x14ac:dyDescent="0.25">
      <c r="A10323" s="342"/>
      <c r="B10323" s="417"/>
      <c r="C10323" s="418"/>
      <c r="S10323" s="367"/>
      <c r="T10323" s="367"/>
      <c r="U10323" s="368"/>
      <c r="V10323" s="1"/>
      <c r="W10323" s="1"/>
      <c r="X10323" s="1"/>
      <c r="Y10323" s="1"/>
      <c r="Z10323" s="1"/>
      <c r="AA10323" s="1"/>
      <c r="AB10323" s="1"/>
      <c r="AC10323" s="1"/>
    </row>
    <row r="10324" spans="1:29" ht="15" customHeight="1" x14ac:dyDescent="0.25">
      <c r="A10324" s="342"/>
      <c r="B10324" s="417"/>
      <c r="C10324" s="418"/>
      <c r="S10324" s="367"/>
      <c r="T10324" s="367"/>
      <c r="U10324" s="368"/>
      <c r="V10324" s="1"/>
      <c r="W10324" s="1"/>
      <c r="X10324" s="1"/>
      <c r="Y10324" s="1"/>
      <c r="Z10324" s="1"/>
      <c r="AA10324" s="1"/>
      <c r="AB10324" s="1"/>
      <c r="AC10324" s="1"/>
    </row>
    <row r="10325" spans="1:29" ht="15" customHeight="1" x14ac:dyDescent="0.25">
      <c r="A10325" s="342"/>
      <c r="B10325" s="417"/>
      <c r="C10325" s="418"/>
      <c r="S10325" s="367"/>
      <c r="T10325" s="367"/>
      <c r="U10325" s="368"/>
      <c r="V10325" s="1"/>
      <c r="W10325" s="1"/>
      <c r="X10325" s="1"/>
      <c r="Y10325" s="1"/>
      <c r="Z10325" s="1"/>
      <c r="AA10325" s="1"/>
      <c r="AB10325" s="1"/>
      <c r="AC10325" s="1"/>
    </row>
    <row r="10326" spans="1:29" ht="15" customHeight="1" x14ac:dyDescent="0.25">
      <c r="A10326" s="342"/>
      <c r="B10326" s="417"/>
      <c r="C10326" s="418"/>
      <c r="S10326" s="367"/>
      <c r="T10326" s="367"/>
      <c r="U10326" s="368"/>
      <c r="V10326" s="1"/>
      <c r="W10326" s="1"/>
      <c r="X10326" s="1"/>
      <c r="Y10326" s="1"/>
      <c r="Z10326" s="1"/>
      <c r="AA10326" s="1"/>
      <c r="AB10326" s="1"/>
      <c r="AC10326" s="1"/>
    </row>
    <row r="10327" spans="1:29" ht="15" customHeight="1" x14ac:dyDescent="0.25">
      <c r="A10327" s="342"/>
      <c r="B10327" s="417"/>
      <c r="C10327" s="418"/>
      <c r="S10327" s="367"/>
      <c r="T10327" s="367"/>
      <c r="U10327" s="368"/>
      <c r="V10327" s="1"/>
      <c r="W10327" s="1"/>
      <c r="X10327" s="1"/>
      <c r="Y10327" s="1"/>
      <c r="Z10327" s="1"/>
      <c r="AA10327" s="1"/>
      <c r="AB10327" s="1"/>
      <c r="AC10327" s="1"/>
    </row>
    <row r="10328" spans="1:29" ht="15" customHeight="1" x14ac:dyDescent="0.25">
      <c r="A10328" s="342"/>
      <c r="B10328" s="417"/>
      <c r="C10328" s="418"/>
      <c r="S10328" s="367"/>
      <c r="T10328" s="367"/>
      <c r="U10328" s="368"/>
      <c r="V10328" s="1"/>
      <c r="W10328" s="1"/>
      <c r="X10328" s="1"/>
      <c r="Y10328" s="1"/>
      <c r="Z10328" s="1"/>
      <c r="AA10328" s="1"/>
      <c r="AB10328" s="1"/>
      <c r="AC10328" s="1"/>
    </row>
    <row r="10329" spans="1:29" ht="15" customHeight="1" x14ac:dyDescent="0.25">
      <c r="A10329" s="342"/>
      <c r="B10329" s="417"/>
      <c r="C10329" s="418"/>
      <c r="S10329" s="367"/>
      <c r="T10329" s="367"/>
      <c r="U10329" s="368"/>
      <c r="V10329" s="1"/>
      <c r="W10329" s="1"/>
      <c r="X10329" s="1"/>
      <c r="Y10329" s="1"/>
      <c r="Z10329" s="1"/>
      <c r="AA10329" s="1"/>
      <c r="AB10329" s="1"/>
      <c r="AC10329" s="1"/>
    </row>
    <row r="10330" spans="1:29" ht="15" customHeight="1" x14ac:dyDescent="0.25">
      <c r="A10330" s="342"/>
      <c r="B10330" s="417"/>
      <c r="C10330" s="418"/>
      <c r="S10330" s="367"/>
      <c r="T10330" s="367"/>
      <c r="U10330" s="368"/>
      <c r="V10330" s="1"/>
      <c r="W10330" s="1"/>
      <c r="X10330" s="1"/>
      <c r="Y10330" s="1"/>
      <c r="Z10330" s="1"/>
      <c r="AA10330" s="1"/>
      <c r="AB10330" s="1"/>
      <c r="AC10330" s="1"/>
    </row>
    <row r="10331" spans="1:29" ht="15" customHeight="1" x14ac:dyDescent="0.25">
      <c r="A10331" s="342"/>
      <c r="B10331" s="417"/>
      <c r="C10331" s="418"/>
      <c r="S10331" s="367"/>
      <c r="T10331" s="367"/>
      <c r="U10331" s="368"/>
      <c r="V10331" s="1"/>
      <c r="W10331" s="1"/>
      <c r="X10331" s="1"/>
      <c r="Y10331" s="1"/>
      <c r="Z10331" s="1"/>
      <c r="AA10331" s="1"/>
      <c r="AB10331" s="1"/>
      <c r="AC10331" s="1"/>
    </row>
    <row r="10332" spans="1:29" ht="15" customHeight="1" x14ac:dyDescent="0.25">
      <c r="A10332" s="342"/>
      <c r="B10332" s="417"/>
      <c r="C10332" s="418"/>
      <c r="S10332" s="367"/>
      <c r="T10332" s="367"/>
      <c r="U10332" s="368"/>
      <c r="V10332" s="1"/>
      <c r="W10332" s="1"/>
      <c r="X10332" s="1"/>
      <c r="Y10332" s="1"/>
      <c r="Z10332" s="1"/>
      <c r="AA10332" s="1"/>
      <c r="AB10332" s="1"/>
      <c r="AC10332" s="1"/>
    </row>
    <row r="10333" spans="1:29" ht="15" customHeight="1" x14ac:dyDescent="0.25">
      <c r="A10333" s="342"/>
      <c r="B10333" s="417"/>
      <c r="C10333" s="418"/>
      <c r="S10333" s="367"/>
      <c r="T10333" s="367"/>
      <c r="U10333" s="368"/>
      <c r="V10333" s="1"/>
      <c r="W10333" s="1"/>
      <c r="X10333" s="1"/>
      <c r="Y10333" s="1"/>
      <c r="Z10333" s="1"/>
      <c r="AA10333" s="1"/>
      <c r="AB10333" s="1"/>
      <c r="AC10333" s="1"/>
    </row>
    <row r="10334" spans="1:29" ht="15" customHeight="1" x14ac:dyDescent="0.25">
      <c r="A10334" s="342"/>
      <c r="B10334" s="417"/>
      <c r="C10334" s="418"/>
      <c r="S10334" s="367"/>
      <c r="T10334" s="367"/>
      <c r="U10334" s="368"/>
      <c r="V10334" s="1"/>
      <c r="W10334" s="1"/>
      <c r="X10334" s="1"/>
      <c r="Y10334" s="1"/>
      <c r="Z10334" s="1"/>
      <c r="AA10334" s="1"/>
      <c r="AB10334" s="1"/>
      <c r="AC10334" s="1"/>
    </row>
    <row r="10335" spans="1:29" ht="15" customHeight="1" x14ac:dyDescent="0.25">
      <c r="A10335" s="342"/>
      <c r="B10335" s="417"/>
      <c r="C10335" s="418"/>
      <c r="S10335" s="367"/>
      <c r="T10335" s="367"/>
      <c r="U10335" s="368"/>
      <c r="V10335" s="1"/>
      <c r="W10335" s="1"/>
      <c r="X10335" s="1"/>
      <c r="Y10335" s="1"/>
      <c r="Z10335" s="1"/>
      <c r="AA10335" s="1"/>
      <c r="AB10335" s="1"/>
      <c r="AC10335" s="1"/>
    </row>
    <row r="10336" spans="1:29" ht="15" customHeight="1" x14ac:dyDescent="0.25">
      <c r="A10336" s="342"/>
      <c r="B10336" s="417"/>
      <c r="C10336" s="418"/>
      <c r="S10336" s="367"/>
      <c r="T10336" s="367"/>
      <c r="U10336" s="368"/>
      <c r="V10336" s="1"/>
      <c r="W10336" s="1"/>
      <c r="X10336" s="1"/>
      <c r="Y10336" s="1"/>
      <c r="Z10336" s="1"/>
      <c r="AA10336" s="1"/>
      <c r="AB10336" s="1"/>
      <c r="AC10336" s="1"/>
    </row>
    <row r="10337" spans="1:29" ht="15" customHeight="1" x14ac:dyDescent="0.25">
      <c r="A10337" s="342"/>
      <c r="B10337" s="417"/>
      <c r="C10337" s="418"/>
      <c r="S10337" s="367"/>
      <c r="T10337" s="367"/>
      <c r="U10337" s="368"/>
      <c r="V10337" s="1"/>
      <c r="W10337" s="1"/>
      <c r="X10337" s="1"/>
      <c r="Y10337" s="1"/>
      <c r="Z10337" s="1"/>
      <c r="AA10337" s="1"/>
      <c r="AB10337" s="1"/>
      <c r="AC10337" s="1"/>
    </row>
    <row r="10338" spans="1:29" ht="15" customHeight="1" x14ac:dyDescent="0.25">
      <c r="A10338" s="342"/>
      <c r="B10338" s="417"/>
      <c r="C10338" s="418"/>
      <c r="S10338" s="367"/>
      <c r="T10338" s="367"/>
      <c r="U10338" s="368"/>
      <c r="V10338" s="1"/>
      <c r="W10338" s="1"/>
      <c r="X10338" s="1"/>
      <c r="Y10338" s="1"/>
      <c r="Z10338" s="1"/>
      <c r="AA10338" s="1"/>
      <c r="AB10338" s="1"/>
      <c r="AC10338" s="1"/>
    </row>
    <row r="10339" spans="1:29" ht="15" customHeight="1" x14ac:dyDescent="0.25">
      <c r="A10339" s="342"/>
      <c r="B10339" s="417"/>
      <c r="C10339" s="418"/>
      <c r="S10339" s="367"/>
      <c r="T10339" s="367"/>
      <c r="U10339" s="368"/>
      <c r="V10339" s="1"/>
      <c r="W10339" s="1"/>
      <c r="X10339" s="1"/>
      <c r="Y10339" s="1"/>
      <c r="Z10339" s="1"/>
      <c r="AA10339" s="1"/>
      <c r="AB10339" s="1"/>
      <c r="AC10339" s="1"/>
    </row>
    <row r="10340" spans="1:29" ht="15" customHeight="1" x14ac:dyDescent="0.25">
      <c r="A10340" s="342"/>
      <c r="B10340" s="417"/>
      <c r="C10340" s="418"/>
      <c r="S10340" s="367"/>
      <c r="T10340" s="367"/>
      <c r="U10340" s="368"/>
      <c r="V10340" s="1"/>
      <c r="W10340" s="1"/>
      <c r="X10340" s="1"/>
      <c r="Y10340" s="1"/>
      <c r="Z10340" s="1"/>
      <c r="AA10340" s="1"/>
      <c r="AB10340" s="1"/>
      <c r="AC10340" s="1"/>
    </row>
    <row r="10341" spans="1:29" ht="15" customHeight="1" x14ac:dyDescent="0.25">
      <c r="A10341" s="342"/>
      <c r="B10341" s="417"/>
      <c r="C10341" s="418"/>
      <c r="S10341" s="367"/>
      <c r="T10341" s="367"/>
      <c r="U10341" s="368"/>
      <c r="V10341" s="1"/>
      <c r="W10341" s="1"/>
      <c r="X10341" s="1"/>
      <c r="Y10341" s="1"/>
      <c r="Z10341" s="1"/>
      <c r="AA10341" s="1"/>
      <c r="AB10341" s="1"/>
      <c r="AC10341" s="1"/>
    </row>
    <row r="10342" spans="1:29" ht="15" customHeight="1" x14ac:dyDescent="0.25">
      <c r="A10342" s="342"/>
      <c r="B10342" s="417"/>
      <c r="C10342" s="418"/>
      <c r="S10342" s="367"/>
      <c r="T10342" s="367"/>
      <c r="U10342" s="368"/>
      <c r="V10342" s="1"/>
      <c r="W10342" s="1"/>
      <c r="X10342" s="1"/>
      <c r="Y10342" s="1"/>
      <c r="Z10342" s="1"/>
      <c r="AA10342" s="1"/>
      <c r="AB10342" s="1"/>
      <c r="AC10342" s="1"/>
    </row>
    <row r="10343" spans="1:29" ht="15" customHeight="1" x14ac:dyDescent="0.25">
      <c r="A10343" s="342"/>
      <c r="B10343" s="417"/>
      <c r="C10343" s="418"/>
      <c r="S10343" s="367"/>
      <c r="T10343" s="367"/>
      <c r="U10343" s="368"/>
      <c r="V10343" s="1"/>
      <c r="W10343" s="1"/>
      <c r="X10343" s="1"/>
      <c r="Y10343" s="1"/>
      <c r="Z10343" s="1"/>
      <c r="AA10343" s="1"/>
      <c r="AB10343" s="1"/>
      <c r="AC10343" s="1"/>
    </row>
    <row r="10344" spans="1:29" ht="15" customHeight="1" x14ac:dyDescent="0.25">
      <c r="A10344" s="342"/>
      <c r="B10344" s="417"/>
      <c r="C10344" s="418"/>
      <c r="S10344" s="367"/>
      <c r="T10344" s="367"/>
      <c r="U10344" s="368"/>
      <c r="V10344" s="1"/>
      <c r="W10344" s="1"/>
      <c r="X10344" s="1"/>
      <c r="Y10344" s="1"/>
      <c r="Z10344" s="1"/>
      <c r="AA10344" s="1"/>
      <c r="AB10344" s="1"/>
      <c r="AC10344" s="1"/>
    </row>
    <row r="10345" spans="1:29" ht="15" customHeight="1" x14ac:dyDescent="0.25">
      <c r="A10345" s="342"/>
      <c r="B10345" s="417"/>
      <c r="C10345" s="418"/>
      <c r="S10345" s="367"/>
      <c r="T10345" s="367"/>
      <c r="U10345" s="368"/>
      <c r="V10345" s="1"/>
      <c r="W10345" s="1"/>
      <c r="X10345" s="1"/>
      <c r="Y10345" s="1"/>
      <c r="Z10345" s="1"/>
      <c r="AA10345" s="1"/>
      <c r="AB10345" s="1"/>
      <c r="AC10345" s="1"/>
    </row>
    <row r="10346" spans="1:29" ht="15" customHeight="1" x14ac:dyDescent="0.25">
      <c r="A10346" s="342"/>
      <c r="B10346" s="417"/>
      <c r="C10346" s="418"/>
      <c r="S10346" s="367"/>
      <c r="T10346" s="367"/>
      <c r="U10346" s="368"/>
      <c r="V10346" s="1"/>
      <c r="W10346" s="1"/>
      <c r="X10346" s="1"/>
      <c r="Y10346" s="1"/>
      <c r="Z10346" s="1"/>
      <c r="AA10346" s="1"/>
      <c r="AB10346" s="1"/>
      <c r="AC10346" s="1"/>
    </row>
    <row r="10347" spans="1:29" ht="15" customHeight="1" x14ac:dyDescent="0.25">
      <c r="A10347" s="342"/>
      <c r="B10347" s="417"/>
      <c r="C10347" s="418"/>
      <c r="S10347" s="367"/>
      <c r="T10347" s="367"/>
      <c r="U10347" s="368"/>
      <c r="V10347" s="1"/>
      <c r="W10347" s="1"/>
      <c r="X10347" s="1"/>
      <c r="Y10347" s="1"/>
      <c r="Z10347" s="1"/>
      <c r="AA10347" s="1"/>
      <c r="AB10347" s="1"/>
      <c r="AC10347" s="1"/>
    </row>
    <row r="10348" spans="1:29" ht="15" customHeight="1" x14ac:dyDescent="0.25">
      <c r="A10348" s="342"/>
      <c r="B10348" s="417"/>
      <c r="C10348" s="418"/>
      <c r="S10348" s="367"/>
      <c r="T10348" s="367"/>
      <c r="U10348" s="368"/>
      <c r="V10348" s="1"/>
      <c r="W10348" s="1"/>
      <c r="X10348" s="1"/>
      <c r="Y10348" s="1"/>
      <c r="Z10348" s="1"/>
      <c r="AA10348" s="1"/>
      <c r="AB10348" s="1"/>
      <c r="AC10348" s="1"/>
    </row>
    <row r="10349" spans="1:29" ht="15" customHeight="1" x14ac:dyDescent="0.25">
      <c r="A10349" s="342"/>
      <c r="B10349" s="417"/>
      <c r="C10349" s="418"/>
      <c r="S10349" s="367"/>
      <c r="T10349" s="367"/>
      <c r="U10349" s="368"/>
      <c r="V10349" s="1"/>
      <c r="W10349" s="1"/>
      <c r="X10349" s="1"/>
      <c r="Y10349" s="1"/>
      <c r="Z10349" s="1"/>
      <c r="AA10349" s="1"/>
      <c r="AB10349" s="1"/>
      <c r="AC10349" s="1"/>
    </row>
    <row r="10350" spans="1:29" ht="15" customHeight="1" x14ac:dyDescent="0.25">
      <c r="A10350" s="342"/>
      <c r="B10350" s="417"/>
      <c r="C10350" s="418"/>
      <c r="S10350" s="367"/>
      <c r="T10350" s="367"/>
      <c r="U10350" s="368"/>
      <c r="V10350" s="1"/>
      <c r="W10350" s="1"/>
      <c r="X10350" s="1"/>
      <c r="Y10350" s="1"/>
      <c r="Z10350" s="1"/>
      <c r="AA10350" s="1"/>
      <c r="AB10350" s="1"/>
      <c r="AC10350" s="1"/>
    </row>
    <row r="10351" spans="1:29" ht="15" customHeight="1" x14ac:dyDescent="0.25">
      <c r="A10351" s="342"/>
      <c r="B10351" s="417"/>
      <c r="C10351" s="418"/>
      <c r="S10351" s="367"/>
      <c r="T10351" s="367"/>
      <c r="U10351" s="368"/>
      <c r="V10351" s="1"/>
      <c r="W10351" s="1"/>
      <c r="X10351" s="1"/>
      <c r="Y10351" s="1"/>
      <c r="Z10351" s="1"/>
      <c r="AA10351" s="1"/>
      <c r="AB10351" s="1"/>
      <c r="AC10351" s="1"/>
    </row>
    <row r="10352" spans="1:29" ht="15" customHeight="1" x14ac:dyDescent="0.25">
      <c r="A10352" s="342"/>
      <c r="B10352" s="417"/>
      <c r="C10352" s="418"/>
      <c r="S10352" s="367"/>
      <c r="T10352" s="367"/>
      <c r="U10352" s="368"/>
      <c r="V10352" s="1"/>
      <c r="W10352" s="1"/>
      <c r="X10352" s="1"/>
      <c r="Y10352" s="1"/>
      <c r="Z10352" s="1"/>
      <c r="AA10352" s="1"/>
      <c r="AB10352" s="1"/>
      <c r="AC10352" s="1"/>
    </row>
    <row r="10353" spans="1:29" ht="15" customHeight="1" x14ac:dyDescent="0.25">
      <c r="A10353" s="342"/>
      <c r="B10353" s="417"/>
      <c r="C10353" s="418"/>
      <c r="S10353" s="367"/>
      <c r="T10353" s="367"/>
      <c r="U10353" s="368"/>
      <c r="V10353" s="1"/>
      <c r="W10353" s="1"/>
      <c r="X10353" s="1"/>
      <c r="Y10353" s="1"/>
      <c r="Z10353" s="1"/>
      <c r="AA10353" s="1"/>
      <c r="AB10353" s="1"/>
      <c r="AC10353" s="1"/>
    </row>
    <row r="10354" spans="1:29" ht="15" customHeight="1" x14ac:dyDescent="0.25">
      <c r="A10354" s="342"/>
      <c r="B10354" s="417"/>
      <c r="C10354" s="418"/>
      <c r="S10354" s="367"/>
      <c r="T10354" s="367"/>
      <c r="U10354" s="368"/>
      <c r="V10354" s="1"/>
      <c r="W10354" s="1"/>
      <c r="X10354" s="1"/>
      <c r="Y10354" s="1"/>
      <c r="Z10354" s="1"/>
      <c r="AA10354" s="1"/>
      <c r="AB10354" s="1"/>
      <c r="AC10354" s="1"/>
    </row>
    <row r="10355" spans="1:29" ht="15" customHeight="1" x14ac:dyDescent="0.25">
      <c r="A10355" s="342"/>
      <c r="B10355" s="417"/>
      <c r="C10355" s="418"/>
      <c r="S10355" s="367"/>
      <c r="T10355" s="367"/>
      <c r="U10355" s="368"/>
      <c r="V10355" s="1"/>
      <c r="W10355" s="1"/>
      <c r="X10355" s="1"/>
      <c r="Y10355" s="1"/>
      <c r="Z10355" s="1"/>
      <c r="AA10355" s="1"/>
      <c r="AB10355" s="1"/>
      <c r="AC10355" s="1"/>
    </row>
    <row r="10356" spans="1:29" ht="15" customHeight="1" x14ac:dyDescent="0.25">
      <c r="A10356" s="342"/>
      <c r="B10356" s="417"/>
      <c r="C10356" s="418"/>
      <c r="S10356" s="367"/>
      <c r="T10356" s="367"/>
      <c r="U10356" s="368"/>
      <c r="V10356" s="1"/>
      <c r="W10356" s="1"/>
      <c r="X10356" s="1"/>
      <c r="Y10356" s="1"/>
      <c r="Z10356" s="1"/>
      <c r="AA10356" s="1"/>
      <c r="AB10356" s="1"/>
      <c r="AC10356" s="1"/>
    </row>
    <row r="10357" spans="1:29" ht="15" customHeight="1" x14ac:dyDescent="0.25">
      <c r="A10357" s="342"/>
      <c r="B10357" s="417"/>
      <c r="C10357" s="418"/>
      <c r="S10357" s="367"/>
      <c r="T10357" s="367"/>
      <c r="U10357" s="368"/>
      <c r="V10357" s="1"/>
      <c r="W10357" s="1"/>
      <c r="X10357" s="1"/>
      <c r="Y10357" s="1"/>
      <c r="Z10357" s="1"/>
      <c r="AA10357" s="1"/>
      <c r="AB10357" s="1"/>
      <c r="AC10357" s="1"/>
    </row>
    <row r="10358" spans="1:29" ht="15" customHeight="1" x14ac:dyDescent="0.25">
      <c r="A10358" s="342"/>
      <c r="B10358" s="417"/>
      <c r="C10358" s="418"/>
      <c r="S10358" s="367"/>
      <c r="T10358" s="367"/>
      <c r="U10358" s="368"/>
      <c r="V10358" s="1"/>
      <c r="W10358" s="1"/>
      <c r="X10358" s="1"/>
      <c r="Y10358" s="1"/>
      <c r="Z10358" s="1"/>
      <c r="AA10358" s="1"/>
      <c r="AB10358" s="1"/>
      <c r="AC10358" s="1"/>
    </row>
    <row r="10359" spans="1:29" ht="15" customHeight="1" x14ac:dyDescent="0.25">
      <c r="A10359" s="342"/>
      <c r="B10359" s="417"/>
      <c r="C10359" s="418"/>
      <c r="S10359" s="367"/>
      <c r="T10359" s="367"/>
      <c r="U10359" s="368"/>
      <c r="V10359" s="1"/>
      <c r="W10359" s="1"/>
      <c r="X10359" s="1"/>
      <c r="Y10359" s="1"/>
      <c r="Z10359" s="1"/>
      <c r="AA10359" s="1"/>
      <c r="AB10359" s="1"/>
      <c r="AC10359" s="1"/>
    </row>
    <row r="10360" spans="1:29" ht="15" customHeight="1" x14ac:dyDescent="0.25">
      <c r="A10360" s="342"/>
      <c r="B10360" s="417"/>
      <c r="C10360" s="418"/>
      <c r="S10360" s="367"/>
      <c r="T10360" s="367"/>
      <c r="U10360" s="368"/>
      <c r="V10360" s="1"/>
      <c r="W10360" s="1"/>
      <c r="X10360" s="1"/>
      <c r="Y10360" s="1"/>
      <c r="Z10360" s="1"/>
      <c r="AA10360" s="1"/>
      <c r="AB10360" s="1"/>
      <c r="AC10360" s="1"/>
    </row>
    <row r="10361" spans="1:29" ht="15" customHeight="1" x14ac:dyDescent="0.25">
      <c r="A10361" s="342"/>
      <c r="B10361" s="417"/>
      <c r="C10361" s="418"/>
      <c r="S10361" s="367"/>
      <c r="T10361" s="367"/>
      <c r="U10361" s="368"/>
      <c r="V10361" s="1"/>
      <c r="W10361" s="1"/>
      <c r="X10361" s="1"/>
      <c r="Y10361" s="1"/>
      <c r="Z10361" s="1"/>
      <c r="AA10361" s="1"/>
      <c r="AB10361" s="1"/>
      <c r="AC10361" s="1"/>
    </row>
    <row r="10362" spans="1:29" ht="15" customHeight="1" x14ac:dyDescent="0.25">
      <c r="A10362" s="342"/>
      <c r="B10362" s="417"/>
      <c r="C10362" s="418"/>
      <c r="S10362" s="367"/>
      <c r="T10362" s="367"/>
      <c r="U10362" s="368"/>
      <c r="V10362" s="1"/>
      <c r="W10362" s="1"/>
      <c r="X10362" s="1"/>
      <c r="Y10362" s="1"/>
      <c r="Z10362" s="1"/>
      <c r="AA10362" s="1"/>
      <c r="AB10362" s="1"/>
      <c r="AC10362" s="1"/>
    </row>
    <row r="10363" spans="1:29" ht="15" customHeight="1" x14ac:dyDescent="0.25">
      <c r="A10363" s="342"/>
      <c r="B10363" s="417"/>
      <c r="C10363" s="418"/>
      <c r="S10363" s="367"/>
      <c r="T10363" s="367"/>
      <c r="U10363" s="368"/>
      <c r="V10363" s="1"/>
      <c r="W10363" s="1"/>
      <c r="X10363" s="1"/>
      <c r="Y10363" s="1"/>
      <c r="Z10363" s="1"/>
      <c r="AA10363" s="1"/>
      <c r="AB10363" s="1"/>
      <c r="AC10363" s="1"/>
    </row>
    <row r="10364" spans="1:29" ht="15" customHeight="1" x14ac:dyDescent="0.25">
      <c r="A10364" s="342"/>
      <c r="B10364" s="417"/>
      <c r="C10364" s="418"/>
      <c r="S10364" s="367"/>
      <c r="T10364" s="367"/>
      <c r="U10364" s="368"/>
      <c r="V10364" s="1"/>
      <c r="W10364" s="1"/>
      <c r="X10364" s="1"/>
      <c r="Y10364" s="1"/>
      <c r="Z10364" s="1"/>
      <c r="AA10364" s="1"/>
      <c r="AB10364" s="1"/>
      <c r="AC10364" s="1"/>
    </row>
    <row r="10365" spans="1:29" ht="15" customHeight="1" x14ac:dyDescent="0.25">
      <c r="A10365" s="342"/>
      <c r="B10365" s="417"/>
      <c r="C10365" s="418"/>
      <c r="S10365" s="367"/>
      <c r="T10365" s="367"/>
      <c r="U10365" s="368"/>
      <c r="V10365" s="1"/>
      <c r="W10365" s="1"/>
      <c r="X10365" s="1"/>
      <c r="Y10365" s="1"/>
      <c r="Z10365" s="1"/>
      <c r="AA10365" s="1"/>
      <c r="AB10365" s="1"/>
      <c r="AC10365" s="1"/>
    </row>
    <row r="10366" spans="1:29" ht="15" customHeight="1" x14ac:dyDescent="0.25">
      <c r="A10366" s="342"/>
      <c r="B10366" s="417"/>
      <c r="C10366" s="418"/>
      <c r="S10366" s="367"/>
      <c r="T10366" s="367"/>
      <c r="U10366" s="368"/>
      <c r="V10366" s="1"/>
      <c r="W10366" s="1"/>
      <c r="X10366" s="1"/>
      <c r="Y10366" s="1"/>
      <c r="Z10366" s="1"/>
      <c r="AA10366" s="1"/>
      <c r="AB10366" s="1"/>
      <c r="AC10366" s="1"/>
    </row>
    <row r="10367" spans="1:29" ht="15" customHeight="1" x14ac:dyDescent="0.25">
      <c r="A10367" s="342"/>
      <c r="B10367" s="417"/>
      <c r="C10367" s="418"/>
      <c r="S10367" s="367"/>
      <c r="T10367" s="367"/>
      <c r="U10367" s="368"/>
      <c r="V10367" s="1"/>
      <c r="W10367" s="1"/>
      <c r="X10367" s="1"/>
      <c r="Y10367" s="1"/>
      <c r="Z10367" s="1"/>
      <c r="AA10367" s="1"/>
      <c r="AB10367" s="1"/>
      <c r="AC10367" s="1"/>
    </row>
    <row r="10368" spans="1:29" ht="15" customHeight="1" x14ac:dyDescent="0.25">
      <c r="A10368" s="342"/>
      <c r="B10368" s="417"/>
      <c r="C10368" s="418"/>
      <c r="S10368" s="367"/>
      <c r="T10368" s="367"/>
      <c r="U10368" s="368"/>
      <c r="V10368" s="1"/>
      <c r="W10368" s="1"/>
      <c r="X10368" s="1"/>
      <c r="Y10368" s="1"/>
      <c r="Z10368" s="1"/>
      <c r="AA10368" s="1"/>
      <c r="AB10368" s="1"/>
      <c r="AC10368" s="1"/>
    </row>
    <row r="10369" spans="1:29" ht="15" customHeight="1" x14ac:dyDescent="0.25">
      <c r="A10369" s="342"/>
      <c r="B10369" s="417"/>
      <c r="C10369" s="418"/>
      <c r="S10369" s="367"/>
      <c r="T10369" s="367"/>
      <c r="U10369" s="368"/>
      <c r="V10369" s="1"/>
      <c r="W10369" s="1"/>
      <c r="X10369" s="1"/>
      <c r="Y10369" s="1"/>
      <c r="Z10369" s="1"/>
      <c r="AA10369" s="1"/>
      <c r="AB10369" s="1"/>
      <c r="AC10369" s="1"/>
    </row>
    <row r="10370" spans="1:29" ht="15" customHeight="1" x14ac:dyDescent="0.25">
      <c r="A10370" s="342"/>
      <c r="B10370" s="417"/>
      <c r="C10370" s="418"/>
      <c r="S10370" s="367"/>
      <c r="T10370" s="367"/>
      <c r="U10370" s="368"/>
      <c r="V10370" s="1"/>
      <c r="W10370" s="1"/>
      <c r="X10370" s="1"/>
      <c r="Y10370" s="1"/>
      <c r="Z10370" s="1"/>
      <c r="AA10370" s="1"/>
      <c r="AB10370" s="1"/>
      <c r="AC10370" s="1"/>
    </row>
    <row r="10371" spans="1:29" ht="15" customHeight="1" x14ac:dyDescent="0.25">
      <c r="A10371" s="342"/>
      <c r="B10371" s="417"/>
      <c r="C10371" s="418"/>
      <c r="S10371" s="367"/>
      <c r="T10371" s="367"/>
      <c r="U10371" s="368"/>
      <c r="V10371" s="1"/>
      <c r="W10371" s="1"/>
      <c r="X10371" s="1"/>
      <c r="Y10371" s="1"/>
      <c r="Z10371" s="1"/>
      <c r="AA10371" s="1"/>
      <c r="AB10371" s="1"/>
      <c r="AC10371" s="1"/>
    </row>
    <row r="10372" spans="1:29" ht="15" customHeight="1" x14ac:dyDescent="0.25">
      <c r="A10372" s="342"/>
      <c r="B10372" s="417"/>
      <c r="C10372" s="418"/>
      <c r="S10372" s="367"/>
      <c r="T10372" s="367"/>
      <c r="U10372" s="368"/>
      <c r="V10372" s="1"/>
      <c r="W10372" s="1"/>
      <c r="X10372" s="1"/>
      <c r="Y10372" s="1"/>
      <c r="Z10372" s="1"/>
      <c r="AA10372" s="1"/>
      <c r="AB10372" s="1"/>
      <c r="AC10372" s="1"/>
    </row>
    <row r="10373" spans="1:29" ht="15" customHeight="1" x14ac:dyDescent="0.25">
      <c r="A10373" s="342"/>
      <c r="B10373" s="417"/>
      <c r="C10373" s="418"/>
      <c r="S10373" s="367"/>
      <c r="T10373" s="367"/>
      <c r="U10373" s="368"/>
      <c r="V10373" s="1"/>
      <c r="W10373" s="1"/>
      <c r="X10373" s="1"/>
      <c r="Y10373" s="1"/>
      <c r="Z10373" s="1"/>
      <c r="AA10373" s="1"/>
      <c r="AB10373" s="1"/>
      <c r="AC10373" s="1"/>
    </row>
    <row r="10374" spans="1:29" ht="15" customHeight="1" x14ac:dyDescent="0.25">
      <c r="A10374" s="342"/>
      <c r="B10374" s="417"/>
      <c r="C10374" s="418"/>
      <c r="S10374" s="367"/>
      <c r="T10374" s="367"/>
      <c r="U10374" s="368"/>
      <c r="V10374" s="1"/>
      <c r="W10374" s="1"/>
      <c r="X10374" s="1"/>
      <c r="Y10374" s="1"/>
      <c r="Z10374" s="1"/>
      <c r="AA10374" s="1"/>
      <c r="AB10374" s="1"/>
      <c r="AC10374" s="1"/>
    </row>
    <row r="10375" spans="1:29" ht="15" customHeight="1" x14ac:dyDescent="0.25">
      <c r="A10375" s="342"/>
      <c r="B10375" s="417"/>
      <c r="C10375" s="418"/>
      <c r="S10375" s="367"/>
      <c r="T10375" s="367"/>
      <c r="U10375" s="368"/>
      <c r="V10375" s="1"/>
      <c r="W10375" s="1"/>
      <c r="X10375" s="1"/>
      <c r="Y10375" s="1"/>
      <c r="Z10375" s="1"/>
      <c r="AA10375" s="1"/>
      <c r="AB10375" s="1"/>
      <c r="AC10375" s="1"/>
    </row>
    <row r="10376" spans="1:29" ht="15" customHeight="1" x14ac:dyDescent="0.25">
      <c r="A10376" s="342"/>
      <c r="B10376" s="417"/>
      <c r="C10376" s="418"/>
      <c r="S10376" s="367"/>
      <c r="T10376" s="367"/>
      <c r="U10376" s="368"/>
      <c r="V10376" s="1"/>
      <c r="W10376" s="1"/>
      <c r="X10376" s="1"/>
      <c r="Y10376" s="1"/>
      <c r="Z10376" s="1"/>
      <c r="AA10376" s="1"/>
      <c r="AB10376" s="1"/>
      <c r="AC10376" s="1"/>
    </row>
    <row r="10377" spans="1:29" ht="15" customHeight="1" x14ac:dyDescent="0.25">
      <c r="A10377" s="342"/>
      <c r="B10377" s="417"/>
      <c r="C10377" s="418"/>
      <c r="S10377" s="367"/>
      <c r="T10377" s="367"/>
      <c r="U10377" s="368"/>
      <c r="V10377" s="1"/>
      <c r="W10377" s="1"/>
      <c r="X10377" s="1"/>
      <c r="Y10377" s="1"/>
      <c r="Z10377" s="1"/>
      <c r="AA10377" s="1"/>
      <c r="AB10377" s="1"/>
      <c r="AC10377" s="1"/>
    </row>
    <row r="10378" spans="1:29" ht="15" customHeight="1" x14ac:dyDescent="0.25">
      <c r="A10378" s="342"/>
      <c r="B10378" s="417"/>
      <c r="C10378" s="418"/>
      <c r="S10378" s="367"/>
      <c r="T10378" s="367"/>
      <c r="U10378" s="368"/>
      <c r="V10378" s="1"/>
      <c r="W10378" s="1"/>
      <c r="X10378" s="1"/>
      <c r="Y10378" s="1"/>
      <c r="Z10378" s="1"/>
      <c r="AA10378" s="1"/>
      <c r="AB10378" s="1"/>
      <c r="AC10378" s="1"/>
    </row>
    <row r="10379" spans="1:29" ht="15" customHeight="1" x14ac:dyDescent="0.25">
      <c r="A10379" s="342"/>
      <c r="B10379" s="417"/>
      <c r="C10379" s="418"/>
      <c r="S10379" s="367"/>
      <c r="T10379" s="367"/>
      <c r="U10379" s="368"/>
      <c r="V10379" s="1"/>
      <c r="W10379" s="1"/>
      <c r="X10379" s="1"/>
      <c r="Y10379" s="1"/>
      <c r="Z10379" s="1"/>
      <c r="AA10379" s="1"/>
      <c r="AB10379" s="1"/>
      <c r="AC10379" s="1"/>
    </row>
    <row r="10380" spans="1:29" ht="15" customHeight="1" x14ac:dyDescent="0.25">
      <c r="A10380" s="342"/>
      <c r="B10380" s="417"/>
      <c r="C10380" s="418"/>
      <c r="S10380" s="367"/>
      <c r="T10380" s="367"/>
      <c r="U10380" s="368"/>
      <c r="V10380" s="1"/>
      <c r="W10380" s="1"/>
      <c r="X10380" s="1"/>
      <c r="Y10380" s="1"/>
      <c r="Z10380" s="1"/>
      <c r="AA10380" s="1"/>
      <c r="AB10380" s="1"/>
      <c r="AC10380" s="1"/>
    </row>
    <row r="10381" spans="1:29" ht="15" customHeight="1" x14ac:dyDescent="0.25">
      <c r="A10381" s="342"/>
      <c r="B10381" s="417"/>
      <c r="C10381" s="418"/>
      <c r="S10381" s="367"/>
      <c r="T10381" s="367"/>
      <c r="U10381" s="368"/>
      <c r="V10381" s="1"/>
      <c r="W10381" s="1"/>
      <c r="X10381" s="1"/>
      <c r="Y10381" s="1"/>
      <c r="Z10381" s="1"/>
      <c r="AA10381" s="1"/>
      <c r="AB10381" s="1"/>
      <c r="AC10381" s="1"/>
    </row>
    <row r="10382" spans="1:29" ht="15" customHeight="1" x14ac:dyDescent="0.25">
      <c r="A10382" s="342"/>
      <c r="B10382" s="417"/>
      <c r="C10382" s="418"/>
      <c r="S10382" s="367"/>
      <c r="T10382" s="367"/>
      <c r="U10382" s="368"/>
      <c r="V10382" s="1"/>
      <c r="W10382" s="1"/>
      <c r="X10382" s="1"/>
      <c r="Y10382" s="1"/>
      <c r="Z10382" s="1"/>
      <c r="AA10382" s="1"/>
      <c r="AB10382" s="1"/>
      <c r="AC10382" s="1"/>
    </row>
    <row r="10383" spans="1:29" ht="15" customHeight="1" x14ac:dyDescent="0.25">
      <c r="A10383" s="342"/>
      <c r="B10383" s="417"/>
      <c r="C10383" s="418"/>
      <c r="S10383" s="367"/>
      <c r="T10383" s="367"/>
      <c r="U10383" s="368"/>
      <c r="V10383" s="1"/>
      <c r="W10383" s="1"/>
      <c r="X10383" s="1"/>
      <c r="Y10383" s="1"/>
      <c r="Z10383" s="1"/>
      <c r="AA10383" s="1"/>
      <c r="AB10383" s="1"/>
      <c r="AC10383" s="1"/>
    </row>
    <row r="10384" spans="1:29" ht="15" customHeight="1" x14ac:dyDescent="0.25">
      <c r="A10384" s="342"/>
      <c r="B10384" s="417"/>
      <c r="C10384" s="418"/>
      <c r="S10384" s="367"/>
      <c r="T10384" s="367"/>
      <c r="U10384" s="368"/>
      <c r="V10384" s="1"/>
      <c r="W10384" s="1"/>
      <c r="X10384" s="1"/>
      <c r="Y10384" s="1"/>
      <c r="Z10384" s="1"/>
      <c r="AA10384" s="1"/>
      <c r="AB10384" s="1"/>
      <c r="AC10384" s="1"/>
    </row>
    <row r="10385" spans="1:29" ht="15" customHeight="1" x14ac:dyDescent="0.25">
      <c r="A10385" s="342"/>
      <c r="B10385" s="417"/>
      <c r="C10385" s="418"/>
      <c r="S10385" s="367"/>
      <c r="T10385" s="367"/>
      <c r="U10385" s="368"/>
      <c r="V10385" s="1"/>
      <c r="W10385" s="1"/>
      <c r="X10385" s="1"/>
      <c r="Y10385" s="1"/>
      <c r="Z10385" s="1"/>
      <c r="AA10385" s="1"/>
      <c r="AB10385" s="1"/>
      <c r="AC10385" s="1"/>
    </row>
    <row r="10386" spans="1:29" ht="15" customHeight="1" x14ac:dyDescent="0.25">
      <c r="A10386" s="342"/>
      <c r="B10386" s="417"/>
      <c r="C10386" s="418"/>
      <c r="S10386" s="367"/>
      <c r="T10386" s="367"/>
      <c r="U10386" s="368"/>
      <c r="V10386" s="1"/>
      <c r="W10386" s="1"/>
      <c r="X10386" s="1"/>
      <c r="Y10386" s="1"/>
      <c r="Z10386" s="1"/>
      <c r="AA10386" s="1"/>
      <c r="AB10386" s="1"/>
      <c r="AC10386" s="1"/>
    </row>
    <row r="10387" spans="1:29" ht="15" customHeight="1" x14ac:dyDescent="0.25">
      <c r="A10387" s="342"/>
      <c r="B10387" s="417"/>
      <c r="C10387" s="418"/>
      <c r="S10387" s="367"/>
      <c r="T10387" s="367"/>
      <c r="U10387" s="368"/>
      <c r="V10387" s="1"/>
      <c r="W10387" s="1"/>
      <c r="X10387" s="1"/>
      <c r="Y10387" s="1"/>
      <c r="Z10387" s="1"/>
      <c r="AA10387" s="1"/>
      <c r="AB10387" s="1"/>
      <c r="AC10387" s="1"/>
    </row>
    <row r="10388" spans="1:29" ht="15" customHeight="1" x14ac:dyDescent="0.25">
      <c r="A10388" s="342"/>
      <c r="B10388" s="417"/>
      <c r="C10388" s="418"/>
      <c r="S10388" s="367"/>
      <c r="T10388" s="367"/>
      <c r="U10388" s="368"/>
      <c r="V10388" s="1"/>
      <c r="W10388" s="1"/>
      <c r="X10388" s="1"/>
      <c r="Y10388" s="1"/>
      <c r="Z10388" s="1"/>
      <c r="AA10388" s="1"/>
      <c r="AB10388" s="1"/>
      <c r="AC10388" s="1"/>
    </row>
    <row r="10389" spans="1:29" ht="15" customHeight="1" x14ac:dyDescent="0.25">
      <c r="A10389" s="342"/>
      <c r="B10389" s="417"/>
      <c r="C10389" s="418"/>
      <c r="S10389" s="367"/>
      <c r="T10389" s="367"/>
      <c r="U10389" s="368"/>
      <c r="V10389" s="1"/>
      <c r="W10389" s="1"/>
      <c r="X10389" s="1"/>
      <c r="Y10389" s="1"/>
      <c r="Z10389" s="1"/>
      <c r="AA10389" s="1"/>
      <c r="AB10389" s="1"/>
      <c r="AC10389" s="1"/>
    </row>
    <row r="10390" spans="1:29" ht="15" customHeight="1" x14ac:dyDescent="0.25">
      <c r="A10390" s="342"/>
      <c r="B10390" s="417"/>
      <c r="C10390" s="418"/>
      <c r="S10390" s="367"/>
      <c r="T10390" s="367"/>
      <c r="U10390" s="368"/>
      <c r="V10390" s="1"/>
      <c r="W10390" s="1"/>
      <c r="X10390" s="1"/>
      <c r="Y10390" s="1"/>
      <c r="Z10390" s="1"/>
      <c r="AA10390" s="1"/>
      <c r="AB10390" s="1"/>
      <c r="AC10390" s="1"/>
    </row>
    <row r="10391" spans="1:29" ht="15" customHeight="1" x14ac:dyDescent="0.25">
      <c r="A10391" s="342"/>
      <c r="B10391" s="417"/>
      <c r="C10391" s="418"/>
      <c r="S10391" s="367"/>
      <c r="T10391" s="367"/>
      <c r="U10391" s="368"/>
      <c r="V10391" s="1"/>
      <c r="W10391" s="1"/>
      <c r="X10391" s="1"/>
      <c r="Y10391" s="1"/>
      <c r="Z10391" s="1"/>
      <c r="AA10391" s="1"/>
      <c r="AB10391" s="1"/>
      <c r="AC10391" s="1"/>
    </row>
    <row r="10392" spans="1:29" ht="15" customHeight="1" x14ac:dyDescent="0.25">
      <c r="A10392" s="342"/>
      <c r="B10392" s="417"/>
      <c r="C10392" s="418"/>
      <c r="S10392" s="367"/>
      <c r="T10392" s="367"/>
      <c r="U10392" s="368"/>
      <c r="V10392" s="1"/>
      <c r="W10392" s="1"/>
      <c r="X10392" s="1"/>
      <c r="Y10392" s="1"/>
      <c r="Z10392" s="1"/>
      <c r="AA10392" s="1"/>
      <c r="AB10392" s="1"/>
      <c r="AC10392" s="1"/>
    </row>
    <row r="10393" spans="1:29" ht="15" customHeight="1" x14ac:dyDescent="0.25">
      <c r="A10393" s="342"/>
      <c r="B10393" s="417"/>
      <c r="C10393" s="418"/>
      <c r="S10393" s="367"/>
      <c r="T10393" s="367"/>
      <c r="U10393" s="368"/>
      <c r="V10393" s="1"/>
      <c r="W10393" s="1"/>
      <c r="X10393" s="1"/>
      <c r="Y10393" s="1"/>
      <c r="Z10393" s="1"/>
      <c r="AA10393" s="1"/>
      <c r="AB10393" s="1"/>
      <c r="AC10393" s="1"/>
    </row>
    <row r="10394" spans="1:29" ht="15" customHeight="1" x14ac:dyDescent="0.25">
      <c r="A10394" s="342"/>
      <c r="B10394" s="417"/>
      <c r="C10394" s="418"/>
      <c r="S10394" s="367"/>
      <c r="T10394" s="367"/>
      <c r="U10394" s="368"/>
      <c r="V10394" s="1"/>
      <c r="W10394" s="1"/>
      <c r="X10394" s="1"/>
      <c r="Y10394" s="1"/>
      <c r="Z10394" s="1"/>
      <c r="AA10394" s="1"/>
      <c r="AB10394" s="1"/>
      <c r="AC10394" s="1"/>
    </row>
    <row r="10395" spans="1:29" ht="15" customHeight="1" x14ac:dyDescent="0.25">
      <c r="A10395" s="342"/>
      <c r="B10395" s="417"/>
      <c r="C10395" s="418"/>
      <c r="S10395" s="367"/>
      <c r="T10395" s="367"/>
      <c r="U10395" s="368"/>
      <c r="V10395" s="1"/>
      <c r="W10395" s="1"/>
      <c r="X10395" s="1"/>
      <c r="Y10395" s="1"/>
      <c r="Z10395" s="1"/>
      <c r="AA10395" s="1"/>
      <c r="AB10395" s="1"/>
      <c r="AC10395" s="1"/>
    </row>
    <row r="10396" spans="1:29" ht="15" customHeight="1" x14ac:dyDescent="0.25">
      <c r="A10396" s="342"/>
      <c r="B10396" s="417"/>
      <c r="C10396" s="418"/>
      <c r="S10396" s="367"/>
      <c r="T10396" s="367"/>
      <c r="U10396" s="368"/>
      <c r="V10396" s="1"/>
      <c r="W10396" s="1"/>
      <c r="X10396" s="1"/>
      <c r="Y10396" s="1"/>
      <c r="Z10396" s="1"/>
      <c r="AA10396" s="1"/>
      <c r="AB10396" s="1"/>
      <c r="AC10396" s="1"/>
    </row>
    <row r="10397" spans="1:29" ht="15" customHeight="1" x14ac:dyDescent="0.25">
      <c r="A10397" s="342"/>
      <c r="B10397" s="417"/>
      <c r="C10397" s="418"/>
      <c r="S10397" s="367"/>
      <c r="T10397" s="367"/>
      <c r="U10397" s="368"/>
      <c r="V10397" s="1"/>
      <c r="W10397" s="1"/>
      <c r="X10397" s="1"/>
      <c r="Y10397" s="1"/>
      <c r="Z10397" s="1"/>
      <c r="AA10397" s="1"/>
      <c r="AB10397" s="1"/>
      <c r="AC10397" s="1"/>
    </row>
    <row r="10398" spans="1:29" ht="15" customHeight="1" x14ac:dyDescent="0.25">
      <c r="A10398" s="342"/>
      <c r="B10398" s="417"/>
      <c r="C10398" s="418"/>
      <c r="S10398" s="367"/>
      <c r="T10398" s="367"/>
      <c r="U10398" s="368"/>
      <c r="V10398" s="1"/>
      <c r="W10398" s="1"/>
      <c r="X10398" s="1"/>
      <c r="Y10398" s="1"/>
      <c r="Z10398" s="1"/>
      <c r="AA10398" s="1"/>
      <c r="AB10398" s="1"/>
      <c r="AC10398" s="1"/>
    </row>
    <row r="10399" spans="1:29" ht="15" customHeight="1" x14ac:dyDescent="0.25">
      <c r="A10399" s="342"/>
      <c r="B10399" s="417"/>
      <c r="C10399" s="418"/>
      <c r="S10399" s="367"/>
      <c r="T10399" s="367"/>
      <c r="U10399" s="368"/>
      <c r="V10399" s="1"/>
      <c r="W10399" s="1"/>
      <c r="X10399" s="1"/>
      <c r="Y10399" s="1"/>
      <c r="Z10399" s="1"/>
      <c r="AA10399" s="1"/>
      <c r="AB10399" s="1"/>
      <c r="AC10399" s="1"/>
    </row>
    <row r="10400" spans="1:29" ht="15" customHeight="1" x14ac:dyDescent="0.25">
      <c r="A10400" s="342"/>
      <c r="B10400" s="417"/>
      <c r="C10400" s="418"/>
      <c r="S10400" s="367"/>
      <c r="T10400" s="367"/>
      <c r="U10400" s="368"/>
      <c r="V10400" s="1"/>
      <c r="W10400" s="1"/>
      <c r="X10400" s="1"/>
      <c r="Y10400" s="1"/>
      <c r="Z10400" s="1"/>
      <c r="AA10400" s="1"/>
      <c r="AB10400" s="1"/>
      <c r="AC10400" s="1"/>
    </row>
    <row r="10401" spans="1:29" ht="15" customHeight="1" x14ac:dyDescent="0.25">
      <c r="A10401" s="342"/>
      <c r="B10401" s="417"/>
      <c r="C10401" s="418"/>
      <c r="S10401" s="367"/>
      <c r="T10401" s="367"/>
      <c r="U10401" s="368"/>
      <c r="V10401" s="1"/>
      <c r="W10401" s="1"/>
      <c r="X10401" s="1"/>
      <c r="Y10401" s="1"/>
      <c r="Z10401" s="1"/>
      <c r="AA10401" s="1"/>
      <c r="AB10401" s="1"/>
      <c r="AC10401" s="1"/>
    </row>
    <row r="10402" spans="1:29" ht="15" customHeight="1" x14ac:dyDescent="0.25">
      <c r="A10402" s="342"/>
      <c r="B10402" s="417"/>
      <c r="C10402" s="418"/>
      <c r="S10402" s="367"/>
      <c r="T10402" s="367"/>
      <c r="U10402" s="368"/>
      <c r="V10402" s="1"/>
      <c r="W10402" s="1"/>
      <c r="X10402" s="1"/>
      <c r="Y10402" s="1"/>
      <c r="Z10402" s="1"/>
      <c r="AA10402" s="1"/>
      <c r="AB10402" s="1"/>
      <c r="AC10402" s="1"/>
    </row>
    <row r="10403" spans="1:29" ht="15" customHeight="1" x14ac:dyDescent="0.25">
      <c r="A10403" s="342"/>
      <c r="B10403" s="417"/>
      <c r="C10403" s="418"/>
      <c r="S10403" s="367"/>
      <c r="T10403" s="367"/>
      <c r="U10403" s="368"/>
      <c r="V10403" s="1"/>
      <c r="W10403" s="1"/>
      <c r="X10403" s="1"/>
      <c r="Y10403" s="1"/>
      <c r="Z10403" s="1"/>
      <c r="AA10403" s="1"/>
      <c r="AB10403" s="1"/>
      <c r="AC10403" s="1"/>
    </row>
    <row r="10404" spans="1:29" ht="15" customHeight="1" x14ac:dyDescent="0.25">
      <c r="A10404" s="342"/>
      <c r="B10404" s="417"/>
      <c r="C10404" s="418"/>
      <c r="S10404" s="367"/>
      <c r="T10404" s="367"/>
      <c r="U10404" s="368"/>
      <c r="V10404" s="1"/>
      <c r="W10404" s="1"/>
      <c r="X10404" s="1"/>
      <c r="Y10404" s="1"/>
      <c r="Z10404" s="1"/>
      <c r="AA10404" s="1"/>
      <c r="AB10404" s="1"/>
      <c r="AC10404" s="1"/>
    </row>
    <row r="10405" spans="1:29" ht="15" customHeight="1" x14ac:dyDescent="0.25">
      <c r="A10405" s="342"/>
      <c r="B10405" s="417"/>
      <c r="C10405" s="418"/>
      <c r="S10405" s="367"/>
      <c r="T10405" s="367"/>
      <c r="U10405" s="368"/>
      <c r="V10405" s="1"/>
      <c r="W10405" s="1"/>
      <c r="X10405" s="1"/>
      <c r="Y10405" s="1"/>
      <c r="Z10405" s="1"/>
      <c r="AA10405" s="1"/>
      <c r="AB10405" s="1"/>
      <c r="AC10405" s="1"/>
    </row>
    <row r="10406" spans="1:29" ht="15" customHeight="1" x14ac:dyDescent="0.25">
      <c r="A10406" s="342"/>
      <c r="B10406" s="417"/>
      <c r="C10406" s="418"/>
      <c r="S10406" s="367"/>
      <c r="T10406" s="367"/>
      <c r="U10406" s="368"/>
      <c r="V10406" s="1"/>
      <c r="W10406" s="1"/>
      <c r="X10406" s="1"/>
      <c r="Y10406" s="1"/>
      <c r="Z10406" s="1"/>
      <c r="AA10406" s="1"/>
      <c r="AB10406" s="1"/>
      <c r="AC10406" s="1"/>
    </row>
    <row r="10407" spans="1:29" ht="15" customHeight="1" x14ac:dyDescent="0.25">
      <c r="A10407" s="342"/>
      <c r="B10407" s="417"/>
      <c r="C10407" s="418"/>
      <c r="S10407" s="367"/>
      <c r="T10407" s="367"/>
      <c r="U10407" s="368"/>
      <c r="V10407" s="1"/>
      <c r="W10407" s="1"/>
      <c r="X10407" s="1"/>
      <c r="Y10407" s="1"/>
      <c r="Z10407" s="1"/>
      <c r="AA10407" s="1"/>
      <c r="AB10407" s="1"/>
      <c r="AC10407" s="1"/>
    </row>
    <row r="10408" spans="1:29" ht="15" customHeight="1" x14ac:dyDescent="0.25">
      <c r="A10408" s="342"/>
      <c r="B10408" s="417"/>
      <c r="C10408" s="418"/>
      <c r="S10408" s="367"/>
      <c r="T10408" s="367"/>
      <c r="U10408" s="368"/>
      <c r="V10408" s="1"/>
      <c r="W10408" s="1"/>
      <c r="X10408" s="1"/>
      <c r="Y10408" s="1"/>
      <c r="Z10408" s="1"/>
      <c r="AA10408" s="1"/>
      <c r="AB10408" s="1"/>
      <c r="AC10408" s="1"/>
    </row>
    <row r="10409" spans="1:29" ht="15" customHeight="1" x14ac:dyDescent="0.25">
      <c r="A10409" s="342"/>
      <c r="B10409" s="417"/>
      <c r="C10409" s="418"/>
      <c r="S10409" s="367"/>
      <c r="T10409" s="367"/>
      <c r="U10409" s="368"/>
      <c r="V10409" s="1"/>
      <c r="W10409" s="1"/>
      <c r="X10409" s="1"/>
      <c r="Y10409" s="1"/>
      <c r="Z10409" s="1"/>
      <c r="AA10409" s="1"/>
      <c r="AB10409" s="1"/>
      <c r="AC10409" s="1"/>
    </row>
    <row r="10410" spans="1:29" ht="15" customHeight="1" x14ac:dyDescent="0.25">
      <c r="A10410" s="342"/>
      <c r="B10410" s="417"/>
      <c r="C10410" s="418"/>
      <c r="S10410" s="367"/>
      <c r="T10410" s="367"/>
      <c r="U10410" s="368"/>
      <c r="V10410" s="1"/>
      <c r="W10410" s="1"/>
      <c r="X10410" s="1"/>
      <c r="Y10410" s="1"/>
      <c r="Z10410" s="1"/>
      <c r="AA10410" s="1"/>
      <c r="AB10410" s="1"/>
      <c r="AC10410" s="1"/>
    </row>
    <row r="10411" spans="1:29" ht="15" customHeight="1" x14ac:dyDescent="0.25">
      <c r="A10411" s="342"/>
      <c r="B10411" s="417"/>
      <c r="C10411" s="418"/>
      <c r="S10411" s="367"/>
      <c r="T10411" s="367"/>
      <c r="U10411" s="368"/>
      <c r="V10411" s="1"/>
      <c r="W10411" s="1"/>
      <c r="X10411" s="1"/>
      <c r="Y10411" s="1"/>
      <c r="Z10411" s="1"/>
      <c r="AA10411" s="1"/>
      <c r="AB10411" s="1"/>
      <c r="AC10411" s="1"/>
    </row>
    <row r="10412" spans="1:29" ht="15" customHeight="1" x14ac:dyDescent="0.25">
      <c r="A10412" s="342"/>
      <c r="B10412" s="417"/>
      <c r="C10412" s="418"/>
      <c r="S10412" s="367"/>
      <c r="T10412" s="367"/>
      <c r="U10412" s="368"/>
      <c r="V10412" s="1"/>
      <c r="W10412" s="1"/>
      <c r="X10412" s="1"/>
      <c r="Y10412" s="1"/>
      <c r="Z10412" s="1"/>
      <c r="AA10412" s="1"/>
      <c r="AB10412" s="1"/>
      <c r="AC10412" s="1"/>
    </row>
    <row r="10413" spans="1:29" ht="15" customHeight="1" x14ac:dyDescent="0.25">
      <c r="A10413" s="342"/>
      <c r="B10413" s="417"/>
      <c r="C10413" s="418"/>
      <c r="S10413" s="367"/>
      <c r="T10413" s="367"/>
      <c r="U10413" s="368"/>
      <c r="V10413" s="1"/>
      <c r="W10413" s="1"/>
      <c r="X10413" s="1"/>
      <c r="Y10413" s="1"/>
      <c r="Z10413" s="1"/>
      <c r="AA10413" s="1"/>
      <c r="AB10413" s="1"/>
      <c r="AC10413" s="1"/>
    </row>
    <row r="10414" spans="1:29" ht="15" customHeight="1" x14ac:dyDescent="0.25">
      <c r="A10414" s="342"/>
      <c r="B10414" s="417"/>
      <c r="C10414" s="418"/>
      <c r="S10414" s="367"/>
      <c r="T10414" s="367"/>
      <c r="U10414" s="368"/>
      <c r="V10414" s="1"/>
      <c r="W10414" s="1"/>
      <c r="X10414" s="1"/>
      <c r="Y10414" s="1"/>
      <c r="Z10414" s="1"/>
      <c r="AA10414" s="1"/>
      <c r="AB10414" s="1"/>
      <c r="AC10414" s="1"/>
    </row>
    <row r="10415" spans="1:29" ht="15" customHeight="1" x14ac:dyDescent="0.25">
      <c r="A10415" s="342"/>
      <c r="B10415" s="417"/>
      <c r="C10415" s="418"/>
      <c r="S10415" s="367"/>
      <c r="T10415" s="367"/>
      <c r="U10415" s="368"/>
      <c r="V10415" s="1"/>
      <c r="W10415" s="1"/>
      <c r="X10415" s="1"/>
      <c r="Y10415" s="1"/>
      <c r="Z10415" s="1"/>
      <c r="AA10415" s="1"/>
      <c r="AB10415" s="1"/>
      <c r="AC10415" s="1"/>
    </row>
    <row r="10416" spans="1:29" ht="15" customHeight="1" x14ac:dyDescent="0.25">
      <c r="A10416" s="342"/>
      <c r="B10416" s="417"/>
      <c r="C10416" s="418"/>
      <c r="S10416" s="367"/>
      <c r="T10416" s="367"/>
      <c r="U10416" s="368"/>
      <c r="V10416" s="1"/>
      <c r="W10416" s="1"/>
      <c r="X10416" s="1"/>
      <c r="Y10416" s="1"/>
      <c r="Z10416" s="1"/>
      <c r="AA10416" s="1"/>
      <c r="AB10416" s="1"/>
      <c r="AC10416" s="1"/>
    </row>
    <row r="10417" spans="1:29" ht="15" customHeight="1" x14ac:dyDescent="0.25">
      <c r="A10417" s="342"/>
      <c r="B10417" s="417"/>
      <c r="C10417" s="418"/>
      <c r="S10417" s="367"/>
      <c r="T10417" s="367"/>
      <c r="U10417" s="368"/>
      <c r="V10417" s="1"/>
      <c r="W10417" s="1"/>
      <c r="X10417" s="1"/>
      <c r="Y10417" s="1"/>
      <c r="Z10417" s="1"/>
      <c r="AA10417" s="1"/>
      <c r="AB10417" s="1"/>
      <c r="AC10417" s="1"/>
    </row>
    <row r="10418" spans="1:29" ht="15" customHeight="1" x14ac:dyDescent="0.25">
      <c r="A10418" s="342"/>
      <c r="B10418" s="417"/>
      <c r="C10418" s="418"/>
      <c r="S10418" s="367"/>
      <c r="T10418" s="367"/>
      <c r="U10418" s="368"/>
      <c r="V10418" s="1"/>
      <c r="W10418" s="1"/>
      <c r="X10418" s="1"/>
      <c r="Y10418" s="1"/>
      <c r="Z10418" s="1"/>
      <c r="AA10418" s="1"/>
      <c r="AB10418" s="1"/>
      <c r="AC10418" s="1"/>
    </row>
    <row r="10419" spans="1:29" ht="15" customHeight="1" x14ac:dyDescent="0.25">
      <c r="A10419" s="342"/>
      <c r="B10419" s="417"/>
      <c r="C10419" s="418"/>
      <c r="S10419" s="367"/>
      <c r="T10419" s="367"/>
      <c r="U10419" s="368"/>
      <c r="V10419" s="1"/>
      <c r="W10419" s="1"/>
      <c r="X10419" s="1"/>
      <c r="Y10419" s="1"/>
      <c r="Z10419" s="1"/>
      <c r="AA10419" s="1"/>
      <c r="AB10419" s="1"/>
      <c r="AC10419" s="1"/>
    </row>
    <row r="10420" spans="1:29" ht="15" customHeight="1" x14ac:dyDescent="0.25">
      <c r="A10420" s="342"/>
      <c r="B10420" s="417"/>
      <c r="C10420" s="418"/>
      <c r="S10420" s="367"/>
      <c r="T10420" s="367"/>
      <c r="U10420" s="368"/>
      <c r="V10420" s="1"/>
      <c r="W10420" s="1"/>
      <c r="X10420" s="1"/>
      <c r="Y10420" s="1"/>
      <c r="Z10420" s="1"/>
      <c r="AA10420" s="1"/>
      <c r="AB10420" s="1"/>
      <c r="AC10420" s="1"/>
    </row>
    <row r="10421" spans="1:29" ht="15" customHeight="1" x14ac:dyDescent="0.25">
      <c r="A10421" s="342"/>
      <c r="B10421" s="417"/>
      <c r="C10421" s="418"/>
      <c r="S10421" s="367"/>
      <c r="T10421" s="367"/>
      <c r="U10421" s="368"/>
      <c r="V10421" s="1"/>
      <c r="W10421" s="1"/>
      <c r="X10421" s="1"/>
      <c r="Y10421" s="1"/>
      <c r="Z10421" s="1"/>
      <c r="AA10421" s="1"/>
      <c r="AB10421" s="1"/>
      <c r="AC10421" s="1"/>
    </row>
    <row r="10422" spans="1:29" ht="15" customHeight="1" x14ac:dyDescent="0.25">
      <c r="A10422" s="342"/>
      <c r="B10422" s="417"/>
      <c r="C10422" s="418"/>
      <c r="S10422" s="367"/>
      <c r="T10422" s="367"/>
      <c r="U10422" s="368"/>
      <c r="V10422" s="1"/>
      <c r="W10422" s="1"/>
      <c r="X10422" s="1"/>
      <c r="Y10422" s="1"/>
      <c r="Z10422" s="1"/>
      <c r="AA10422" s="1"/>
      <c r="AB10422" s="1"/>
      <c r="AC10422" s="1"/>
    </row>
    <row r="10423" spans="1:29" ht="15" customHeight="1" x14ac:dyDescent="0.25">
      <c r="A10423" s="342"/>
      <c r="B10423" s="417"/>
      <c r="C10423" s="418"/>
      <c r="S10423" s="367"/>
      <c r="T10423" s="367"/>
      <c r="U10423" s="368"/>
      <c r="V10423" s="1"/>
      <c r="W10423" s="1"/>
      <c r="X10423" s="1"/>
      <c r="Y10423" s="1"/>
      <c r="Z10423" s="1"/>
      <c r="AA10423" s="1"/>
      <c r="AB10423" s="1"/>
      <c r="AC10423" s="1"/>
    </row>
    <row r="10424" spans="1:29" ht="15" customHeight="1" x14ac:dyDescent="0.25">
      <c r="A10424" s="342"/>
      <c r="B10424" s="417"/>
      <c r="C10424" s="418"/>
      <c r="S10424" s="367"/>
      <c r="T10424" s="367"/>
      <c r="U10424" s="368"/>
      <c r="V10424" s="1"/>
      <c r="W10424" s="1"/>
      <c r="X10424" s="1"/>
      <c r="Y10424" s="1"/>
      <c r="Z10424" s="1"/>
      <c r="AA10424" s="1"/>
      <c r="AB10424" s="1"/>
      <c r="AC10424" s="1"/>
    </row>
    <row r="10425" spans="1:29" ht="15" customHeight="1" x14ac:dyDescent="0.25">
      <c r="A10425" s="342"/>
      <c r="B10425" s="417"/>
      <c r="C10425" s="418"/>
      <c r="S10425" s="367"/>
      <c r="T10425" s="367"/>
      <c r="U10425" s="368"/>
      <c r="V10425" s="1"/>
      <c r="W10425" s="1"/>
      <c r="X10425" s="1"/>
      <c r="Y10425" s="1"/>
      <c r="Z10425" s="1"/>
      <c r="AA10425" s="1"/>
      <c r="AB10425" s="1"/>
      <c r="AC10425" s="1"/>
    </row>
    <row r="10426" spans="1:29" ht="15" customHeight="1" x14ac:dyDescent="0.25">
      <c r="A10426" s="342"/>
      <c r="B10426" s="417"/>
      <c r="C10426" s="418"/>
      <c r="S10426" s="367"/>
      <c r="T10426" s="367"/>
      <c r="U10426" s="368"/>
      <c r="V10426" s="1"/>
      <c r="W10426" s="1"/>
      <c r="X10426" s="1"/>
      <c r="Y10426" s="1"/>
      <c r="Z10426" s="1"/>
      <c r="AA10426" s="1"/>
      <c r="AB10426" s="1"/>
      <c r="AC10426" s="1"/>
    </row>
    <row r="10427" spans="1:29" ht="15" customHeight="1" x14ac:dyDescent="0.25">
      <c r="A10427" s="342"/>
      <c r="B10427" s="417"/>
      <c r="C10427" s="418"/>
      <c r="S10427" s="367"/>
      <c r="T10427" s="367"/>
      <c r="U10427" s="368"/>
      <c r="V10427" s="1"/>
      <c r="W10427" s="1"/>
      <c r="X10427" s="1"/>
      <c r="Y10427" s="1"/>
      <c r="Z10427" s="1"/>
      <c r="AA10427" s="1"/>
      <c r="AB10427" s="1"/>
      <c r="AC10427" s="1"/>
    </row>
    <row r="10428" spans="1:29" ht="15" customHeight="1" x14ac:dyDescent="0.25">
      <c r="A10428" s="342"/>
      <c r="B10428" s="417"/>
      <c r="C10428" s="418"/>
      <c r="S10428" s="367"/>
      <c r="T10428" s="367"/>
      <c r="U10428" s="368"/>
      <c r="V10428" s="1"/>
      <c r="W10428" s="1"/>
      <c r="X10428" s="1"/>
      <c r="Y10428" s="1"/>
      <c r="Z10428" s="1"/>
      <c r="AA10428" s="1"/>
      <c r="AB10428" s="1"/>
      <c r="AC10428" s="1"/>
    </row>
    <row r="10429" spans="1:29" ht="15" customHeight="1" x14ac:dyDescent="0.25">
      <c r="A10429" s="342"/>
      <c r="B10429" s="417"/>
      <c r="C10429" s="418"/>
      <c r="S10429" s="367"/>
      <c r="T10429" s="367"/>
      <c r="U10429" s="368"/>
      <c r="V10429" s="1"/>
      <c r="W10429" s="1"/>
      <c r="X10429" s="1"/>
      <c r="Y10429" s="1"/>
      <c r="Z10429" s="1"/>
      <c r="AA10429" s="1"/>
      <c r="AB10429" s="1"/>
      <c r="AC10429" s="1"/>
    </row>
    <row r="10430" spans="1:29" ht="15" customHeight="1" x14ac:dyDescent="0.25">
      <c r="A10430" s="342"/>
      <c r="B10430" s="417"/>
      <c r="C10430" s="418"/>
      <c r="S10430" s="367"/>
      <c r="T10430" s="367"/>
      <c r="U10430" s="368"/>
      <c r="V10430" s="1"/>
      <c r="W10430" s="1"/>
      <c r="X10430" s="1"/>
      <c r="Y10430" s="1"/>
      <c r="Z10430" s="1"/>
      <c r="AA10430" s="1"/>
      <c r="AB10430" s="1"/>
      <c r="AC10430" s="1"/>
    </row>
    <row r="10431" spans="1:29" ht="15" customHeight="1" x14ac:dyDescent="0.25">
      <c r="A10431" s="342"/>
      <c r="B10431" s="417"/>
      <c r="C10431" s="418"/>
      <c r="S10431" s="367"/>
      <c r="T10431" s="367"/>
      <c r="U10431" s="368"/>
      <c r="V10431" s="1"/>
      <c r="W10431" s="1"/>
      <c r="X10431" s="1"/>
      <c r="Y10431" s="1"/>
      <c r="Z10431" s="1"/>
      <c r="AA10431" s="1"/>
      <c r="AB10431" s="1"/>
      <c r="AC10431" s="1"/>
    </row>
    <row r="10432" spans="1:29" ht="15" customHeight="1" x14ac:dyDescent="0.25">
      <c r="A10432" s="342"/>
      <c r="B10432" s="417"/>
      <c r="C10432" s="418"/>
      <c r="S10432" s="367"/>
      <c r="T10432" s="367"/>
      <c r="U10432" s="368"/>
      <c r="V10432" s="1"/>
      <c r="W10432" s="1"/>
      <c r="X10432" s="1"/>
      <c r="Y10432" s="1"/>
      <c r="Z10432" s="1"/>
      <c r="AA10432" s="1"/>
      <c r="AB10432" s="1"/>
      <c r="AC10432" s="1"/>
    </row>
    <row r="10433" spans="1:29" ht="15" customHeight="1" x14ac:dyDescent="0.25">
      <c r="A10433" s="342"/>
      <c r="B10433" s="417"/>
      <c r="C10433" s="418"/>
      <c r="S10433" s="367"/>
      <c r="T10433" s="367"/>
      <c r="U10433" s="368"/>
      <c r="V10433" s="1"/>
      <c r="W10433" s="1"/>
      <c r="X10433" s="1"/>
      <c r="Y10433" s="1"/>
      <c r="Z10433" s="1"/>
      <c r="AA10433" s="1"/>
      <c r="AB10433" s="1"/>
      <c r="AC10433" s="1"/>
    </row>
    <row r="10434" spans="1:29" ht="15" customHeight="1" x14ac:dyDescent="0.25">
      <c r="A10434" s="342"/>
      <c r="B10434" s="417"/>
      <c r="C10434" s="418"/>
      <c r="S10434" s="367"/>
      <c r="T10434" s="367"/>
      <c r="U10434" s="368"/>
      <c r="V10434" s="1"/>
      <c r="W10434" s="1"/>
      <c r="X10434" s="1"/>
      <c r="Y10434" s="1"/>
      <c r="Z10434" s="1"/>
      <c r="AA10434" s="1"/>
      <c r="AB10434" s="1"/>
      <c r="AC10434" s="1"/>
    </row>
    <row r="10435" spans="1:29" ht="15" customHeight="1" x14ac:dyDescent="0.25">
      <c r="A10435" s="342"/>
      <c r="B10435" s="417"/>
      <c r="C10435" s="418"/>
      <c r="S10435" s="367"/>
      <c r="T10435" s="367"/>
      <c r="U10435" s="368"/>
      <c r="V10435" s="1"/>
      <c r="W10435" s="1"/>
      <c r="X10435" s="1"/>
      <c r="Y10435" s="1"/>
      <c r="Z10435" s="1"/>
      <c r="AA10435" s="1"/>
      <c r="AB10435" s="1"/>
      <c r="AC10435" s="1"/>
    </row>
    <row r="10436" spans="1:29" ht="15" customHeight="1" x14ac:dyDescent="0.25">
      <c r="A10436" s="342"/>
      <c r="B10436" s="417"/>
      <c r="C10436" s="418"/>
      <c r="S10436" s="367"/>
      <c r="T10436" s="367"/>
      <c r="U10436" s="368"/>
      <c r="V10436" s="1"/>
      <c r="W10436" s="1"/>
      <c r="X10436" s="1"/>
      <c r="Y10436" s="1"/>
      <c r="Z10436" s="1"/>
      <c r="AA10436" s="1"/>
      <c r="AB10436" s="1"/>
      <c r="AC10436" s="1"/>
    </row>
    <row r="10437" spans="1:29" ht="15" customHeight="1" x14ac:dyDescent="0.25">
      <c r="A10437" s="342"/>
      <c r="B10437" s="417"/>
      <c r="C10437" s="418"/>
      <c r="S10437" s="367"/>
      <c r="T10437" s="367"/>
      <c r="U10437" s="368"/>
      <c r="V10437" s="1"/>
      <c r="W10437" s="1"/>
      <c r="X10437" s="1"/>
      <c r="Y10437" s="1"/>
      <c r="Z10437" s="1"/>
      <c r="AA10437" s="1"/>
      <c r="AB10437" s="1"/>
      <c r="AC10437" s="1"/>
    </row>
    <row r="10438" spans="1:29" ht="15" customHeight="1" x14ac:dyDescent="0.25">
      <c r="A10438" s="342"/>
      <c r="B10438" s="417"/>
      <c r="C10438" s="418"/>
      <c r="S10438" s="367"/>
      <c r="T10438" s="367"/>
      <c r="U10438" s="368"/>
      <c r="V10438" s="1"/>
      <c r="W10438" s="1"/>
      <c r="X10438" s="1"/>
      <c r="Y10438" s="1"/>
      <c r="Z10438" s="1"/>
      <c r="AA10438" s="1"/>
      <c r="AB10438" s="1"/>
      <c r="AC10438" s="1"/>
    </row>
    <row r="10439" spans="1:29" ht="15" customHeight="1" x14ac:dyDescent="0.25">
      <c r="A10439" s="342"/>
      <c r="B10439" s="417"/>
      <c r="C10439" s="418"/>
      <c r="S10439" s="367"/>
      <c r="T10439" s="367"/>
      <c r="U10439" s="368"/>
      <c r="V10439" s="1"/>
      <c r="W10439" s="1"/>
      <c r="X10439" s="1"/>
      <c r="Y10439" s="1"/>
      <c r="Z10439" s="1"/>
      <c r="AA10439" s="1"/>
      <c r="AB10439" s="1"/>
      <c r="AC10439" s="1"/>
    </row>
    <row r="10440" spans="1:29" ht="15" customHeight="1" x14ac:dyDescent="0.25">
      <c r="A10440" s="342"/>
      <c r="B10440" s="417"/>
      <c r="C10440" s="418"/>
      <c r="S10440" s="367"/>
      <c r="T10440" s="367"/>
      <c r="U10440" s="368"/>
      <c r="V10440" s="1"/>
      <c r="W10440" s="1"/>
      <c r="X10440" s="1"/>
      <c r="Y10440" s="1"/>
      <c r="Z10440" s="1"/>
      <c r="AA10440" s="1"/>
      <c r="AB10440" s="1"/>
      <c r="AC10440" s="1"/>
    </row>
    <row r="10441" spans="1:29" ht="15" customHeight="1" x14ac:dyDescent="0.25">
      <c r="A10441" s="342"/>
      <c r="B10441" s="417"/>
      <c r="C10441" s="418"/>
      <c r="S10441" s="367"/>
      <c r="T10441" s="367"/>
      <c r="U10441" s="368"/>
      <c r="V10441" s="1"/>
      <c r="W10441" s="1"/>
      <c r="X10441" s="1"/>
      <c r="Y10441" s="1"/>
      <c r="Z10441" s="1"/>
      <c r="AA10441" s="1"/>
      <c r="AB10441" s="1"/>
      <c r="AC10441" s="1"/>
    </row>
    <row r="10442" spans="1:29" ht="15" customHeight="1" x14ac:dyDescent="0.25">
      <c r="A10442" s="342"/>
      <c r="B10442" s="417"/>
      <c r="C10442" s="418"/>
      <c r="S10442" s="367"/>
      <c r="T10442" s="367"/>
      <c r="U10442" s="368"/>
      <c r="V10442" s="1"/>
      <c r="W10442" s="1"/>
      <c r="X10442" s="1"/>
      <c r="Y10442" s="1"/>
      <c r="Z10442" s="1"/>
      <c r="AA10442" s="1"/>
      <c r="AB10442" s="1"/>
      <c r="AC10442" s="1"/>
    </row>
    <row r="10443" spans="1:29" ht="15" customHeight="1" x14ac:dyDescent="0.25">
      <c r="A10443" s="342"/>
      <c r="B10443" s="417"/>
      <c r="C10443" s="418"/>
      <c r="S10443" s="367"/>
      <c r="T10443" s="367"/>
      <c r="U10443" s="368"/>
      <c r="V10443" s="1"/>
      <c r="W10443" s="1"/>
      <c r="X10443" s="1"/>
      <c r="Y10443" s="1"/>
      <c r="Z10443" s="1"/>
      <c r="AA10443" s="1"/>
      <c r="AB10443" s="1"/>
      <c r="AC10443" s="1"/>
    </row>
    <row r="10444" spans="1:29" ht="15" customHeight="1" x14ac:dyDescent="0.25">
      <c r="A10444" s="342"/>
      <c r="B10444" s="417"/>
      <c r="C10444" s="418"/>
      <c r="S10444" s="367"/>
      <c r="T10444" s="367"/>
      <c r="U10444" s="368"/>
      <c r="V10444" s="1"/>
      <c r="W10444" s="1"/>
      <c r="X10444" s="1"/>
      <c r="Y10444" s="1"/>
      <c r="Z10444" s="1"/>
      <c r="AA10444" s="1"/>
      <c r="AB10444" s="1"/>
      <c r="AC10444" s="1"/>
    </row>
    <row r="10445" spans="1:29" ht="15" customHeight="1" x14ac:dyDescent="0.25">
      <c r="A10445" s="342"/>
      <c r="B10445" s="417"/>
      <c r="C10445" s="418"/>
      <c r="S10445" s="367"/>
      <c r="T10445" s="367"/>
      <c r="U10445" s="368"/>
      <c r="V10445" s="1"/>
      <c r="W10445" s="1"/>
      <c r="X10445" s="1"/>
      <c r="Y10445" s="1"/>
      <c r="Z10445" s="1"/>
      <c r="AA10445" s="1"/>
      <c r="AB10445" s="1"/>
      <c r="AC10445" s="1"/>
    </row>
    <row r="10446" spans="1:29" ht="15" customHeight="1" x14ac:dyDescent="0.25">
      <c r="A10446" s="342"/>
      <c r="B10446" s="417"/>
      <c r="C10446" s="418"/>
      <c r="S10446" s="367"/>
      <c r="T10446" s="367"/>
      <c r="U10446" s="368"/>
      <c r="V10446" s="1"/>
      <c r="W10446" s="1"/>
      <c r="X10446" s="1"/>
      <c r="Y10446" s="1"/>
      <c r="Z10446" s="1"/>
      <c r="AA10446" s="1"/>
      <c r="AB10446" s="1"/>
      <c r="AC10446" s="1"/>
    </row>
    <row r="10447" spans="1:29" ht="15" customHeight="1" x14ac:dyDescent="0.25">
      <c r="A10447" s="342"/>
      <c r="B10447" s="417"/>
      <c r="C10447" s="418"/>
      <c r="S10447" s="367"/>
      <c r="T10447" s="367"/>
      <c r="U10447" s="368"/>
      <c r="V10447" s="1"/>
      <c r="W10447" s="1"/>
      <c r="X10447" s="1"/>
      <c r="Y10447" s="1"/>
      <c r="Z10447" s="1"/>
      <c r="AA10447" s="1"/>
      <c r="AB10447" s="1"/>
      <c r="AC10447" s="1"/>
    </row>
    <row r="10448" spans="1:29" ht="15" customHeight="1" x14ac:dyDescent="0.25">
      <c r="A10448" s="342"/>
      <c r="B10448" s="417"/>
      <c r="C10448" s="418"/>
      <c r="S10448" s="367"/>
      <c r="T10448" s="367"/>
      <c r="U10448" s="368"/>
      <c r="V10448" s="1"/>
      <c r="W10448" s="1"/>
      <c r="X10448" s="1"/>
      <c r="Y10448" s="1"/>
      <c r="Z10448" s="1"/>
      <c r="AA10448" s="1"/>
      <c r="AB10448" s="1"/>
      <c r="AC10448" s="1"/>
    </row>
    <row r="10449" spans="1:29" ht="15" customHeight="1" x14ac:dyDescent="0.25">
      <c r="A10449" s="342"/>
      <c r="B10449" s="417"/>
      <c r="C10449" s="418"/>
      <c r="S10449" s="367"/>
      <c r="T10449" s="367"/>
      <c r="U10449" s="368"/>
      <c r="V10449" s="1"/>
      <c r="W10449" s="1"/>
      <c r="X10449" s="1"/>
      <c r="Y10449" s="1"/>
      <c r="Z10449" s="1"/>
      <c r="AA10449" s="1"/>
      <c r="AB10449" s="1"/>
      <c r="AC10449" s="1"/>
    </row>
    <row r="10450" spans="1:29" ht="15" customHeight="1" x14ac:dyDescent="0.25">
      <c r="A10450" s="342"/>
      <c r="B10450" s="417"/>
      <c r="C10450" s="418"/>
      <c r="S10450" s="367"/>
      <c r="T10450" s="367"/>
      <c r="U10450" s="368"/>
      <c r="V10450" s="1"/>
      <c r="W10450" s="1"/>
      <c r="X10450" s="1"/>
      <c r="Y10450" s="1"/>
      <c r="Z10450" s="1"/>
      <c r="AA10450" s="1"/>
      <c r="AB10450" s="1"/>
      <c r="AC10450" s="1"/>
    </row>
    <row r="10451" spans="1:29" ht="15" customHeight="1" x14ac:dyDescent="0.25">
      <c r="A10451" s="342"/>
      <c r="B10451" s="417"/>
      <c r="C10451" s="418"/>
      <c r="S10451" s="367"/>
      <c r="T10451" s="367"/>
      <c r="U10451" s="368"/>
      <c r="V10451" s="1"/>
      <c r="W10451" s="1"/>
      <c r="X10451" s="1"/>
      <c r="Y10451" s="1"/>
      <c r="Z10451" s="1"/>
      <c r="AA10451" s="1"/>
      <c r="AB10451" s="1"/>
      <c r="AC10451" s="1"/>
    </row>
    <row r="10452" spans="1:29" ht="15" customHeight="1" x14ac:dyDescent="0.25">
      <c r="A10452" s="342"/>
      <c r="B10452" s="417"/>
      <c r="C10452" s="418"/>
      <c r="S10452" s="367"/>
      <c r="T10452" s="367"/>
      <c r="U10452" s="368"/>
      <c r="V10452" s="1"/>
      <c r="W10452" s="1"/>
      <c r="X10452" s="1"/>
      <c r="Y10452" s="1"/>
      <c r="Z10452" s="1"/>
      <c r="AA10452" s="1"/>
      <c r="AB10452" s="1"/>
      <c r="AC10452" s="1"/>
    </row>
    <row r="10453" spans="1:29" ht="15" customHeight="1" x14ac:dyDescent="0.25">
      <c r="A10453" s="342"/>
      <c r="B10453" s="417"/>
      <c r="C10453" s="418"/>
      <c r="S10453" s="367"/>
      <c r="T10453" s="367"/>
      <c r="U10453" s="368"/>
      <c r="V10453" s="1"/>
      <c r="W10453" s="1"/>
      <c r="X10453" s="1"/>
      <c r="Y10453" s="1"/>
      <c r="Z10453" s="1"/>
      <c r="AA10453" s="1"/>
      <c r="AB10453" s="1"/>
      <c r="AC10453" s="1"/>
    </row>
    <row r="10454" spans="1:29" ht="15" customHeight="1" x14ac:dyDescent="0.25">
      <c r="A10454" s="342"/>
      <c r="B10454" s="417"/>
      <c r="C10454" s="418"/>
      <c r="S10454" s="367"/>
      <c r="T10454" s="367"/>
      <c r="U10454" s="368"/>
      <c r="V10454" s="1"/>
      <c r="W10454" s="1"/>
      <c r="X10454" s="1"/>
      <c r="Y10454" s="1"/>
      <c r="Z10454" s="1"/>
      <c r="AA10454" s="1"/>
      <c r="AB10454" s="1"/>
      <c r="AC10454" s="1"/>
    </row>
    <row r="10455" spans="1:29" ht="15" customHeight="1" x14ac:dyDescent="0.25">
      <c r="A10455" s="342"/>
      <c r="B10455" s="417"/>
      <c r="C10455" s="418"/>
      <c r="S10455" s="367"/>
      <c r="T10455" s="367"/>
      <c r="U10455" s="368"/>
      <c r="V10455" s="1"/>
      <c r="W10455" s="1"/>
      <c r="X10455" s="1"/>
      <c r="Y10455" s="1"/>
      <c r="Z10455" s="1"/>
      <c r="AA10455" s="1"/>
      <c r="AB10455" s="1"/>
      <c r="AC10455" s="1"/>
    </row>
    <row r="10456" spans="1:29" ht="15" customHeight="1" x14ac:dyDescent="0.25">
      <c r="A10456" s="342"/>
      <c r="B10456" s="417"/>
      <c r="C10456" s="418"/>
      <c r="S10456" s="367"/>
      <c r="T10456" s="367"/>
      <c r="U10456" s="368"/>
      <c r="V10456" s="1"/>
      <c r="W10456" s="1"/>
      <c r="X10456" s="1"/>
      <c r="Y10456" s="1"/>
      <c r="Z10456" s="1"/>
      <c r="AA10456" s="1"/>
      <c r="AB10456" s="1"/>
      <c r="AC10456" s="1"/>
    </row>
    <row r="10457" spans="1:29" ht="15" customHeight="1" x14ac:dyDescent="0.25">
      <c r="A10457" s="342"/>
      <c r="B10457" s="417"/>
      <c r="C10457" s="418"/>
      <c r="S10457" s="367"/>
      <c r="T10457" s="367"/>
      <c r="U10457" s="368"/>
      <c r="V10457" s="1"/>
      <c r="W10457" s="1"/>
      <c r="X10457" s="1"/>
      <c r="Y10457" s="1"/>
      <c r="Z10457" s="1"/>
      <c r="AA10457" s="1"/>
      <c r="AB10457" s="1"/>
      <c r="AC10457" s="1"/>
    </row>
    <row r="10458" spans="1:29" ht="15" customHeight="1" x14ac:dyDescent="0.25">
      <c r="A10458" s="342"/>
      <c r="B10458" s="417"/>
      <c r="C10458" s="418"/>
      <c r="S10458" s="367"/>
      <c r="T10458" s="367"/>
      <c r="U10458" s="368"/>
      <c r="V10458" s="1"/>
      <c r="W10458" s="1"/>
      <c r="X10458" s="1"/>
      <c r="Y10458" s="1"/>
      <c r="Z10458" s="1"/>
      <c r="AA10458" s="1"/>
      <c r="AB10458" s="1"/>
      <c r="AC10458" s="1"/>
    </row>
    <row r="10459" spans="1:29" ht="15" customHeight="1" x14ac:dyDescent="0.25">
      <c r="A10459" s="342"/>
      <c r="B10459" s="417"/>
      <c r="C10459" s="418"/>
      <c r="S10459" s="367"/>
      <c r="T10459" s="367"/>
      <c r="U10459" s="368"/>
      <c r="V10459" s="1"/>
      <c r="W10459" s="1"/>
      <c r="X10459" s="1"/>
      <c r="Y10459" s="1"/>
      <c r="Z10459" s="1"/>
      <c r="AA10459" s="1"/>
      <c r="AB10459" s="1"/>
      <c r="AC10459" s="1"/>
    </row>
    <row r="10460" spans="1:29" ht="15" customHeight="1" x14ac:dyDescent="0.25">
      <c r="A10460" s="342"/>
      <c r="B10460" s="417"/>
      <c r="C10460" s="418"/>
      <c r="S10460" s="367"/>
      <c r="T10460" s="367"/>
      <c r="U10460" s="368"/>
      <c r="V10460" s="1"/>
      <c r="W10460" s="1"/>
      <c r="X10460" s="1"/>
      <c r="Y10460" s="1"/>
      <c r="Z10460" s="1"/>
      <c r="AA10460" s="1"/>
      <c r="AB10460" s="1"/>
      <c r="AC10460" s="1"/>
    </row>
    <row r="10461" spans="1:29" ht="15" customHeight="1" x14ac:dyDescent="0.25">
      <c r="A10461" s="342"/>
      <c r="B10461" s="417"/>
      <c r="C10461" s="418"/>
      <c r="S10461" s="367"/>
      <c r="T10461" s="367"/>
      <c r="U10461" s="368"/>
      <c r="V10461" s="1"/>
      <c r="W10461" s="1"/>
      <c r="X10461" s="1"/>
      <c r="Y10461" s="1"/>
      <c r="Z10461" s="1"/>
      <c r="AA10461" s="1"/>
      <c r="AB10461" s="1"/>
      <c r="AC10461" s="1"/>
    </row>
    <row r="10462" spans="1:29" ht="15" customHeight="1" x14ac:dyDescent="0.25">
      <c r="A10462" s="342"/>
      <c r="B10462" s="417"/>
      <c r="C10462" s="418"/>
      <c r="S10462" s="367"/>
      <c r="T10462" s="367"/>
      <c r="U10462" s="368"/>
      <c r="V10462" s="1"/>
      <c r="W10462" s="1"/>
      <c r="X10462" s="1"/>
      <c r="Y10462" s="1"/>
      <c r="Z10462" s="1"/>
      <c r="AA10462" s="1"/>
      <c r="AB10462" s="1"/>
      <c r="AC10462" s="1"/>
    </row>
    <row r="10463" spans="1:29" ht="15" customHeight="1" x14ac:dyDescent="0.25">
      <c r="A10463" s="342"/>
      <c r="B10463" s="417"/>
      <c r="C10463" s="418"/>
      <c r="S10463" s="367"/>
      <c r="T10463" s="367"/>
      <c r="U10463" s="368"/>
      <c r="V10463" s="1"/>
      <c r="W10463" s="1"/>
      <c r="X10463" s="1"/>
      <c r="Y10463" s="1"/>
      <c r="Z10463" s="1"/>
      <c r="AA10463" s="1"/>
      <c r="AB10463" s="1"/>
      <c r="AC10463" s="1"/>
    </row>
    <row r="10464" spans="1:29" ht="15" customHeight="1" x14ac:dyDescent="0.25">
      <c r="A10464" s="342"/>
      <c r="B10464" s="417"/>
      <c r="C10464" s="418"/>
      <c r="S10464" s="367"/>
      <c r="T10464" s="367"/>
      <c r="U10464" s="368"/>
      <c r="V10464" s="1"/>
      <c r="W10464" s="1"/>
      <c r="X10464" s="1"/>
      <c r="Y10464" s="1"/>
      <c r="Z10464" s="1"/>
      <c r="AA10464" s="1"/>
      <c r="AB10464" s="1"/>
      <c r="AC10464" s="1"/>
    </row>
    <row r="10465" spans="1:29" ht="15" customHeight="1" x14ac:dyDescent="0.25">
      <c r="A10465" s="342"/>
      <c r="B10465" s="417"/>
      <c r="C10465" s="418"/>
      <c r="S10465" s="367"/>
      <c r="T10465" s="367"/>
      <c r="U10465" s="368"/>
      <c r="V10465" s="1"/>
      <c r="W10465" s="1"/>
      <c r="X10465" s="1"/>
      <c r="Y10465" s="1"/>
      <c r="Z10465" s="1"/>
      <c r="AA10465" s="1"/>
      <c r="AB10465" s="1"/>
      <c r="AC10465" s="1"/>
    </row>
    <row r="10466" spans="1:29" ht="15" customHeight="1" x14ac:dyDescent="0.25">
      <c r="A10466" s="342"/>
      <c r="B10466" s="417"/>
      <c r="C10466" s="418"/>
      <c r="S10466" s="367"/>
      <c r="T10466" s="367"/>
      <c r="U10466" s="368"/>
      <c r="V10466" s="1"/>
      <c r="W10466" s="1"/>
      <c r="X10466" s="1"/>
      <c r="Y10466" s="1"/>
      <c r="Z10466" s="1"/>
      <c r="AA10466" s="1"/>
      <c r="AB10466" s="1"/>
      <c r="AC10466" s="1"/>
    </row>
    <row r="10467" spans="1:29" ht="15" customHeight="1" x14ac:dyDescent="0.25">
      <c r="A10467" s="342"/>
      <c r="B10467" s="417"/>
      <c r="C10467" s="418"/>
      <c r="S10467" s="367"/>
      <c r="T10467" s="367"/>
      <c r="U10467" s="368"/>
      <c r="V10467" s="1"/>
      <c r="W10467" s="1"/>
      <c r="X10467" s="1"/>
      <c r="Y10467" s="1"/>
      <c r="Z10467" s="1"/>
      <c r="AA10467" s="1"/>
      <c r="AB10467" s="1"/>
      <c r="AC10467" s="1"/>
    </row>
    <row r="10468" spans="1:29" ht="15" customHeight="1" x14ac:dyDescent="0.25">
      <c r="A10468" s="342"/>
      <c r="B10468" s="417"/>
      <c r="C10468" s="418"/>
      <c r="S10468" s="367"/>
      <c r="T10468" s="367"/>
      <c r="U10468" s="368"/>
      <c r="V10468" s="1"/>
      <c r="W10468" s="1"/>
      <c r="X10468" s="1"/>
      <c r="Y10468" s="1"/>
      <c r="Z10468" s="1"/>
      <c r="AA10468" s="1"/>
      <c r="AB10468" s="1"/>
      <c r="AC10468" s="1"/>
    </row>
    <row r="10469" spans="1:29" ht="15" customHeight="1" x14ac:dyDescent="0.25">
      <c r="A10469" s="342"/>
      <c r="B10469" s="417"/>
      <c r="C10469" s="418"/>
      <c r="S10469" s="367"/>
      <c r="T10469" s="367"/>
      <c r="U10469" s="368"/>
      <c r="V10469" s="1"/>
      <c r="W10469" s="1"/>
      <c r="X10469" s="1"/>
      <c r="Y10469" s="1"/>
      <c r="Z10469" s="1"/>
      <c r="AA10469" s="1"/>
      <c r="AB10469" s="1"/>
      <c r="AC10469" s="1"/>
    </row>
    <row r="10470" spans="1:29" ht="15" customHeight="1" x14ac:dyDescent="0.25">
      <c r="A10470" s="342"/>
      <c r="B10470" s="417"/>
      <c r="C10470" s="418"/>
      <c r="S10470" s="367"/>
      <c r="T10470" s="367"/>
      <c r="U10470" s="368"/>
      <c r="V10470" s="1"/>
      <c r="W10470" s="1"/>
      <c r="X10470" s="1"/>
      <c r="Y10470" s="1"/>
      <c r="Z10470" s="1"/>
      <c r="AA10470" s="1"/>
      <c r="AB10470" s="1"/>
      <c r="AC10470" s="1"/>
    </row>
    <row r="10471" spans="1:29" ht="15" customHeight="1" x14ac:dyDescent="0.25">
      <c r="A10471" s="342"/>
      <c r="B10471" s="417"/>
      <c r="C10471" s="418"/>
      <c r="S10471" s="367"/>
      <c r="T10471" s="367"/>
      <c r="U10471" s="368"/>
      <c r="V10471" s="1"/>
      <c r="W10471" s="1"/>
      <c r="X10471" s="1"/>
      <c r="Y10471" s="1"/>
      <c r="Z10471" s="1"/>
      <c r="AA10471" s="1"/>
      <c r="AB10471" s="1"/>
      <c r="AC10471" s="1"/>
    </row>
    <row r="10472" spans="1:29" ht="15" customHeight="1" x14ac:dyDescent="0.25">
      <c r="A10472" s="342"/>
      <c r="B10472" s="417"/>
      <c r="C10472" s="418"/>
      <c r="S10472" s="367"/>
      <c r="T10472" s="367"/>
      <c r="U10472" s="368"/>
      <c r="V10472" s="1"/>
      <c r="W10472" s="1"/>
      <c r="X10472" s="1"/>
      <c r="Y10472" s="1"/>
      <c r="Z10472" s="1"/>
      <c r="AA10472" s="1"/>
      <c r="AB10472" s="1"/>
      <c r="AC10472" s="1"/>
    </row>
    <row r="10473" spans="1:29" ht="15" customHeight="1" x14ac:dyDescent="0.25">
      <c r="A10473" s="342"/>
      <c r="B10473" s="417"/>
      <c r="C10473" s="418"/>
      <c r="S10473" s="367"/>
      <c r="T10473" s="367"/>
      <c r="U10473" s="368"/>
      <c r="V10473" s="1"/>
      <c r="W10473" s="1"/>
      <c r="X10473" s="1"/>
      <c r="Y10473" s="1"/>
      <c r="Z10473" s="1"/>
      <c r="AA10473" s="1"/>
      <c r="AB10473" s="1"/>
      <c r="AC10473" s="1"/>
    </row>
    <row r="10474" spans="1:29" ht="15" customHeight="1" x14ac:dyDescent="0.25">
      <c r="A10474" s="342"/>
      <c r="B10474" s="417"/>
      <c r="C10474" s="418"/>
      <c r="S10474" s="367"/>
      <c r="T10474" s="367"/>
      <c r="U10474" s="368"/>
      <c r="V10474" s="1"/>
      <c r="W10474" s="1"/>
      <c r="X10474" s="1"/>
      <c r="Y10474" s="1"/>
      <c r="Z10474" s="1"/>
      <c r="AA10474" s="1"/>
      <c r="AB10474" s="1"/>
      <c r="AC10474" s="1"/>
    </row>
    <row r="10475" spans="1:29" ht="15" customHeight="1" x14ac:dyDescent="0.25">
      <c r="A10475" s="342"/>
      <c r="B10475" s="417"/>
      <c r="C10475" s="418"/>
      <c r="S10475" s="367"/>
      <c r="T10475" s="367"/>
      <c r="U10475" s="368"/>
      <c r="V10475" s="1"/>
      <c r="W10475" s="1"/>
      <c r="X10475" s="1"/>
      <c r="Y10475" s="1"/>
      <c r="Z10475" s="1"/>
      <c r="AA10475" s="1"/>
      <c r="AB10475" s="1"/>
      <c r="AC10475" s="1"/>
    </row>
    <row r="10476" spans="1:29" ht="15" customHeight="1" x14ac:dyDescent="0.25">
      <c r="A10476" s="342"/>
      <c r="B10476" s="417"/>
      <c r="C10476" s="418"/>
      <c r="S10476" s="367"/>
      <c r="T10476" s="367"/>
      <c r="U10476" s="368"/>
      <c r="V10476" s="1"/>
      <c r="W10476" s="1"/>
      <c r="X10476" s="1"/>
      <c r="Y10476" s="1"/>
      <c r="Z10476" s="1"/>
      <c r="AA10476" s="1"/>
      <c r="AB10476" s="1"/>
      <c r="AC10476" s="1"/>
    </row>
    <row r="10477" spans="1:29" ht="15" customHeight="1" x14ac:dyDescent="0.25">
      <c r="A10477" s="342"/>
      <c r="B10477" s="417"/>
      <c r="C10477" s="418"/>
      <c r="S10477" s="367"/>
      <c r="T10477" s="367"/>
      <c r="U10477" s="368"/>
      <c r="V10477" s="1"/>
      <c r="W10477" s="1"/>
      <c r="X10477" s="1"/>
      <c r="Y10477" s="1"/>
      <c r="Z10477" s="1"/>
      <c r="AA10477" s="1"/>
      <c r="AB10477" s="1"/>
      <c r="AC10477" s="1"/>
    </row>
    <row r="10478" spans="1:29" ht="15" customHeight="1" x14ac:dyDescent="0.25">
      <c r="A10478" s="342"/>
      <c r="B10478" s="417"/>
      <c r="C10478" s="418"/>
      <c r="S10478" s="367"/>
      <c r="T10478" s="367"/>
      <c r="U10478" s="368"/>
      <c r="V10478" s="1"/>
      <c r="W10478" s="1"/>
      <c r="X10478" s="1"/>
      <c r="Y10478" s="1"/>
      <c r="Z10478" s="1"/>
      <c r="AA10478" s="1"/>
      <c r="AB10478" s="1"/>
      <c r="AC10478" s="1"/>
    </row>
    <row r="10479" spans="1:29" ht="15" customHeight="1" x14ac:dyDescent="0.25">
      <c r="A10479" s="342"/>
      <c r="B10479" s="417"/>
      <c r="C10479" s="418"/>
      <c r="S10479" s="367"/>
      <c r="T10479" s="367"/>
      <c r="U10479" s="368"/>
      <c r="V10479" s="1"/>
      <c r="W10479" s="1"/>
      <c r="X10479" s="1"/>
      <c r="Y10479" s="1"/>
      <c r="Z10479" s="1"/>
      <c r="AA10479" s="1"/>
      <c r="AB10479" s="1"/>
      <c r="AC10479" s="1"/>
    </row>
    <row r="10480" spans="1:29" ht="15" customHeight="1" x14ac:dyDescent="0.25">
      <c r="A10480" s="342"/>
      <c r="B10480" s="417"/>
      <c r="C10480" s="418"/>
      <c r="S10480" s="367"/>
      <c r="T10480" s="367"/>
      <c r="U10480" s="368"/>
      <c r="V10480" s="1"/>
      <c r="W10480" s="1"/>
      <c r="X10480" s="1"/>
      <c r="Y10480" s="1"/>
      <c r="Z10480" s="1"/>
      <c r="AA10480" s="1"/>
      <c r="AB10480" s="1"/>
      <c r="AC10480" s="1"/>
    </row>
    <row r="10481" spans="1:29" ht="15" customHeight="1" x14ac:dyDescent="0.25">
      <c r="A10481" s="342"/>
      <c r="B10481" s="417"/>
      <c r="C10481" s="418"/>
      <c r="S10481" s="367"/>
      <c r="T10481" s="367"/>
      <c r="U10481" s="368"/>
      <c r="V10481" s="1"/>
      <c r="W10481" s="1"/>
      <c r="X10481" s="1"/>
      <c r="Y10481" s="1"/>
      <c r="Z10481" s="1"/>
      <c r="AA10481" s="1"/>
      <c r="AB10481" s="1"/>
      <c r="AC10481" s="1"/>
    </row>
    <row r="10482" spans="1:29" ht="15" customHeight="1" x14ac:dyDescent="0.25">
      <c r="A10482" s="342"/>
      <c r="B10482" s="417"/>
      <c r="C10482" s="418"/>
      <c r="S10482" s="367"/>
      <c r="T10482" s="367"/>
      <c r="U10482" s="368"/>
      <c r="V10482" s="1"/>
      <c r="W10482" s="1"/>
      <c r="X10482" s="1"/>
      <c r="Y10482" s="1"/>
      <c r="Z10482" s="1"/>
      <c r="AA10482" s="1"/>
      <c r="AB10482" s="1"/>
      <c r="AC10482" s="1"/>
    </row>
    <row r="10483" spans="1:29" ht="15" customHeight="1" x14ac:dyDescent="0.25">
      <c r="A10483" s="342"/>
      <c r="B10483" s="417"/>
      <c r="C10483" s="418"/>
      <c r="S10483" s="367"/>
      <c r="T10483" s="367"/>
      <c r="U10483" s="368"/>
      <c r="V10483" s="1"/>
      <c r="W10483" s="1"/>
      <c r="X10483" s="1"/>
      <c r="Y10483" s="1"/>
      <c r="Z10483" s="1"/>
      <c r="AA10483" s="1"/>
      <c r="AB10483" s="1"/>
      <c r="AC10483" s="1"/>
    </row>
    <row r="10484" spans="1:29" ht="15" customHeight="1" x14ac:dyDescent="0.25">
      <c r="A10484" s="342"/>
      <c r="B10484" s="417"/>
      <c r="C10484" s="418"/>
      <c r="S10484" s="367"/>
      <c r="T10484" s="367"/>
      <c r="U10484" s="368"/>
      <c r="V10484" s="1"/>
      <c r="W10484" s="1"/>
      <c r="X10484" s="1"/>
      <c r="Y10484" s="1"/>
      <c r="Z10484" s="1"/>
      <c r="AA10484" s="1"/>
      <c r="AB10484" s="1"/>
      <c r="AC10484" s="1"/>
    </row>
    <row r="10485" spans="1:29" ht="15" customHeight="1" x14ac:dyDescent="0.25">
      <c r="A10485" s="342"/>
      <c r="B10485" s="417"/>
      <c r="C10485" s="418"/>
      <c r="S10485" s="367"/>
      <c r="T10485" s="367"/>
      <c r="U10485" s="368"/>
      <c r="V10485" s="1"/>
      <c r="W10485" s="1"/>
      <c r="X10485" s="1"/>
      <c r="Y10485" s="1"/>
      <c r="Z10485" s="1"/>
      <c r="AA10485" s="1"/>
      <c r="AB10485" s="1"/>
      <c r="AC10485" s="1"/>
    </row>
    <row r="10486" spans="1:29" ht="15" customHeight="1" x14ac:dyDescent="0.25">
      <c r="A10486" s="342"/>
      <c r="B10486" s="417"/>
      <c r="C10486" s="418"/>
      <c r="S10486" s="367"/>
      <c r="T10486" s="367"/>
      <c r="U10486" s="368"/>
      <c r="V10486" s="1"/>
      <c r="W10486" s="1"/>
      <c r="X10486" s="1"/>
      <c r="Y10486" s="1"/>
      <c r="Z10486" s="1"/>
      <c r="AA10486" s="1"/>
      <c r="AB10486" s="1"/>
      <c r="AC10486" s="1"/>
    </row>
    <row r="10487" spans="1:29" ht="15" customHeight="1" x14ac:dyDescent="0.25">
      <c r="A10487" s="342"/>
      <c r="B10487" s="417"/>
      <c r="C10487" s="418"/>
      <c r="S10487" s="367"/>
      <c r="T10487" s="367"/>
      <c r="U10487" s="368"/>
      <c r="V10487" s="1"/>
      <c r="W10487" s="1"/>
      <c r="X10487" s="1"/>
      <c r="Y10487" s="1"/>
      <c r="Z10487" s="1"/>
      <c r="AA10487" s="1"/>
      <c r="AB10487" s="1"/>
      <c r="AC10487" s="1"/>
    </row>
    <row r="10488" spans="1:29" ht="15" customHeight="1" x14ac:dyDescent="0.25">
      <c r="A10488" s="342"/>
      <c r="B10488" s="417"/>
      <c r="C10488" s="418"/>
      <c r="S10488" s="367"/>
      <c r="T10488" s="367"/>
      <c r="U10488" s="368"/>
      <c r="V10488" s="1"/>
      <c r="W10488" s="1"/>
      <c r="X10488" s="1"/>
      <c r="Y10488" s="1"/>
      <c r="Z10488" s="1"/>
      <c r="AA10488" s="1"/>
      <c r="AB10488" s="1"/>
      <c r="AC10488" s="1"/>
    </row>
    <row r="10489" spans="1:29" ht="15" customHeight="1" x14ac:dyDescent="0.25">
      <c r="A10489" s="342"/>
      <c r="B10489" s="417"/>
      <c r="C10489" s="418"/>
      <c r="S10489" s="367"/>
      <c r="T10489" s="367"/>
      <c r="U10489" s="368"/>
      <c r="V10489" s="1"/>
      <c r="W10489" s="1"/>
      <c r="X10489" s="1"/>
      <c r="Y10489" s="1"/>
      <c r="Z10489" s="1"/>
      <c r="AA10489" s="1"/>
      <c r="AB10489" s="1"/>
      <c r="AC10489" s="1"/>
    </row>
    <row r="10490" spans="1:29" ht="15" customHeight="1" x14ac:dyDescent="0.25">
      <c r="A10490" s="342"/>
      <c r="B10490" s="417"/>
      <c r="C10490" s="418"/>
      <c r="S10490" s="367"/>
      <c r="T10490" s="367"/>
      <c r="U10490" s="368"/>
      <c r="V10490" s="1"/>
      <c r="W10490" s="1"/>
      <c r="X10490" s="1"/>
      <c r="Y10490" s="1"/>
      <c r="Z10490" s="1"/>
      <c r="AA10490" s="1"/>
      <c r="AB10490" s="1"/>
      <c r="AC10490" s="1"/>
    </row>
    <row r="10491" spans="1:29" ht="15" customHeight="1" x14ac:dyDescent="0.25">
      <c r="A10491" s="342"/>
      <c r="B10491" s="417"/>
      <c r="C10491" s="418"/>
      <c r="S10491" s="367"/>
      <c r="T10491" s="367"/>
      <c r="U10491" s="368"/>
      <c r="V10491" s="1"/>
      <c r="W10491" s="1"/>
      <c r="X10491" s="1"/>
      <c r="Y10491" s="1"/>
      <c r="Z10491" s="1"/>
      <c r="AA10491" s="1"/>
      <c r="AB10491" s="1"/>
      <c r="AC10491" s="1"/>
    </row>
    <row r="10492" spans="1:29" ht="15" customHeight="1" x14ac:dyDescent="0.25">
      <c r="A10492" s="342"/>
      <c r="B10492" s="417"/>
      <c r="C10492" s="418"/>
      <c r="S10492" s="367"/>
      <c r="T10492" s="367"/>
      <c r="U10492" s="368"/>
      <c r="V10492" s="1"/>
      <c r="W10492" s="1"/>
      <c r="X10492" s="1"/>
      <c r="Y10492" s="1"/>
      <c r="Z10492" s="1"/>
      <c r="AA10492" s="1"/>
      <c r="AB10492" s="1"/>
      <c r="AC10492" s="1"/>
    </row>
    <row r="10493" spans="1:29" ht="15" customHeight="1" x14ac:dyDescent="0.25">
      <c r="A10493" s="342"/>
      <c r="B10493" s="417"/>
      <c r="C10493" s="418"/>
      <c r="S10493" s="367"/>
      <c r="T10493" s="367"/>
      <c r="U10493" s="368"/>
      <c r="V10493" s="1"/>
      <c r="W10493" s="1"/>
      <c r="X10493" s="1"/>
      <c r="Y10493" s="1"/>
      <c r="Z10493" s="1"/>
      <c r="AA10493" s="1"/>
      <c r="AB10493" s="1"/>
      <c r="AC10493" s="1"/>
    </row>
    <row r="10494" spans="1:29" ht="15" customHeight="1" x14ac:dyDescent="0.25">
      <c r="A10494" s="342"/>
      <c r="B10494" s="417"/>
      <c r="C10494" s="418"/>
      <c r="S10494" s="367"/>
      <c r="T10494" s="367"/>
      <c r="U10494" s="368"/>
      <c r="V10494" s="1"/>
      <c r="W10494" s="1"/>
      <c r="X10494" s="1"/>
      <c r="Y10494" s="1"/>
      <c r="Z10494" s="1"/>
      <c r="AA10494" s="1"/>
      <c r="AB10494" s="1"/>
      <c r="AC10494" s="1"/>
    </row>
    <row r="10495" spans="1:29" ht="15" customHeight="1" x14ac:dyDescent="0.25">
      <c r="A10495" s="342"/>
      <c r="B10495" s="417"/>
      <c r="C10495" s="418"/>
      <c r="S10495" s="367"/>
      <c r="T10495" s="367"/>
      <c r="U10495" s="368"/>
      <c r="V10495" s="1"/>
      <c r="W10495" s="1"/>
      <c r="X10495" s="1"/>
      <c r="Y10495" s="1"/>
      <c r="Z10495" s="1"/>
      <c r="AA10495" s="1"/>
      <c r="AB10495" s="1"/>
      <c r="AC10495" s="1"/>
    </row>
    <row r="10496" spans="1:29" ht="15" customHeight="1" x14ac:dyDescent="0.25">
      <c r="A10496" s="342"/>
      <c r="B10496" s="417"/>
      <c r="C10496" s="418"/>
      <c r="S10496" s="367"/>
      <c r="T10496" s="367"/>
      <c r="U10496" s="368"/>
      <c r="V10496" s="1"/>
      <c r="W10496" s="1"/>
      <c r="X10496" s="1"/>
      <c r="Y10496" s="1"/>
      <c r="Z10496" s="1"/>
      <c r="AA10496" s="1"/>
      <c r="AB10496" s="1"/>
      <c r="AC10496" s="1"/>
    </row>
    <row r="10497" spans="1:29" ht="15" customHeight="1" x14ac:dyDescent="0.25">
      <c r="A10497" s="342"/>
      <c r="B10497" s="417"/>
      <c r="C10497" s="418"/>
      <c r="S10497" s="367"/>
      <c r="T10497" s="367"/>
      <c r="U10497" s="368"/>
      <c r="V10497" s="1"/>
      <c r="W10497" s="1"/>
      <c r="X10497" s="1"/>
      <c r="Y10497" s="1"/>
      <c r="Z10497" s="1"/>
      <c r="AA10497" s="1"/>
      <c r="AB10497" s="1"/>
      <c r="AC10497" s="1"/>
    </row>
    <row r="10498" spans="1:29" ht="15" customHeight="1" x14ac:dyDescent="0.25">
      <c r="A10498" s="342"/>
      <c r="B10498" s="417"/>
      <c r="C10498" s="418"/>
      <c r="S10498" s="367"/>
      <c r="T10498" s="367"/>
      <c r="U10498" s="368"/>
      <c r="V10498" s="1"/>
      <c r="W10498" s="1"/>
      <c r="X10498" s="1"/>
      <c r="Y10498" s="1"/>
      <c r="Z10498" s="1"/>
      <c r="AA10498" s="1"/>
      <c r="AB10498" s="1"/>
      <c r="AC10498" s="1"/>
    </row>
    <row r="10499" spans="1:29" ht="15" customHeight="1" x14ac:dyDescent="0.25">
      <c r="A10499" s="342"/>
      <c r="B10499" s="417"/>
      <c r="C10499" s="418"/>
      <c r="S10499" s="367"/>
      <c r="T10499" s="367"/>
      <c r="U10499" s="368"/>
      <c r="V10499" s="1"/>
      <c r="W10499" s="1"/>
      <c r="X10499" s="1"/>
      <c r="Y10499" s="1"/>
      <c r="Z10499" s="1"/>
      <c r="AA10499" s="1"/>
      <c r="AB10499" s="1"/>
      <c r="AC10499" s="1"/>
    </row>
    <row r="10500" spans="1:29" ht="15" customHeight="1" x14ac:dyDescent="0.25">
      <c r="A10500" s="342"/>
      <c r="B10500" s="417"/>
      <c r="C10500" s="418"/>
      <c r="S10500" s="367"/>
      <c r="T10500" s="367"/>
      <c r="U10500" s="368"/>
      <c r="V10500" s="1"/>
      <c r="W10500" s="1"/>
      <c r="X10500" s="1"/>
      <c r="Y10500" s="1"/>
      <c r="Z10500" s="1"/>
      <c r="AA10500" s="1"/>
      <c r="AB10500" s="1"/>
      <c r="AC10500" s="1"/>
    </row>
    <row r="10501" spans="1:29" ht="15" customHeight="1" x14ac:dyDescent="0.25">
      <c r="A10501" s="342"/>
      <c r="B10501" s="417"/>
      <c r="C10501" s="418"/>
      <c r="S10501" s="367"/>
      <c r="T10501" s="367"/>
      <c r="U10501" s="368"/>
      <c r="V10501" s="1"/>
      <c r="W10501" s="1"/>
      <c r="X10501" s="1"/>
      <c r="Y10501" s="1"/>
      <c r="Z10501" s="1"/>
      <c r="AA10501" s="1"/>
      <c r="AB10501" s="1"/>
      <c r="AC10501" s="1"/>
    </row>
    <row r="10502" spans="1:29" ht="15" customHeight="1" x14ac:dyDescent="0.25">
      <c r="A10502" s="342"/>
      <c r="B10502" s="417"/>
      <c r="C10502" s="418"/>
      <c r="S10502" s="367"/>
      <c r="T10502" s="367"/>
      <c r="U10502" s="368"/>
      <c r="V10502" s="1"/>
      <c r="W10502" s="1"/>
      <c r="X10502" s="1"/>
      <c r="Y10502" s="1"/>
      <c r="Z10502" s="1"/>
      <c r="AA10502" s="1"/>
      <c r="AB10502" s="1"/>
      <c r="AC10502" s="1"/>
    </row>
    <row r="10503" spans="1:29" ht="15" customHeight="1" x14ac:dyDescent="0.25">
      <c r="A10503" s="342"/>
      <c r="B10503" s="417"/>
      <c r="C10503" s="418"/>
      <c r="S10503" s="367"/>
      <c r="T10503" s="367"/>
      <c r="U10503" s="368"/>
      <c r="V10503" s="1"/>
      <c r="W10503" s="1"/>
      <c r="X10503" s="1"/>
      <c r="Y10503" s="1"/>
      <c r="Z10503" s="1"/>
      <c r="AA10503" s="1"/>
      <c r="AB10503" s="1"/>
      <c r="AC10503" s="1"/>
    </row>
    <row r="10504" spans="1:29" ht="15" customHeight="1" x14ac:dyDescent="0.25">
      <c r="A10504" s="342"/>
      <c r="B10504" s="417"/>
      <c r="C10504" s="418"/>
      <c r="S10504" s="367"/>
      <c r="T10504" s="367"/>
      <c r="U10504" s="368"/>
      <c r="V10504" s="1"/>
      <c r="W10504" s="1"/>
      <c r="X10504" s="1"/>
      <c r="Y10504" s="1"/>
      <c r="Z10504" s="1"/>
      <c r="AA10504" s="1"/>
      <c r="AB10504" s="1"/>
      <c r="AC10504" s="1"/>
    </row>
    <row r="10505" spans="1:29" ht="15" customHeight="1" x14ac:dyDescent="0.25">
      <c r="A10505" s="342"/>
      <c r="B10505" s="417"/>
      <c r="C10505" s="418"/>
      <c r="S10505" s="367"/>
      <c r="T10505" s="367"/>
      <c r="U10505" s="368"/>
      <c r="V10505" s="1"/>
      <c r="W10505" s="1"/>
      <c r="X10505" s="1"/>
      <c r="Y10505" s="1"/>
      <c r="Z10505" s="1"/>
      <c r="AA10505" s="1"/>
      <c r="AB10505" s="1"/>
      <c r="AC10505" s="1"/>
    </row>
    <row r="10506" spans="1:29" ht="15" customHeight="1" x14ac:dyDescent="0.25">
      <c r="A10506" s="342"/>
      <c r="B10506" s="417"/>
      <c r="C10506" s="418"/>
      <c r="S10506" s="367"/>
      <c r="T10506" s="367"/>
      <c r="U10506" s="368"/>
      <c r="V10506" s="1"/>
      <c r="W10506" s="1"/>
      <c r="X10506" s="1"/>
      <c r="Y10506" s="1"/>
      <c r="Z10506" s="1"/>
      <c r="AA10506" s="1"/>
      <c r="AB10506" s="1"/>
      <c r="AC10506" s="1"/>
    </row>
    <row r="10507" spans="1:29" ht="15" customHeight="1" x14ac:dyDescent="0.25">
      <c r="A10507" s="342"/>
      <c r="B10507" s="417"/>
      <c r="C10507" s="418"/>
      <c r="S10507" s="367"/>
      <c r="T10507" s="367"/>
      <c r="U10507" s="368"/>
      <c r="V10507" s="1"/>
      <c r="W10507" s="1"/>
      <c r="X10507" s="1"/>
      <c r="Y10507" s="1"/>
      <c r="Z10507" s="1"/>
      <c r="AA10507" s="1"/>
      <c r="AB10507" s="1"/>
      <c r="AC10507" s="1"/>
    </row>
    <row r="10508" spans="1:29" ht="15" customHeight="1" x14ac:dyDescent="0.25">
      <c r="A10508" s="342"/>
      <c r="B10508" s="417"/>
      <c r="C10508" s="418"/>
      <c r="S10508" s="367"/>
      <c r="T10508" s="367"/>
      <c r="U10508" s="368"/>
      <c r="V10508" s="1"/>
      <c r="W10508" s="1"/>
      <c r="X10508" s="1"/>
      <c r="Y10508" s="1"/>
      <c r="Z10508" s="1"/>
      <c r="AA10508" s="1"/>
      <c r="AB10508" s="1"/>
      <c r="AC10508" s="1"/>
    </row>
    <row r="10509" spans="1:29" ht="15" customHeight="1" x14ac:dyDescent="0.25">
      <c r="A10509" s="342"/>
      <c r="B10509" s="417"/>
      <c r="C10509" s="418"/>
      <c r="S10509" s="367"/>
      <c r="T10509" s="367"/>
      <c r="U10509" s="368"/>
      <c r="V10509" s="1"/>
      <c r="W10509" s="1"/>
      <c r="X10509" s="1"/>
      <c r="Y10509" s="1"/>
      <c r="Z10509" s="1"/>
      <c r="AA10509" s="1"/>
      <c r="AB10509" s="1"/>
      <c r="AC10509" s="1"/>
    </row>
    <row r="10510" spans="1:29" ht="15" customHeight="1" x14ac:dyDescent="0.25">
      <c r="A10510" s="342"/>
      <c r="B10510" s="417"/>
      <c r="C10510" s="418"/>
      <c r="S10510" s="367"/>
      <c r="T10510" s="367"/>
      <c r="U10510" s="368"/>
      <c r="V10510" s="1"/>
      <c r="W10510" s="1"/>
      <c r="X10510" s="1"/>
      <c r="Y10510" s="1"/>
      <c r="Z10510" s="1"/>
      <c r="AA10510" s="1"/>
      <c r="AB10510" s="1"/>
      <c r="AC10510" s="1"/>
    </row>
    <row r="10511" spans="1:29" ht="15" customHeight="1" x14ac:dyDescent="0.25">
      <c r="A10511" s="342"/>
      <c r="B10511" s="417"/>
      <c r="C10511" s="418"/>
      <c r="S10511" s="367"/>
      <c r="T10511" s="367"/>
      <c r="U10511" s="368"/>
      <c r="V10511" s="1"/>
      <c r="W10511" s="1"/>
      <c r="X10511" s="1"/>
      <c r="Y10511" s="1"/>
      <c r="Z10511" s="1"/>
      <c r="AA10511" s="1"/>
      <c r="AB10511" s="1"/>
      <c r="AC10511" s="1"/>
    </row>
    <row r="10512" spans="1:29" ht="15" customHeight="1" x14ac:dyDescent="0.25">
      <c r="A10512" s="342"/>
      <c r="B10512" s="417"/>
      <c r="C10512" s="418"/>
      <c r="S10512" s="367"/>
      <c r="T10512" s="367"/>
      <c r="U10512" s="368"/>
      <c r="V10512" s="1"/>
      <c r="W10512" s="1"/>
      <c r="X10512" s="1"/>
      <c r="Y10512" s="1"/>
      <c r="Z10512" s="1"/>
      <c r="AA10512" s="1"/>
      <c r="AB10512" s="1"/>
      <c r="AC10512" s="1"/>
    </row>
    <row r="10513" spans="1:29" ht="15" customHeight="1" x14ac:dyDescent="0.25">
      <c r="A10513" s="342"/>
      <c r="B10513" s="417"/>
      <c r="C10513" s="418"/>
      <c r="S10513" s="367"/>
      <c r="T10513" s="367"/>
      <c r="U10513" s="368"/>
      <c r="V10513" s="1"/>
      <c r="W10513" s="1"/>
      <c r="X10513" s="1"/>
      <c r="Y10513" s="1"/>
      <c r="Z10513" s="1"/>
      <c r="AA10513" s="1"/>
      <c r="AB10513" s="1"/>
      <c r="AC10513" s="1"/>
    </row>
    <row r="10514" spans="1:29" ht="15" customHeight="1" x14ac:dyDescent="0.25">
      <c r="A10514" s="342"/>
      <c r="B10514" s="417"/>
      <c r="C10514" s="418"/>
      <c r="S10514" s="367"/>
      <c r="T10514" s="367"/>
      <c r="U10514" s="368"/>
      <c r="V10514" s="1"/>
      <c r="W10514" s="1"/>
      <c r="X10514" s="1"/>
      <c r="Y10514" s="1"/>
      <c r="Z10514" s="1"/>
      <c r="AA10514" s="1"/>
      <c r="AB10514" s="1"/>
      <c r="AC10514" s="1"/>
    </row>
    <row r="10515" spans="1:29" ht="15" customHeight="1" x14ac:dyDescent="0.25">
      <c r="A10515" s="342"/>
      <c r="B10515" s="417"/>
      <c r="C10515" s="418"/>
      <c r="S10515" s="367"/>
      <c r="T10515" s="367"/>
      <c r="U10515" s="368"/>
      <c r="V10515" s="1"/>
      <c r="W10515" s="1"/>
      <c r="X10515" s="1"/>
      <c r="Y10515" s="1"/>
      <c r="Z10515" s="1"/>
      <c r="AA10515" s="1"/>
      <c r="AB10515" s="1"/>
      <c r="AC10515" s="1"/>
    </row>
    <row r="10516" spans="1:29" ht="15" customHeight="1" x14ac:dyDescent="0.25">
      <c r="A10516" s="342"/>
      <c r="B10516" s="417"/>
      <c r="C10516" s="418"/>
      <c r="S10516" s="367"/>
      <c r="T10516" s="367"/>
      <c r="U10516" s="368"/>
      <c r="V10516" s="1"/>
      <c r="W10516" s="1"/>
      <c r="X10516" s="1"/>
      <c r="Y10516" s="1"/>
      <c r="Z10516" s="1"/>
      <c r="AA10516" s="1"/>
      <c r="AB10516" s="1"/>
      <c r="AC10516" s="1"/>
    </row>
    <row r="10517" spans="1:29" ht="15" customHeight="1" x14ac:dyDescent="0.25">
      <c r="A10517" s="342"/>
      <c r="B10517" s="417"/>
      <c r="C10517" s="418"/>
      <c r="S10517" s="367"/>
      <c r="T10517" s="367"/>
      <c r="U10517" s="368"/>
      <c r="V10517" s="1"/>
      <c r="W10517" s="1"/>
      <c r="X10517" s="1"/>
      <c r="Y10517" s="1"/>
      <c r="Z10517" s="1"/>
      <c r="AA10517" s="1"/>
      <c r="AB10517" s="1"/>
      <c r="AC10517" s="1"/>
    </row>
    <row r="10518" spans="1:29" ht="15" customHeight="1" x14ac:dyDescent="0.25">
      <c r="A10518" s="342"/>
      <c r="B10518" s="417"/>
      <c r="C10518" s="418"/>
      <c r="S10518" s="367"/>
      <c r="T10518" s="367"/>
      <c r="U10518" s="368"/>
      <c r="V10518" s="1"/>
      <c r="W10518" s="1"/>
      <c r="X10518" s="1"/>
      <c r="Y10518" s="1"/>
      <c r="Z10518" s="1"/>
      <c r="AA10518" s="1"/>
      <c r="AB10518" s="1"/>
      <c r="AC10518" s="1"/>
    </row>
    <row r="10519" spans="1:29" ht="15" customHeight="1" x14ac:dyDescent="0.25">
      <c r="A10519" s="342"/>
      <c r="B10519" s="417"/>
      <c r="C10519" s="418"/>
      <c r="S10519" s="367"/>
      <c r="T10519" s="367"/>
      <c r="U10519" s="368"/>
      <c r="V10519" s="1"/>
      <c r="W10519" s="1"/>
      <c r="X10519" s="1"/>
      <c r="Y10519" s="1"/>
      <c r="Z10519" s="1"/>
      <c r="AA10519" s="1"/>
      <c r="AB10519" s="1"/>
      <c r="AC10519" s="1"/>
    </row>
    <row r="10520" spans="1:29" ht="15" customHeight="1" x14ac:dyDescent="0.25">
      <c r="A10520" s="342"/>
      <c r="B10520" s="417"/>
      <c r="C10520" s="418"/>
      <c r="S10520" s="367"/>
      <c r="T10520" s="367"/>
      <c r="U10520" s="368"/>
      <c r="V10520" s="1"/>
      <c r="W10520" s="1"/>
      <c r="X10520" s="1"/>
      <c r="Y10520" s="1"/>
      <c r="Z10520" s="1"/>
      <c r="AA10520" s="1"/>
      <c r="AB10520" s="1"/>
      <c r="AC10520" s="1"/>
    </row>
    <row r="10521" spans="1:29" ht="15" customHeight="1" x14ac:dyDescent="0.25">
      <c r="A10521" s="342"/>
      <c r="B10521" s="417"/>
      <c r="C10521" s="418"/>
      <c r="S10521" s="367"/>
      <c r="T10521" s="367"/>
      <c r="U10521" s="368"/>
      <c r="V10521" s="1"/>
      <c r="W10521" s="1"/>
      <c r="X10521" s="1"/>
      <c r="Y10521" s="1"/>
      <c r="Z10521" s="1"/>
      <c r="AA10521" s="1"/>
      <c r="AB10521" s="1"/>
      <c r="AC10521" s="1"/>
    </row>
    <row r="10522" spans="1:29" ht="15" customHeight="1" x14ac:dyDescent="0.25">
      <c r="A10522" s="342"/>
      <c r="B10522" s="417"/>
      <c r="C10522" s="418"/>
      <c r="S10522" s="367"/>
      <c r="T10522" s="367"/>
      <c r="U10522" s="368"/>
      <c r="V10522" s="1"/>
      <c r="W10522" s="1"/>
      <c r="X10522" s="1"/>
      <c r="Y10522" s="1"/>
      <c r="Z10522" s="1"/>
      <c r="AA10522" s="1"/>
      <c r="AB10522" s="1"/>
      <c r="AC10522" s="1"/>
    </row>
    <row r="10523" spans="1:29" ht="15" customHeight="1" x14ac:dyDescent="0.25">
      <c r="A10523" s="342"/>
      <c r="B10523" s="417"/>
      <c r="C10523" s="418"/>
      <c r="S10523" s="367"/>
      <c r="T10523" s="367"/>
      <c r="U10523" s="368"/>
      <c r="V10523" s="1"/>
      <c r="W10523" s="1"/>
      <c r="X10523" s="1"/>
      <c r="Y10523" s="1"/>
      <c r="Z10523" s="1"/>
      <c r="AA10523" s="1"/>
      <c r="AB10523" s="1"/>
      <c r="AC10523" s="1"/>
    </row>
    <row r="10524" spans="1:29" ht="15" customHeight="1" x14ac:dyDescent="0.25">
      <c r="A10524" s="342"/>
      <c r="B10524" s="417"/>
      <c r="C10524" s="418"/>
      <c r="S10524" s="367"/>
      <c r="T10524" s="367"/>
      <c r="U10524" s="368"/>
      <c r="V10524" s="1"/>
      <c r="W10524" s="1"/>
      <c r="X10524" s="1"/>
      <c r="Y10524" s="1"/>
      <c r="Z10524" s="1"/>
      <c r="AA10524" s="1"/>
      <c r="AB10524" s="1"/>
      <c r="AC10524" s="1"/>
    </row>
    <row r="10525" spans="1:29" ht="15" customHeight="1" x14ac:dyDescent="0.25">
      <c r="A10525" s="342"/>
      <c r="B10525" s="417"/>
      <c r="C10525" s="418"/>
      <c r="S10525" s="367"/>
      <c r="T10525" s="367"/>
      <c r="U10525" s="368"/>
      <c r="V10525" s="1"/>
      <c r="W10525" s="1"/>
      <c r="X10525" s="1"/>
      <c r="Y10525" s="1"/>
      <c r="Z10525" s="1"/>
      <c r="AA10525" s="1"/>
      <c r="AB10525" s="1"/>
      <c r="AC10525" s="1"/>
    </row>
    <row r="10526" spans="1:29" ht="15" customHeight="1" x14ac:dyDescent="0.25">
      <c r="A10526" s="342"/>
      <c r="B10526" s="417"/>
      <c r="C10526" s="418"/>
      <c r="S10526" s="367"/>
      <c r="T10526" s="367"/>
      <c r="U10526" s="368"/>
      <c r="V10526" s="1"/>
      <c r="W10526" s="1"/>
      <c r="X10526" s="1"/>
      <c r="Y10526" s="1"/>
      <c r="Z10526" s="1"/>
      <c r="AA10526" s="1"/>
      <c r="AB10526" s="1"/>
      <c r="AC10526" s="1"/>
    </row>
    <row r="10527" spans="1:29" ht="15" customHeight="1" x14ac:dyDescent="0.25">
      <c r="A10527" s="342"/>
      <c r="B10527" s="417"/>
      <c r="C10527" s="418"/>
      <c r="S10527" s="367"/>
      <c r="T10527" s="367"/>
      <c r="U10527" s="368"/>
      <c r="V10527" s="1"/>
      <c r="W10527" s="1"/>
      <c r="X10527" s="1"/>
      <c r="Y10527" s="1"/>
      <c r="Z10527" s="1"/>
      <c r="AA10527" s="1"/>
      <c r="AB10527" s="1"/>
      <c r="AC10527" s="1"/>
    </row>
    <row r="10528" spans="1:29" ht="15" customHeight="1" x14ac:dyDescent="0.25">
      <c r="A10528" s="342"/>
      <c r="B10528" s="417"/>
      <c r="C10528" s="418"/>
      <c r="S10528" s="367"/>
      <c r="T10528" s="367"/>
      <c r="U10528" s="368"/>
      <c r="V10528" s="1"/>
      <c r="W10528" s="1"/>
      <c r="X10528" s="1"/>
      <c r="Y10528" s="1"/>
      <c r="Z10528" s="1"/>
      <c r="AA10528" s="1"/>
      <c r="AB10528" s="1"/>
      <c r="AC10528" s="1"/>
    </row>
    <row r="10529" spans="1:29" ht="15" customHeight="1" x14ac:dyDescent="0.25">
      <c r="A10529" s="342"/>
      <c r="B10529" s="417"/>
      <c r="C10529" s="418"/>
      <c r="S10529" s="367"/>
      <c r="T10529" s="367"/>
      <c r="U10529" s="368"/>
      <c r="V10529" s="1"/>
      <c r="W10529" s="1"/>
      <c r="X10529" s="1"/>
      <c r="Y10529" s="1"/>
      <c r="Z10529" s="1"/>
      <c r="AA10529" s="1"/>
      <c r="AB10529" s="1"/>
      <c r="AC10529" s="1"/>
    </row>
    <row r="10530" spans="1:29" ht="15" customHeight="1" x14ac:dyDescent="0.25">
      <c r="A10530" s="342"/>
      <c r="B10530" s="417"/>
      <c r="C10530" s="418"/>
      <c r="S10530" s="367"/>
      <c r="T10530" s="367"/>
      <c r="U10530" s="368"/>
      <c r="V10530" s="1"/>
      <c r="W10530" s="1"/>
      <c r="X10530" s="1"/>
      <c r="Y10530" s="1"/>
      <c r="Z10530" s="1"/>
      <c r="AA10530" s="1"/>
      <c r="AB10530" s="1"/>
      <c r="AC10530" s="1"/>
    </row>
    <row r="10531" spans="1:29" ht="15" customHeight="1" x14ac:dyDescent="0.25">
      <c r="A10531" s="342"/>
      <c r="B10531" s="417"/>
      <c r="C10531" s="418"/>
      <c r="S10531" s="367"/>
      <c r="T10531" s="367"/>
      <c r="U10531" s="368"/>
      <c r="V10531" s="1"/>
      <c r="W10531" s="1"/>
      <c r="X10531" s="1"/>
      <c r="Y10531" s="1"/>
      <c r="Z10531" s="1"/>
      <c r="AA10531" s="1"/>
      <c r="AB10531" s="1"/>
      <c r="AC10531" s="1"/>
    </row>
    <row r="10532" spans="1:29" ht="15" customHeight="1" x14ac:dyDescent="0.25">
      <c r="A10532" s="342"/>
      <c r="B10532" s="417"/>
      <c r="C10532" s="418"/>
      <c r="S10532" s="367"/>
      <c r="T10532" s="367"/>
      <c r="U10532" s="368"/>
      <c r="V10532" s="1"/>
      <c r="W10532" s="1"/>
      <c r="X10532" s="1"/>
      <c r="Y10532" s="1"/>
      <c r="Z10532" s="1"/>
      <c r="AA10532" s="1"/>
      <c r="AB10532" s="1"/>
      <c r="AC10532" s="1"/>
    </row>
    <row r="10533" spans="1:29" ht="15" customHeight="1" x14ac:dyDescent="0.25">
      <c r="A10533" s="342"/>
      <c r="B10533" s="417"/>
      <c r="C10533" s="418"/>
      <c r="S10533" s="367"/>
      <c r="T10533" s="367"/>
      <c r="U10533" s="368"/>
      <c r="V10533" s="1"/>
      <c r="W10533" s="1"/>
      <c r="X10533" s="1"/>
      <c r="Y10533" s="1"/>
      <c r="Z10533" s="1"/>
      <c r="AA10533" s="1"/>
      <c r="AB10533" s="1"/>
      <c r="AC10533" s="1"/>
    </row>
    <row r="10534" spans="1:29" ht="15" customHeight="1" x14ac:dyDescent="0.25">
      <c r="A10534" s="342"/>
      <c r="B10534" s="417"/>
      <c r="C10534" s="418"/>
      <c r="S10534" s="367"/>
      <c r="T10534" s="367"/>
      <c r="U10534" s="368"/>
      <c r="V10534" s="1"/>
      <c r="W10534" s="1"/>
      <c r="X10534" s="1"/>
      <c r="Y10534" s="1"/>
      <c r="Z10534" s="1"/>
      <c r="AA10534" s="1"/>
      <c r="AB10534" s="1"/>
      <c r="AC10534" s="1"/>
    </row>
    <row r="10535" spans="1:29" ht="15" customHeight="1" x14ac:dyDescent="0.25">
      <c r="A10535" s="342"/>
      <c r="B10535" s="417"/>
      <c r="C10535" s="418"/>
      <c r="S10535" s="367"/>
      <c r="T10535" s="367"/>
      <c r="U10535" s="368"/>
      <c r="V10535" s="1"/>
      <c r="W10535" s="1"/>
      <c r="X10535" s="1"/>
      <c r="Y10535" s="1"/>
      <c r="Z10535" s="1"/>
      <c r="AA10535" s="1"/>
      <c r="AB10535" s="1"/>
      <c r="AC10535" s="1"/>
    </row>
    <row r="10536" spans="1:29" ht="15" customHeight="1" x14ac:dyDescent="0.25">
      <c r="A10536" s="342"/>
      <c r="B10536" s="417"/>
      <c r="C10536" s="418"/>
      <c r="S10536" s="367"/>
      <c r="T10536" s="367"/>
      <c r="U10536" s="368"/>
      <c r="V10536" s="1"/>
      <c r="W10536" s="1"/>
      <c r="X10536" s="1"/>
      <c r="Y10536" s="1"/>
      <c r="Z10536" s="1"/>
      <c r="AA10536" s="1"/>
      <c r="AB10536" s="1"/>
      <c r="AC10536" s="1"/>
    </row>
    <row r="10537" spans="1:29" ht="15" customHeight="1" x14ac:dyDescent="0.25">
      <c r="A10537" s="342"/>
      <c r="B10537" s="417"/>
      <c r="C10537" s="418"/>
      <c r="S10537" s="367"/>
      <c r="T10537" s="367"/>
      <c r="U10537" s="368"/>
      <c r="V10537" s="1"/>
      <c r="W10537" s="1"/>
      <c r="X10537" s="1"/>
      <c r="Y10537" s="1"/>
      <c r="Z10537" s="1"/>
      <c r="AA10537" s="1"/>
      <c r="AB10537" s="1"/>
      <c r="AC10537" s="1"/>
    </row>
    <row r="10538" spans="1:29" ht="15" customHeight="1" x14ac:dyDescent="0.25">
      <c r="A10538" s="342"/>
      <c r="B10538" s="417"/>
      <c r="C10538" s="418"/>
      <c r="S10538" s="367"/>
      <c r="T10538" s="367"/>
      <c r="U10538" s="368"/>
      <c r="V10538" s="1"/>
      <c r="W10538" s="1"/>
      <c r="X10538" s="1"/>
      <c r="Y10538" s="1"/>
      <c r="Z10538" s="1"/>
      <c r="AA10538" s="1"/>
      <c r="AB10538" s="1"/>
      <c r="AC10538" s="1"/>
    </row>
    <row r="10539" spans="1:29" ht="15" customHeight="1" x14ac:dyDescent="0.25">
      <c r="A10539" s="342"/>
      <c r="B10539" s="417"/>
      <c r="C10539" s="418"/>
      <c r="S10539" s="367"/>
      <c r="T10539" s="367"/>
      <c r="U10539" s="368"/>
      <c r="V10539" s="1"/>
      <c r="W10539" s="1"/>
      <c r="X10539" s="1"/>
      <c r="Y10539" s="1"/>
      <c r="Z10539" s="1"/>
      <c r="AA10539" s="1"/>
      <c r="AB10539" s="1"/>
      <c r="AC10539" s="1"/>
    </row>
    <row r="10540" spans="1:29" ht="15" customHeight="1" x14ac:dyDescent="0.25">
      <c r="A10540" s="342"/>
      <c r="B10540" s="417"/>
      <c r="C10540" s="418"/>
      <c r="S10540" s="367"/>
      <c r="T10540" s="367"/>
      <c r="U10540" s="368"/>
      <c r="V10540" s="1"/>
      <c r="W10540" s="1"/>
      <c r="X10540" s="1"/>
      <c r="Y10540" s="1"/>
      <c r="Z10540" s="1"/>
      <c r="AA10540" s="1"/>
      <c r="AB10540" s="1"/>
      <c r="AC10540" s="1"/>
    </row>
    <row r="10541" spans="1:29" ht="15" customHeight="1" x14ac:dyDescent="0.25">
      <c r="A10541" s="342"/>
      <c r="B10541" s="417"/>
      <c r="C10541" s="418"/>
      <c r="S10541" s="367"/>
      <c r="T10541" s="367"/>
      <c r="U10541" s="368"/>
      <c r="V10541" s="1"/>
      <c r="W10541" s="1"/>
      <c r="X10541" s="1"/>
      <c r="Y10541" s="1"/>
      <c r="Z10541" s="1"/>
      <c r="AA10541" s="1"/>
      <c r="AB10541" s="1"/>
      <c r="AC10541" s="1"/>
    </row>
    <row r="10542" spans="1:29" ht="15" customHeight="1" x14ac:dyDescent="0.25">
      <c r="A10542" s="342"/>
      <c r="B10542" s="417"/>
      <c r="C10542" s="418"/>
      <c r="S10542" s="367"/>
      <c r="T10542" s="367"/>
      <c r="U10542" s="368"/>
      <c r="V10542" s="1"/>
      <c r="W10542" s="1"/>
      <c r="X10542" s="1"/>
      <c r="Y10542" s="1"/>
      <c r="Z10542" s="1"/>
      <c r="AA10542" s="1"/>
      <c r="AB10542" s="1"/>
      <c r="AC10542" s="1"/>
    </row>
    <row r="10543" spans="1:29" ht="15" customHeight="1" x14ac:dyDescent="0.25">
      <c r="A10543" s="342"/>
      <c r="B10543" s="417"/>
      <c r="C10543" s="418"/>
      <c r="S10543" s="367"/>
      <c r="T10543" s="367"/>
      <c r="U10543" s="368"/>
      <c r="V10543" s="1"/>
      <c r="W10543" s="1"/>
      <c r="X10543" s="1"/>
      <c r="Y10543" s="1"/>
      <c r="Z10543" s="1"/>
      <c r="AA10543" s="1"/>
      <c r="AB10543" s="1"/>
      <c r="AC10543" s="1"/>
    </row>
    <row r="10544" spans="1:29" ht="15" customHeight="1" x14ac:dyDescent="0.25">
      <c r="A10544" s="342"/>
      <c r="B10544" s="417"/>
      <c r="C10544" s="418"/>
      <c r="S10544" s="367"/>
      <c r="T10544" s="367"/>
      <c r="U10544" s="368"/>
      <c r="V10544" s="1"/>
      <c r="W10544" s="1"/>
      <c r="X10544" s="1"/>
      <c r="Y10544" s="1"/>
      <c r="Z10544" s="1"/>
      <c r="AA10544" s="1"/>
      <c r="AB10544" s="1"/>
      <c r="AC10544" s="1"/>
    </row>
    <row r="10545" spans="1:29" ht="15" customHeight="1" x14ac:dyDescent="0.25">
      <c r="A10545" s="342"/>
      <c r="B10545" s="417"/>
      <c r="C10545" s="418"/>
      <c r="S10545" s="367"/>
      <c r="T10545" s="367"/>
      <c r="U10545" s="368"/>
      <c r="V10545" s="1"/>
      <c r="W10545" s="1"/>
      <c r="X10545" s="1"/>
      <c r="Y10545" s="1"/>
      <c r="Z10545" s="1"/>
      <c r="AA10545" s="1"/>
      <c r="AB10545" s="1"/>
      <c r="AC10545" s="1"/>
    </row>
    <row r="10546" spans="1:29" ht="15" customHeight="1" x14ac:dyDescent="0.25">
      <c r="A10546" s="342"/>
      <c r="B10546" s="417"/>
      <c r="C10546" s="418"/>
      <c r="S10546" s="367"/>
      <c r="T10546" s="367"/>
      <c r="U10546" s="368"/>
      <c r="V10546" s="1"/>
      <c r="W10546" s="1"/>
      <c r="X10546" s="1"/>
      <c r="Y10546" s="1"/>
      <c r="Z10546" s="1"/>
      <c r="AA10546" s="1"/>
      <c r="AB10546" s="1"/>
      <c r="AC10546" s="1"/>
    </row>
    <row r="10547" spans="1:29" ht="15" customHeight="1" x14ac:dyDescent="0.25">
      <c r="A10547" s="342"/>
      <c r="B10547" s="417"/>
      <c r="C10547" s="418"/>
      <c r="S10547" s="367"/>
      <c r="T10547" s="367"/>
      <c r="U10547" s="368"/>
      <c r="V10547" s="1"/>
      <c r="W10547" s="1"/>
      <c r="X10547" s="1"/>
      <c r="Y10547" s="1"/>
      <c r="Z10547" s="1"/>
      <c r="AA10547" s="1"/>
      <c r="AB10547" s="1"/>
      <c r="AC10547" s="1"/>
    </row>
    <row r="10548" spans="1:29" ht="15" customHeight="1" x14ac:dyDescent="0.25">
      <c r="A10548" s="342"/>
      <c r="B10548" s="417"/>
      <c r="C10548" s="418"/>
      <c r="S10548" s="367"/>
      <c r="T10548" s="367"/>
      <c r="U10548" s="368"/>
      <c r="V10548" s="1"/>
      <c r="W10548" s="1"/>
      <c r="X10548" s="1"/>
      <c r="Y10548" s="1"/>
      <c r="Z10548" s="1"/>
      <c r="AA10548" s="1"/>
      <c r="AB10548" s="1"/>
      <c r="AC10548" s="1"/>
    </row>
    <row r="10549" spans="1:29" ht="15" customHeight="1" x14ac:dyDescent="0.25">
      <c r="A10549" s="342"/>
      <c r="B10549" s="417"/>
      <c r="C10549" s="418"/>
      <c r="S10549" s="367"/>
      <c r="T10549" s="367"/>
      <c r="U10549" s="368"/>
      <c r="V10549" s="1"/>
      <c r="W10549" s="1"/>
      <c r="X10549" s="1"/>
      <c r="Y10549" s="1"/>
      <c r="Z10549" s="1"/>
      <c r="AA10549" s="1"/>
      <c r="AB10549" s="1"/>
      <c r="AC10549" s="1"/>
    </row>
    <row r="10550" spans="1:29" ht="15" customHeight="1" x14ac:dyDescent="0.25">
      <c r="A10550" s="342"/>
      <c r="B10550" s="417"/>
      <c r="C10550" s="418"/>
      <c r="S10550" s="367"/>
      <c r="T10550" s="367"/>
      <c r="U10550" s="368"/>
      <c r="V10550" s="1"/>
      <c r="W10550" s="1"/>
      <c r="X10550" s="1"/>
      <c r="Y10550" s="1"/>
      <c r="Z10550" s="1"/>
      <c r="AA10550" s="1"/>
      <c r="AB10550" s="1"/>
      <c r="AC10550" s="1"/>
    </row>
    <row r="10551" spans="1:29" ht="15" customHeight="1" x14ac:dyDescent="0.25">
      <c r="A10551" s="342"/>
      <c r="B10551" s="417"/>
      <c r="C10551" s="418"/>
      <c r="S10551" s="367"/>
      <c r="T10551" s="367"/>
      <c r="U10551" s="368"/>
      <c r="V10551" s="1"/>
      <c r="W10551" s="1"/>
      <c r="X10551" s="1"/>
      <c r="Y10551" s="1"/>
      <c r="Z10551" s="1"/>
      <c r="AA10551" s="1"/>
      <c r="AB10551" s="1"/>
      <c r="AC10551" s="1"/>
    </row>
    <row r="10552" spans="1:29" ht="15" customHeight="1" x14ac:dyDescent="0.25">
      <c r="A10552" s="342"/>
      <c r="B10552" s="417"/>
      <c r="C10552" s="418"/>
      <c r="S10552" s="367"/>
      <c r="T10552" s="367"/>
      <c r="U10552" s="368"/>
      <c r="V10552" s="1"/>
      <c r="W10552" s="1"/>
      <c r="X10552" s="1"/>
      <c r="Y10552" s="1"/>
      <c r="Z10552" s="1"/>
      <c r="AA10552" s="1"/>
      <c r="AB10552" s="1"/>
      <c r="AC10552" s="1"/>
    </row>
    <row r="10553" spans="1:29" ht="15" customHeight="1" x14ac:dyDescent="0.25">
      <c r="A10553" s="342"/>
      <c r="B10553" s="417"/>
      <c r="C10553" s="418"/>
      <c r="S10553" s="367"/>
      <c r="T10553" s="367"/>
      <c r="U10553" s="368"/>
      <c r="V10553" s="1"/>
      <c r="W10553" s="1"/>
      <c r="X10553" s="1"/>
      <c r="Y10553" s="1"/>
      <c r="Z10553" s="1"/>
      <c r="AA10553" s="1"/>
      <c r="AB10553" s="1"/>
      <c r="AC10553" s="1"/>
    </row>
    <row r="10554" spans="1:29" ht="15" customHeight="1" x14ac:dyDescent="0.25">
      <c r="A10554" s="342"/>
      <c r="B10554" s="417"/>
      <c r="C10554" s="418"/>
      <c r="S10554" s="367"/>
      <c r="T10554" s="367"/>
      <c r="U10554" s="368"/>
      <c r="V10554" s="1"/>
      <c r="W10554" s="1"/>
      <c r="X10554" s="1"/>
      <c r="Y10554" s="1"/>
      <c r="Z10554" s="1"/>
      <c r="AA10554" s="1"/>
      <c r="AB10554" s="1"/>
      <c r="AC10554" s="1"/>
    </row>
    <row r="10555" spans="1:29" ht="15" customHeight="1" x14ac:dyDescent="0.25">
      <c r="A10555" s="342"/>
      <c r="B10555" s="417"/>
      <c r="C10555" s="418"/>
      <c r="S10555" s="367"/>
      <c r="T10555" s="367"/>
      <c r="U10555" s="368"/>
      <c r="V10555" s="1"/>
      <c r="W10555" s="1"/>
      <c r="X10555" s="1"/>
      <c r="Y10555" s="1"/>
      <c r="Z10555" s="1"/>
      <c r="AA10555" s="1"/>
      <c r="AB10555" s="1"/>
      <c r="AC10555" s="1"/>
    </row>
    <row r="10556" spans="1:29" ht="15" customHeight="1" x14ac:dyDescent="0.25">
      <c r="A10556" s="342"/>
      <c r="B10556" s="417"/>
      <c r="C10556" s="418"/>
      <c r="S10556" s="367"/>
      <c r="T10556" s="367"/>
      <c r="U10556" s="368"/>
      <c r="V10556" s="1"/>
      <c r="W10556" s="1"/>
      <c r="X10556" s="1"/>
      <c r="Y10556" s="1"/>
      <c r="Z10556" s="1"/>
      <c r="AA10556" s="1"/>
      <c r="AB10556" s="1"/>
      <c r="AC10556" s="1"/>
    </row>
    <row r="10557" spans="1:29" ht="15" customHeight="1" x14ac:dyDescent="0.25">
      <c r="A10557" s="342"/>
      <c r="B10557" s="417"/>
      <c r="C10557" s="418"/>
      <c r="S10557" s="367"/>
      <c r="T10557" s="367"/>
      <c r="U10557" s="368"/>
      <c r="V10557" s="1"/>
      <c r="W10557" s="1"/>
      <c r="X10557" s="1"/>
      <c r="Y10557" s="1"/>
      <c r="Z10557" s="1"/>
      <c r="AA10557" s="1"/>
      <c r="AB10557" s="1"/>
      <c r="AC10557" s="1"/>
    </row>
    <row r="10558" spans="1:29" ht="15" customHeight="1" x14ac:dyDescent="0.25">
      <c r="A10558" s="342"/>
      <c r="B10558" s="417"/>
      <c r="C10558" s="418"/>
      <c r="S10558" s="367"/>
      <c r="T10558" s="367"/>
      <c r="U10558" s="368"/>
      <c r="V10558" s="1"/>
      <c r="W10558" s="1"/>
      <c r="X10558" s="1"/>
      <c r="Y10558" s="1"/>
      <c r="Z10558" s="1"/>
      <c r="AA10558" s="1"/>
      <c r="AB10558" s="1"/>
      <c r="AC10558" s="1"/>
    </row>
    <row r="10559" spans="1:29" ht="15" customHeight="1" x14ac:dyDescent="0.25">
      <c r="A10559" s="342"/>
      <c r="B10559" s="417"/>
      <c r="C10559" s="418"/>
      <c r="S10559" s="367"/>
      <c r="T10559" s="367"/>
      <c r="U10559" s="368"/>
      <c r="V10559" s="1"/>
      <c r="W10559" s="1"/>
      <c r="X10559" s="1"/>
      <c r="Y10559" s="1"/>
      <c r="Z10559" s="1"/>
      <c r="AA10559" s="1"/>
      <c r="AB10559" s="1"/>
      <c r="AC10559" s="1"/>
    </row>
    <row r="10560" spans="1:29" ht="15" customHeight="1" x14ac:dyDescent="0.25">
      <c r="A10560" s="342"/>
      <c r="B10560" s="417"/>
      <c r="C10560" s="418"/>
      <c r="S10560" s="367"/>
      <c r="T10560" s="367"/>
      <c r="U10560" s="368"/>
      <c r="V10560" s="1"/>
      <c r="W10560" s="1"/>
      <c r="X10560" s="1"/>
      <c r="Y10560" s="1"/>
      <c r="Z10560" s="1"/>
      <c r="AA10560" s="1"/>
      <c r="AB10560" s="1"/>
      <c r="AC10560" s="1"/>
    </row>
    <row r="10561" spans="1:29" ht="15" customHeight="1" x14ac:dyDescent="0.25">
      <c r="A10561" s="342"/>
      <c r="B10561" s="417"/>
      <c r="C10561" s="418"/>
      <c r="S10561" s="367"/>
      <c r="T10561" s="367"/>
      <c r="U10561" s="368"/>
      <c r="V10561" s="1"/>
      <c r="W10561" s="1"/>
      <c r="X10561" s="1"/>
      <c r="Y10561" s="1"/>
      <c r="Z10561" s="1"/>
      <c r="AA10561" s="1"/>
      <c r="AB10561" s="1"/>
      <c r="AC10561" s="1"/>
    </row>
    <row r="10562" spans="1:29" ht="15" customHeight="1" x14ac:dyDescent="0.25">
      <c r="A10562" s="342"/>
      <c r="B10562" s="417"/>
      <c r="C10562" s="418"/>
      <c r="S10562" s="367"/>
      <c r="T10562" s="367"/>
      <c r="U10562" s="368"/>
      <c r="V10562" s="1"/>
      <c r="W10562" s="1"/>
      <c r="X10562" s="1"/>
      <c r="Y10562" s="1"/>
      <c r="Z10562" s="1"/>
      <c r="AA10562" s="1"/>
      <c r="AB10562" s="1"/>
      <c r="AC10562" s="1"/>
    </row>
    <row r="10563" spans="1:29" ht="15" customHeight="1" x14ac:dyDescent="0.25">
      <c r="A10563" s="342"/>
      <c r="B10563" s="417"/>
      <c r="C10563" s="418"/>
      <c r="S10563" s="367"/>
      <c r="T10563" s="367"/>
      <c r="U10563" s="368"/>
      <c r="V10563" s="1"/>
      <c r="W10563" s="1"/>
      <c r="X10563" s="1"/>
      <c r="Y10563" s="1"/>
      <c r="Z10563" s="1"/>
      <c r="AA10563" s="1"/>
      <c r="AB10563" s="1"/>
      <c r="AC10563" s="1"/>
    </row>
    <row r="10564" spans="1:29" ht="15" customHeight="1" x14ac:dyDescent="0.25">
      <c r="A10564" s="342"/>
      <c r="B10564" s="417"/>
      <c r="C10564" s="418"/>
      <c r="S10564" s="367"/>
      <c r="T10564" s="367"/>
      <c r="U10564" s="368"/>
      <c r="V10564" s="1"/>
      <c r="W10564" s="1"/>
      <c r="X10564" s="1"/>
      <c r="Y10564" s="1"/>
      <c r="Z10564" s="1"/>
      <c r="AA10564" s="1"/>
      <c r="AB10564" s="1"/>
      <c r="AC10564" s="1"/>
    </row>
    <row r="10565" spans="1:29" ht="15" customHeight="1" x14ac:dyDescent="0.25">
      <c r="A10565" s="342"/>
      <c r="B10565" s="417"/>
      <c r="C10565" s="418"/>
      <c r="S10565" s="367"/>
      <c r="T10565" s="367"/>
      <c r="U10565" s="368"/>
      <c r="V10565" s="1"/>
      <c r="W10565" s="1"/>
      <c r="X10565" s="1"/>
      <c r="Y10565" s="1"/>
      <c r="Z10565" s="1"/>
      <c r="AA10565" s="1"/>
      <c r="AB10565" s="1"/>
      <c r="AC10565" s="1"/>
    </row>
    <row r="10566" spans="1:29" ht="15" customHeight="1" x14ac:dyDescent="0.25">
      <c r="A10566" s="342"/>
      <c r="B10566" s="417"/>
      <c r="C10566" s="418"/>
      <c r="S10566" s="367"/>
      <c r="T10566" s="367"/>
      <c r="U10566" s="368"/>
      <c r="V10566" s="1"/>
      <c r="W10566" s="1"/>
      <c r="X10566" s="1"/>
      <c r="Y10566" s="1"/>
      <c r="Z10566" s="1"/>
      <c r="AA10566" s="1"/>
      <c r="AB10566" s="1"/>
      <c r="AC10566" s="1"/>
    </row>
    <row r="10567" spans="1:29" ht="15" customHeight="1" x14ac:dyDescent="0.25">
      <c r="A10567" s="342"/>
      <c r="B10567" s="417"/>
      <c r="C10567" s="418"/>
      <c r="S10567" s="367"/>
      <c r="T10567" s="367"/>
      <c r="U10567" s="368"/>
      <c r="V10567" s="1"/>
      <c r="W10567" s="1"/>
      <c r="X10567" s="1"/>
      <c r="Y10567" s="1"/>
      <c r="Z10567" s="1"/>
      <c r="AA10567" s="1"/>
      <c r="AB10567" s="1"/>
      <c r="AC10567" s="1"/>
    </row>
    <row r="10568" spans="1:29" ht="15" customHeight="1" x14ac:dyDescent="0.25">
      <c r="A10568" s="342"/>
      <c r="B10568" s="417"/>
      <c r="C10568" s="418"/>
      <c r="S10568" s="367"/>
      <c r="T10568" s="367"/>
      <c r="U10568" s="368"/>
      <c r="V10568" s="1"/>
      <c r="W10568" s="1"/>
      <c r="X10568" s="1"/>
      <c r="Y10568" s="1"/>
      <c r="Z10568" s="1"/>
      <c r="AA10568" s="1"/>
      <c r="AB10568" s="1"/>
      <c r="AC10568" s="1"/>
    </row>
    <row r="10569" spans="1:29" ht="15" customHeight="1" x14ac:dyDescent="0.25">
      <c r="A10569" s="342"/>
      <c r="B10569" s="417"/>
      <c r="C10569" s="418"/>
      <c r="S10569" s="367"/>
      <c r="T10569" s="367"/>
      <c r="U10569" s="368"/>
      <c r="V10569" s="1"/>
      <c r="W10569" s="1"/>
      <c r="X10569" s="1"/>
      <c r="Y10569" s="1"/>
      <c r="Z10569" s="1"/>
      <c r="AA10569" s="1"/>
      <c r="AB10569" s="1"/>
      <c r="AC10569" s="1"/>
    </row>
    <row r="10570" spans="1:29" ht="15" customHeight="1" x14ac:dyDescent="0.25">
      <c r="A10570" s="342"/>
      <c r="B10570" s="417"/>
      <c r="C10570" s="418"/>
      <c r="S10570" s="367"/>
      <c r="T10570" s="367"/>
      <c r="U10570" s="368"/>
      <c r="V10570" s="1"/>
      <c r="W10570" s="1"/>
      <c r="X10570" s="1"/>
      <c r="Y10570" s="1"/>
      <c r="Z10570" s="1"/>
      <c r="AA10570" s="1"/>
      <c r="AB10570" s="1"/>
      <c r="AC10570" s="1"/>
    </row>
    <row r="10571" spans="1:29" ht="15" customHeight="1" x14ac:dyDescent="0.25">
      <c r="A10571" s="342"/>
      <c r="B10571" s="417"/>
      <c r="C10571" s="418"/>
      <c r="S10571" s="367"/>
      <c r="T10571" s="367"/>
      <c r="U10571" s="368"/>
      <c r="V10571" s="1"/>
      <c r="W10571" s="1"/>
      <c r="X10571" s="1"/>
      <c r="Y10571" s="1"/>
      <c r="Z10571" s="1"/>
      <c r="AA10571" s="1"/>
      <c r="AB10571" s="1"/>
      <c r="AC10571" s="1"/>
    </row>
    <row r="10572" spans="1:29" ht="15" customHeight="1" x14ac:dyDescent="0.25">
      <c r="A10572" s="342"/>
      <c r="B10572" s="417"/>
      <c r="C10572" s="418"/>
      <c r="S10572" s="367"/>
      <c r="T10572" s="367"/>
      <c r="U10572" s="368"/>
      <c r="V10572" s="1"/>
      <c r="W10572" s="1"/>
      <c r="X10572" s="1"/>
      <c r="Y10572" s="1"/>
      <c r="Z10572" s="1"/>
      <c r="AA10572" s="1"/>
      <c r="AB10572" s="1"/>
      <c r="AC10572" s="1"/>
    </row>
    <row r="10573" spans="1:29" ht="15" customHeight="1" x14ac:dyDescent="0.25">
      <c r="A10573" s="342"/>
      <c r="B10573" s="417"/>
      <c r="C10573" s="418"/>
      <c r="S10573" s="367"/>
      <c r="T10573" s="367"/>
      <c r="U10573" s="368"/>
      <c r="V10573" s="1"/>
      <c r="W10573" s="1"/>
      <c r="X10573" s="1"/>
      <c r="Y10573" s="1"/>
      <c r="Z10573" s="1"/>
      <c r="AA10573" s="1"/>
      <c r="AB10573" s="1"/>
      <c r="AC10573" s="1"/>
    </row>
    <row r="10574" spans="1:29" ht="15" customHeight="1" x14ac:dyDescent="0.25">
      <c r="A10574" s="342"/>
      <c r="B10574" s="417"/>
      <c r="C10574" s="418"/>
      <c r="S10574" s="367"/>
      <c r="T10574" s="367"/>
      <c r="U10574" s="368"/>
      <c r="V10574" s="1"/>
      <c r="W10574" s="1"/>
      <c r="X10574" s="1"/>
      <c r="Y10574" s="1"/>
      <c r="Z10574" s="1"/>
      <c r="AA10574" s="1"/>
      <c r="AB10574" s="1"/>
      <c r="AC10574" s="1"/>
    </row>
    <row r="10575" spans="1:29" ht="15" customHeight="1" x14ac:dyDescent="0.25">
      <c r="A10575" s="342"/>
      <c r="B10575" s="417"/>
      <c r="C10575" s="418"/>
      <c r="S10575" s="367"/>
      <c r="T10575" s="367"/>
      <c r="U10575" s="368"/>
      <c r="V10575" s="1"/>
      <c r="W10575" s="1"/>
      <c r="X10575" s="1"/>
      <c r="Y10575" s="1"/>
      <c r="Z10575" s="1"/>
      <c r="AA10575" s="1"/>
      <c r="AB10575" s="1"/>
      <c r="AC10575" s="1"/>
    </row>
    <row r="10576" spans="1:29" ht="15" customHeight="1" x14ac:dyDescent="0.25">
      <c r="A10576" s="342"/>
      <c r="B10576" s="417"/>
      <c r="C10576" s="418"/>
      <c r="S10576" s="367"/>
      <c r="T10576" s="367"/>
      <c r="U10576" s="368"/>
      <c r="V10576" s="1"/>
      <c r="W10576" s="1"/>
      <c r="X10576" s="1"/>
      <c r="Y10576" s="1"/>
      <c r="Z10576" s="1"/>
      <c r="AA10576" s="1"/>
      <c r="AB10576" s="1"/>
      <c r="AC10576" s="1"/>
    </row>
    <row r="10577" spans="1:29" ht="15" customHeight="1" x14ac:dyDescent="0.25">
      <c r="A10577" s="342"/>
      <c r="B10577" s="417"/>
      <c r="C10577" s="418"/>
      <c r="S10577" s="367"/>
      <c r="T10577" s="367"/>
      <c r="U10577" s="368"/>
      <c r="V10577" s="1"/>
      <c r="W10577" s="1"/>
      <c r="X10577" s="1"/>
      <c r="Y10577" s="1"/>
      <c r="Z10577" s="1"/>
      <c r="AA10577" s="1"/>
      <c r="AB10577" s="1"/>
      <c r="AC10577" s="1"/>
    </row>
    <row r="10578" spans="1:29" ht="15" customHeight="1" x14ac:dyDescent="0.25">
      <c r="A10578" s="342"/>
      <c r="B10578" s="417"/>
      <c r="C10578" s="418"/>
      <c r="S10578" s="367"/>
      <c r="T10578" s="367"/>
      <c r="U10578" s="368"/>
      <c r="V10578" s="1"/>
      <c r="W10578" s="1"/>
      <c r="X10578" s="1"/>
      <c r="Y10578" s="1"/>
      <c r="Z10578" s="1"/>
      <c r="AA10578" s="1"/>
      <c r="AB10578" s="1"/>
      <c r="AC10578" s="1"/>
    </row>
    <row r="10579" spans="1:29" ht="15" customHeight="1" x14ac:dyDescent="0.25">
      <c r="A10579" s="342"/>
      <c r="B10579" s="417"/>
      <c r="C10579" s="418"/>
      <c r="S10579" s="367"/>
      <c r="T10579" s="367"/>
      <c r="U10579" s="368"/>
      <c r="V10579" s="1"/>
      <c r="W10579" s="1"/>
      <c r="X10579" s="1"/>
      <c r="Y10579" s="1"/>
      <c r="Z10579" s="1"/>
      <c r="AA10579" s="1"/>
      <c r="AB10579" s="1"/>
      <c r="AC10579" s="1"/>
    </row>
    <row r="10580" spans="1:29" ht="15" customHeight="1" x14ac:dyDescent="0.25">
      <c r="A10580" s="342"/>
      <c r="B10580" s="417"/>
      <c r="C10580" s="418"/>
      <c r="S10580" s="367"/>
      <c r="T10580" s="367"/>
      <c r="U10580" s="368"/>
      <c r="V10580" s="1"/>
      <c r="W10580" s="1"/>
      <c r="X10580" s="1"/>
      <c r="Y10580" s="1"/>
      <c r="Z10580" s="1"/>
      <c r="AA10580" s="1"/>
      <c r="AB10580" s="1"/>
      <c r="AC10580" s="1"/>
    </row>
    <row r="10581" spans="1:29" ht="15" customHeight="1" x14ac:dyDescent="0.25">
      <c r="A10581" s="342"/>
      <c r="B10581" s="417"/>
      <c r="C10581" s="418"/>
      <c r="S10581" s="367"/>
      <c r="T10581" s="367"/>
      <c r="U10581" s="368"/>
      <c r="V10581" s="1"/>
      <c r="W10581" s="1"/>
      <c r="X10581" s="1"/>
      <c r="Y10581" s="1"/>
      <c r="Z10581" s="1"/>
      <c r="AA10581" s="1"/>
      <c r="AB10581" s="1"/>
      <c r="AC10581" s="1"/>
    </row>
    <row r="10582" spans="1:29" ht="15" customHeight="1" x14ac:dyDescent="0.25">
      <c r="A10582" s="342"/>
      <c r="B10582" s="417"/>
      <c r="C10582" s="418"/>
      <c r="S10582" s="367"/>
      <c r="T10582" s="367"/>
      <c r="U10582" s="368"/>
      <c r="V10582" s="1"/>
      <c r="W10582" s="1"/>
      <c r="X10582" s="1"/>
      <c r="Y10582" s="1"/>
      <c r="Z10582" s="1"/>
      <c r="AA10582" s="1"/>
      <c r="AB10582" s="1"/>
      <c r="AC10582" s="1"/>
    </row>
    <row r="10583" spans="1:29" ht="15" customHeight="1" x14ac:dyDescent="0.25">
      <c r="A10583" s="342"/>
      <c r="B10583" s="417"/>
      <c r="C10583" s="418"/>
      <c r="S10583" s="367"/>
      <c r="T10583" s="367"/>
      <c r="U10583" s="368"/>
      <c r="V10583" s="1"/>
      <c r="W10583" s="1"/>
      <c r="X10583" s="1"/>
      <c r="Y10583" s="1"/>
      <c r="Z10583" s="1"/>
      <c r="AA10583" s="1"/>
      <c r="AB10583" s="1"/>
      <c r="AC10583" s="1"/>
    </row>
    <row r="10584" spans="1:29" ht="15" customHeight="1" x14ac:dyDescent="0.25">
      <c r="A10584" s="342"/>
      <c r="B10584" s="417"/>
      <c r="C10584" s="418"/>
      <c r="S10584" s="367"/>
      <c r="T10584" s="367"/>
      <c r="U10584" s="368"/>
      <c r="V10584" s="1"/>
      <c r="W10584" s="1"/>
      <c r="X10584" s="1"/>
      <c r="Y10584" s="1"/>
      <c r="Z10584" s="1"/>
      <c r="AA10584" s="1"/>
      <c r="AB10584" s="1"/>
      <c r="AC10584" s="1"/>
    </row>
    <row r="10585" spans="1:29" ht="15" customHeight="1" x14ac:dyDescent="0.25">
      <c r="A10585" s="342"/>
      <c r="B10585" s="417"/>
      <c r="C10585" s="418"/>
      <c r="S10585" s="367"/>
      <c r="T10585" s="367"/>
      <c r="U10585" s="368"/>
      <c r="V10585" s="1"/>
      <c r="W10585" s="1"/>
      <c r="X10585" s="1"/>
      <c r="Y10585" s="1"/>
      <c r="Z10585" s="1"/>
      <c r="AA10585" s="1"/>
      <c r="AB10585" s="1"/>
      <c r="AC10585" s="1"/>
    </row>
    <row r="10586" spans="1:29" ht="15" customHeight="1" x14ac:dyDescent="0.25">
      <c r="A10586" s="342"/>
      <c r="B10586" s="417"/>
      <c r="C10586" s="418"/>
      <c r="S10586" s="367"/>
      <c r="T10586" s="367"/>
      <c r="U10586" s="368"/>
      <c r="V10586" s="1"/>
      <c r="W10586" s="1"/>
      <c r="X10586" s="1"/>
      <c r="Y10586" s="1"/>
      <c r="Z10586" s="1"/>
      <c r="AA10586" s="1"/>
      <c r="AB10586" s="1"/>
      <c r="AC10586" s="1"/>
    </row>
    <row r="10587" spans="1:29" ht="15" customHeight="1" x14ac:dyDescent="0.25">
      <c r="A10587" s="342"/>
      <c r="B10587" s="417"/>
      <c r="C10587" s="418"/>
      <c r="S10587" s="367"/>
      <c r="T10587" s="367"/>
      <c r="U10587" s="368"/>
      <c r="V10587" s="1"/>
      <c r="W10587" s="1"/>
      <c r="X10587" s="1"/>
      <c r="Y10587" s="1"/>
      <c r="Z10587" s="1"/>
      <c r="AA10587" s="1"/>
      <c r="AB10587" s="1"/>
      <c r="AC10587" s="1"/>
    </row>
    <row r="10588" spans="1:29" ht="15" customHeight="1" x14ac:dyDescent="0.25">
      <c r="A10588" s="342"/>
      <c r="B10588" s="417"/>
      <c r="C10588" s="418"/>
      <c r="S10588" s="367"/>
      <c r="T10588" s="367"/>
      <c r="U10588" s="368"/>
      <c r="V10588" s="1"/>
      <c r="W10588" s="1"/>
      <c r="X10588" s="1"/>
      <c r="Y10588" s="1"/>
      <c r="Z10588" s="1"/>
      <c r="AA10588" s="1"/>
      <c r="AB10588" s="1"/>
      <c r="AC10588" s="1"/>
    </row>
    <row r="10589" spans="1:29" ht="15" customHeight="1" x14ac:dyDescent="0.25">
      <c r="A10589" s="342"/>
      <c r="B10589" s="417"/>
      <c r="C10589" s="418"/>
      <c r="S10589" s="367"/>
      <c r="T10589" s="367"/>
      <c r="U10589" s="368"/>
      <c r="V10589" s="1"/>
      <c r="W10589" s="1"/>
      <c r="X10589" s="1"/>
      <c r="Y10589" s="1"/>
      <c r="Z10589" s="1"/>
      <c r="AA10589" s="1"/>
      <c r="AB10589" s="1"/>
      <c r="AC10589" s="1"/>
    </row>
    <row r="10590" spans="1:29" ht="15" customHeight="1" x14ac:dyDescent="0.25">
      <c r="A10590" s="342"/>
      <c r="B10590" s="417"/>
      <c r="C10590" s="418"/>
      <c r="S10590" s="367"/>
      <c r="T10590" s="367"/>
      <c r="U10590" s="368"/>
      <c r="V10590" s="1"/>
      <c r="W10590" s="1"/>
      <c r="X10590" s="1"/>
      <c r="Y10590" s="1"/>
      <c r="Z10590" s="1"/>
      <c r="AA10590" s="1"/>
      <c r="AB10590" s="1"/>
      <c r="AC10590" s="1"/>
    </row>
    <row r="10591" spans="1:29" ht="15" customHeight="1" x14ac:dyDescent="0.25">
      <c r="A10591" s="342"/>
      <c r="B10591" s="417"/>
      <c r="C10591" s="418"/>
      <c r="S10591" s="367"/>
      <c r="T10591" s="367"/>
      <c r="U10591" s="368"/>
      <c r="V10591" s="1"/>
      <c r="W10591" s="1"/>
      <c r="X10591" s="1"/>
      <c r="Y10591" s="1"/>
      <c r="Z10591" s="1"/>
      <c r="AA10591" s="1"/>
      <c r="AB10591" s="1"/>
      <c r="AC10591" s="1"/>
    </row>
    <row r="10592" spans="1:29" ht="15" customHeight="1" x14ac:dyDescent="0.25">
      <c r="A10592" s="342"/>
      <c r="B10592" s="417"/>
      <c r="C10592" s="418"/>
      <c r="S10592" s="367"/>
      <c r="T10592" s="367"/>
      <c r="U10592" s="368"/>
      <c r="V10592" s="1"/>
      <c r="W10592" s="1"/>
      <c r="X10592" s="1"/>
      <c r="Y10592" s="1"/>
      <c r="Z10592" s="1"/>
      <c r="AA10592" s="1"/>
      <c r="AB10592" s="1"/>
      <c r="AC10592" s="1"/>
    </row>
    <row r="10593" spans="1:29" ht="15" customHeight="1" x14ac:dyDescent="0.25">
      <c r="A10593" s="342"/>
      <c r="B10593" s="417"/>
      <c r="C10593" s="418"/>
      <c r="S10593" s="367"/>
      <c r="T10593" s="367"/>
      <c r="U10593" s="368"/>
      <c r="V10593" s="1"/>
      <c r="W10593" s="1"/>
      <c r="X10593" s="1"/>
      <c r="Y10593" s="1"/>
      <c r="Z10593" s="1"/>
      <c r="AA10593" s="1"/>
      <c r="AB10593" s="1"/>
      <c r="AC10593" s="1"/>
    </row>
    <row r="10594" spans="1:29" ht="15" customHeight="1" x14ac:dyDescent="0.25">
      <c r="A10594" s="342"/>
      <c r="B10594" s="417"/>
      <c r="C10594" s="418"/>
      <c r="S10594" s="367"/>
      <c r="T10594" s="367"/>
      <c r="U10594" s="368"/>
      <c r="V10594" s="1"/>
      <c r="W10594" s="1"/>
      <c r="X10594" s="1"/>
      <c r="Y10594" s="1"/>
      <c r="Z10594" s="1"/>
      <c r="AA10594" s="1"/>
      <c r="AB10594" s="1"/>
      <c r="AC10594" s="1"/>
    </row>
    <row r="10595" spans="1:29" ht="15" customHeight="1" x14ac:dyDescent="0.25">
      <c r="A10595" s="342"/>
      <c r="B10595" s="417"/>
      <c r="C10595" s="418"/>
      <c r="S10595" s="367"/>
      <c r="T10595" s="367"/>
      <c r="U10595" s="368"/>
      <c r="V10595" s="1"/>
      <c r="W10595" s="1"/>
      <c r="X10595" s="1"/>
      <c r="Y10595" s="1"/>
      <c r="Z10595" s="1"/>
      <c r="AA10595" s="1"/>
      <c r="AB10595" s="1"/>
      <c r="AC10595" s="1"/>
    </row>
    <row r="10596" spans="1:29" ht="15" customHeight="1" x14ac:dyDescent="0.25">
      <c r="A10596" s="342"/>
      <c r="B10596" s="417"/>
      <c r="C10596" s="418"/>
      <c r="S10596" s="367"/>
      <c r="T10596" s="367"/>
      <c r="U10596" s="368"/>
      <c r="V10596" s="1"/>
      <c r="W10596" s="1"/>
      <c r="X10596" s="1"/>
      <c r="Y10596" s="1"/>
      <c r="Z10596" s="1"/>
      <c r="AA10596" s="1"/>
      <c r="AB10596" s="1"/>
      <c r="AC10596" s="1"/>
    </row>
    <row r="10597" spans="1:29" ht="15" customHeight="1" x14ac:dyDescent="0.25">
      <c r="A10597" s="342"/>
      <c r="B10597" s="417"/>
      <c r="C10597" s="418"/>
      <c r="S10597" s="367"/>
      <c r="T10597" s="367"/>
      <c r="U10597" s="368"/>
      <c r="V10597" s="1"/>
      <c r="W10597" s="1"/>
      <c r="X10597" s="1"/>
      <c r="Y10597" s="1"/>
      <c r="Z10597" s="1"/>
      <c r="AA10597" s="1"/>
      <c r="AB10597" s="1"/>
      <c r="AC10597" s="1"/>
    </row>
    <row r="10598" spans="1:29" ht="15" customHeight="1" x14ac:dyDescent="0.25">
      <c r="A10598" s="342"/>
      <c r="B10598" s="417"/>
      <c r="C10598" s="418"/>
      <c r="S10598" s="367"/>
      <c r="T10598" s="367"/>
      <c r="U10598" s="368"/>
      <c r="V10598" s="1"/>
      <c r="W10598" s="1"/>
      <c r="X10598" s="1"/>
      <c r="Y10598" s="1"/>
      <c r="Z10598" s="1"/>
      <c r="AA10598" s="1"/>
      <c r="AB10598" s="1"/>
      <c r="AC10598" s="1"/>
    </row>
    <row r="10599" spans="1:29" ht="15" customHeight="1" x14ac:dyDescent="0.25">
      <c r="A10599" s="342"/>
      <c r="B10599" s="417"/>
      <c r="C10599" s="418"/>
      <c r="S10599" s="367"/>
      <c r="T10599" s="367"/>
      <c r="U10599" s="368"/>
      <c r="V10599" s="1"/>
      <c r="W10599" s="1"/>
      <c r="X10599" s="1"/>
      <c r="Y10599" s="1"/>
      <c r="Z10599" s="1"/>
      <c r="AA10599" s="1"/>
      <c r="AB10599" s="1"/>
      <c r="AC10599" s="1"/>
    </row>
    <row r="10600" spans="1:29" ht="15" customHeight="1" x14ac:dyDescent="0.25">
      <c r="A10600" s="342"/>
      <c r="B10600" s="417"/>
      <c r="C10600" s="418"/>
      <c r="S10600" s="367"/>
      <c r="T10600" s="367"/>
      <c r="U10600" s="368"/>
      <c r="V10600" s="1"/>
      <c r="W10600" s="1"/>
      <c r="X10600" s="1"/>
      <c r="Y10600" s="1"/>
      <c r="Z10600" s="1"/>
      <c r="AA10600" s="1"/>
      <c r="AB10600" s="1"/>
      <c r="AC10600" s="1"/>
    </row>
    <row r="10601" spans="1:29" ht="15" customHeight="1" x14ac:dyDescent="0.25">
      <c r="A10601" s="342"/>
      <c r="B10601" s="417"/>
      <c r="C10601" s="418"/>
      <c r="S10601" s="367"/>
      <c r="T10601" s="367"/>
      <c r="U10601" s="368"/>
      <c r="V10601" s="1"/>
      <c r="W10601" s="1"/>
      <c r="X10601" s="1"/>
      <c r="Y10601" s="1"/>
      <c r="Z10601" s="1"/>
      <c r="AA10601" s="1"/>
      <c r="AB10601" s="1"/>
      <c r="AC10601" s="1"/>
    </row>
    <row r="10602" spans="1:29" ht="15" customHeight="1" x14ac:dyDescent="0.25">
      <c r="A10602" s="342"/>
      <c r="B10602" s="417"/>
      <c r="C10602" s="418"/>
      <c r="S10602" s="367"/>
      <c r="T10602" s="367"/>
      <c r="U10602" s="368"/>
      <c r="V10602" s="1"/>
      <c r="W10602" s="1"/>
      <c r="X10602" s="1"/>
      <c r="Y10602" s="1"/>
      <c r="Z10602" s="1"/>
      <c r="AA10602" s="1"/>
      <c r="AB10602" s="1"/>
      <c r="AC10602" s="1"/>
    </row>
    <row r="10603" spans="1:29" ht="15" customHeight="1" x14ac:dyDescent="0.25">
      <c r="A10603" s="342"/>
      <c r="B10603" s="417"/>
      <c r="C10603" s="418"/>
      <c r="S10603" s="367"/>
      <c r="T10603" s="367"/>
      <c r="U10603" s="368"/>
      <c r="V10603" s="1"/>
      <c r="W10603" s="1"/>
      <c r="X10603" s="1"/>
      <c r="Y10603" s="1"/>
      <c r="Z10603" s="1"/>
      <c r="AA10603" s="1"/>
      <c r="AB10603" s="1"/>
      <c r="AC10603" s="1"/>
    </row>
    <row r="10604" spans="1:29" ht="15" customHeight="1" x14ac:dyDescent="0.25">
      <c r="A10604" s="342"/>
      <c r="B10604" s="417"/>
      <c r="C10604" s="418"/>
      <c r="S10604" s="367"/>
      <c r="T10604" s="367"/>
      <c r="U10604" s="368"/>
      <c r="V10604" s="1"/>
      <c r="W10604" s="1"/>
      <c r="X10604" s="1"/>
      <c r="Y10604" s="1"/>
      <c r="Z10604" s="1"/>
      <c r="AA10604" s="1"/>
      <c r="AB10604" s="1"/>
      <c r="AC10604" s="1"/>
    </row>
    <row r="10605" spans="1:29" ht="15" customHeight="1" x14ac:dyDescent="0.25">
      <c r="A10605" s="342"/>
      <c r="B10605" s="417"/>
      <c r="C10605" s="418"/>
      <c r="S10605" s="367"/>
      <c r="T10605" s="367"/>
      <c r="U10605" s="368"/>
      <c r="V10605" s="1"/>
      <c r="W10605" s="1"/>
      <c r="X10605" s="1"/>
      <c r="Y10605" s="1"/>
      <c r="Z10605" s="1"/>
      <c r="AA10605" s="1"/>
      <c r="AB10605" s="1"/>
      <c r="AC10605" s="1"/>
    </row>
    <row r="10606" spans="1:29" ht="15" customHeight="1" x14ac:dyDescent="0.25">
      <c r="A10606" s="342"/>
      <c r="B10606" s="417"/>
      <c r="C10606" s="418"/>
      <c r="S10606" s="367"/>
      <c r="T10606" s="367"/>
      <c r="U10606" s="368"/>
      <c r="V10606" s="1"/>
      <c r="W10606" s="1"/>
      <c r="X10606" s="1"/>
      <c r="Y10606" s="1"/>
      <c r="Z10606" s="1"/>
      <c r="AA10606" s="1"/>
      <c r="AB10606" s="1"/>
      <c r="AC10606" s="1"/>
    </row>
    <row r="10607" spans="1:29" ht="15" customHeight="1" x14ac:dyDescent="0.25">
      <c r="A10607" s="342"/>
      <c r="B10607" s="417"/>
      <c r="C10607" s="418"/>
      <c r="S10607" s="367"/>
      <c r="T10607" s="367"/>
      <c r="U10607" s="368"/>
      <c r="V10607" s="1"/>
      <c r="W10607" s="1"/>
      <c r="X10607" s="1"/>
      <c r="Y10607" s="1"/>
      <c r="Z10607" s="1"/>
      <c r="AA10607" s="1"/>
      <c r="AB10607" s="1"/>
      <c r="AC10607" s="1"/>
    </row>
    <row r="10608" spans="1:29" ht="15" customHeight="1" x14ac:dyDescent="0.25">
      <c r="A10608" s="342"/>
      <c r="B10608" s="417"/>
      <c r="C10608" s="418"/>
      <c r="S10608" s="367"/>
      <c r="T10608" s="367"/>
      <c r="U10608" s="368"/>
      <c r="V10608" s="1"/>
      <c r="W10608" s="1"/>
      <c r="X10608" s="1"/>
      <c r="Y10608" s="1"/>
      <c r="Z10608" s="1"/>
      <c r="AA10608" s="1"/>
      <c r="AB10608" s="1"/>
      <c r="AC10608" s="1"/>
    </row>
    <row r="10609" spans="1:29" ht="15" customHeight="1" x14ac:dyDescent="0.25">
      <c r="A10609" s="342"/>
      <c r="B10609" s="417"/>
      <c r="C10609" s="418"/>
      <c r="S10609" s="367"/>
      <c r="T10609" s="367"/>
      <c r="U10609" s="368"/>
      <c r="V10609" s="1"/>
      <c r="W10609" s="1"/>
      <c r="X10609" s="1"/>
      <c r="Y10609" s="1"/>
      <c r="Z10609" s="1"/>
      <c r="AA10609" s="1"/>
      <c r="AB10609" s="1"/>
      <c r="AC10609" s="1"/>
    </row>
    <row r="10610" spans="1:29" ht="15" customHeight="1" x14ac:dyDescent="0.25">
      <c r="A10610" s="342"/>
      <c r="B10610" s="417"/>
      <c r="C10610" s="418"/>
      <c r="S10610" s="367"/>
      <c r="T10610" s="367"/>
      <c r="U10610" s="368"/>
      <c r="V10610" s="1"/>
      <c r="W10610" s="1"/>
      <c r="X10610" s="1"/>
      <c r="Y10610" s="1"/>
      <c r="Z10610" s="1"/>
      <c r="AA10610" s="1"/>
      <c r="AB10610" s="1"/>
      <c r="AC10610" s="1"/>
    </row>
    <row r="10611" spans="1:29" ht="15" customHeight="1" x14ac:dyDescent="0.25">
      <c r="A10611" s="342"/>
      <c r="B10611" s="417"/>
      <c r="C10611" s="418"/>
      <c r="S10611" s="367"/>
      <c r="T10611" s="367"/>
      <c r="U10611" s="368"/>
      <c r="V10611" s="1"/>
      <c r="W10611" s="1"/>
      <c r="X10611" s="1"/>
      <c r="Y10611" s="1"/>
      <c r="Z10611" s="1"/>
      <c r="AA10611" s="1"/>
      <c r="AB10611" s="1"/>
      <c r="AC10611" s="1"/>
    </row>
    <row r="10612" spans="1:29" ht="15" customHeight="1" x14ac:dyDescent="0.25">
      <c r="A10612" s="342"/>
      <c r="B10612" s="417"/>
      <c r="C10612" s="418"/>
      <c r="S10612" s="367"/>
      <c r="T10612" s="367"/>
      <c r="U10612" s="368"/>
      <c r="V10612" s="1"/>
      <c r="W10612" s="1"/>
      <c r="X10612" s="1"/>
      <c r="Y10612" s="1"/>
      <c r="Z10612" s="1"/>
      <c r="AA10612" s="1"/>
      <c r="AB10612" s="1"/>
      <c r="AC10612" s="1"/>
    </row>
    <row r="10613" spans="1:29" ht="15" customHeight="1" x14ac:dyDescent="0.25">
      <c r="A10613" s="342"/>
      <c r="B10613" s="417"/>
      <c r="C10613" s="418"/>
      <c r="S10613" s="367"/>
      <c r="T10613" s="367"/>
      <c r="U10613" s="368"/>
      <c r="V10613" s="1"/>
      <c r="W10613" s="1"/>
      <c r="X10613" s="1"/>
      <c r="Y10613" s="1"/>
      <c r="Z10613" s="1"/>
      <c r="AA10613" s="1"/>
      <c r="AB10613" s="1"/>
      <c r="AC10613" s="1"/>
    </row>
    <row r="10614" spans="1:29" ht="15" customHeight="1" x14ac:dyDescent="0.25">
      <c r="A10614" s="342"/>
      <c r="B10614" s="417"/>
      <c r="C10614" s="418"/>
      <c r="S10614" s="367"/>
      <c r="T10614" s="367"/>
      <c r="U10614" s="368"/>
      <c r="V10614" s="1"/>
      <c r="W10614" s="1"/>
      <c r="X10614" s="1"/>
      <c r="Y10614" s="1"/>
      <c r="Z10614" s="1"/>
      <c r="AA10614" s="1"/>
      <c r="AB10614" s="1"/>
      <c r="AC10614" s="1"/>
    </row>
    <row r="10615" spans="1:29" ht="15" customHeight="1" x14ac:dyDescent="0.25">
      <c r="A10615" s="342"/>
      <c r="B10615" s="417"/>
      <c r="C10615" s="418"/>
      <c r="S10615" s="367"/>
      <c r="T10615" s="367"/>
      <c r="U10615" s="368"/>
      <c r="V10615" s="1"/>
      <c r="W10615" s="1"/>
      <c r="X10615" s="1"/>
      <c r="Y10615" s="1"/>
      <c r="Z10615" s="1"/>
      <c r="AA10615" s="1"/>
      <c r="AB10615" s="1"/>
      <c r="AC10615" s="1"/>
    </row>
    <row r="10616" spans="1:29" ht="15" customHeight="1" x14ac:dyDescent="0.25">
      <c r="A10616" s="342"/>
      <c r="B10616" s="417"/>
      <c r="C10616" s="418"/>
      <c r="S10616" s="367"/>
      <c r="T10616" s="367"/>
      <c r="U10616" s="368"/>
      <c r="V10616" s="1"/>
      <c r="W10616" s="1"/>
      <c r="X10616" s="1"/>
      <c r="Y10616" s="1"/>
      <c r="Z10616" s="1"/>
      <c r="AA10616" s="1"/>
      <c r="AB10616" s="1"/>
      <c r="AC10616" s="1"/>
    </row>
    <row r="10617" spans="1:29" ht="15" customHeight="1" x14ac:dyDescent="0.25">
      <c r="A10617" s="342"/>
      <c r="B10617" s="417"/>
      <c r="C10617" s="418"/>
      <c r="S10617" s="367"/>
      <c r="T10617" s="367"/>
      <c r="U10617" s="368"/>
      <c r="V10617" s="1"/>
      <c r="W10617" s="1"/>
      <c r="X10617" s="1"/>
      <c r="Y10617" s="1"/>
      <c r="Z10617" s="1"/>
      <c r="AA10617" s="1"/>
      <c r="AB10617" s="1"/>
      <c r="AC10617" s="1"/>
    </row>
    <row r="10618" spans="1:29" ht="15" customHeight="1" x14ac:dyDescent="0.25">
      <c r="A10618" s="342"/>
      <c r="B10618" s="417"/>
      <c r="C10618" s="418"/>
      <c r="S10618" s="367"/>
      <c r="T10618" s="367"/>
      <c r="U10618" s="368"/>
      <c r="V10618" s="1"/>
      <c r="W10618" s="1"/>
      <c r="X10618" s="1"/>
      <c r="Y10618" s="1"/>
      <c r="Z10618" s="1"/>
      <c r="AA10618" s="1"/>
      <c r="AB10618" s="1"/>
      <c r="AC10618" s="1"/>
    </row>
    <row r="10619" spans="1:29" ht="15" customHeight="1" x14ac:dyDescent="0.25">
      <c r="A10619" s="342"/>
      <c r="B10619" s="417"/>
      <c r="C10619" s="418"/>
      <c r="S10619" s="367"/>
      <c r="T10619" s="367"/>
      <c r="U10619" s="368"/>
      <c r="V10619" s="1"/>
      <c r="W10619" s="1"/>
      <c r="X10619" s="1"/>
      <c r="Y10619" s="1"/>
      <c r="Z10619" s="1"/>
      <c r="AA10619" s="1"/>
      <c r="AB10619" s="1"/>
      <c r="AC10619" s="1"/>
    </row>
    <row r="10620" spans="1:29" ht="15" customHeight="1" x14ac:dyDescent="0.25">
      <c r="A10620" s="342"/>
      <c r="B10620" s="417"/>
      <c r="C10620" s="418"/>
      <c r="S10620" s="367"/>
      <c r="T10620" s="367"/>
      <c r="U10620" s="368"/>
      <c r="V10620" s="1"/>
      <c r="W10620" s="1"/>
      <c r="X10620" s="1"/>
      <c r="Y10620" s="1"/>
      <c r="Z10620" s="1"/>
      <c r="AA10620" s="1"/>
      <c r="AB10620" s="1"/>
      <c r="AC10620" s="1"/>
    </row>
    <row r="10621" spans="1:29" ht="15" customHeight="1" x14ac:dyDescent="0.25">
      <c r="A10621" s="342"/>
      <c r="B10621" s="417"/>
      <c r="C10621" s="418"/>
      <c r="S10621" s="367"/>
      <c r="T10621" s="367"/>
      <c r="U10621" s="368"/>
      <c r="V10621" s="1"/>
      <c r="W10621" s="1"/>
      <c r="X10621" s="1"/>
      <c r="Y10621" s="1"/>
      <c r="Z10621" s="1"/>
      <c r="AA10621" s="1"/>
      <c r="AB10621" s="1"/>
      <c r="AC10621" s="1"/>
    </row>
    <row r="10622" spans="1:29" ht="15" customHeight="1" x14ac:dyDescent="0.25">
      <c r="A10622" s="342"/>
      <c r="B10622" s="417"/>
      <c r="C10622" s="418"/>
      <c r="S10622" s="367"/>
      <c r="T10622" s="367"/>
      <c r="U10622" s="368"/>
      <c r="V10622" s="1"/>
      <c r="W10622" s="1"/>
      <c r="X10622" s="1"/>
      <c r="Y10622" s="1"/>
      <c r="Z10622" s="1"/>
      <c r="AA10622" s="1"/>
      <c r="AB10622" s="1"/>
      <c r="AC10622" s="1"/>
    </row>
    <row r="10623" spans="1:29" ht="15" customHeight="1" x14ac:dyDescent="0.25">
      <c r="A10623" s="342"/>
      <c r="B10623" s="417"/>
      <c r="C10623" s="418"/>
      <c r="S10623" s="367"/>
      <c r="T10623" s="367"/>
      <c r="U10623" s="368"/>
      <c r="V10623" s="1"/>
      <c r="W10623" s="1"/>
      <c r="X10623" s="1"/>
      <c r="Y10623" s="1"/>
      <c r="Z10623" s="1"/>
      <c r="AA10623" s="1"/>
      <c r="AB10623" s="1"/>
      <c r="AC10623" s="1"/>
    </row>
    <row r="10624" spans="1:29" ht="15" customHeight="1" x14ac:dyDescent="0.25">
      <c r="A10624" s="342"/>
      <c r="B10624" s="417"/>
      <c r="C10624" s="418"/>
      <c r="S10624" s="367"/>
      <c r="T10624" s="367"/>
      <c r="U10624" s="368"/>
      <c r="V10624" s="1"/>
      <c r="W10624" s="1"/>
      <c r="X10624" s="1"/>
      <c r="Y10624" s="1"/>
      <c r="Z10624" s="1"/>
      <c r="AA10624" s="1"/>
      <c r="AB10624" s="1"/>
      <c r="AC10624" s="1"/>
    </row>
    <row r="10625" spans="1:29" ht="15" customHeight="1" x14ac:dyDescent="0.25">
      <c r="A10625" s="342"/>
      <c r="B10625" s="417"/>
      <c r="C10625" s="418"/>
      <c r="S10625" s="367"/>
      <c r="T10625" s="367"/>
      <c r="U10625" s="368"/>
      <c r="V10625" s="1"/>
      <c r="W10625" s="1"/>
      <c r="X10625" s="1"/>
      <c r="Y10625" s="1"/>
      <c r="Z10625" s="1"/>
      <c r="AA10625" s="1"/>
      <c r="AB10625" s="1"/>
      <c r="AC10625" s="1"/>
    </row>
    <row r="10626" spans="1:29" ht="15" customHeight="1" x14ac:dyDescent="0.25">
      <c r="A10626" s="342"/>
      <c r="B10626" s="417"/>
      <c r="C10626" s="418"/>
      <c r="S10626" s="367"/>
      <c r="T10626" s="367"/>
      <c r="U10626" s="368"/>
      <c r="V10626" s="1"/>
      <c r="W10626" s="1"/>
      <c r="X10626" s="1"/>
      <c r="Y10626" s="1"/>
      <c r="Z10626" s="1"/>
      <c r="AA10626" s="1"/>
      <c r="AB10626" s="1"/>
      <c r="AC10626" s="1"/>
    </row>
    <row r="10627" spans="1:29" ht="15" customHeight="1" x14ac:dyDescent="0.25">
      <c r="A10627" s="342"/>
      <c r="B10627" s="417"/>
      <c r="C10627" s="418"/>
      <c r="S10627" s="367"/>
      <c r="T10627" s="367"/>
      <c r="U10627" s="368"/>
      <c r="V10627" s="1"/>
      <c r="W10627" s="1"/>
      <c r="X10627" s="1"/>
      <c r="Y10627" s="1"/>
      <c r="Z10627" s="1"/>
      <c r="AA10627" s="1"/>
      <c r="AB10627" s="1"/>
      <c r="AC10627" s="1"/>
    </row>
    <row r="10628" spans="1:29" ht="15" customHeight="1" x14ac:dyDescent="0.25">
      <c r="A10628" s="342"/>
      <c r="B10628" s="417"/>
      <c r="C10628" s="418"/>
      <c r="S10628" s="367"/>
      <c r="T10628" s="367"/>
      <c r="U10628" s="368"/>
      <c r="V10628" s="1"/>
      <c r="W10628" s="1"/>
      <c r="X10628" s="1"/>
      <c r="Y10628" s="1"/>
      <c r="Z10628" s="1"/>
      <c r="AA10628" s="1"/>
      <c r="AB10628" s="1"/>
      <c r="AC10628" s="1"/>
    </row>
    <row r="10629" spans="1:29" ht="15" customHeight="1" x14ac:dyDescent="0.25">
      <c r="A10629" s="342"/>
      <c r="B10629" s="417"/>
      <c r="C10629" s="418"/>
      <c r="S10629" s="367"/>
      <c r="T10629" s="367"/>
      <c r="U10629" s="368"/>
      <c r="V10629" s="1"/>
      <c r="W10629" s="1"/>
      <c r="X10629" s="1"/>
      <c r="Y10629" s="1"/>
      <c r="Z10629" s="1"/>
      <c r="AA10629" s="1"/>
      <c r="AB10629" s="1"/>
      <c r="AC10629" s="1"/>
    </row>
    <row r="10630" spans="1:29" ht="15" customHeight="1" x14ac:dyDescent="0.25">
      <c r="A10630" s="342"/>
      <c r="B10630" s="417"/>
      <c r="C10630" s="418"/>
      <c r="S10630" s="367"/>
      <c r="T10630" s="367"/>
      <c r="U10630" s="368"/>
      <c r="V10630" s="1"/>
      <c r="W10630" s="1"/>
      <c r="X10630" s="1"/>
      <c r="Y10630" s="1"/>
      <c r="Z10630" s="1"/>
      <c r="AA10630" s="1"/>
      <c r="AB10630" s="1"/>
      <c r="AC10630" s="1"/>
    </row>
    <row r="10631" spans="1:29" ht="15" customHeight="1" x14ac:dyDescent="0.25">
      <c r="A10631" s="342"/>
      <c r="B10631" s="417"/>
      <c r="C10631" s="418"/>
      <c r="S10631" s="367"/>
      <c r="T10631" s="367"/>
      <c r="U10631" s="368"/>
      <c r="V10631" s="1"/>
      <c r="W10631" s="1"/>
      <c r="X10631" s="1"/>
      <c r="Y10631" s="1"/>
      <c r="Z10631" s="1"/>
      <c r="AA10631" s="1"/>
      <c r="AB10631" s="1"/>
      <c r="AC10631" s="1"/>
    </row>
    <row r="10632" spans="1:29" ht="15" customHeight="1" x14ac:dyDescent="0.25">
      <c r="A10632" s="342"/>
      <c r="B10632" s="417"/>
      <c r="C10632" s="418"/>
      <c r="S10632" s="367"/>
      <c r="T10632" s="367"/>
      <c r="U10632" s="368"/>
      <c r="V10632" s="1"/>
      <c r="W10632" s="1"/>
      <c r="X10632" s="1"/>
      <c r="Y10632" s="1"/>
      <c r="Z10632" s="1"/>
      <c r="AA10632" s="1"/>
      <c r="AB10632" s="1"/>
      <c r="AC10632" s="1"/>
    </row>
    <row r="10633" spans="1:29" ht="15" customHeight="1" x14ac:dyDescent="0.25">
      <c r="A10633" s="342"/>
      <c r="B10633" s="417"/>
      <c r="C10633" s="418"/>
      <c r="S10633" s="367"/>
      <c r="T10633" s="367"/>
      <c r="U10633" s="368"/>
      <c r="V10633" s="1"/>
      <c r="W10633" s="1"/>
      <c r="X10633" s="1"/>
      <c r="Y10633" s="1"/>
      <c r="Z10633" s="1"/>
      <c r="AA10633" s="1"/>
      <c r="AB10633" s="1"/>
      <c r="AC10633" s="1"/>
    </row>
    <row r="10634" spans="1:29" ht="15" customHeight="1" x14ac:dyDescent="0.25">
      <c r="A10634" s="342"/>
      <c r="B10634" s="417"/>
      <c r="C10634" s="418"/>
      <c r="S10634" s="367"/>
      <c r="T10634" s="367"/>
      <c r="U10634" s="368"/>
      <c r="V10634" s="1"/>
      <c r="W10634" s="1"/>
      <c r="X10634" s="1"/>
      <c r="Y10634" s="1"/>
      <c r="Z10634" s="1"/>
      <c r="AA10634" s="1"/>
      <c r="AB10634" s="1"/>
      <c r="AC10634" s="1"/>
    </row>
    <row r="10635" spans="1:29" ht="15" customHeight="1" x14ac:dyDescent="0.25">
      <c r="A10635" s="342"/>
      <c r="B10635" s="417"/>
      <c r="C10635" s="418"/>
      <c r="S10635" s="367"/>
      <c r="T10635" s="367"/>
      <c r="U10635" s="368"/>
      <c r="V10635" s="1"/>
      <c r="W10635" s="1"/>
      <c r="X10635" s="1"/>
      <c r="Y10635" s="1"/>
      <c r="Z10635" s="1"/>
      <c r="AA10635" s="1"/>
      <c r="AB10635" s="1"/>
      <c r="AC10635" s="1"/>
    </row>
    <row r="10636" spans="1:29" ht="15" customHeight="1" x14ac:dyDescent="0.25">
      <c r="A10636" s="342"/>
      <c r="B10636" s="417"/>
      <c r="C10636" s="418"/>
      <c r="S10636" s="367"/>
      <c r="T10636" s="367"/>
      <c r="U10636" s="368"/>
      <c r="V10636" s="1"/>
      <c r="W10636" s="1"/>
      <c r="X10636" s="1"/>
      <c r="Y10636" s="1"/>
      <c r="Z10636" s="1"/>
      <c r="AA10636" s="1"/>
      <c r="AB10636" s="1"/>
      <c r="AC10636" s="1"/>
    </row>
    <row r="10637" spans="1:29" ht="15" customHeight="1" x14ac:dyDescent="0.25">
      <c r="A10637" s="342"/>
      <c r="B10637" s="417"/>
      <c r="C10637" s="418"/>
      <c r="S10637" s="367"/>
      <c r="T10637" s="367"/>
      <c r="U10637" s="368"/>
      <c r="V10637" s="1"/>
      <c r="W10637" s="1"/>
      <c r="X10637" s="1"/>
      <c r="Y10637" s="1"/>
      <c r="Z10637" s="1"/>
      <c r="AA10637" s="1"/>
      <c r="AB10637" s="1"/>
      <c r="AC10637" s="1"/>
    </row>
    <row r="10638" spans="1:29" ht="15" customHeight="1" x14ac:dyDescent="0.25">
      <c r="A10638" s="342"/>
      <c r="B10638" s="417"/>
      <c r="C10638" s="418"/>
      <c r="S10638" s="367"/>
      <c r="T10638" s="367"/>
      <c r="U10638" s="368"/>
      <c r="V10638" s="1"/>
      <c r="W10638" s="1"/>
      <c r="X10638" s="1"/>
      <c r="Y10638" s="1"/>
      <c r="Z10638" s="1"/>
      <c r="AA10638" s="1"/>
      <c r="AB10638" s="1"/>
      <c r="AC10638" s="1"/>
    </row>
    <row r="10639" spans="1:29" ht="15" customHeight="1" x14ac:dyDescent="0.25">
      <c r="A10639" s="342"/>
      <c r="B10639" s="417"/>
      <c r="C10639" s="418"/>
      <c r="S10639" s="367"/>
      <c r="T10639" s="367"/>
      <c r="U10639" s="368"/>
      <c r="V10639" s="1"/>
      <c r="W10639" s="1"/>
      <c r="X10639" s="1"/>
      <c r="Y10639" s="1"/>
      <c r="Z10639" s="1"/>
      <c r="AA10639" s="1"/>
      <c r="AB10639" s="1"/>
      <c r="AC10639" s="1"/>
    </row>
    <row r="10640" spans="1:29" ht="15" customHeight="1" x14ac:dyDescent="0.25">
      <c r="A10640" s="342"/>
      <c r="B10640" s="417"/>
      <c r="C10640" s="418"/>
      <c r="S10640" s="367"/>
      <c r="T10640" s="367"/>
      <c r="U10640" s="368"/>
      <c r="V10640" s="1"/>
      <c r="W10640" s="1"/>
      <c r="X10640" s="1"/>
      <c r="Y10640" s="1"/>
      <c r="Z10640" s="1"/>
      <c r="AA10640" s="1"/>
      <c r="AB10640" s="1"/>
      <c r="AC10640" s="1"/>
    </row>
    <row r="10641" spans="1:29" ht="15" customHeight="1" x14ac:dyDescent="0.25">
      <c r="A10641" s="342"/>
      <c r="B10641" s="417"/>
      <c r="C10641" s="418"/>
      <c r="S10641" s="367"/>
      <c r="T10641" s="367"/>
      <c r="U10641" s="368"/>
      <c r="V10641" s="1"/>
      <c r="W10641" s="1"/>
      <c r="X10641" s="1"/>
      <c r="Y10641" s="1"/>
      <c r="Z10641" s="1"/>
      <c r="AA10641" s="1"/>
      <c r="AB10641" s="1"/>
      <c r="AC10641" s="1"/>
    </row>
    <row r="10642" spans="1:29" ht="15" customHeight="1" x14ac:dyDescent="0.25">
      <c r="A10642" s="342"/>
      <c r="B10642" s="417"/>
      <c r="C10642" s="418"/>
      <c r="S10642" s="367"/>
      <c r="T10642" s="367"/>
      <c r="U10642" s="368"/>
      <c r="V10642" s="1"/>
      <c r="W10642" s="1"/>
      <c r="X10642" s="1"/>
      <c r="Y10642" s="1"/>
      <c r="Z10642" s="1"/>
      <c r="AA10642" s="1"/>
      <c r="AB10642" s="1"/>
      <c r="AC10642" s="1"/>
    </row>
    <row r="10643" spans="1:29" ht="15" customHeight="1" x14ac:dyDescent="0.25">
      <c r="A10643" s="342"/>
      <c r="B10643" s="417"/>
      <c r="C10643" s="418"/>
      <c r="S10643" s="367"/>
      <c r="T10643" s="367"/>
      <c r="U10643" s="368"/>
      <c r="V10643" s="1"/>
      <c r="W10643" s="1"/>
      <c r="X10643" s="1"/>
      <c r="Y10643" s="1"/>
      <c r="Z10643" s="1"/>
      <c r="AA10643" s="1"/>
      <c r="AB10643" s="1"/>
      <c r="AC10643" s="1"/>
    </row>
    <row r="10644" spans="1:29" ht="15" customHeight="1" x14ac:dyDescent="0.25">
      <c r="A10644" s="342"/>
      <c r="B10644" s="417"/>
      <c r="C10644" s="418"/>
      <c r="S10644" s="367"/>
      <c r="T10644" s="367"/>
      <c r="U10644" s="368"/>
      <c r="V10644" s="1"/>
      <c r="W10644" s="1"/>
      <c r="X10644" s="1"/>
      <c r="Y10644" s="1"/>
      <c r="Z10644" s="1"/>
      <c r="AA10644" s="1"/>
      <c r="AB10644" s="1"/>
      <c r="AC10644" s="1"/>
    </row>
    <row r="10645" spans="1:29" ht="15" customHeight="1" x14ac:dyDescent="0.25">
      <c r="A10645" s="342"/>
      <c r="B10645" s="417"/>
      <c r="C10645" s="418"/>
      <c r="S10645" s="367"/>
      <c r="T10645" s="367"/>
      <c r="U10645" s="368"/>
      <c r="V10645" s="1"/>
      <c r="W10645" s="1"/>
      <c r="X10645" s="1"/>
      <c r="Y10645" s="1"/>
      <c r="Z10645" s="1"/>
      <c r="AA10645" s="1"/>
      <c r="AB10645" s="1"/>
      <c r="AC10645" s="1"/>
    </row>
    <row r="10646" spans="1:29" ht="15" customHeight="1" x14ac:dyDescent="0.25">
      <c r="A10646" s="342"/>
      <c r="B10646" s="417"/>
      <c r="C10646" s="418"/>
      <c r="S10646" s="367"/>
      <c r="T10646" s="367"/>
      <c r="U10646" s="368"/>
      <c r="V10646" s="1"/>
      <c r="W10646" s="1"/>
      <c r="X10646" s="1"/>
      <c r="Y10646" s="1"/>
      <c r="Z10646" s="1"/>
      <c r="AA10646" s="1"/>
      <c r="AB10646" s="1"/>
      <c r="AC10646" s="1"/>
    </row>
    <row r="10647" spans="1:29" ht="15" customHeight="1" x14ac:dyDescent="0.25">
      <c r="A10647" s="342"/>
      <c r="B10647" s="417"/>
      <c r="C10647" s="418"/>
      <c r="S10647" s="367"/>
      <c r="T10647" s="367"/>
      <c r="U10647" s="368"/>
      <c r="V10647" s="1"/>
      <c r="W10647" s="1"/>
      <c r="X10647" s="1"/>
      <c r="Y10647" s="1"/>
      <c r="Z10647" s="1"/>
      <c r="AA10647" s="1"/>
      <c r="AB10647" s="1"/>
      <c r="AC10647" s="1"/>
    </row>
    <row r="10648" spans="1:29" ht="15" customHeight="1" x14ac:dyDescent="0.25">
      <c r="A10648" s="342"/>
      <c r="B10648" s="417"/>
      <c r="C10648" s="418"/>
      <c r="S10648" s="367"/>
      <c r="T10648" s="367"/>
      <c r="U10648" s="368"/>
      <c r="V10648" s="1"/>
      <c r="W10648" s="1"/>
      <c r="X10648" s="1"/>
      <c r="Y10648" s="1"/>
      <c r="Z10648" s="1"/>
      <c r="AA10648" s="1"/>
      <c r="AB10648" s="1"/>
      <c r="AC10648" s="1"/>
    </row>
    <row r="10649" spans="1:29" ht="15" customHeight="1" x14ac:dyDescent="0.25">
      <c r="A10649" s="342"/>
      <c r="B10649" s="417"/>
      <c r="C10649" s="418"/>
      <c r="S10649" s="367"/>
      <c r="T10649" s="367"/>
      <c r="U10649" s="368"/>
      <c r="V10649" s="1"/>
      <c r="W10649" s="1"/>
      <c r="X10649" s="1"/>
      <c r="Y10649" s="1"/>
      <c r="Z10649" s="1"/>
      <c r="AA10649" s="1"/>
      <c r="AB10649" s="1"/>
      <c r="AC10649" s="1"/>
    </row>
    <row r="10650" spans="1:29" ht="15" customHeight="1" x14ac:dyDescent="0.25">
      <c r="A10650" s="342"/>
      <c r="B10650" s="417"/>
      <c r="C10650" s="418"/>
      <c r="S10650" s="367"/>
      <c r="T10650" s="367"/>
      <c r="U10650" s="368"/>
      <c r="V10650" s="1"/>
      <c r="W10650" s="1"/>
      <c r="X10650" s="1"/>
      <c r="Y10650" s="1"/>
      <c r="Z10650" s="1"/>
      <c r="AA10650" s="1"/>
      <c r="AB10650" s="1"/>
      <c r="AC10650" s="1"/>
    </row>
    <row r="10651" spans="1:29" ht="15" customHeight="1" x14ac:dyDescent="0.25">
      <c r="A10651" s="342"/>
      <c r="B10651" s="417"/>
      <c r="C10651" s="418"/>
      <c r="S10651" s="367"/>
      <c r="T10651" s="367"/>
      <c r="U10651" s="368"/>
      <c r="V10651" s="1"/>
      <c r="W10651" s="1"/>
      <c r="X10651" s="1"/>
      <c r="Y10651" s="1"/>
      <c r="Z10651" s="1"/>
      <c r="AA10651" s="1"/>
      <c r="AB10651" s="1"/>
      <c r="AC10651" s="1"/>
    </row>
    <row r="10652" spans="1:29" ht="15" customHeight="1" x14ac:dyDescent="0.25">
      <c r="A10652" s="342"/>
      <c r="B10652" s="417"/>
      <c r="C10652" s="418"/>
      <c r="S10652" s="367"/>
      <c r="T10652" s="367"/>
      <c r="U10652" s="368"/>
      <c r="V10652" s="1"/>
      <c r="W10652" s="1"/>
      <c r="X10652" s="1"/>
      <c r="Y10652" s="1"/>
      <c r="Z10652" s="1"/>
      <c r="AA10652" s="1"/>
      <c r="AB10652" s="1"/>
      <c r="AC10652" s="1"/>
    </row>
    <row r="10653" spans="1:29" ht="15" customHeight="1" x14ac:dyDescent="0.25">
      <c r="A10653" s="342"/>
      <c r="B10653" s="417"/>
      <c r="C10653" s="418"/>
      <c r="S10653" s="367"/>
      <c r="T10653" s="367"/>
      <c r="U10653" s="368"/>
      <c r="V10653" s="1"/>
      <c r="W10653" s="1"/>
      <c r="X10653" s="1"/>
      <c r="Y10653" s="1"/>
      <c r="Z10653" s="1"/>
      <c r="AA10653" s="1"/>
      <c r="AB10653" s="1"/>
      <c r="AC10653" s="1"/>
    </row>
    <row r="10654" spans="1:29" ht="15" customHeight="1" x14ac:dyDescent="0.25">
      <c r="A10654" s="342"/>
      <c r="B10654" s="417"/>
      <c r="C10654" s="418"/>
      <c r="S10654" s="367"/>
      <c r="T10654" s="367"/>
      <c r="U10654" s="368"/>
      <c r="V10654" s="1"/>
      <c r="W10654" s="1"/>
      <c r="X10654" s="1"/>
      <c r="Y10654" s="1"/>
      <c r="Z10654" s="1"/>
      <c r="AA10654" s="1"/>
      <c r="AB10654" s="1"/>
      <c r="AC10654" s="1"/>
    </row>
    <row r="10655" spans="1:29" ht="15" customHeight="1" x14ac:dyDescent="0.25">
      <c r="A10655" s="342"/>
      <c r="B10655" s="417"/>
      <c r="C10655" s="418"/>
      <c r="S10655" s="367"/>
      <c r="T10655" s="367"/>
      <c r="U10655" s="368"/>
      <c r="V10655" s="1"/>
      <c r="W10655" s="1"/>
      <c r="X10655" s="1"/>
      <c r="Y10655" s="1"/>
      <c r="Z10655" s="1"/>
      <c r="AA10655" s="1"/>
      <c r="AB10655" s="1"/>
      <c r="AC10655" s="1"/>
    </row>
    <row r="10656" spans="1:29" ht="15" customHeight="1" x14ac:dyDescent="0.25">
      <c r="A10656" s="342"/>
      <c r="B10656" s="417"/>
      <c r="C10656" s="418"/>
      <c r="S10656" s="367"/>
      <c r="T10656" s="367"/>
      <c r="U10656" s="368"/>
      <c r="V10656" s="1"/>
      <c r="W10656" s="1"/>
      <c r="X10656" s="1"/>
      <c r="Y10656" s="1"/>
      <c r="Z10656" s="1"/>
      <c r="AA10656" s="1"/>
      <c r="AB10656" s="1"/>
      <c r="AC10656" s="1"/>
    </row>
    <row r="10657" spans="1:29" ht="15" customHeight="1" x14ac:dyDescent="0.25">
      <c r="A10657" s="342"/>
      <c r="B10657" s="417"/>
      <c r="C10657" s="418"/>
      <c r="S10657" s="367"/>
      <c r="T10657" s="367"/>
      <c r="U10657" s="368"/>
      <c r="V10657" s="1"/>
      <c r="W10657" s="1"/>
      <c r="X10657" s="1"/>
      <c r="Y10657" s="1"/>
      <c r="Z10657" s="1"/>
      <c r="AA10657" s="1"/>
      <c r="AB10657" s="1"/>
      <c r="AC10657" s="1"/>
    </row>
    <row r="10658" spans="1:29" ht="15" customHeight="1" x14ac:dyDescent="0.25">
      <c r="A10658" s="342"/>
      <c r="B10658" s="417"/>
      <c r="C10658" s="418"/>
      <c r="S10658" s="367"/>
      <c r="T10658" s="367"/>
      <c r="U10658" s="368"/>
      <c r="V10658" s="1"/>
      <c r="W10658" s="1"/>
      <c r="X10658" s="1"/>
      <c r="Y10658" s="1"/>
      <c r="Z10658" s="1"/>
      <c r="AA10658" s="1"/>
      <c r="AB10658" s="1"/>
      <c r="AC10658" s="1"/>
    </row>
    <row r="10659" spans="1:29" ht="15" customHeight="1" x14ac:dyDescent="0.25">
      <c r="A10659" s="342"/>
      <c r="B10659" s="417"/>
      <c r="C10659" s="418"/>
      <c r="S10659" s="367"/>
      <c r="T10659" s="367"/>
      <c r="U10659" s="368"/>
      <c r="V10659" s="1"/>
      <c r="W10659" s="1"/>
      <c r="X10659" s="1"/>
      <c r="Y10659" s="1"/>
      <c r="Z10659" s="1"/>
      <c r="AA10659" s="1"/>
      <c r="AB10659" s="1"/>
      <c r="AC10659" s="1"/>
    </row>
    <row r="10660" spans="1:29" ht="15" customHeight="1" x14ac:dyDescent="0.25">
      <c r="A10660" s="342"/>
      <c r="B10660" s="417"/>
      <c r="C10660" s="418"/>
      <c r="S10660" s="367"/>
      <c r="T10660" s="367"/>
      <c r="U10660" s="368"/>
      <c r="V10660" s="1"/>
      <c r="W10660" s="1"/>
      <c r="X10660" s="1"/>
      <c r="Y10660" s="1"/>
      <c r="Z10660" s="1"/>
      <c r="AA10660" s="1"/>
      <c r="AB10660" s="1"/>
      <c r="AC10660" s="1"/>
    </row>
    <row r="10661" spans="1:29" ht="15" customHeight="1" x14ac:dyDescent="0.25">
      <c r="A10661" s="342"/>
      <c r="B10661" s="417"/>
      <c r="C10661" s="418"/>
      <c r="S10661" s="367"/>
      <c r="T10661" s="367"/>
      <c r="U10661" s="368"/>
      <c r="V10661" s="1"/>
      <c r="W10661" s="1"/>
      <c r="X10661" s="1"/>
      <c r="Y10661" s="1"/>
      <c r="Z10661" s="1"/>
      <c r="AA10661" s="1"/>
      <c r="AB10661" s="1"/>
      <c r="AC10661" s="1"/>
    </row>
    <row r="10662" spans="1:29" ht="15" customHeight="1" x14ac:dyDescent="0.25">
      <c r="A10662" s="342"/>
      <c r="B10662" s="417"/>
      <c r="C10662" s="418"/>
      <c r="S10662" s="367"/>
      <c r="T10662" s="367"/>
      <c r="U10662" s="368"/>
      <c r="V10662" s="1"/>
      <c r="W10662" s="1"/>
      <c r="X10662" s="1"/>
      <c r="Y10662" s="1"/>
      <c r="Z10662" s="1"/>
      <c r="AA10662" s="1"/>
      <c r="AB10662" s="1"/>
      <c r="AC10662" s="1"/>
    </row>
    <row r="10663" spans="1:29" ht="15" customHeight="1" x14ac:dyDescent="0.25">
      <c r="A10663" s="342"/>
      <c r="B10663" s="417"/>
      <c r="C10663" s="418"/>
      <c r="S10663" s="367"/>
      <c r="T10663" s="367"/>
      <c r="U10663" s="368"/>
      <c r="V10663" s="1"/>
      <c r="W10663" s="1"/>
      <c r="X10663" s="1"/>
      <c r="Y10663" s="1"/>
      <c r="Z10663" s="1"/>
      <c r="AA10663" s="1"/>
      <c r="AB10663" s="1"/>
      <c r="AC10663" s="1"/>
    </row>
    <row r="10664" spans="1:29" ht="15" customHeight="1" x14ac:dyDescent="0.25">
      <c r="A10664" s="342"/>
      <c r="B10664" s="417"/>
      <c r="C10664" s="418"/>
      <c r="S10664" s="367"/>
      <c r="T10664" s="367"/>
      <c r="U10664" s="368"/>
      <c r="V10664" s="1"/>
      <c r="W10664" s="1"/>
      <c r="X10664" s="1"/>
      <c r="Y10664" s="1"/>
      <c r="Z10664" s="1"/>
      <c r="AA10664" s="1"/>
      <c r="AB10664" s="1"/>
      <c r="AC10664" s="1"/>
    </row>
    <row r="10665" spans="1:29" ht="15" customHeight="1" x14ac:dyDescent="0.25">
      <c r="A10665" s="342"/>
      <c r="B10665" s="417"/>
      <c r="C10665" s="418"/>
      <c r="S10665" s="367"/>
      <c r="T10665" s="367"/>
      <c r="U10665" s="368"/>
      <c r="V10665" s="1"/>
      <c r="W10665" s="1"/>
      <c r="X10665" s="1"/>
      <c r="Y10665" s="1"/>
      <c r="Z10665" s="1"/>
      <c r="AA10665" s="1"/>
      <c r="AB10665" s="1"/>
      <c r="AC10665" s="1"/>
    </row>
    <row r="10666" spans="1:29" ht="15" customHeight="1" x14ac:dyDescent="0.25">
      <c r="A10666" s="342"/>
      <c r="B10666" s="417"/>
      <c r="C10666" s="418"/>
      <c r="S10666" s="367"/>
      <c r="T10666" s="367"/>
      <c r="U10666" s="368"/>
      <c r="V10666" s="1"/>
      <c r="W10666" s="1"/>
      <c r="X10666" s="1"/>
      <c r="Y10666" s="1"/>
      <c r="Z10666" s="1"/>
      <c r="AA10666" s="1"/>
      <c r="AB10666" s="1"/>
      <c r="AC10666" s="1"/>
    </row>
    <row r="10667" spans="1:29" ht="15" customHeight="1" x14ac:dyDescent="0.25">
      <c r="A10667" s="342"/>
      <c r="B10667" s="417"/>
      <c r="C10667" s="418"/>
      <c r="S10667" s="367"/>
      <c r="T10667" s="367"/>
      <c r="U10667" s="368"/>
      <c r="V10667" s="1"/>
      <c r="W10667" s="1"/>
      <c r="X10667" s="1"/>
      <c r="Y10667" s="1"/>
      <c r="Z10667" s="1"/>
      <c r="AA10667" s="1"/>
      <c r="AB10667" s="1"/>
      <c r="AC10667" s="1"/>
    </row>
    <row r="10668" spans="1:29" ht="15" customHeight="1" x14ac:dyDescent="0.25">
      <c r="A10668" s="342"/>
      <c r="B10668" s="417"/>
      <c r="C10668" s="418"/>
      <c r="S10668" s="367"/>
      <c r="T10668" s="367"/>
      <c r="U10668" s="368"/>
      <c r="V10668" s="1"/>
      <c r="W10668" s="1"/>
      <c r="X10668" s="1"/>
      <c r="Y10668" s="1"/>
      <c r="Z10668" s="1"/>
      <c r="AA10668" s="1"/>
      <c r="AB10668" s="1"/>
      <c r="AC10668" s="1"/>
    </row>
    <row r="10669" spans="1:29" ht="15" customHeight="1" x14ac:dyDescent="0.25">
      <c r="A10669" s="342"/>
      <c r="B10669" s="417"/>
      <c r="C10669" s="418"/>
      <c r="S10669" s="367"/>
      <c r="T10669" s="367"/>
      <c r="U10669" s="368"/>
      <c r="V10669" s="1"/>
      <c r="W10669" s="1"/>
      <c r="X10669" s="1"/>
      <c r="Y10669" s="1"/>
      <c r="Z10669" s="1"/>
      <c r="AA10669" s="1"/>
      <c r="AB10669" s="1"/>
      <c r="AC10669" s="1"/>
    </row>
    <row r="10670" spans="1:29" ht="15" customHeight="1" x14ac:dyDescent="0.25">
      <c r="A10670" s="342"/>
      <c r="B10670" s="417"/>
      <c r="C10670" s="418"/>
      <c r="S10670" s="367"/>
      <c r="T10670" s="367"/>
      <c r="U10670" s="368"/>
      <c r="V10670" s="1"/>
      <c r="W10670" s="1"/>
      <c r="X10670" s="1"/>
      <c r="Y10670" s="1"/>
      <c r="Z10670" s="1"/>
      <c r="AA10670" s="1"/>
      <c r="AB10670" s="1"/>
      <c r="AC10670" s="1"/>
    </row>
    <row r="10671" spans="1:29" ht="15" customHeight="1" x14ac:dyDescent="0.25">
      <c r="A10671" s="342"/>
      <c r="B10671" s="417"/>
      <c r="C10671" s="418"/>
      <c r="S10671" s="367"/>
      <c r="T10671" s="367"/>
      <c r="U10671" s="368"/>
      <c r="V10671" s="1"/>
      <c r="W10671" s="1"/>
      <c r="X10671" s="1"/>
      <c r="Y10671" s="1"/>
      <c r="Z10671" s="1"/>
      <c r="AA10671" s="1"/>
      <c r="AB10671" s="1"/>
      <c r="AC10671" s="1"/>
    </row>
    <row r="10672" spans="1:29" ht="15" customHeight="1" x14ac:dyDescent="0.25">
      <c r="A10672" s="342"/>
      <c r="B10672" s="417"/>
      <c r="C10672" s="418"/>
      <c r="S10672" s="367"/>
      <c r="T10672" s="367"/>
      <c r="U10672" s="368"/>
      <c r="V10672" s="1"/>
      <c r="W10672" s="1"/>
      <c r="X10672" s="1"/>
      <c r="Y10672" s="1"/>
      <c r="Z10672" s="1"/>
      <c r="AA10672" s="1"/>
      <c r="AB10672" s="1"/>
      <c r="AC10672" s="1"/>
    </row>
    <row r="10673" spans="1:29" ht="15" customHeight="1" x14ac:dyDescent="0.25">
      <c r="A10673" s="342"/>
      <c r="B10673" s="417"/>
      <c r="C10673" s="418"/>
      <c r="S10673" s="367"/>
      <c r="T10673" s="367"/>
      <c r="U10673" s="368"/>
      <c r="V10673" s="1"/>
      <c r="W10673" s="1"/>
      <c r="X10673" s="1"/>
      <c r="Y10673" s="1"/>
      <c r="Z10673" s="1"/>
      <c r="AA10673" s="1"/>
      <c r="AB10673" s="1"/>
      <c r="AC10673" s="1"/>
    </row>
    <row r="10674" spans="1:29" ht="15" customHeight="1" x14ac:dyDescent="0.25">
      <c r="A10674" s="342"/>
      <c r="B10674" s="417"/>
      <c r="C10674" s="418"/>
      <c r="S10674" s="367"/>
      <c r="T10674" s="367"/>
      <c r="U10674" s="368"/>
      <c r="V10674" s="1"/>
      <c r="W10674" s="1"/>
      <c r="X10674" s="1"/>
      <c r="Y10674" s="1"/>
      <c r="Z10674" s="1"/>
      <c r="AA10674" s="1"/>
      <c r="AB10674" s="1"/>
      <c r="AC10674" s="1"/>
    </row>
    <row r="10675" spans="1:29" ht="15" customHeight="1" x14ac:dyDescent="0.25">
      <c r="A10675" s="342"/>
      <c r="B10675" s="417"/>
      <c r="C10675" s="418"/>
      <c r="S10675" s="367"/>
      <c r="T10675" s="367"/>
      <c r="U10675" s="368"/>
      <c r="V10675" s="1"/>
      <c r="W10675" s="1"/>
      <c r="X10675" s="1"/>
      <c r="Y10675" s="1"/>
      <c r="Z10675" s="1"/>
      <c r="AA10675" s="1"/>
      <c r="AB10675" s="1"/>
      <c r="AC10675" s="1"/>
    </row>
    <row r="10676" spans="1:29" ht="15" customHeight="1" x14ac:dyDescent="0.25">
      <c r="A10676" s="342"/>
      <c r="B10676" s="417"/>
      <c r="C10676" s="418"/>
      <c r="S10676" s="367"/>
      <c r="T10676" s="367"/>
      <c r="U10676" s="368"/>
      <c r="V10676" s="1"/>
      <c r="W10676" s="1"/>
      <c r="X10676" s="1"/>
      <c r="Y10676" s="1"/>
      <c r="Z10676" s="1"/>
      <c r="AA10676" s="1"/>
      <c r="AB10676" s="1"/>
      <c r="AC10676" s="1"/>
    </row>
    <row r="10677" spans="1:29" ht="15" customHeight="1" x14ac:dyDescent="0.25">
      <c r="A10677" s="342"/>
      <c r="B10677" s="417"/>
      <c r="C10677" s="418"/>
      <c r="S10677" s="367"/>
      <c r="T10677" s="367"/>
      <c r="U10677" s="368"/>
      <c r="V10677" s="1"/>
      <c r="W10677" s="1"/>
      <c r="X10677" s="1"/>
      <c r="Y10677" s="1"/>
      <c r="Z10677" s="1"/>
      <c r="AA10677" s="1"/>
      <c r="AB10677" s="1"/>
      <c r="AC10677" s="1"/>
    </row>
    <row r="10678" spans="1:29" ht="15" customHeight="1" x14ac:dyDescent="0.25">
      <c r="A10678" s="342"/>
      <c r="B10678" s="417"/>
      <c r="C10678" s="418"/>
      <c r="S10678" s="367"/>
      <c r="T10678" s="367"/>
      <c r="U10678" s="368"/>
      <c r="V10678" s="1"/>
      <c r="W10678" s="1"/>
      <c r="X10678" s="1"/>
      <c r="Y10678" s="1"/>
      <c r="Z10678" s="1"/>
      <c r="AA10678" s="1"/>
      <c r="AB10678" s="1"/>
      <c r="AC10678" s="1"/>
    </row>
    <row r="10679" spans="1:29" ht="15" customHeight="1" x14ac:dyDescent="0.25">
      <c r="A10679" s="342"/>
      <c r="B10679" s="417"/>
      <c r="C10679" s="418"/>
      <c r="S10679" s="367"/>
      <c r="T10679" s="367"/>
      <c r="U10679" s="368"/>
      <c r="V10679" s="1"/>
      <c r="W10679" s="1"/>
      <c r="X10679" s="1"/>
      <c r="Y10679" s="1"/>
      <c r="Z10679" s="1"/>
      <c r="AA10679" s="1"/>
      <c r="AB10679" s="1"/>
      <c r="AC10679" s="1"/>
    </row>
    <row r="10680" spans="1:29" ht="15" customHeight="1" x14ac:dyDescent="0.25">
      <c r="A10680" s="342"/>
      <c r="B10680" s="417"/>
      <c r="C10680" s="418"/>
      <c r="S10680" s="367"/>
      <c r="T10680" s="367"/>
      <c r="U10680" s="368"/>
      <c r="V10680" s="1"/>
      <c r="W10680" s="1"/>
      <c r="X10680" s="1"/>
      <c r="Y10680" s="1"/>
      <c r="Z10680" s="1"/>
      <c r="AA10680" s="1"/>
      <c r="AB10680" s="1"/>
      <c r="AC10680" s="1"/>
    </row>
    <row r="10681" spans="1:29" ht="15" customHeight="1" x14ac:dyDescent="0.25">
      <c r="A10681" s="342"/>
      <c r="B10681" s="417"/>
      <c r="C10681" s="418"/>
      <c r="S10681" s="367"/>
      <c r="T10681" s="367"/>
      <c r="U10681" s="368"/>
      <c r="V10681" s="1"/>
      <c r="W10681" s="1"/>
      <c r="X10681" s="1"/>
      <c r="Y10681" s="1"/>
      <c r="Z10681" s="1"/>
      <c r="AA10681" s="1"/>
      <c r="AB10681" s="1"/>
      <c r="AC10681" s="1"/>
    </row>
    <row r="10682" spans="1:29" ht="15" customHeight="1" x14ac:dyDescent="0.25">
      <c r="A10682" s="342"/>
      <c r="B10682" s="417"/>
      <c r="C10682" s="418"/>
      <c r="S10682" s="367"/>
      <c r="T10682" s="367"/>
      <c r="U10682" s="368"/>
      <c r="V10682" s="1"/>
      <c r="W10682" s="1"/>
      <c r="X10682" s="1"/>
      <c r="Y10682" s="1"/>
      <c r="Z10682" s="1"/>
      <c r="AA10682" s="1"/>
      <c r="AB10682" s="1"/>
      <c r="AC10682" s="1"/>
    </row>
    <row r="10683" spans="1:29" ht="15" customHeight="1" x14ac:dyDescent="0.25">
      <c r="A10683" s="342"/>
      <c r="B10683" s="417"/>
      <c r="C10683" s="418"/>
      <c r="S10683" s="367"/>
      <c r="T10683" s="367"/>
      <c r="U10683" s="368"/>
      <c r="V10683" s="1"/>
      <c r="W10683" s="1"/>
      <c r="X10683" s="1"/>
      <c r="Y10683" s="1"/>
      <c r="Z10683" s="1"/>
      <c r="AA10683" s="1"/>
      <c r="AB10683" s="1"/>
      <c r="AC10683" s="1"/>
    </row>
    <row r="10684" spans="1:29" ht="15" customHeight="1" x14ac:dyDescent="0.25">
      <c r="A10684" s="342"/>
      <c r="B10684" s="417"/>
      <c r="C10684" s="418"/>
      <c r="S10684" s="367"/>
      <c r="T10684" s="367"/>
      <c r="U10684" s="368"/>
      <c r="V10684" s="1"/>
      <c r="W10684" s="1"/>
      <c r="X10684" s="1"/>
      <c r="Y10684" s="1"/>
      <c r="Z10684" s="1"/>
      <c r="AA10684" s="1"/>
      <c r="AB10684" s="1"/>
      <c r="AC10684" s="1"/>
    </row>
    <row r="10685" spans="1:29" ht="15" customHeight="1" x14ac:dyDescent="0.25">
      <c r="A10685" s="342"/>
      <c r="B10685" s="417"/>
      <c r="C10685" s="418"/>
      <c r="S10685" s="367"/>
      <c r="T10685" s="367"/>
      <c r="U10685" s="368"/>
      <c r="V10685" s="1"/>
      <c r="W10685" s="1"/>
      <c r="X10685" s="1"/>
      <c r="Y10685" s="1"/>
      <c r="Z10685" s="1"/>
      <c r="AA10685" s="1"/>
      <c r="AB10685" s="1"/>
      <c r="AC10685" s="1"/>
    </row>
    <row r="10686" spans="1:29" ht="15" customHeight="1" x14ac:dyDescent="0.25">
      <c r="A10686" s="342"/>
      <c r="B10686" s="417"/>
      <c r="C10686" s="418"/>
      <c r="S10686" s="367"/>
      <c r="T10686" s="367"/>
      <c r="U10686" s="368"/>
      <c r="V10686" s="1"/>
      <c r="W10686" s="1"/>
      <c r="X10686" s="1"/>
      <c r="Y10686" s="1"/>
      <c r="Z10686" s="1"/>
      <c r="AA10686" s="1"/>
      <c r="AB10686" s="1"/>
      <c r="AC10686" s="1"/>
    </row>
    <row r="10687" spans="1:29" ht="15" customHeight="1" x14ac:dyDescent="0.25">
      <c r="A10687" s="342"/>
      <c r="B10687" s="417"/>
      <c r="C10687" s="418"/>
      <c r="S10687" s="367"/>
      <c r="T10687" s="367"/>
      <c r="U10687" s="368"/>
      <c r="V10687" s="1"/>
      <c r="W10687" s="1"/>
      <c r="X10687" s="1"/>
      <c r="Y10687" s="1"/>
      <c r="Z10687" s="1"/>
      <c r="AA10687" s="1"/>
      <c r="AB10687" s="1"/>
      <c r="AC10687" s="1"/>
    </row>
    <row r="10688" spans="1:29" ht="15" customHeight="1" x14ac:dyDescent="0.25">
      <c r="A10688" s="342"/>
      <c r="B10688" s="417"/>
      <c r="C10688" s="418"/>
      <c r="S10688" s="367"/>
      <c r="T10688" s="367"/>
      <c r="U10688" s="368"/>
      <c r="V10688" s="1"/>
      <c r="W10688" s="1"/>
      <c r="X10688" s="1"/>
      <c r="Y10688" s="1"/>
      <c r="Z10688" s="1"/>
      <c r="AA10688" s="1"/>
      <c r="AB10688" s="1"/>
      <c r="AC10688" s="1"/>
    </row>
    <row r="10689" spans="1:29" ht="15" customHeight="1" x14ac:dyDescent="0.25">
      <c r="A10689" s="342"/>
      <c r="B10689" s="417"/>
      <c r="C10689" s="418"/>
      <c r="S10689" s="367"/>
      <c r="T10689" s="367"/>
      <c r="U10689" s="368"/>
      <c r="V10689" s="1"/>
      <c r="W10689" s="1"/>
      <c r="X10689" s="1"/>
      <c r="Y10689" s="1"/>
      <c r="Z10689" s="1"/>
      <c r="AA10689" s="1"/>
      <c r="AB10689" s="1"/>
      <c r="AC10689" s="1"/>
    </row>
    <row r="10690" spans="1:29" ht="15" customHeight="1" x14ac:dyDescent="0.25">
      <c r="A10690" s="342"/>
      <c r="B10690" s="417"/>
      <c r="C10690" s="418"/>
      <c r="S10690" s="367"/>
      <c r="T10690" s="367"/>
      <c r="U10690" s="368"/>
      <c r="V10690" s="1"/>
      <c r="W10690" s="1"/>
      <c r="X10690" s="1"/>
      <c r="Y10690" s="1"/>
      <c r="Z10690" s="1"/>
      <c r="AA10690" s="1"/>
      <c r="AB10690" s="1"/>
      <c r="AC10690" s="1"/>
    </row>
    <row r="10691" spans="1:29" ht="15" customHeight="1" x14ac:dyDescent="0.25">
      <c r="A10691" s="342"/>
      <c r="B10691" s="417"/>
      <c r="C10691" s="418"/>
      <c r="S10691" s="367"/>
      <c r="T10691" s="367"/>
      <c r="U10691" s="368"/>
      <c r="V10691" s="1"/>
      <c r="W10691" s="1"/>
      <c r="X10691" s="1"/>
      <c r="Y10691" s="1"/>
      <c r="Z10691" s="1"/>
      <c r="AA10691" s="1"/>
      <c r="AB10691" s="1"/>
      <c r="AC10691" s="1"/>
    </row>
    <row r="10692" spans="1:29" ht="15" customHeight="1" x14ac:dyDescent="0.25">
      <c r="A10692" s="342"/>
      <c r="B10692" s="417"/>
      <c r="C10692" s="418"/>
      <c r="S10692" s="367"/>
      <c r="T10692" s="367"/>
      <c r="U10692" s="368"/>
      <c r="V10692" s="1"/>
      <c r="W10692" s="1"/>
      <c r="X10692" s="1"/>
      <c r="Y10692" s="1"/>
      <c r="Z10692" s="1"/>
      <c r="AA10692" s="1"/>
      <c r="AB10692" s="1"/>
      <c r="AC10692" s="1"/>
    </row>
    <row r="10693" spans="1:29" ht="15" customHeight="1" x14ac:dyDescent="0.25">
      <c r="A10693" s="342"/>
      <c r="B10693" s="417"/>
      <c r="C10693" s="418"/>
      <c r="S10693" s="367"/>
      <c r="T10693" s="367"/>
      <c r="U10693" s="368"/>
      <c r="V10693" s="1"/>
      <c r="W10693" s="1"/>
      <c r="X10693" s="1"/>
      <c r="Y10693" s="1"/>
      <c r="Z10693" s="1"/>
      <c r="AA10693" s="1"/>
      <c r="AB10693" s="1"/>
      <c r="AC10693" s="1"/>
    </row>
    <row r="10694" spans="1:29" ht="15" customHeight="1" x14ac:dyDescent="0.25">
      <c r="A10694" s="342"/>
      <c r="B10694" s="417"/>
      <c r="C10694" s="418"/>
      <c r="S10694" s="367"/>
      <c r="T10694" s="367"/>
      <c r="U10694" s="368"/>
      <c r="V10694" s="1"/>
      <c r="W10694" s="1"/>
      <c r="X10694" s="1"/>
      <c r="Y10694" s="1"/>
      <c r="Z10694" s="1"/>
      <c r="AA10694" s="1"/>
      <c r="AB10694" s="1"/>
      <c r="AC10694" s="1"/>
    </row>
    <row r="10695" spans="1:29" ht="15" customHeight="1" x14ac:dyDescent="0.25">
      <c r="A10695" s="342"/>
      <c r="B10695" s="417"/>
      <c r="C10695" s="418"/>
      <c r="S10695" s="367"/>
      <c r="T10695" s="367"/>
      <c r="U10695" s="368"/>
      <c r="V10695" s="1"/>
      <c r="W10695" s="1"/>
      <c r="X10695" s="1"/>
      <c r="Y10695" s="1"/>
      <c r="Z10695" s="1"/>
      <c r="AA10695" s="1"/>
      <c r="AB10695" s="1"/>
      <c r="AC10695" s="1"/>
    </row>
    <row r="10696" spans="1:29" ht="15" customHeight="1" x14ac:dyDescent="0.25">
      <c r="A10696" s="342"/>
      <c r="B10696" s="417"/>
      <c r="C10696" s="418"/>
      <c r="S10696" s="367"/>
      <c r="T10696" s="367"/>
      <c r="U10696" s="368"/>
      <c r="V10696" s="1"/>
      <c r="W10696" s="1"/>
      <c r="X10696" s="1"/>
      <c r="Y10696" s="1"/>
      <c r="Z10696" s="1"/>
      <c r="AA10696" s="1"/>
      <c r="AB10696" s="1"/>
      <c r="AC10696" s="1"/>
    </row>
    <row r="10697" spans="1:29" ht="15" customHeight="1" x14ac:dyDescent="0.25">
      <c r="A10697" s="342"/>
      <c r="B10697" s="417"/>
      <c r="C10697" s="418"/>
      <c r="S10697" s="367"/>
      <c r="T10697" s="367"/>
      <c r="U10697" s="368"/>
      <c r="V10697" s="1"/>
      <c r="W10697" s="1"/>
      <c r="X10697" s="1"/>
      <c r="Y10697" s="1"/>
      <c r="Z10697" s="1"/>
      <c r="AA10697" s="1"/>
      <c r="AB10697" s="1"/>
      <c r="AC10697" s="1"/>
    </row>
    <row r="10698" spans="1:29" ht="15" customHeight="1" x14ac:dyDescent="0.25">
      <c r="A10698" s="342"/>
      <c r="B10698" s="417"/>
      <c r="C10698" s="418"/>
      <c r="S10698" s="367"/>
      <c r="T10698" s="367"/>
      <c r="U10698" s="368"/>
      <c r="V10698" s="1"/>
      <c r="W10698" s="1"/>
      <c r="X10698" s="1"/>
      <c r="Y10698" s="1"/>
      <c r="Z10698" s="1"/>
      <c r="AA10698" s="1"/>
      <c r="AB10698" s="1"/>
      <c r="AC10698" s="1"/>
    </row>
    <row r="10699" spans="1:29" ht="15" customHeight="1" x14ac:dyDescent="0.25">
      <c r="A10699" s="342"/>
      <c r="B10699" s="417"/>
      <c r="C10699" s="418"/>
      <c r="S10699" s="367"/>
      <c r="T10699" s="367"/>
      <c r="U10699" s="368"/>
      <c r="V10699" s="1"/>
      <c r="W10699" s="1"/>
      <c r="X10699" s="1"/>
      <c r="Y10699" s="1"/>
      <c r="Z10699" s="1"/>
      <c r="AA10699" s="1"/>
      <c r="AB10699" s="1"/>
      <c r="AC10699" s="1"/>
    </row>
    <row r="10700" spans="1:29" ht="15" customHeight="1" x14ac:dyDescent="0.25">
      <c r="A10700" s="342"/>
      <c r="B10700" s="417"/>
      <c r="C10700" s="418"/>
      <c r="S10700" s="367"/>
      <c r="T10700" s="367"/>
      <c r="U10700" s="368"/>
      <c r="V10700" s="1"/>
      <c r="W10700" s="1"/>
      <c r="X10700" s="1"/>
      <c r="Y10700" s="1"/>
      <c r="Z10700" s="1"/>
      <c r="AA10700" s="1"/>
      <c r="AB10700" s="1"/>
      <c r="AC10700" s="1"/>
    </row>
    <row r="10701" spans="1:29" ht="15" customHeight="1" x14ac:dyDescent="0.25">
      <c r="A10701" s="342"/>
      <c r="B10701" s="417"/>
      <c r="C10701" s="418"/>
      <c r="S10701" s="367"/>
      <c r="T10701" s="367"/>
      <c r="U10701" s="368"/>
      <c r="V10701" s="1"/>
      <c r="W10701" s="1"/>
      <c r="X10701" s="1"/>
      <c r="Y10701" s="1"/>
      <c r="Z10701" s="1"/>
      <c r="AA10701" s="1"/>
      <c r="AB10701" s="1"/>
      <c r="AC10701" s="1"/>
    </row>
    <row r="10702" spans="1:29" ht="15" customHeight="1" x14ac:dyDescent="0.25">
      <c r="A10702" s="342"/>
      <c r="B10702" s="417"/>
      <c r="C10702" s="418"/>
      <c r="S10702" s="367"/>
      <c r="T10702" s="367"/>
      <c r="U10702" s="368"/>
      <c r="V10702" s="1"/>
      <c r="W10702" s="1"/>
      <c r="X10702" s="1"/>
      <c r="Y10702" s="1"/>
      <c r="Z10702" s="1"/>
      <c r="AA10702" s="1"/>
      <c r="AB10702" s="1"/>
      <c r="AC10702" s="1"/>
    </row>
    <row r="10703" spans="1:29" ht="15" customHeight="1" x14ac:dyDescent="0.25">
      <c r="A10703" s="342"/>
      <c r="B10703" s="417"/>
      <c r="C10703" s="418"/>
      <c r="S10703" s="367"/>
      <c r="T10703" s="367"/>
      <c r="U10703" s="368"/>
      <c r="V10703" s="1"/>
      <c r="W10703" s="1"/>
      <c r="X10703" s="1"/>
      <c r="Y10703" s="1"/>
      <c r="Z10703" s="1"/>
      <c r="AA10703" s="1"/>
      <c r="AB10703" s="1"/>
      <c r="AC10703" s="1"/>
    </row>
    <row r="10704" spans="1:29" ht="15" customHeight="1" x14ac:dyDescent="0.25">
      <c r="A10704" s="342"/>
      <c r="B10704" s="417"/>
      <c r="C10704" s="418"/>
      <c r="S10704" s="367"/>
      <c r="T10704" s="367"/>
      <c r="U10704" s="368"/>
      <c r="V10704" s="1"/>
      <c r="W10704" s="1"/>
      <c r="X10704" s="1"/>
      <c r="Y10704" s="1"/>
      <c r="Z10704" s="1"/>
      <c r="AA10704" s="1"/>
      <c r="AB10704" s="1"/>
      <c r="AC10704" s="1"/>
    </row>
    <row r="10705" spans="1:29" ht="15" customHeight="1" x14ac:dyDescent="0.25">
      <c r="A10705" s="342"/>
      <c r="B10705" s="417"/>
      <c r="C10705" s="418"/>
      <c r="S10705" s="367"/>
      <c r="T10705" s="367"/>
      <c r="U10705" s="368"/>
      <c r="V10705" s="1"/>
      <c r="W10705" s="1"/>
      <c r="X10705" s="1"/>
      <c r="Y10705" s="1"/>
      <c r="Z10705" s="1"/>
      <c r="AA10705" s="1"/>
      <c r="AB10705" s="1"/>
      <c r="AC10705" s="1"/>
    </row>
    <row r="10706" spans="1:29" ht="15" customHeight="1" x14ac:dyDescent="0.25">
      <c r="A10706" s="342"/>
      <c r="B10706" s="417"/>
      <c r="C10706" s="418"/>
      <c r="S10706" s="367"/>
      <c r="T10706" s="367"/>
      <c r="U10706" s="368"/>
      <c r="V10706" s="1"/>
      <c r="W10706" s="1"/>
      <c r="X10706" s="1"/>
      <c r="Y10706" s="1"/>
      <c r="Z10706" s="1"/>
      <c r="AA10706" s="1"/>
      <c r="AB10706" s="1"/>
      <c r="AC10706" s="1"/>
    </row>
    <row r="10707" spans="1:29" ht="15" customHeight="1" x14ac:dyDescent="0.25">
      <c r="A10707" s="342"/>
      <c r="B10707" s="417"/>
      <c r="C10707" s="418"/>
      <c r="S10707" s="367"/>
      <c r="T10707" s="367"/>
      <c r="U10707" s="368"/>
      <c r="V10707" s="1"/>
      <c r="W10707" s="1"/>
      <c r="X10707" s="1"/>
      <c r="Y10707" s="1"/>
      <c r="Z10707" s="1"/>
      <c r="AA10707" s="1"/>
      <c r="AB10707" s="1"/>
      <c r="AC10707" s="1"/>
    </row>
    <row r="10708" spans="1:29" ht="15" customHeight="1" x14ac:dyDescent="0.25">
      <c r="A10708" s="342"/>
      <c r="B10708" s="417"/>
      <c r="C10708" s="418"/>
      <c r="S10708" s="367"/>
      <c r="T10708" s="367"/>
      <c r="U10708" s="368"/>
      <c r="V10708" s="1"/>
      <c r="W10708" s="1"/>
      <c r="X10708" s="1"/>
      <c r="Y10708" s="1"/>
      <c r="Z10708" s="1"/>
      <c r="AA10708" s="1"/>
      <c r="AB10708" s="1"/>
      <c r="AC10708" s="1"/>
    </row>
    <row r="10709" spans="1:29" ht="15" customHeight="1" x14ac:dyDescent="0.25">
      <c r="A10709" s="342"/>
      <c r="B10709" s="417"/>
      <c r="C10709" s="418"/>
      <c r="S10709" s="367"/>
      <c r="T10709" s="367"/>
      <c r="U10709" s="368"/>
      <c r="V10709" s="1"/>
      <c r="W10709" s="1"/>
      <c r="X10709" s="1"/>
      <c r="Y10709" s="1"/>
      <c r="Z10709" s="1"/>
      <c r="AA10709" s="1"/>
      <c r="AB10709" s="1"/>
      <c r="AC10709" s="1"/>
    </row>
    <row r="10710" spans="1:29" ht="15" customHeight="1" x14ac:dyDescent="0.25">
      <c r="A10710" s="342"/>
      <c r="B10710" s="417"/>
      <c r="C10710" s="418"/>
      <c r="S10710" s="367"/>
      <c r="T10710" s="367"/>
      <c r="U10710" s="368"/>
      <c r="V10710" s="1"/>
      <c r="W10710" s="1"/>
      <c r="X10710" s="1"/>
      <c r="Y10710" s="1"/>
      <c r="Z10710" s="1"/>
      <c r="AA10710" s="1"/>
      <c r="AB10710" s="1"/>
      <c r="AC10710" s="1"/>
    </row>
    <row r="10711" spans="1:29" ht="15" customHeight="1" x14ac:dyDescent="0.25">
      <c r="A10711" s="342"/>
      <c r="B10711" s="417"/>
      <c r="C10711" s="418"/>
      <c r="S10711" s="367"/>
      <c r="T10711" s="367"/>
      <c r="U10711" s="368"/>
      <c r="V10711" s="1"/>
      <c r="W10711" s="1"/>
      <c r="X10711" s="1"/>
      <c r="Y10711" s="1"/>
      <c r="Z10711" s="1"/>
      <c r="AA10711" s="1"/>
      <c r="AB10711" s="1"/>
      <c r="AC10711" s="1"/>
    </row>
    <row r="10712" spans="1:29" ht="15" customHeight="1" x14ac:dyDescent="0.25">
      <c r="A10712" s="342"/>
      <c r="B10712" s="417"/>
      <c r="C10712" s="418"/>
      <c r="S10712" s="367"/>
      <c r="T10712" s="367"/>
      <c r="U10712" s="368"/>
      <c r="V10712" s="1"/>
      <c r="W10712" s="1"/>
      <c r="X10712" s="1"/>
      <c r="Y10712" s="1"/>
      <c r="Z10712" s="1"/>
      <c r="AA10712" s="1"/>
      <c r="AB10712" s="1"/>
      <c r="AC10712" s="1"/>
    </row>
    <row r="10713" spans="1:29" ht="15" customHeight="1" x14ac:dyDescent="0.25">
      <c r="A10713" s="342"/>
      <c r="B10713" s="417"/>
      <c r="C10713" s="418"/>
      <c r="S10713" s="367"/>
      <c r="T10713" s="367"/>
      <c r="U10713" s="368"/>
      <c r="V10713" s="1"/>
      <c r="W10713" s="1"/>
      <c r="X10713" s="1"/>
      <c r="Y10713" s="1"/>
      <c r="Z10713" s="1"/>
      <c r="AA10713" s="1"/>
      <c r="AB10713" s="1"/>
      <c r="AC10713" s="1"/>
    </row>
    <row r="10714" spans="1:29" ht="15" customHeight="1" x14ac:dyDescent="0.25">
      <c r="A10714" s="342"/>
      <c r="B10714" s="417"/>
      <c r="C10714" s="418"/>
      <c r="S10714" s="367"/>
      <c r="T10714" s="367"/>
      <c r="U10714" s="368"/>
      <c r="V10714" s="1"/>
      <c r="W10714" s="1"/>
      <c r="X10714" s="1"/>
      <c r="Y10714" s="1"/>
      <c r="Z10714" s="1"/>
      <c r="AA10714" s="1"/>
      <c r="AB10714" s="1"/>
      <c r="AC10714" s="1"/>
    </row>
    <row r="10715" spans="1:29" ht="15" customHeight="1" x14ac:dyDescent="0.25">
      <c r="A10715" s="342"/>
      <c r="B10715" s="417"/>
      <c r="C10715" s="418"/>
      <c r="S10715" s="367"/>
      <c r="T10715" s="367"/>
      <c r="U10715" s="368"/>
      <c r="V10715" s="1"/>
      <c r="W10715" s="1"/>
      <c r="X10715" s="1"/>
      <c r="Y10715" s="1"/>
      <c r="Z10715" s="1"/>
      <c r="AA10715" s="1"/>
      <c r="AB10715" s="1"/>
      <c r="AC10715" s="1"/>
    </row>
    <row r="10716" spans="1:29" ht="15" customHeight="1" x14ac:dyDescent="0.25">
      <c r="A10716" s="342"/>
      <c r="B10716" s="417"/>
      <c r="C10716" s="418"/>
      <c r="S10716" s="367"/>
      <c r="T10716" s="367"/>
      <c r="U10716" s="368"/>
      <c r="V10716" s="1"/>
      <c r="W10716" s="1"/>
      <c r="X10716" s="1"/>
      <c r="Y10716" s="1"/>
      <c r="Z10716" s="1"/>
      <c r="AA10716" s="1"/>
      <c r="AB10716" s="1"/>
      <c r="AC10716" s="1"/>
    </row>
    <row r="10717" spans="1:29" ht="15" customHeight="1" x14ac:dyDescent="0.25">
      <c r="A10717" s="342"/>
      <c r="B10717" s="417"/>
      <c r="C10717" s="418"/>
      <c r="S10717" s="367"/>
      <c r="T10717" s="367"/>
      <c r="U10717" s="368"/>
      <c r="V10717" s="1"/>
      <c r="W10717" s="1"/>
      <c r="X10717" s="1"/>
      <c r="Y10717" s="1"/>
      <c r="Z10717" s="1"/>
      <c r="AA10717" s="1"/>
      <c r="AB10717" s="1"/>
      <c r="AC10717" s="1"/>
    </row>
    <row r="10718" spans="1:29" ht="15" customHeight="1" x14ac:dyDescent="0.25">
      <c r="A10718" s="342"/>
      <c r="B10718" s="417"/>
      <c r="C10718" s="418"/>
      <c r="S10718" s="367"/>
      <c r="T10718" s="367"/>
      <c r="U10718" s="368"/>
      <c r="V10718" s="1"/>
      <c r="W10718" s="1"/>
      <c r="X10718" s="1"/>
      <c r="Y10718" s="1"/>
      <c r="Z10718" s="1"/>
      <c r="AA10718" s="1"/>
      <c r="AB10718" s="1"/>
      <c r="AC10718" s="1"/>
    </row>
    <row r="10719" spans="1:29" ht="15" customHeight="1" x14ac:dyDescent="0.25">
      <c r="A10719" s="342"/>
      <c r="B10719" s="417"/>
      <c r="C10719" s="418"/>
      <c r="S10719" s="367"/>
      <c r="T10719" s="367"/>
      <c r="U10719" s="368"/>
      <c r="V10719" s="1"/>
      <c r="W10719" s="1"/>
      <c r="X10719" s="1"/>
      <c r="Y10719" s="1"/>
      <c r="Z10719" s="1"/>
      <c r="AA10719" s="1"/>
      <c r="AB10719" s="1"/>
      <c r="AC10719" s="1"/>
    </row>
    <row r="10720" spans="1:29" ht="15" customHeight="1" x14ac:dyDescent="0.25">
      <c r="A10720" s="342"/>
      <c r="B10720" s="417"/>
      <c r="C10720" s="418"/>
      <c r="S10720" s="367"/>
      <c r="T10720" s="367"/>
      <c r="U10720" s="368"/>
      <c r="V10720" s="1"/>
      <c r="W10720" s="1"/>
      <c r="X10720" s="1"/>
      <c r="Y10720" s="1"/>
      <c r="Z10720" s="1"/>
      <c r="AA10720" s="1"/>
      <c r="AB10720" s="1"/>
      <c r="AC10720" s="1"/>
    </row>
    <row r="10721" spans="1:29" ht="15" customHeight="1" x14ac:dyDescent="0.25">
      <c r="A10721" s="342"/>
      <c r="B10721" s="417"/>
      <c r="C10721" s="418"/>
      <c r="S10721" s="367"/>
      <c r="T10721" s="367"/>
      <c r="U10721" s="368"/>
      <c r="V10721" s="1"/>
      <c r="W10721" s="1"/>
      <c r="X10721" s="1"/>
      <c r="Y10721" s="1"/>
      <c r="Z10721" s="1"/>
      <c r="AA10721" s="1"/>
      <c r="AB10721" s="1"/>
      <c r="AC10721" s="1"/>
    </row>
    <row r="10722" spans="1:29" ht="15" customHeight="1" x14ac:dyDescent="0.25">
      <c r="A10722" s="342"/>
      <c r="B10722" s="417"/>
      <c r="C10722" s="418"/>
      <c r="S10722" s="367"/>
      <c r="T10722" s="367"/>
      <c r="U10722" s="368"/>
      <c r="V10722" s="1"/>
      <c r="W10722" s="1"/>
      <c r="X10722" s="1"/>
      <c r="Y10722" s="1"/>
      <c r="Z10722" s="1"/>
      <c r="AA10722" s="1"/>
      <c r="AB10722" s="1"/>
      <c r="AC10722" s="1"/>
    </row>
    <row r="10723" spans="1:29" ht="15" customHeight="1" x14ac:dyDescent="0.25">
      <c r="A10723" s="342"/>
      <c r="B10723" s="417"/>
      <c r="C10723" s="418"/>
      <c r="S10723" s="367"/>
      <c r="T10723" s="367"/>
      <c r="U10723" s="368"/>
      <c r="V10723" s="1"/>
      <c r="W10723" s="1"/>
      <c r="X10723" s="1"/>
      <c r="Y10723" s="1"/>
      <c r="Z10723" s="1"/>
      <c r="AA10723" s="1"/>
      <c r="AB10723" s="1"/>
      <c r="AC10723" s="1"/>
    </row>
    <row r="10724" spans="1:29" ht="15" customHeight="1" x14ac:dyDescent="0.25">
      <c r="A10724" s="342"/>
      <c r="B10724" s="417"/>
      <c r="C10724" s="418"/>
      <c r="S10724" s="367"/>
      <c r="T10724" s="367"/>
      <c r="U10724" s="368"/>
      <c r="V10724" s="1"/>
      <c r="W10724" s="1"/>
      <c r="X10724" s="1"/>
      <c r="Y10724" s="1"/>
      <c r="Z10724" s="1"/>
      <c r="AA10724" s="1"/>
      <c r="AB10724" s="1"/>
      <c r="AC10724" s="1"/>
    </row>
    <row r="10725" spans="1:29" ht="15" customHeight="1" x14ac:dyDescent="0.25">
      <c r="A10725" s="342"/>
      <c r="B10725" s="417"/>
      <c r="C10725" s="418"/>
      <c r="S10725" s="367"/>
      <c r="T10725" s="367"/>
      <c r="U10725" s="368"/>
      <c r="V10725" s="1"/>
      <c r="W10725" s="1"/>
      <c r="X10725" s="1"/>
      <c r="Y10725" s="1"/>
      <c r="Z10725" s="1"/>
      <c r="AA10725" s="1"/>
      <c r="AB10725" s="1"/>
      <c r="AC10725" s="1"/>
    </row>
    <row r="10726" spans="1:29" ht="15" customHeight="1" x14ac:dyDescent="0.25">
      <c r="A10726" s="342"/>
      <c r="B10726" s="417"/>
      <c r="C10726" s="418"/>
      <c r="S10726" s="367"/>
      <c r="T10726" s="367"/>
      <c r="U10726" s="368"/>
      <c r="V10726" s="1"/>
      <c r="W10726" s="1"/>
      <c r="X10726" s="1"/>
      <c r="Y10726" s="1"/>
      <c r="Z10726" s="1"/>
      <c r="AA10726" s="1"/>
      <c r="AB10726" s="1"/>
      <c r="AC10726" s="1"/>
    </row>
    <row r="10727" spans="1:29" ht="15" customHeight="1" x14ac:dyDescent="0.25">
      <c r="A10727" s="342"/>
      <c r="B10727" s="417"/>
      <c r="C10727" s="418"/>
      <c r="S10727" s="367"/>
      <c r="T10727" s="367"/>
      <c r="U10727" s="368"/>
      <c r="V10727" s="1"/>
      <c r="W10727" s="1"/>
      <c r="X10727" s="1"/>
      <c r="Y10727" s="1"/>
      <c r="Z10727" s="1"/>
      <c r="AA10727" s="1"/>
      <c r="AB10727" s="1"/>
      <c r="AC10727" s="1"/>
    </row>
    <row r="10728" spans="1:29" ht="15" customHeight="1" x14ac:dyDescent="0.25">
      <c r="A10728" s="342"/>
      <c r="B10728" s="417"/>
      <c r="C10728" s="418"/>
      <c r="S10728" s="367"/>
      <c r="T10728" s="367"/>
      <c r="U10728" s="368"/>
      <c r="V10728" s="1"/>
      <c r="W10728" s="1"/>
      <c r="X10728" s="1"/>
      <c r="Y10728" s="1"/>
      <c r="Z10728" s="1"/>
      <c r="AA10728" s="1"/>
      <c r="AB10728" s="1"/>
      <c r="AC10728" s="1"/>
    </row>
    <row r="10729" spans="1:29" ht="15" customHeight="1" x14ac:dyDescent="0.25">
      <c r="A10729" s="342"/>
      <c r="B10729" s="417"/>
      <c r="C10729" s="418"/>
      <c r="S10729" s="367"/>
      <c r="T10729" s="367"/>
      <c r="U10729" s="368"/>
      <c r="V10729" s="1"/>
      <c r="W10729" s="1"/>
      <c r="X10729" s="1"/>
      <c r="Y10729" s="1"/>
      <c r="Z10729" s="1"/>
      <c r="AA10729" s="1"/>
      <c r="AB10729" s="1"/>
      <c r="AC10729" s="1"/>
    </row>
    <row r="10730" spans="1:29" ht="15" customHeight="1" x14ac:dyDescent="0.25">
      <c r="A10730" s="342"/>
      <c r="B10730" s="417"/>
      <c r="C10730" s="418"/>
      <c r="S10730" s="367"/>
      <c r="T10730" s="367"/>
      <c r="U10730" s="368"/>
      <c r="V10730" s="1"/>
      <c r="W10730" s="1"/>
      <c r="X10730" s="1"/>
      <c r="Y10730" s="1"/>
      <c r="Z10730" s="1"/>
      <c r="AA10730" s="1"/>
      <c r="AB10730" s="1"/>
      <c r="AC10730" s="1"/>
    </row>
    <row r="10731" spans="1:29" ht="15" customHeight="1" x14ac:dyDescent="0.25">
      <c r="A10731" s="342"/>
      <c r="B10731" s="417"/>
      <c r="C10731" s="418"/>
      <c r="S10731" s="367"/>
      <c r="T10731" s="367"/>
      <c r="U10731" s="368"/>
      <c r="V10731" s="1"/>
      <c r="W10731" s="1"/>
      <c r="X10731" s="1"/>
      <c r="Y10731" s="1"/>
      <c r="Z10731" s="1"/>
      <c r="AA10731" s="1"/>
      <c r="AB10731" s="1"/>
      <c r="AC10731" s="1"/>
    </row>
    <row r="10732" spans="1:29" ht="15" customHeight="1" x14ac:dyDescent="0.25">
      <c r="A10732" s="342"/>
      <c r="B10732" s="417"/>
      <c r="C10732" s="418"/>
      <c r="S10732" s="367"/>
      <c r="T10732" s="367"/>
      <c r="U10732" s="368"/>
      <c r="V10732" s="1"/>
      <c r="W10732" s="1"/>
      <c r="X10732" s="1"/>
      <c r="Y10732" s="1"/>
      <c r="Z10732" s="1"/>
      <c r="AA10732" s="1"/>
      <c r="AB10732" s="1"/>
      <c r="AC10732" s="1"/>
    </row>
    <row r="10733" spans="1:29" ht="15" customHeight="1" x14ac:dyDescent="0.25">
      <c r="A10733" s="342"/>
      <c r="B10733" s="417"/>
      <c r="C10733" s="418"/>
      <c r="S10733" s="367"/>
      <c r="T10733" s="367"/>
      <c r="U10733" s="368"/>
      <c r="V10733" s="1"/>
      <c r="W10733" s="1"/>
      <c r="X10733" s="1"/>
      <c r="Y10733" s="1"/>
      <c r="Z10733" s="1"/>
      <c r="AA10733" s="1"/>
      <c r="AB10733" s="1"/>
      <c r="AC10733" s="1"/>
    </row>
    <row r="10734" spans="1:29" ht="15" customHeight="1" x14ac:dyDescent="0.25">
      <c r="A10734" s="342"/>
      <c r="B10734" s="417"/>
      <c r="C10734" s="418"/>
      <c r="S10734" s="367"/>
      <c r="T10734" s="367"/>
      <c r="U10734" s="368"/>
      <c r="V10734" s="1"/>
      <c r="W10734" s="1"/>
      <c r="X10734" s="1"/>
      <c r="Y10734" s="1"/>
      <c r="Z10734" s="1"/>
      <c r="AA10734" s="1"/>
      <c r="AB10734" s="1"/>
      <c r="AC10734" s="1"/>
    </row>
    <row r="10735" spans="1:29" ht="15" customHeight="1" x14ac:dyDescent="0.25">
      <c r="A10735" s="342"/>
      <c r="B10735" s="417"/>
      <c r="C10735" s="418"/>
      <c r="S10735" s="367"/>
      <c r="T10735" s="367"/>
      <c r="U10735" s="368"/>
      <c r="V10735" s="1"/>
      <c r="W10735" s="1"/>
      <c r="X10735" s="1"/>
      <c r="Y10735" s="1"/>
      <c r="Z10735" s="1"/>
      <c r="AA10735" s="1"/>
      <c r="AB10735" s="1"/>
      <c r="AC10735" s="1"/>
    </row>
    <row r="10736" spans="1:29" ht="15" customHeight="1" x14ac:dyDescent="0.25">
      <c r="A10736" s="342"/>
      <c r="B10736" s="417"/>
      <c r="C10736" s="418"/>
      <c r="S10736" s="367"/>
      <c r="T10736" s="367"/>
      <c r="U10736" s="368"/>
      <c r="V10736" s="1"/>
      <c r="W10736" s="1"/>
      <c r="X10736" s="1"/>
      <c r="Y10736" s="1"/>
      <c r="Z10736" s="1"/>
      <c r="AA10736" s="1"/>
      <c r="AB10736" s="1"/>
      <c r="AC10736" s="1"/>
    </row>
    <row r="10737" spans="1:29" ht="15" customHeight="1" x14ac:dyDescent="0.25">
      <c r="A10737" s="342"/>
      <c r="B10737" s="417"/>
      <c r="C10737" s="418"/>
      <c r="S10737" s="367"/>
      <c r="T10737" s="367"/>
      <c r="U10737" s="368"/>
      <c r="V10737" s="1"/>
      <c r="W10737" s="1"/>
      <c r="X10737" s="1"/>
      <c r="Y10737" s="1"/>
      <c r="Z10737" s="1"/>
      <c r="AA10737" s="1"/>
      <c r="AB10737" s="1"/>
      <c r="AC10737" s="1"/>
    </row>
    <row r="10738" spans="1:29" ht="15" customHeight="1" x14ac:dyDescent="0.25">
      <c r="A10738" s="342"/>
      <c r="B10738" s="417"/>
      <c r="C10738" s="418"/>
      <c r="S10738" s="367"/>
      <c r="T10738" s="367"/>
      <c r="U10738" s="368"/>
      <c r="V10738" s="1"/>
      <c r="W10738" s="1"/>
      <c r="X10738" s="1"/>
      <c r="Y10738" s="1"/>
      <c r="Z10738" s="1"/>
      <c r="AA10738" s="1"/>
      <c r="AB10738" s="1"/>
      <c r="AC10738" s="1"/>
    </row>
    <row r="10739" spans="1:29" ht="15" customHeight="1" x14ac:dyDescent="0.25">
      <c r="A10739" s="342"/>
      <c r="B10739" s="417"/>
      <c r="C10739" s="418"/>
      <c r="S10739" s="367"/>
      <c r="T10739" s="367"/>
      <c r="U10739" s="368"/>
      <c r="V10739" s="1"/>
      <c r="W10739" s="1"/>
      <c r="X10739" s="1"/>
      <c r="Y10739" s="1"/>
      <c r="Z10739" s="1"/>
      <c r="AA10739" s="1"/>
      <c r="AB10739" s="1"/>
      <c r="AC10739" s="1"/>
    </row>
    <row r="10740" spans="1:29" ht="15" customHeight="1" x14ac:dyDescent="0.25">
      <c r="A10740" s="342"/>
      <c r="B10740" s="417"/>
      <c r="C10740" s="418"/>
      <c r="S10740" s="367"/>
      <c r="T10740" s="367"/>
      <c r="U10740" s="368"/>
      <c r="V10740" s="1"/>
      <c r="W10740" s="1"/>
      <c r="X10740" s="1"/>
      <c r="Y10740" s="1"/>
      <c r="Z10740" s="1"/>
      <c r="AA10740" s="1"/>
      <c r="AB10740" s="1"/>
      <c r="AC10740" s="1"/>
    </row>
    <row r="10741" spans="1:29" ht="15" customHeight="1" x14ac:dyDescent="0.25">
      <c r="A10741" s="342"/>
      <c r="B10741" s="417"/>
      <c r="C10741" s="418"/>
      <c r="S10741" s="367"/>
      <c r="T10741" s="367"/>
      <c r="U10741" s="368"/>
      <c r="V10741" s="1"/>
      <c r="W10741" s="1"/>
      <c r="X10741" s="1"/>
      <c r="Y10741" s="1"/>
      <c r="Z10741" s="1"/>
      <c r="AA10741" s="1"/>
      <c r="AB10741" s="1"/>
      <c r="AC10741" s="1"/>
    </row>
    <row r="10742" spans="1:29" ht="15" customHeight="1" x14ac:dyDescent="0.25">
      <c r="A10742" s="342"/>
      <c r="B10742" s="417"/>
      <c r="C10742" s="418"/>
      <c r="S10742" s="367"/>
      <c r="T10742" s="367"/>
      <c r="U10742" s="368"/>
      <c r="V10742" s="1"/>
      <c r="W10742" s="1"/>
      <c r="X10742" s="1"/>
      <c r="Y10742" s="1"/>
      <c r="Z10742" s="1"/>
      <c r="AA10742" s="1"/>
      <c r="AB10742" s="1"/>
      <c r="AC10742" s="1"/>
    </row>
    <row r="10743" spans="1:29" ht="15" customHeight="1" x14ac:dyDescent="0.25">
      <c r="A10743" s="342"/>
      <c r="B10743" s="417"/>
      <c r="C10743" s="418"/>
      <c r="S10743" s="367"/>
      <c r="T10743" s="367"/>
      <c r="U10743" s="368"/>
      <c r="V10743" s="1"/>
      <c r="W10743" s="1"/>
      <c r="X10743" s="1"/>
      <c r="Y10743" s="1"/>
      <c r="Z10743" s="1"/>
      <c r="AA10743" s="1"/>
      <c r="AB10743" s="1"/>
      <c r="AC10743" s="1"/>
    </row>
    <row r="10744" spans="1:29" ht="15" customHeight="1" x14ac:dyDescent="0.25">
      <c r="A10744" s="342"/>
      <c r="B10744" s="417"/>
      <c r="C10744" s="418"/>
      <c r="S10744" s="367"/>
      <c r="T10744" s="367"/>
      <c r="U10744" s="368"/>
      <c r="V10744" s="1"/>
      <c r="W10744" s="1"/>
      <c r="X10744" s="1"/>
      <c r="Y10744" s="1"/>
      <c r="Z10744" s="1"/>
      <c r="AA10744" s="1"/>
      <c r="AB10744" s="1"/>
      <c r="AC10744" s="1"/>
    </row>
    <row r="10745" spans="1:29" ht="15" customHeight="1" x14ac:dyDescent="0.25">
      <c r="A10745" s="342"/>
      <c r="B10745" s="417"/>
      <c r="C10745" s="418"/>
      <c r="S10745" s="367"/>
      <c r="T10745" s="367"/>
      <c r="U10745" s="368"/>
      <c r="V10745" s="1"/>
      <c r="W10745" s="1"/>
      <c r="X10745" s="1"/>
      <c r="Y10745" s="1"/>
      <c r="Z10745" s="1"/>
      <c r="AA10745" s="1"/>
      <c r="AB10745" s="1"/>
      <c r="AC10745" s="1"/>
    </row>
    <row r="10746" spans="1:29" ht="15" customHeight="1" x14ac:dyDescent="0.25">
      <c r="A10746" s="342"/>
      <c r="B10746" s="417"/>
      <c r="C10746" s="418"/>
      <c r="S10746" s="367"/>
      <c r="T10746" s="367"/>
      <c r="U10746" s="368"/>
      <c r="V10746" s="1"/>
      <c r="W10746" s="1"/>
      <c r="X10746" s="1"/>
      <c r="Y10746" s="1"/>
      <c r="Z10746" s="1"/>
      <c r="AA10746" s="1"/>
      <c r="AB10746" s="1"/>
      <c r="AC10746" s="1"/>
    </row>
    <row r="10747" spans="1:29" ht="15" customHeight="1" x14ac:dyDescent="0.25">
      <c r="A10747" s="342"/>
      <c r="B10747" s="417"/>
      <c r="C10747" s="418"/>
      <c r="S10747" s="367"/>
      <c r="T10747" s="367"/>
      <c r="U10747" s="368"/>
      <c r="V10747" s="1"/>
      <c r="W10747" s="1"/>
      <c r="X10747" s="1"/>
      <c r="Y10747" s="1"/>
      <c r="Z10747" s="1"/>
      <c r="AA10747" s="1"/>
      <c r="AB10747" s="1"/>
      <c r="AC10747" s="1"/>
    </row>
    <row r="10748" spans="1:29" ht="15" customHeight="1" x14ac:dyDescent="0.25">
      <c r="A10748" s="342"/>
      <c r="B10748" s="417"/>
      <c r="C10748" s="418"/>
      <c r="S10748" s="367"/>
      <c r="T10748" s="367"/>
      <c r="U10748" s="368"/>
      <c r="V10748" s="1"/>
      <c r="W10748" s="1"/>
      <c r="X10748" s="1"/>
      <c r="Y10748" s="1"/>
      <c r="Z10748" s="1"/>
      <c r="AA10748" s="1"/>
      <c r="AB10748" s="1"/>
      <c r="AC10748" s="1"/>
    </row>
    <row r="10749" spans="1:29" ht="15" customHeight="1" x14ac:dyDescent="0.25">
      <c r="A10749" s="342"/>
      <c r="B10749" s="417"/>
      <c r="C10749" s="418"/>
      <c r="S10749" s="367"/>
      <c r="T10749" s="367"/>
      <c r="U10749" s="368"/>
      <c r="V10749" s="1"/>
      <c r="W10749" s="1"/>
      <c r="X10749" s="1"/>
      <c r="Y10749" s="1"/>
      <c r="Z10749" s="1"/>
      <c r="AA10749" s="1"/>
      <c r="AB10749" s="1"/>
      <c r="AC10749" s="1"/>
    </row>
    <row r="10750" spans="1:29" ht="15" customHeight="1" x14ac:dyDescent="0.25">
      <c r="A10750" s="342"/>
      <c r="B10750" s="417"/>
      <c r="C10750" s="418"/>
      <c r="S10750" s="367"/>
      <c r="T10750" s="367"/>
      <c r="U10750" s="368"/>
      <c r="V10750" s="1"/>
      <c r="W10750" s="1"/>
      <c r="X10750" s="1"/>
      <c r="Y10750" s="1"/>
      <c r="Z10750" s="1"/>
      <c r="AA10750" s="1"/>
      <c r="AB10750" s="1"/>
      <c r="AC10750" s="1"/>
    </row>
    <row r="10751" spans="1:29" ht="15" customHeight="1" x14ac:dyDescent="0.25">
      <c r="A10751" s="342"/>
      <c r="B10751" s="417"/>
      <c r="C10751" s="418"/>
      <c r="S10751" s="367"/>
      <c r="T10751" s="367"/>
      <c r="U10751" s="368"/>
      <c r="V10751" s="1"/>
      <c r="W10751" s="1"/>
      <c r="X10751" s="1"/>
      <c r="Y10751" s="1"/>
      <c r="Z10751" s="1"/>
      <c r="AA10751" s="1"/>
      <c r="AB10751" s="1"/>
      <c r="AC10751" s="1"/>
    </row>
    <row r="10752" spans="1:29" ht="15" customHeight="1" x14ac:dyDescent="0.25">
      <c r="A10752" s="342"/>
      <c r="B10752" s="417"/>
      <c r="C10752" s="418"/>
      <c r="S10752" s="367"/>
      <c r="T10752" s="367"/>
      <c r="U10752" s="368"/>
      <c r="V10752" s="1"/>
      <c r="W10752" s="1"/>
      <c r="X10752" s="1"/>
      <c r="Y10752" s="1"/>
      <c r="Z10752" s="1"/>
      <c r="AA10752" s="1"/>
      <c r="AB10752" s="1"/>
      <c r="AC10752" s="1"/>
    </row>
    <row r="10753" spans="1:29" ht="15" customHeight="1" x14ac:dyDescent="0.25">
      <c r="A10753" s="342"/>
      <c r="B10753" s="417"/>
      <c r="C10753" s="418"/>
      <c r="S10753" s="367"/>
      <c r="T10753" s="367"/>
      <c r="U10753" s="368"/>
      <c r="V10753" s="1"/>
      <c r="W10753" s="1"/>
      <c r="X10753" s="1"/>
      <c r="Y10753" s="1"/>
      <c r="Z10753" s="1"/>
      <c r="AA10753" s="1"/>
      <c r="AB10753" s="1"/>
      <c r="AC10753" s="1"/>
    </row>
    <row r="10754" spans="1:29" ht="15" customHeight="1" x14ac:dyDescent="0.25">
      <c r="A10754" s="342"/>
      <c r="B10754" s="417"/>
      <c r="C10754" s="418"/>
      <c r="S10754" s="367"/>
      <c r="T10754" s="367"/>
      <c r="U10754" s="368"/>
      <c r="V10754" s="1"/>
      <c r="W10754" s="1"/>
      <c r="X10754" s="1"/>
      <c r="Y10754" s="1"/>
      <c r="Z10754" s="1"/>
      <c r="AA10754" s="1"/>
      <c r="AB10754" s="1"/>
      <c r="AC10754" s="1"/>
    </row>
    <row r="10755" spans="1:29" ht="15" customHeight="1" x14ac:dyDescent="0.25">
      <c r="A10755" s="342"/>
      <c r="B10755" s="417"/>
      <c r="C10755" s="418"/>
      <c r="S10755" s="367"/>
      <c r="T10755" s="367"/>
      <c r="U10755" s="368"/>
      <c r="V10755" s="1"/>
      <c r="W10755" s="1"/>
      <c r="X10755" s="1"/>
      <c r="Y10755" s="1"/>
      <c r="Z10755" s="1"/>
      <c r="AA10755" s="1"/>
      <c r="AB10755" s="1"/>
      <c r="AC10755" s="1"/>
    </row>
    <row r="10756" spans="1:29" ht="15" customHeight="1" x14ac:dyDescent="0.25">
      <c r="A10756" s="342"/>
      <c r="B10756" s="417"/>
      <c r="C10756" s="418"/>
      <c r="S10756" s="367"/>
      <c r="T10756" s="367"/>
      <c r="U10756" s="368"/>
      <c r="V10756" s="1"/>
      <c r="W10756" s="1"/>
      <c r="X10756" s="1"/>
      <c r="Y10756" s="1"/>
      <c r="Z10756" s="1"/>
      <c r="AA10756" s="1"/>
      <c r="AB10756" s="1"/>
      <c r="AC10756" s="1"/>
    </row>
    <row r="10757" spans="1:29" ht="15" customHeight="1" x14ac:dyDescent="0.25">
      <c r="A10757" s="342"/>
      <c r="B10757" s="417"/>
      <c r="C10757" s="418"/>
      <c r="S10757" s="367"/>
      <c r="T10757" s="367"/>
      <c r="U10757" s="368"/>
      <c r="V10757" s="1"/>
      <c r="W10757" s="1"/>
      <c r="X10757" s="1"/>
      <c r="Y10757" s="1"/>
      <c r="Z10757" s="1"/>
      <c r="AA10757" s="1"/>
      <c r="AB10757" s="1"/>
      <c r="AC10757" s="1"/>
    </row>
    <row r="10758" spans="1:29" ht="15" customHeight="1" x14ac:dyDescent="0.25">
      <c r="A10758" s="342"/>
      <c r="B10758" s="417"/>
      <c r="C10758" s="418"/>
      <c r="S10758" s="367"/>
      <c r="T10758" s="367"/>
      <c r="U10758" s="368"/>
      <c r="V10758" s="1"/>
      <c r="W10758" s="1"/>
      <c r="X10758" s="1"/>
      <c r="Y10758" s="1"/>
      <c r="Z10758" s="1"/>
      <c r="AA10758" s="1"/>
      <c r="AB10758" s="1"/>
      <c r="AC10758" s="1"/>
    </row>
    <row r="10759" spans="1:29" ht="15" customHeight="1" x14ac:dyDescent="0.25">
      <c r="A10759" s="342"/>
      <c r="B10759" s="417"/>
      <c r="C10759" s="418"/>
      <c r="S10759" s="367"/>
      <c r="T10759" s="367"/>
      <c r="U10759" s="368"/>
      <c r="V10759" s="1"/>
      <c r="W10759" s="1"/>
      <c r="X10759" s="1"/>
      <c r="Y10759" s="1"/>
      <c r="Z10759" s="1"/>
      <c r="AA10759" s="1"/>
      <c r="AB10759" s="1"/>
      <c r="AC10759" s="1"/>
    </row>
    <row r="10760" spans="1:29" ht="15" customHeight="1" x14ac:dyDescent="0.25">
      <c r="A10760" s="342"/>
      <c r="B10760" s="417"/>
      <c r="C10760" s="418"/>
      <c r="S10760" s="367"/>
      <c r="T10760" s="367"/>
      <c r="U10760" s="368"/>
      <c r="V10760" s="1"/>
      <c r="W10760" s="1"/>
      <c r="X10760" s="1"/>
      <c r="Y10760" s="1"/>
      <c r="Z10760" s="1"/>
      <c r="AA10760" s="1"/>
      <c r="AB10760" s="1"/>
      <c r="AC10760" s="1"/>
    </row>
    <row r="10761" spans="1:29" ht="15" customHeight="1" x14ac:dyDescent="0.25">
      <c r="A10761" s="342"/>
      <c r="B10761" s="417"/>
      <c r="C10761" s="418"/>
      <c r="S10761" s="367"/>
      <c r="T10761" s="367"/>
      <c r="U10761" s="368"/>
      <c r="V10761" s="1"/>
      <c r="W10761" s="1"/>
      <c r="X10761" s="1"/>
      <c r="Y10761" s="1"/>
      <c r="Z10761" s="1"/>
      <c r="AA10761" s="1"/>
      <c r="AB10761" s="1"/>
      <c r="AC10761" s="1"/>
    </row>
    <row r="10762" spans="1:29" ht="15" customHeight="1" x14ac:dyDescent="0.25">
      <c r="A10762" s="342"/>
      <c r="B10762" s="417"/>
      <c r="C10762" s="418"/>
      <c r="S10762" s="367"/>
      <c r="T10762" s="367"/>
      <c r="U10762" s="368"/>
      <c r="V10762" s="1"/>
      <c r="W10762" s="1"/>
      <c r="X10762" s="1"/>
      <c r="Y10762" s="1"/>
      <c r="Z10762" s="1"/>
      <c r="AA10762" s="1"/>
      <c r="AB10762" s="1"/>
      <c r="AC10762" s="1"/>
    </row>
    <row r="10763" spans="1:29" ht="15" customHeight="1" x14ac:dyDescent="0.25">
      <c r="A10763" s="342"/>
      <c r="B10763" s="417"/>
      <c r="C10763" s="418"/>
      <c r="S10763" s="367"/>
      <c r="T10763" s="367"/>
      <c r="U10763" s="368"/>
      <c r="V10763" s="1"/>
      <c r="W10763" s="1"/>
      <c r="X10763" s="1"/>
      <c r="Y10763" s="1"/>
      <c r="Z10763" s="1"/>
      <c r="AA10763" s="1"/>
      <c r="AB10763" s="1"/>
      <c r="AC10763" s="1"/>
    </row>
    <row r="10764" spans="1:29" ht="15" customHeight="1" x14ac:dyDescent="0.25">
      <c r="A10764" s="342"/>
      <c r="B10764" s="417"/>
      <c r="C10764" s="418"/>
      <c r="S10764" s="367"/>
      <c r="T10764" s="367"/>
      <c r="U10764" s="368"/>
      <c r="V10764" s="1"/>
      <c r="W10764" s="1"/>
      <c r="X10764" s="1"/>
      <c r="Y10764" s="1"/>
      <c r="Z10764" s="1"/>
      <c r="AA10764" s="1"/>
      <c r="AB10764" s="1"/>
      <c r="AC10764" s="1"/>
    </row>
    <row r="10765" spans="1:29" ht="15" customHeight="1" x14ac:dyDescent="0.25">
      <c r="A10765" s="342"/>
      <c r="B10765" s="417"/>
      <c r="C10765" s="418"/>
      <c r="S10765" s="367"/>
      <c r="T10765" s="367"/>
      <c r="U10765" s="368"/>
      <c r="V10765" s="1"/>
      <c r="W10765" s="1"/>
      <c r="X10765" s="1"/>
      <c r="Y10765" s="1"/>
      <c r="Z10765" s="1"/>
      <c r="AA10765" s="1"/>
      <c r="AB10765" s="1"/>
      <c r="AC10765" s="1"/>
    </row>
    <row r="10766" spans="1:29" ht="15" customHeight="1" x14ac:dyDescent="0.25">
      <c r="A10766" s="342"/>
      <c r="B10766" s="417"/>
      <c r="C10766" s="418"/>
      <c r="S10766" s="367"/>
      <c r="T10766" s="367"/>
      <c r="U10766" s="368"/>
      <c r="V10766" s="1"/>
      <c r="W10766" s="1"/>
      <c r="X10766" s="1"/>
      <c r="Y10766" s="1"/>
      <c r="Z10766" s="1"/>
      <c r="AA10766" s="1"/>
      <c r="AB10766" s="1"/>
      <c r="AC10766" s="1"/>
    </row>
    <row r="10767" spans="1:29" ht="15" customHeight="1" x14ac:dyDescent="0.25">
      <c r="A10767" s="342"/>
      <c r="B10767" s="417"/>
      <c r="C10767" s="418"/>
      <c r="S10767" s="367"/>
      <c r="T10767" s="367"/>
      <c r="U10767" s="368"/>
      <c r="V10767" s="1"/>
      <c r="W10767" s="1"/>
      <c r="X10767" s="1"/>
      <c r="Y10767" s="1"/>
      <c r="Z10767" s="1"/>
      <c r="AA10767" s="1"/>
      <c r="AB10767" s="1"/>
      <c r="AC10767" s="1"/>
    </row>
    <row r="10768" spans="1:29" ht="15" customHeight="1" x14ac:dyDescent="0.25">
      <c r="A10768" s="342"/>
      <c r="B10768" s="417"/>
      <c r="C10768" s="418"/>
      <c r="S10768" s="367"/>
      <c r="T10768" s="367"/>
      <c r="U10768" s="368"/>
      <c r="V10768" s="1"/>
      <c r="W10768" s="1"/>
      <c r="X10768" s="1"/>
      <c r="Y10768" s="1"/>
      <c r="Z10768" s="1"/>
      <c r="AA10768" s="1"/>
      <c r="AB10768" s="1"/>
      <c r="AC10768" s="1"/>
    </row>
    <row r="10769" spans="1:29" ht="15" customHeight="1" x14ac:dyDescent="0.25">
      <c r="A10769" s="342"/>
      <c r="B10769" s="417"/>
      <c r="C10769" s="418"/>
      <c r="S10769" s="367"/>
      <c r="T10769" s="367"/>
      <c r="U10769" s="368"/>
      <c r="V10769" s="1"/>
      <c r="W10769" s="1"/>
      <c r="X10769" s="1"/>
      <c r="Y10769" s="1"/>
      <c r="Z10769" s="1"/>
      <c r="AA10769" s="1"/>
      <c r="AB10769" s="1"/>
      <c r="AC10769" s="1"/>
    </row>
    <row r="10770" spans="1:29" ht="15" customHeight="1" x14ac:dyDescent="0.25">
      <c r="A10770" s="342"/>
      <c r="B10770" s="417"/>
      <c r="C10770" s="418"/>
      <c r="S10770" s="367"/>
      <c r="T10770" s="367"/>
      <c r="U10770" s="368"/>
      <c r="V10770" s="1"/>
      <c r="W10770" s="1"/>
      <c r="X10770" s="1"/>
      <c r="Y10770" s="1"/>
      <c r="Z10770" s="1"/>
      <c r="AA10770" s="1"/>
      <c r="AB10770" s="1"/>
      <c r="AC10770" s="1"/>
    </row>
    <row r="10771" spans="1:29" ht="15" customHeight="1" x14ac:dyDescent="0.25">
      <c r="A10771" s="342"/>
      <c r="B10771" s="417"/>
      <c r="C10771" s="418"/>
      <c r="S10771" s="367"/>
      <c r="T10771" s="367"/>
      <c r="U10771" s="368"/>
      <c r="V10771" s="1"/>
      <c r="W10771" s="1"/>
      <c r="X10771" s="1"/>
      <c r="Y10771" s="1"/>
      <c r="Z10771" s="1"/>
      <c r="AA10771" s="1"/>
      <c r="AB10771" s="1"/>
      <c r="AC10771" s="1"/>
    </row>
    <row r="10772" spans="1:29" ht="15" customHeight="1" x14ac:dyDescent="0.25">
      <c r="A10772" s="342"/>
      <c r="B10772" s="417"/>
      <c r="C10772" s="418"/>
      <c r="S10772" s="367"/>
      <c r="T10772" s="367"/>
      <c r="U10772" s="368"/>
      <c r="V10772" s="1"/>
      <c r="W10772" s="1"/>
      <c r="X10772" s="1"/>
      <c r="Y10772" s="1"/>
      <c r="Z10772" s="1"/>
      <c r="AA10772" s="1"/>
      <c r="AB10772" s="1"/>
      <c r="AC10772" s="1"/>
    </row>
    <row r="10773" spans="1:29" ht="15" customHeight="1" x14ac:dyDescent="0.25">
      <c r="A10773" s="342"/>
      <c r="B10773" s="417"/>
      <c r="C10773" s="418"/>
      <c r="S10773" s="367"/>
      <c r="T10773" s="367"/>
      <c r="U10773" s="368"/>
      <c r="V10773" s="1"/>
      <c r="W10773" s="1"/>
      <c r="X10773" s="1"/>
      <c r="Y10773" s="1"/>
      <c r="Z10773" s="1"/>
      <c r="AA10773" s="1"/>
      <c r="AB10773" s="1"/>
      <c r="AC10773" s="1"/>
    </row>
    <row r="10774" spans="1:29" ht="15" customHeight="1" x14ac:dyDescent="0.25">
      <c r="A10774" s="342"/>
      <c r="B10774" s="417"/>
      <c r="C10774" s="418"/>
      <c r="S10774" s="367"/>
      <c r="T10774" s="367"/>
      <c r="U10774" s="368"/>
      <c r="V10774" s="1"/>
      <c r="W10774" s="1"/>
      <c r="X10774" s="1"/>
      <c r="Y10774" s="1"/>
      <c r="Z10774" s="1"/>
      <c r="AA10774" s="1"/>
      <c r="AB10774" s="1"/>
      <c r="AC10774" s="1"/>
    </row>
    <row r="10775" spans="1:29" ht="15" customHeight="1" x14ac:dyDescent="0.25">
      <c r="A10775" s="342"/>
      <c r="B10775" s="417"/>
      <c r="C10775" s="418"/>
      <c r="S10775" s="367"/>
      <c r="T10775" s="367"/>
      <c r="U10775" s="368"/>
      <c r="V10775" s="1"/>
      <c r="W10775" s="1"/>
      <c r="X10775" s="1"/>
      <c r="Y10775" s="1"/>
      <c r="Z10775" s="1"/>
      <c r="AA10775" s="1"/>
      <c r="AB10775" s="1"/>
      <c r="AC10775" s="1"/>
    </row>
    <row r="10776" spans="1:29" ht="15" customHeight="1" x14ac:dyDescent="0.25">
      <c r="A10776" s="342"/>
      <c r="B10776" s="417"/>
      <c r="C10776" s="418"/>
      <c r="S10776" s="367"/>
      <c r="T10776" s="367"/>
      <c r="U10776" s="368"/>
      <c r="V10776" s="1"/>
      <c r="W10776" s="1"/>
      <c r="X10776" s="1"/>
      <c r="Y10776" s="1"/>
      <c r="Z10776" s="1"/>
      <c r="AA10776" s="1"/>
      <c r="AB10776" s="1"/>
      <c r="AC10776" s="1"/>
    </row>
    <row r="10777" spans="1:29" ht="15" customHeight="1" x14ac:dyDescent="0.25">
      <c r="A10777" s="342"/>
      <c r="B10777" s="417"/>
      <c r="C10777" s="418"/>
      <c r="S10777" s="367"/>
      <c r="T10777" s="367"/>
      <c r="U10777" s="368"/>
      <c r="V10777" s="1"/>
      <c r="W10777" s="1"/>
      <c r="X10777" s="1"/>
      <c r="Y10777" s="1"/>
      <c r="Z10777" s="1"/>
      <c r="AA10777" s="1"/>
      <c r="AB10777" s="1"/>
      <c r="AC10777" s="1"/>
    </row>
    <row r="10778" spans="1:29" ht="15" customHeight="1" x14ac:dyDescent="0.25">
      <c r="A10778" s="342"/>
      <c r="B10778" s="417"/>
      <c r="C10778" s="418"/>
      <c r="S10778" s="367"/>
      <c r="T10778" s="367"/>
      <c r="U10778" s="368"/>
      <c r="V10778" s="1"/>
      <c r="W10778" s="1"/>
      <c r="X10778" s="1"/>
      <c r="Y10778" s="1"/>
      <c r="Z10778" s="1"/>
      <c r="AA10778" s="1"/>
      <c r="AB10778" s="1"/>
      <c r="AC10778" s="1"/>
    </row>
    <row r="10779" spans="1:29" ht="15" customHeight="1" x14ac:dyDescent="0.25">
      <c r="A10779" s="342"/>
      <c r="B10779" s="417"/>
      <c r="C10779" s="418"/>
      <c r="S10779" s="367"/>
      <c r="T10779" s="367"/>
      <c r="U10779" s="368"/>
      <c r="V10779" s="1"/>
      <c r="W10779" s="1"/>
      <c r="X10779" s="1"/>
      <c r="Y10779" s="1"/>
      <c r="Z10779" s="1"/>
      <c r="AA10779" s="1"/>
      <c r="AB10779" s="1"/>
      <c r="AC10779" s="1"/>
    </row>
    <row r="10780" spans="1:29" ht="15" customHeight="1" x14ac:dyDescent="0.25">
      <c r="A10780" s="342"/>
      <c r="B10780" s="417"/>
      <c r="C10780" s="418"/>
      <c r="S10780" s="367"/>
      <c r="T10780" s="367"/>
      <c r="U10780" s="368"/>
      <c r="V10780" s="1"/>
      <c r="W10780" s="1"/>
      <c r="X10780" s="1"/>
      <c r="Y10780" s="1"/>
      <c r="Z10780" s="1"/>
      <c r="AA10780" s="1"/>
      <c r="AB10780" s="1"/>
      <c r="AC10780" s="1"/>
    </row>
    <row r="10781" spans="1:29" ht="15" customHeight="1" x14ac:dyDescent="0.25">
      <c r="A10781" s="342"/>
      <c r="B10781" s="417"/>
      <c r="C10781" s="418"/>
      <c r="S10781" s="367"/>
      <c r="T10781" s="367"/>
      <c r="U10781" s="368"/>
      <c r="V10781" s="1"/>
      <c r="W10781" s="1"/>
      <c r="X10781" s="1"/>
      <c r="Y10781" s="1"/>
      <c r="Z10781" s="1"/>
      <c r="AA10781" s="1"/>
      <c r="AB10781" s="1"/>
      <c r="AC10781" s="1"/>
    </row>
    <row r="10782" spans="1:29" ht="15" customHeight="1" x14ac:dyDescent="0.25">
      <c r="A10782" s="342"/>
      <c r="B10782" s="417"/>
      <c r="C10782" s="418"/>
      <c r="S10782" s="367"/>
      <c r="T10782" s="367"/>
      <c r="U10782" s="368"/>
      <c r="V10782" s="1"/>
      <c r="W10782" s="1"/>
      <c r="X10782" s="1"/>
      <c r="Y10782" s="1"/>
      <c r="Z10782" s="1"/>
      <c r="AA10782" s="1"/>
      <c r="AB10782" s="1"/>
      <c r="AC10782" s="1"/>
    </row>
    <row r="10783" spans="1:29" ht="15" customHeight="1" x14ac:dyDescent="0.25">
      <c r="A10783" s="342"/>
      <c r="B10783" s="417"/>
      <c r="C10783" s="418"/>
      <c r="S10783" s="367"/>
      <c r="T10783" s="367"/>
      <c r="U10783" s="368"/>
      <c r="V10783" s="1"/>
      <c r="W10783" s="1"/>
      <c r="X10783" s="1"/>
      <c r="Y10783" s="1"/>
      <c r="Z10783" s="1"/>
      <c r="AA10783" s="1"/>
      <c r="AB10783" s="1"/>
      <c r="AC10783" s="1"/>
    </row>
    <row r="10784" spans="1:29" ht="15" customHeight="1" x14ac:dyDescent="0.25">
      <c r="A10784" s="342"/>
      <c r="B10784" s="417"/>
      <c r="C10784" s="418"/>
      <c r="S10784" s="367"/>
      <c r="T10784" s="367"/>
      <c r="U10784" s="368"/>
      <c r="V10784" s="1"/>
      <c r="W10784" s="1"/>
      <c r="X10784" s="1"/>
      <c r="Y10784" s="1"/>
      <c r="Z10784" s="1"/>
      <c r="AA10784" s="1"/>
      <c r="AB10784" s="1"/>
      <c r="AC10784" s="1"/>
    </row>
    <row r="10785" spans="1:29" ht="15" customHeight="1" x14ac:dyDescent="0.25">
      <c r="A10785" s="342"/>
      <c r="B10785" s="417"/>
      <c r="C10785" s="418"/>
      <c r="S10785" s="367"/>
      <c r="T10785" s="367"/>
      <c r="U10785" s="368"/>
      <c r="V10785" s="1"/>
      <c r="W10785" s="1"/>
      <c r="X10785" s="1"/>
      <c r="Y10785" s="1"/>
      <c r="Z10785" s="1"/>
      <c r="AA10785" s="1"/>
      <c r="AB10785" s="1"/>
      <c r="AC10785" s="1"/>
    </row>
    <row r="10786" spans="1:29" ht="15" customHeight="1" x14ac:dyDescent="0.25">
      <c r="A10786" s="342"/>
      <c r="B10786" s="417"/>
      <c r="C10786" s="418"/>
      <c r="S10786" s="367"/>
      <c r="T10786" s="367"/>
      <c r="U10786" s="368"/>
      <c r="V10786" s="1"/>
      <c r="W10786" s="1"/>
      <c r="X10786" s="1"/>
      <c r="Y10786" s="1"/>
      <c r="Z10786" s="1"/>
      <c r="AA10786" s="1"/>
      <c r="AB10786" s="1"/>
      <c r="AC10786" s="1"/>
    </row>
    <row r="10787" spans="1:29" ht="15" customHeight="1" x14ac:dyDescent="0.25">
      <c r="A10787" s="342"/>
      <c r="B10787" s="417"/>
      <c r="C10787" s="418"/>
      <c r="S10787" s="367"/>
      <c r="T10787" s="367"/>
      <c r="U10787" s="368"/>
      <c r="V10787" s="1"/>
      <c r="W10787" s="1"/>
      <c r="X10787" s="1"/>
      <c r="Y10787" s="1"/>
      <c r="Z10787" s="1"/>
      <c r="AA10787" s="1"/>
      <c r="AB10787" s="1"/>
      <c r="AC10787" s="1"/>
    </row>
    <row r="10788" spans="1:29" ht="15" customHeight="1" x14ac:dyDescent="0.25">
      <c r="A10788" s="342"/>
      <c r="B10788" s="417"/>
      <c r="C10788" s="418"/>
      <c r="S10788" s="367"/>
      <c r="T10788" s="367"/>
      <c r="U10788" s="368"/>
      <c r="V10788" s="1"/>
      <c r="W10788" s="1"/>
      <c r="X10788" s="1"/>
      <c r="Y10788" s="1"/>
      <c r="Z10788" s="1"/>
      <c r="AA10788" s="1"/>
      <c r="AB10788" s="1"/>
      <c r="AC10788" s="1"/>
    </row>
    <row r="10789" spans="1:29" ht="15" customHeight="1" x14ac:dyDescent="0.25">
      <c r="A10789" s="342"/>
      <c r="B10789" s="417"/>
      <c r="C10789" s="418"/>
      <c r="S10789" s="367"/>
      <c r="T10789" s="367"/>
      <c r="U10789" s="368"/>
      <c r="V10789" s="1"/>
      <c r="W10789" s="1"/>
      <c r="X10789" s="1"/>
      <c r="Y10789" s="1"/>
      <c r="Z10789" s="1"/>
      <c r="AA10789" s="1"/>
      <c r="AB10789" s="1"/>
      <c r="AC10789" s="1"/>
    </row>
    <row r="10790" spans="1:29" ht="15" customHeight="1" x14ac:dyDescent="0.25">
      <c r="A10790" s="342"/>
      <c r="B10790" s="417"/>
      <c r="C10790" s="418"/>
      <c r="S10790" s="367"/>
      <c r="T10790" s="367"/>
      <c r="U10790" s="368"/>
      <c r="V10790" s="1"/>
      <c r="W10790" s="1"/>
      <c r="X10790" s="1"/>
      <c r="Y10790" s="1"/>
      <c r="Z10790" s="1"/>
      <c r="AA10790" s="1"/>
      <c r="AB10790" s="1"/>
      <c r="AC10790" s="1"/>
    </row>
    <row r="10791" spans="1:29" ht="15" customHeight="1" x14ac:dyDescent="0.25">
      <c r="A10791" s="342"/>
      <c r="B10791" s="417"/>
      <c r="C10791" s="418"/>
      <c r="S10791" s="367"/>
      <c r="T10791" s="367"/>
      <c r="U10791" s="368"/>
      <c r="V10791" s="1"/>
      <c r="W10791" s="1"/>
      <c r="X10791" s="1"/>
      <c r="Y10791" s="1"/>
      <c r="Z10791" s="1"/>
      <c r="AA10791" s="1"/>
      <c r="AB10791" s="1"/>
      <c r="AC10791" s="1"/>
    </row>
    <row r="10792" spans="1:29" ht="15" customHeight="1" x14ac:dyDescent="0.25">
      <c r="A10792" s="342"/>
      <c r="B10792" s="417"/>
      <c r="C10792" s="418"/>
      <c r="S10792" s="367"/>
      <c r="T10792" s="367"/>
      <c r="U10792" s="368"/>
      <c r="V10792" s="1"/>
      <c r="W10792" s="1"/>
      <c r="X10792" s="1"/>
      <c r="Y10792" s="1"/>
      <c r="Z10792" s="1"/>
      <c r="AA10792" s="1"/>
      <c r="AB10792" s="1"/>
      <c r="AC10792" s="1"/>
    </row>
    <row r="10793" spans="1:29" ht="15" customHeight="1" x14ac:dyDescent="0.25">
      <c r="A10793" s="342"/>
      <c r="B10793" s="417"/>
      <c r="C10793" s="418"/>
      <c r="S10793" s="367"/>
      <c r="T10793" s="367"/>
      <c r="U10793" s="368"/>
      <c r="V10793" s="1"/>
      <c r="W10793" s="1"/>
      <c r="X10793" s="1"/>
      <c r="Y10793" s="1"/>
      <c r="Z10793" s="1"/>
      <c r="AA10793" s="1"/>
      <c r="AB10793" s="1"/>
      <c r="AC10793" s="1"/>
    </row>
    <row r="10794" spans="1:29" ht="15" customHeight="1" x14ac:dyDescent="0.25">
      <c r="A10794" s="342"/>
      <c r="B10794" s="417"/>
      <c r="C10794" s="418"/>
      <c r="S10794" s="367"/>
      <c r="T10794" s="367"/>
      <c r="U10794" s="368"/>
      <c r="V10794" s="1"/>
      <c r="W10794" s="1"/>
      <c r="X10794" s="1"/>
      <c r="Y10794" s="1"/>
      <c r="Z10794" s="1"/>
      <c r="AA10794" s="1"/>
      <c r="AB10794" s="1"/>
      <c r="AC10794" s="1"/>
    </row>
    <row r="10795" spans="1:29" ht="15" customHeight="1" x14ac:dyDescent="0.25">
      <c r="A10795" s="342"/>
      <c r="B10795" s="417"/>
      <c r="C10795" s="418"/>
      <c r="S10795" s="367"/>
      <c r="T10795" s="367"/>
      <c r="U10795" s="368"/>
      <c r="V10795" s="1"/>
      <c r="W10795" s="1"/>
      <c r="X10795" s="1"/>
      <c r="Y10795" s="1"/>
      <c r="Z10795" s="1"/>
      <c r="AA10795" s="1"/>
      <c r="AB10795" s="1"/>
      <c r="AC10795" s="1"/>
    </row>
    <row r="10796" spans="1:29" ht="15" customHeight="1" x14ac:dyDescent="0.25">
      <c r="A10796" s="342"/>
      <c r="B10796" s="417"/>
      <c r="C10796" s="418"/>
      <c r="S10796" s="367"/>
      <c r="T10796" s="367"/>
      <c r="U10796" s="368"/>
      <c r="V10796" s="1"/>
      <c r="W10796" s="1"/>
      <c r="X10796" s="1"/>
      <c r="Y10796" s="1"/>
      <c r="Z10796" s="1"/>
      <c r="AA10796" s="1"/>
      <c r="AB10796" s="1"/>
      <c r="AC10796" s="1"/>
    </row>
    <row r="10797" spans="1:29" ht="15" customHeight="1" x14ac:dyDescent="0.25">
      <c r="A10797" s="342"/>
      <c r="B10797" s="417"/>
      <c r="C10797" s="418"/>
      <c r="S10797" s="367"/>
      <c r="T10797" s="367"/>
      <c r="U10797" s="368"/>
      <c r="V10797" s="1"/>
      <c r="W10797" s="1"/>
      <c r="X10797" s="1"/>
      <c r="Y10797" s="1"/>
      <c r="Z10797" s="1"/>
      <c r="AA10797" s="1"/>
      <c r="AB10797" s="1"/>
      <c r="AC10797" s="1"/>
    </row>
    <row r="10798" spans="1:29" ht="15" customHeight="1" x14ac:dyDescent="0.25">
      <c r="A10798" s="342"/>
      <c r="B10798" s="417"/>
      <c r="C10798" s="418"/>
      <c r="S10798" s="367"/>
      <c r="T10798" s="367"/>
      <c r="U10798" s="368"/>
      <c r="V10798" s="1"/>
      <c r="W10798" s="1"/>
      <c r="X10798" s="1"/>
      <c r="Y10798" s="1"/>
      <c r="Z10798" s="1"/>
      <c r="AA10798" s="1"/>
      <c r="AB10798" s="1"/>
      <c r="AC10798" s="1"/>
    </row>
    <row r="10799" spans="1:29" ht="15" customHeight="1" x14ac:dyDescent="0.25">
      <c r="A10799" s="342"/>
      <c r="B10799" s="417"/>
      <c r="C10799" s="418"/>
      <c r="S10799" s="367"/>
      <c r="T10799" s="367"/>
      <c r="U10799" s="368"/>
      <c r="V10799" s="1"/>
      <c r="W10799" s="1"/>
      <c r="X10799" s="1"/>
      <c r="Y10799" s="1"/>
      <c r="Z10799" s="1"/>
      <c r="AA10799" s="1"/>
      <c r="AB10799" s="1"/>
      <c r="AC10799" s="1"/>
    </row>
    <row r="10800" spans="1:29" ht="15" customHeight="1" x14ac:dyDescent="0.25">
      <c r="A10800" s="342"/>
      <c r="B10800" s="417"/>
      <c r="C10800" s="418"/>
      <c r="S10800" s="367"/>
      <c r="T10800" s="367"/>
      <c r="U10800" s="368"/>
      <c r="V10800" s="1"/>
      <c r="W10800" s="1"/>
      <c r="X10800" s="1"/>
      <c r="Y10800" s="1"/>
      <c r="Z10800" s="1"/>
      <c r="AA10800" s="1"/>
      <c r="AB10800" s="1"/>
      <c r="AC10800" s="1"/>
    </row>
    <row r="10801" spans="1:29" ht="15" customHeight="1" x14ac:dyDescent="0.25">
      <c r="A10801" s="342"/>
      <c r="B10801" s="417"/>
      <c r="C10801" s="418"/>
      <c r="S10801" s="367"/>
      <c r="T10801" s="367"/>
      <c r="U10801" s="368"/>
      <c r="V10801" s="1"/>
      <c r="W10801" s="1"/>
      <c r="X10801" s="1"/>
      <c r="Y10801" s="1"/>
      <c r="Z10801" s="1"/>
      <c r="AA10801" s="1"/>
      <c r="AB10801" s="1"/>
      <c r="AC10801" s="1"/>
    </row>
    <row r="10802" spans="1:29" ht="15" customHeight="1" x14ac:dyDescent="0.25">
      <c r="A10802" s="342"/>
      <c r="B10802" s="417"/>
      <c r="C10802" s="418"/>
      <c r="S10802" s="367"/>
      <c r="T10802" s="367"/>
      <c r="U10802" s="368"/>
      <c r="V10802" s="1"/>
      <c r="W10802" s="1"/>
      <c r="X10802" s="1"/>
      <c r="Y10802" s="1"/>
      <c r="Z10802" s="1"/>
      <c r="AA10802" s="1"/>
      <c r="AB10802" s="1"/>
      <c r="AC10802" s="1"/>
    </row>
    <row r="10803" spans="1:29" ht="15" customHeight="1" x14ac:dyDescent="0.25">
      <c r="A10803" s="342"/>
      <c r="B10803" s="417"/>
      <c r="C10803" s="418"/>
      <c r="S10803" s="367"/>
      <c r="T10803" s="367"/>
      <c r="U10803" s="368"/>
      <c r="V10803" s="1"/>
      <c r="W10803" s="1"/>
      <c r="X10803" s="1"/>
      <c r="Y10803" s="1"/>
      <c r="Z10803" s="1"/>
      <c r="AA10803" s="1"/>
      <c r="AB10803" s="1"/>
      <c r="AC10803" s="1"/>
    </row>
    <row r="10804" spans="1:29" ht="15" customHeight="1" x14ac:dyDescent="0.25">
      <c r="A10804" s="342"/>
      <c r="B10804" s="417"/>
      <c r="C10804" s="418"/>
      <c r="S10804" s="367"/>
      <c r="T10804" s="367"/>
      <c r="U10804" s="368"/>
      <c r="V10804" s="1"/>
      <c r="W10804" s="1"/>
      <c r="X10804" s="1"/>
      <c r="Y10804" s="1"/>
      <c r="Z10804" s="1"/>
      <c r="AA10804" s="1"/>
      <c r="AB10804" s="1"/>
      <c r="AC10804" s="1"/>
    </row>
    <row r="10805" spans="1:29" ht="15" customHeight="1" x14ac:dyDescent="0.25">
      <c r="A10805" s="342"/>
      <c r="B10805" s="417"/>
      <c r="C10805" s="418"/>
      <c r="S10805" s="367"/>
      <c r="T10805" s="367"/>
      <c r="U10805" s="368"/>
      <c r="V10805" s="1"/>
      <c r="W10805" s="1"/>
      <c r="X10805" s="1"/>
      <c r="Y10805" s="1"/>
      <c r="Z10805" s="1"/>
      <c r="AA10805" s="1"/>
      <c r="AB10805" s="1"/>
      <c r="AC10805" s="1"/>
    </row>
    <row r="10806" spans="1:29" ht="15" customHeight="1" x14ac:dyDescent="0.25">
      <c r="A10806" s="342"/>
      <c r="B10806" s="417"/>
      <c r="C10806" s="418"/>
      <c r="S10806" s="367"/>
      <c r="T10806" s="367"/>
      <c r="U10806" s="368"/>
      <c r="V10806" s="1"/>
      <c r="W10806" s="1"/>
      <c r="X10806" s="1"/>
      <c r="Y10806" s="1"/>
      <c r="Z10806" s="1"/>
      <c r="AA10806" s="1"/>
      <c r="AB10806" s="1"/>
      <c r="AC10806" s="1"/>
    </row>
    <row r="10807" spans="1:29" ht="15" customHeight="1" x14ac:dyDescent="0.25">
      <c r="A10807" s="342"/>
      <c r="B10807" s="417"/>
      <c r="C10807" s="418"/>
      <c r="S10807" s="367"/>
      <c r="T10807" s="367"/>
      <c r="U10807" s="368"/>
      <c r="V10807" s="1"/>
      <c r="W10807" s="1"/>
      <c r="X10807" s="1"/>
      <c r="Y10807" s="1"/>
      <c r="Z10807" s="1"/>
      <c r="AA10807" s="1"/>
      <c r="AB10807" s="1"/>
      <c r="AC10807" s="1"/>
    </row>
    <row r="10808" spans="1:29" ht="15" customHeight="1" x14ac:dyDescent="0.25">
      <c r="A10808" s="342"/>
      <c r="B10808" s="417"/>
      <c r="C10808" s="418"/>
      <c r="S10808" s="367"/>
      <c r="T10808" s="367"/>
      <c r="U10808" s="368"/>
      <c r="V10808" s="1"/>
      <c r="W10808" s="1"/>
      <c r="X10808" s="1"/>
      <c r="Y10808" s="1"/>
      <c r="Z10808" s="1"/>
      <c r="AA10808" s="1"/>
      <c r="AB10808" s="1"/>
      <c r="AC10808" s="1"/>
    </row>
    <row r="10809" spans="1:29" ht="15" customHeight="1" x14ac:dyDescent="0.25">
      <c r="A10809" s="342"/>
      <c r="B10809" s="417"/>
      <c r="C10809" s="418"/>
      <c r="S10809" s="367"/>
      <c r="T10809" s="367"/>
      <c r="U10809" s="368"/>
      <c r="V10809" s="1"/>
      <c r="W10809" s="1"/>
      <c r="X10809" s="1"/>
      <c r="Y10809" s="1"/>
      <c r="Z10809" s="1"/>
      <c r="AA10809" s="1"/>
      <c r="AB10809" s="1"/>
      <c r="AC10809" s="1"/>
    </row>
    <row r="10810" spans="1:29" ht="15" customHeight="1" x14ac:dyDescent="0.25">
      <c r="A10810" s="342"/>
      <c r="B10810" s="417"/>
      <c r="C10810" s="418"/>
      <c r="S10810" s="367"/>
      <c r="T10810" s="367"/>
      <c r="U10810" s="368"/>
      <c r="V10810" s="1"/>
      <c r="W10810" s="1"/>
      <c r="X10810" s="1"/>
      <c r="Y10810" s="1"/>
      <c r="Z10810" s="1"/>
      <c r="AA10810" s="1"/>
      <c r="AB10810" s="1"/>
      <c r="AC10810" s="1"/>
    </row>
    <row r="10811" spans="1:29" ht="15" customHeight="1" x14ac:dyDescent="0.25">
      <c r="A10811" s="342"/>
      <c r="B10811" s="417"/>
      <c r="C10811" s="418"/>
      <c r="S10811" s="367"/>
      <c r="T10811" s="367"/>
      <c r="U10811" s="368"/>
      <c r="V10811" s="1"/>
      <c r="W10811" s="1"/>
      <c r="X10811" s="1"/>
      <c r="Y10811" s="1"/>
      <c r="Z10811" s="1"/>
      <c r="AA10811" s="1"/>
      <c r="AB10811" s="1"/>
      <c r="AC10811" s="1"/>
    </row>
    <row r="10812" spans="1:29" ht="15" customHeight="1" x14ac:dyDescent="0.25">
      <c r="A10812" s="342"/>
      <c r="B10812" s="417"/>
      <c r="C10812" s="418"/>
      <c r="S10812" s="367"/>
      <c r="T10812" s="367"/>
      <c r="U10812" s="368"/>
      <c r="V10812" s="1"/>
      <c r="W10812" s="1"/>
      <c r="X10812" s="1"/>
      <c r="Y10812" s="1"/>
      <c r="Z10812" s="1"/>
      <c r="AA10812" s="1"/>
      <c r="AB10812" s="1"/>
      <c r="AC10812" s="1"/>
    </row>
    <row r="10813" spans="1:29" ht="15" customHeight="1" x14ac:dyDescent="0.25">
      <c r="A10813" s="342"/>
      <c r="B10813" s="417"/>
      <c r="C10813" s="418"/>
      <c r="S10813" s="367"/>
      <c r="T10813" s="367"/>
      <c r="U10813" s="368"/>
      <c r="V10813" s="1"/>
      <c r="W10813" s="1"/>
      <c r="X10813" s="1"/>
      <c r="Y10813" s="1"/>
      <c r="Z10813" s="1"/>
      <c r="AA10813" s="1"/>
      <c r="AB10813" s="1"/>
      <c r="AC10813" s="1"/>
    </row>
    <row r="10814" spans="1:29" ht="15" customHeight="1" x14ac:dyDescent="0.25">
      <c r="A10814" s="342"/>
      <c r="B10814" s="417"/>
      <c r="C10814" s="418"/>
      <c r="S10814" s="367"/>
      <c r="T10814" s="367"/>
      <c r="U10814" s="368"/>
      <c r="V10814" s="1"/>
      <c r="W10814" s="1"/>
      <c r="X10814" s="1"/>
      <c r="Y10814" s="1"/>
      <c r="Z10814" s="1"/>
      <c r="AA10814" s="1"/>
      <c r="AB10814" s="1"/>
      <c r="AC10814" s="1"/>
    </row>
    <row r="10815" spans="1:29" ht="15" customHeight="1" x14ac:dyDescent="0.25">
      <c r="A10815" s="342"/>
      <c r="B10815" s="417"/>
      <c r="C10815" s="418"/>
      <c r="S10815" s="367"/>
      <c r="T10815" s="367"/>
      <c r="U10815" s="368"/>
      <c r="V10815" s="1"/>
      <c r="W10815" s="1"/>
      <c r="X10815" s="1"/>
      <c r="Y10815" s="1"/>
      <c r="Z10815" s="1"/>
      <c r="AA10815" s="1"/>
      <c r="AB10815" s="1"/>
      <c r="AC10815" s="1"/>
    </row>
    <row r="10816" spans="1:29" ht="15" customHeight="1" x14ac:dyDescent="0.25">
      <c r="A10816" s="342"/>
      <c r="B10816" s="417"/>
      <c r="C10816" s="418"/>
      <c r="S10816" s="367"/>
      <c r="T10816" s="367"/>
      <c r="U10816" s="368"/>
      <c r="V10816" s="1"/>
      <c r="W10816" s="1"/>
      <c r="X10816" s="1"/>
      <c r="Y10816" s="1"/>
      <c r="Z10816" s="1"/>
      <c r="AA10816" s="1"/>
      <c r="AB10816" s="1"/>
      <c r="AC10816" s="1"/>
    </row>
    <row r="10817" spans="1:29" ht="15" customHeight="1" x14ac:dyDescent="0.25">
      <c r="A10817" s="342"/>
      <c r="B10817" s="417"/>
      <c r="C10817" s="418"/>
      <c r="S10817" s="367"/>
      <c r="T10817" s="367"/>
      <c r="U10817" s="368"/>
      <c r="V10817" s="1"/>
      <c r="W10817" s="1"/>
      <c r="X10817" s="1"/>
      <c r="Y10817" s="1"/>
      <c r="Z10817" s="1"/>
      <c r="AA10817" s="1"/>
      <c r="AB10817" s="1"/>
      <c r="AC10817" s="1"/>
    </row>
    <row r="10818" spans="1:29" ht="15" customHeight="1" x14ac:dyDescent="0.25">
      <c r="A10818" s="342"/>
      <c r="B10818" s="417"/>
      <c r="C10818" s="418"/>
      <c r="S10818" s="367"/>
      <c r="T10818" s="367"/>
      <c r="U10818" s="368"/>
      <c r="V10818" s="1"/>
      <c r="W10818" s="1"/>
      <c r="X10818" s="1"/>
      <c r="Y10818" s="1"/>
      <c r="Z10818" s="1"/>
      <c r="AA10818" s="1"/>
      <c r="AB10818" s="1"/>
      <c r="AC10818" s="1"/>
    </row>
    <row r="10819" spans="1:29" ht="15" customHeight="1" x14ac:dyDescent="0.25">
      <c r="A10819" s="342"/>
      <c r="B10819" s="417"/>
      <c r="C10819" s="418"/>
      <c r="S10819" s="367"/>
      <c r="T10819" s="367"/>
      <c r="U10819" s="368"/>
      <c r="V10819" s="1"/>
      <c r="W10819" s="1"/>
      <c r="X10819" s="1"/>
      <c r="Y10819" s="1"/>
      <c r="Z10819" s="1"/>
      <c r="AA10819" s="1"/>
      <c r="AB10819" s="1"/>
      <c r="AC10819" s="1"/>
    </row>
    <row r="10820" spans="1:29" ht="15" customHeight="1" x14ac:dyDescent="0.25">
      <c r="A10820" s="342"/>
      <c r="B10820" s="417"/>
      <c r="C10820" s="418"/>
      <c r="S10820" s="367"/>
      <c r="T10820" s="367"/>
      <c r="U10820" s="368"/>
      <c r="V10820" s="1"/>
      <c r="W10820" s="1"/>
      <c r="X10820" s="1"/>
      <c r="Y10820" s="1"/>
      <c r="Z10820" s="1"/>
      <c r="AA10820" s="1"/>
      <c r="AB10820" s="1"/>
      <c r="AC10820" s="1"/>
    </row>
    <row r="10821" spans="1:29" ht="15" customHeight="1" x14ac:dyDescent="0.25">
      <c r="A10821" s="342"/>
      <c r="B10821" s="417"/>
      <c r="C10821" s="418"/>
      <c r="S10821" s="367"/>
      <c r="T10821" s="367"/>
      <c r="U10821" s="368"/>
      <c r="V10821" s="1"/>
      <c r="W10821" s="1"/>
      <c r="X10821" s="1"/>
      <c r="Y10821" s="1"/>
      <c r="Z10821" s="1"/>
      <c r="AA10821" s="1"/>
      <c r="AB10821" s="1"/>
      <c r="AC10821" s="1"/>
    </row>
    <row r="10822" spans="1:29" ht="15" customHeight="1" x14ac:dyDescent="0.25">
      <c r="A10822" s="342"/>
      <c r="B10822" s="417"/>
      <c r="C10822" s="418"/>
      <c r="S10822" s="367"/>
      <c r="T10822" s="367"/>
      <c r="U10822" s="368"/>
      <c r="V10822" s="1"/>
      <c r="W10822" s="1"/>
      <c r="X10822" s="1"/>
      <c r="Y10822" s="1"/>
      <c r="Z10822" s="1"/>
      <c r="AA10822" s="1"/>
      <c r="AB10822" s="1"/>
      <c r="AC10822" s="1"/>
    </row>
    <row r="10823" spans="1:29" ht="15" customHeight="1" x14ac:dyDescent="0.25">
      <c r="A10823" s="342"/>
      <c r="B10823" s="417"/>
      <c r="C10823" s="418"/>
      <c r="S10823" s="367"/>
      <c r="T10823" s="367"/>
      <c r="U10823" s="368"/>
      <c r="V10823" s="1"/>
      <c r="W10823" s="1"/>
      <c r="X10823" s="1"/>
      <c r="Y10823" s="1"/>
      <c r="Z10823" s="1"/>
      <c r="AA10823" s="1"/>
      <c r="AB10823" s="1"/>
      <c r="AC10823" s="1"/>
    </row>
    <row r="10824" spans="1:29" ht="15" customHeight="1" x14ac:dyDescent="0.25">
      <c r="A10824" s="342"/>
      <c r="B10824" s="417"/>
      <c r="C10824" s="418"/>
      <c r="S10824" s="367"/>
      <c r="T10824" s="367"/>
      <c r="U10824" s="368"/>
      <c r="V10824" s="1"/>
      <c r="W10824" s="1"/>
      <c r="X10824" s="1"/>
      <c r="Y10824" s="1"/>
      <c r="Z10824" s="1"/>
      <c r="AA10824" s="1"/>
      <c r="AB10824" s="1"/>
      <c r="AC10824" s="1"/>
    </row>
    <row r="10825" spans="1:29" ht="15" customHeight="1" x14ac:dyDescent="0.25">
      <c r="A10825" s="342"/>
      <c r="B10825" s="417"/>
      <c r="C10825" s="418"/>
      <c r="S10825" s="367"/>
      <c r="T10825" s="367"/>
      <c r="U10825" s="368"/>
      <c r="V10825" s="1"/>
      <c r="W10825" s="1"/>
      <c r="X10825" s="1"/>
      <c r="Y10825" s="1"/>
      <c r="Z10825" s="1"/>
      <c r="AA10825" s="1"/>
      <c r="AB10825" s="1"/>
      <c r="AC10825" s="1"/>
    </row>
    <row r="10826" spans="1:29" ht="15" customHeight="1" x14ac:dyDescent="0.25">
      <c r="A10826" s="342"/>
      <c r="B10826" s="417"/>
      <c r="C10826" s="418"/>
      <c r="S10826" s="367"/>
      <c r="T10826" s="367"/>
      <c r="U10826" s="368"/>
      <c r="V10826" s="1"/>
      <c r="W10826" s="1"/>
      <c r="X10826" s="1"/>
      <c r="Y10826" s="1"/>
      <c r="Z10826" s="1"/>
      <c r="AA10826" s="1"/>
      <c r="AB10826" s="1"/>
      <c r="AC10826" s="1"/>
    </row>
    <row r="10827" spans="1:29" ht="15" customHeight="1" x14ac:dyDescent="0.25">
      <c r="A10827" s="342"/>
      <c r="B10827" s="417"/>
      <c r="C10827" s="418"/>
      <c r="S10827" s="367"/>
      <c r="T10827" s="367"/>
      <c r="U10827" s="368"/>
      <c r="V10827" s="1"/>
      <c r="W10827" s="1"/>
      <c r="X10827" s="1"/>
      <c r="Y10827" s="1"/>
      <c r="Z10827" s="1"/>
      <c r="AA10827" s="1"/>
      <c r="AB10827" s="1"/>
      <c r="AC10827" s="1"/>
    </row>
    <row r="10828" spans="1:29" ht="15" customHeight="1" x14ac:dyDescent="0.25">
      <c r="A10828" s="342"/>
      <c r="B10828" s="417"/>
      <c r="C10828" s="418"/>
      <c r="S10828" s="367"/>
      <c r="T10828" s="367"/>
      <c r="U10828" s="368"/>
      <c r="V10828" s="1"/>
      <c r="W10828" s="1"/>
      <c r="X10828" s="1"/>
      <c r="Y10828" s="1"/>
      <c r="Z10828" s="1"/>
      <c r="AA10828" s="1"/>
      <c r="AB10828" s="1"/>
      <c r="AC10828" s="1"/>
    </row>
    <row r="10829" spans="1:29" ht="15" customHeight="1" x14ac:dyDescent="0.25">
      <c r="A10829" s="342"/>
      <c r="B10829" s="417"/>
      <c r="C10829" s="418"/>
      <c r="S10829" s="367"/>
      <c r="T10829" s="367"/>
      <c r="U10829" s="368"/>
      <c r="V10829" s="1"/>
      <c r="W10829" s="1"/>
      <c r="X10829" s="1"/>
      <c r="Y10829" s="1"/>
      <c r="Z10829" s="1"/>
      <c r="AA10829" s="1"/>
      <c r="AB10829" s="1"/>
      <c r="AC10829" s="1"/>
    </row>
    <row r="10830" spans="1:29" ht="15" customHeight="1" x14ac:dyDescent="0.25">
      <c r="A10830" s="342"/>
      <c r="B10830" s="417"/>
      <c r="C10830" s="418"/>
      <c r="S10830" s="367"/>
      <c r="T10830" s="367"/>
      <c r="U10830" s="368"/>
      <c r="V10830" s="1"/>
      <c r="W10830" s="1"/>
      <c r="X10830" s="1"/>
      <c r="Y10830" s="1"/>
      <c r="Z10830" s="1"/>
      <c r="AA10830" s="1"/>
      <c r="AB10830" s="1"/>
      <c r="AC10830" s="1"/>
    </row>
    <row r="10831" spans="1:29" ht="15" customHeight="1" x14ac:dyDescent="0.25">
      <c r="A10831" s="342"/>
      <c r="B10831" s="417"/>
      <c r="C10831" s="418"/>
      <c r="S10831" s="367"/>
      <c r="T10831" s="367"/>
      <c r="U10831" s="368"/>
      <c r="V10831" s="1"/>
      <c r="W10831" s="1"/>
      <c r="X10831" s="1"/>
      <c r="Y10831" s="1"/>
      <c r="Z10831" s="1"/>
      <c r="AA10831" s="1"/>
      <c r="AB10831" s="1"/>
      <c r="AC10831" s="1"/>
    </row>
    <row r="10832" spans="1:29" ht="15" customHeight="1" x14ac:dyDescent="0.25">
      <c r="A10832" s="342"/>
      <c r="B10832" s="417"/>
      <c r="C10832" s="418"/>
      <c r="S10832" s="367"/>
      <c r="T10832" s="367"/>
      <c r="U10832" s="368"/>
      <c r="V10832" s="1"/>
      <c r="W10832" s="1"/>
      <c r="X10832" s="1"/>
      <c r="Y10832" s="1"/>
      <c r="Z10832" s="1"/>
      <c r="AA10832" s="1"/>
      <c r="AB10832" s="1"/>
      <c r="AC10832" s="1"/>
    </row>
    <row r="10833" spans="1:29" ht="15" customHeight="1" x14ac:dyDescent="0.25">
      <c r="A10833" s="342"/>
      <c r="B10833" s="417"/>
      <c r="C10833" s="418"/>
      <c r="S10833" s="367"/>
      <c r="T10833" s="367"/>
      <c r="U10833" s="368"/>
      <c r="V10833" s="1"/>
      <c r="W10833" s="1"/>
      <c r="X10833" s="1"/>
      <c r="Y10833" s="1"/>
      <c r="Z10833" s="1"/>
      <c r="AA10833" s="1"/>
      <c r="AB10833" s="1"/>
      <c r="AC10833" s="1"/>
    </row>
    <row r="10834" spans="1:29" ht="15" customHeight="1" x14ac:dyDescent="0.25">
      <c r="A10834" s="342"/>
      <c r="B10834" s="417"/>
      <c r="C10834" s="418"/>
      <c r="S10834" s="367"/>
      <c r="T10834" s="367"/>
      <c r="U10834" s="368"/>
      <c r="V10834" s="1"/>
      <c r="W10834" s="1"/>
      <c r="X10834" s="1"/>
      <c r="Y10834" s="1"/>
      <c r="Z10834" s="1"/>
      <c r="AA10834" s="1"/>
      <c r="AB10834" s="1"/>
      <c r="AC10834" s="1"/>
    </row>
    <row r="10835" spans="1:29" ht="15" customHeight="1" x14ac:dyDescent="0.25">
      <c r="A10835" s="342"/>
      <c r="B10835" s="417"/>
      <c r="C10835" s="418"/>
      <c r="S10835" s="367"/>
      <c r="T10835" s="367"/>
      <c r="U10835" s="368"/>
      <c r="V10835" s="1"/>
      <c r="W10835" s="1"/>
      <c r="X10835" s="1"/>
      <c r="Y10835" s="1"/>
      <c r="Z10835" s="1"/>
      <c r="AA10835" s="1"/>
      <c r="AB10835" s="1"/>
      <c r="AC10835" s="1"/>
    </row>
    <row r="10836" spans="1:29" ht="15" customHeight="1" x14ac:dyDescent="0.25">
      <c r="A10836" s="342"/>
      <c r="B10836" s="417"/>
      <c r="C10836" s="418"/>
      <c r="S10836" s="367"/>
      <c r="T10836" s="367"/>
      <c r="U10836" s="368"/>
      <c r="V10836" s="1"/>
      <c r="W10836" s="1"/>
      <c r="X10836" s="1"/>
      <c r="Y10836" s="1"/>
      <c r="Z10836" s="1"/>
      <c r="AA10836" s="1"/>
      <c r="AB10836" s="1"/>
      <c r="AC10836" s="1"/>
    </row>
    <row r="10837" spans="1:29" ht="15" customHeight="1" x14ac:dyDescent="0.25">
      <c r="A10837" s="342"/>
      <c r="B10837" s="417"/>
      <c r="C10837" s="418"/>
      <c r="S10837" s="367"/>
      <c r="T10837" s="367"/>
      <c r="U10837" s="368"/>
      <c r="V10837" s="1"/>
      <c r="W10837" s="1"/>
      <c r="X10837" s="1"/>
      <c r="Y10837" s="1"/>
      <c r="Z10837" s="1"/>
      <c r="AA10837" s="1"/>
      <c r="AB10837" s="1"/>
      <c r="AC10837" s="1"/>
    </row>
    <row r="10838" spans="1:29" ht="15" customHeight="1" x14ac:dyDescent="0.25">
      <c r="A10838" s="342"/>
      <c r="B10838" s="417"/>
      <c r="C10838" s="418"/>
      <c r="S10838" s="367"/>
      <c r="T10838" s="367"/>
      <c r="U10838" s="368"/>
      <c r="V10838" s="1"/>
      <c r="W10838" s="1"/>
      <c r="X10838" s="1"/>
      <c r="Y10838" s="1"/>
      <c r="Z10838" s="1"/>
      <c r="AA10838" s="1"/>
      <c r="AB10838" s="1"/>
      <c r="AC10838" s="1"/>
    </row>
    <row r="10839" spans="1:29" ht="15" customHeight="1" x14ac:dyDescent="0.25">
      <c r="A10839" s="342"/>
      <c r="B10839" s="417"/>
      <c r="C10839" s="418"/>
      <c r="S10839" s="367"/>
      <c r="T10839" s="367"/>
      <c r="U10839" s="368"/>
      <c r="V10839" s="1"/>
      <c r="W10839" s="1"/>
      <c r="X10839" s="1"/>
      <c r="Y10839" s="1"/>
      <c r="Z10839" s="1"/>
      <c r="AA10839" s="1"/>
      <c r="AB10839" s="1"/>
      <c r="AC10839" s="1"/>
    </row>
    <row r="10840" spans="1:29" ht="15" customHeight="1" x14ac:dyDescent="0.25">
      <c r="A10840" s="342"/>
      <c r="B10840" s="417"/>
      <c r="C10840" s="418"/>
      <c r="S10840" s="367"/>
      <c r="T10840" s="367"/>
      <c r="U10840" s="368"/>
      <c r="V10840" s="1"/>
      <c r="W10840" s="1"/>
      <c r="X10840" s="1"/>
      <c r="Y10840" s="1"/>
      <c r="Z10840" s="1"/>
      <c r="AA10840" s="1"/>
      <c r="AB10840" s="1"/>
      <c r="AC10840" s="1"/>
    </row>
    <row r="10841" spans="1:29" ht="15" customHeight="1" x14ac:dyDescent="0.25">
      <c r="A10841" s="342"/>
      <c r="B10841" s="417"/>
      <c r="C10841" s="418"/>
      <c r="S10841" s="367"/>
      <c r="T10841" s="367"/>
      <c r="U10841" s="368"/>
      <c r="V10841" s="1"/>
      <c r="W10841" s="1"/>
      <c r="X10841" s="1"/>
      <c r="Y10841" s="1"/>
      <c r="Z10841" s="1"/>
      <c r="AA10841" s="1"/>
      <c r="AB10841" s="1"/>
      <c r="AC10841" s="1"/>
    </row>
    <row r="10842" spans="1:29" ht="15" customHeight="1" x14ac:dyDescent="0.25">
      <c r="A10842" s="342"/>
      <c r="B10842" s="417"/>
      <c r="C10842" s="418"/>
      <c r="S10842" s="367"/>
      <c r="T10842" s="367"/>
      <c r="U10842" s="368"/>
      <c r="V10842" s="1"/>
      <c r="W10842" s="1"/>
      <c r="X10842" s="1"/>
      <c r="Y10842" s="1"/>
      <c r="Z10842" s="1"/>
      <c r="AA10842" s="1"/>
      <c r="AB10842" s="1"/>
      <c r="AC10842" s="1"/>
    </row>
    <row r="10843" spans="1:29" ht="15" customHeight="1" x14ac:dyDescent="0.25">
      <c r="A10843" s="342"/>
      <c r="B10843" s="417"/>
      <c r="C10843" s="418"/>
      <c r="S10843" s="367"/>
      <c r="T10843" s="367"/>
      <c r="U10843" s="368"/>
      <c r="V10843" s="1"/>
      <c r="W10843" s="1"/>
      <c r="X10843" s="1"/>
      <c r="Y10843" s="1"/>
      <c r="Z10843" s="1"/>
      <c r="AA10843" s="1"/>
      <c r="AB10843" s="1"/>
      <c r="AC10843" s="1"/>
    </row>
    <row r="10844" spans="1:29" ht="15" customHeight="1" x14ac:dyDescent="0.25">
      <c r="A10844" s="342"/>
      <c r="B10844" s="417"/>
      <c r="C10844" s="418"/>
      <c r="S10844" s="367"/>
      <c r="T10844" s="367"/>
      <c r="U10844" s="368"/>
      <c r="V10844" s="1"/>
      <c r="W10844" s="1"/>
      <c r="X10844" s="1"/>
      <c r="Y10844" s="1"/>
      <c r="Z10844" s="1"/>
      <c r="AA10844" s="1"/>
      <c r="AB10844" s="1"/>
      <c r="AC10844" s="1"/>
    </row>
    <row r="10845" spans="1:29" ht="15" customHeight="1" x14ac:dyDescent="0.25">
      <c r="A10845" s="342"/>
      <c r="B10845" s="417"/>
      <c r="C10845" s="418"/>
      <c r="S10845" s="367"/>
      <c r="T10845" s="367"/>
      <c r="U10845" s="368"/>
      <c r="V10845" s="1"/>
      <c r="W10845" s="1"/>
      <c r="X10845" s="1"/>
      <c r="Y10845" s="1"/>
      <c r="Z10845" s="1"/>
      <c r="AA10845" s="1"/>
      <c r="AB10845" s="1"/>
      <c r="AC10845" s="1"/>
    </row>
    <row r="10846" spans="1:29" ht="15" customHeight="1" x14ac:dyDescent="0.25">
      <c r="A10846" s="342"/>
      <c r="B10846" s="417"/>
      <c r="C10846" s="418"/>
      <c r="S10846" s="367"/>
      <c r="T10846" s="367"/>
      <c r="U10846" s="368"/>
      <c r="V10846" s="1"/>
      <c r="W10846" s="1"/>
      <c r="X10846" s="1"/>
      <c r="Y10846" s="1"/>
      <c r="Z10846" s="1"/>
      <c r="AA10846" s="1"/>
      <c r="AB10846" s="1"/>
      <c r="AC10846" s="1"/>
    </row>
    <row r="10847" spans="1:29" ht="15" customHeight="1" x14ac:dyDescent="0.25">
      <c r="A10847" s="342"/>
      <c r="B10847" s="417"/>
      <c r="C10847" s="418"/>
      <c r="S10847" s="367"/>
      <c r="T10847" s="367"/>
      <c r="U10847" s="368"/>
      <c r="V10847" s="1"/>
      <c r="W10847" s="1"/>
      <c r="X10847" s="1"/>
      <c r="Y10847" s="1"/>
      <c r="Z10847" s="1"/>
      <c r="AA10847" s="1"/>
      <c r="AB10847" s="1"/>
      <c r="AC10847" s="1"/>
    </row>
    <row r="10848" spans="1:29" ht="15" customHeight="1" x14ac:dyDescent="0.25">
      <c r="A10848" s="342"/>
      <c r="B10848" s="417"/>
      <c r="C10848" s="418"/>
      <c r="S10848" s="367"/>
      <c r="T10848" s="367"/>
      <c r="U10848" s="368"/>
      <c r="V10848" s="1"/>
      <c r="W10848" s="1"/>
      <c r="X10848" s="1"/>
      <c r="Y10848" s="1"/>
      <c r="Z10848" s="1"/>
      <c r="AA10848" s="1"/>
      <c r="AB10848" s="1"/>
      <c r="AC10848" s="1"/>
    </row>
    <row r="10849" spans="1:29" ht="15" customHeight="1" x14ac:dyDescent="0.25">
      <c r="A10849" s="342"/>
      <c r="B10849" s="417"/>
      <c r="C10849" s="418"/>
      <c r="S10849" s="367"/>
      <c r="T10849" s="367"/>
      <c r="U10849" s="368"/>
      <c r="V10849" s="1"/>
      <c r="W10849" s="1"/>
      <c r="X10849" s="1"/>
      <c r="Y10849" s="1"/>
      <c r="Z10849" s="1"/>
      <c r="AA10849" s="1"/>
      <c r="AB10849" s="1"/>
      <c r="AC10849" s="1"/>
    </row>
    <row r="10850" spans="1:29" ht="15" customHeight="1" x14ac:dyDescent="0.25">
      <c r="A10850" s="342"/>
      <c r="B10850" s="417"/>
      <c r="C10850" s="418"/>
      <c r="S10850" s="367"/>
      <c r="T10850" s="367"/>
      <c r="U10850" s="368"/>
      <c r="V10850" s="1"/>
      <c r="W10850" s="1"/>
      <c r="X10850" s="1"/>
      <c r="Y10850" s="1"/>
      <c r="Z10850" s="1"/>
      <c r="AA10850" s="1"/>
      <c r="AB10850" s="1"/>
      <c r="AC10850" s="1"/>
    </row>
    <row r="10851" spans="1:29" ht="15" customHeight="1" x14ac:dyDescent="0.25">
      <c r="A10851" s="342"/>
      <c r="B10851" s="417"/>
      <c r="C10851" s="418"/>
      <c r="S10851" s="367"/>
      <c r="T10851" s="367"/>
      <c r="U10851" s="368"/>
      <c r="V10851" s="1"/>
      <c r="W10851" s="1"/>
      <c r="X10851" s="1"/>
      <c r="Y10851" s="1"/>
      <c r="Z10851" s="1"/>
      <c r="AA10851" s="1"/>
      <c r="AB10851" s="1"/>
      <c r="AC10851" s="1"/>
    </row>
    <row r="10852" spans="1:29" ht="15" customHeight="1" x14ac:dyDescent="0.25">
      <c r="A10852" s="342"/>
      <c r="B10852" s="417"/>
      <c r="C10852" s="418"/>
      <c r="S10852" s="367"/>
      <c r="T10852" s="367"/>
      <c r="U10852" s="368"/>
      <c r="V10852" s="1"/>
      <c r="W10852" s="1"/>
      <c r="X10852" s="1"/>
      <c r="Y10852" s="1"/>
      <c r="Z10852" s="1"/>
      <c r="AA10852" s="1"/>
      <c r="AB10852" s="1"/>
      <c r="AC10852" s="1"/>
    </row>
    <row r="10853" spans="1:29" ht="15" customHeight="1" x14ac:dyDescent="0.25">
      <c r="A10853" s="342"/>
      <c r="B10853" s="417"/>
      <c r="C10853" s="418"/>
      <c r="S10853" s="367"/>
      <c r="T10853" s="367"/>
      <c r="U10853" s="368"/>
      <c r="V10853" s="1"/>
      <c r="W10853" s="1"/>
      <c r="X10853" s="1"/>
      <c r="Y10853" s="1"/>
      <c r="Z10853" s="1"/>
      <c r="AA10853" s="1"/>
      <c r="AB10853" s="1"/>
      <c r="AC10853" s="1"/>
    </row>
    <row r="10854" spans="1:29" ht="15" customHeight="1" x14ac:dyDescent="0.25">
      <c r="A10854" s="342"/>
      <c r="B10854" s="417"/>
      <c r="C10854" s="418"/>
      <c r="S10854" s="367"/>
      <c r="T10854" s="367"/>
      <c r="U10854" s="368"/>
      <c r="V10854" s="1"/>
      <c r="W10854" s="1"/>
      <c r="X10854" s="1"/>
      <c r="Y10854" s="1"/>
      <c r="Z10854" s="1"/>
      <c r="AA10854" s="1"/>
      <c r="AB10854" s="1"/>
      <c r="AC10854" s="1"/>
    </row>
    <row r="10855" spans="1:29" ht="15" customHeight="1" x14ac:dyDescent="0.25">
      <c r="A10855" s="342"/>
      <c r="B10855" s="417"/>
      <c r="C10855" s="418"/>
      <c r="S10855" s="367"/>
      <c r="T10855" s="367"/>
      <c r="U10855" s="368"/>
      <c r="V10855" s="1"/>
      <c r="W10855" s="1"/>
      <c r="X10855" s="1"/>
      <c r="Y10855" s="1"/>
      <c r="Z10855" s="1"/>
      <c r="AA10855" s="1"/>
      <c r="AB10855" s="1"/>
      <c r="AC10855" s="1"/>
    </row>
    <row r="10856" spans="1:29" ht="15" customHeight="1" x14ac:dyDescent="0.25">
      <c r="A10856" s="342"/>
      <c r="B10856" s="417"/>
      <c r="C10856" s="418"/>
      <c r="S10856" s="367"/>
      <c r="T10856" s="367"/>
      <c r="U10856" s="368"/>
      <c r="V10856" s="1"/>
      <c r="W10856" s="1"/>
      <c r="X10856" s="1"/>
      <c r="Y10856" s="1"/>
      <c r="Z10856" s="1"/>
      <c r="AA10856" s="1"/>
      <c r="AB10856" s="1"/>
      <c r="AC10856" s="1"/>
    </row>
    <row r="10857" spans="1:29" ht="15" customHeight="1" x14ac:dyDescent="0.25">
      <c r="A10857" s="342"/>
      <c r="B10857" s="417"/>
      <c r="C10857" s="418"/>
      <c r="S10857" s="367"/>
      <c r="T10857" s="367"/>
      <c r="U10857" s="368"/>
      <c r="V10857" s="1"/>
      <c r="W10857" s="1"/>
      <c r="X10857" s="1"/>
      <c r="Y10857" s="1"/>
      <c r="Z10857" s="1"/>
      <c r="AA10857" s="1"/>
      <c r="AB10857" s="1"/>
      <c r="AC10857" s="1"/>
    </row>
    <row r="10858" spans="1:29" ht="15" customHeight="1" x14ac:dyDescent="0.25">
      <c r="A10858" s="342"/>
      <c r="B10858" s="417"/>
      <c r="C10858" s="418"/>
      <c r="S10858" s="367"/>
      <c r="T10858" s="367"/>
      <c r="U10858" s="368"/>
      <c r="V10858" s="1"/>
      <c r="W10858" s="1"/>
      <c r="X10858" s="1"/>
      <c r="Y10858" s="1"/>
      <c r="Z10858" s="1"/>
      <c r="AA10858" s="1"/>
      <c r="AB10858" s="1"/>
      <c r="AC10858" s="1"/>
    </row>
    <row r="10859" spans="1:29" ht="15" customHeight="1" x14ac:dyDescent="0.25">
      <c r="A10859" s="342"/>
      <c r="B10859" s="417"/>
      <c r="C10859" s="418"/>
      <c r="S10859" s="367"/>
      <c r="T10859" s="367"/>
      <c r="U10859" s="368"/>
      <c r="V10859" s="1"/>
      <c r="W10859" s="1"/>
      <c r="X10859" s="1"/>
      <c r="Y10859" s="1"/>
      <c r="Z10859" s="1"/>
      <c r="AA10859" s="1"/>
      <c r="AB10859" s="1"/>
      <c r="AC10859" s="1"/>
    </row>
    <row r="10860" spans="1:29" ht="15" customHeight="1" x14ac:dyDescent="0.25">
      <c r="A10860" s="342"/>
      <c r="B10860" s="417"/>
      <c r="C10860" s="418"/>
      <c r="S10860" s="367"/>
      <c r="T10860" s="367"/>
      <c r="U10860" s="368"/>
      <c r="V10860" s="1"/>
      <c r="W10860" s="1"/>
      <c r="X10860" s="1"/>
      <c r="Y10860" s="1"/>
      <c r="Z10860" s="1"/>
      <c r="AA10860" s="1"/>
      <c r="AB10860" s="1"/>
      <c r="AC10860" s="1"/>
    </row>
    <row r="10861" spans="1:29" ht="15" customHeight="1" x14ac:dyDescent="0.25">
      <c r="A10861" s="342"/>
      <c r="B10861" s="417"/>
      <c r="C10861" s="418"/>
      <c r="S10861" s="367"/>
      <c r="T10861" s="367"/>
      <c r="U10861" s="368"/>
      <c r="V10861" s="1"/>
      <c r="W10861" s="1"/>
      <c r="X10861" s="1"/>
      <c r="Y10861" s="1"/>
      <c r="Z10861" s="1"/>
      <c r="AA10861" s="1"/>
      <c r="AB10861" s="1"/>
      <c r="AC10861" s="1"/>
    </row>
    <row r="10862" spans="1:29" ht="15" customHeight="1" x14ac:dyDescent="0.25">
      <c r="A10862" s="342"/>
      <c r="B10862" s="417"/>
      <c r="C10862" s="418"/>
      <c r="S10862" s="367"/>
      <c r="T10862" s="367"/>
      <c r="U10862" s="368"/>
      <c r="V10862" s="1"/>
      <c r="W10862" s="1"/>
      <c r="X10862" s="1"/>
      <c r="Y10862" s="1"/>
      <c r="Z10862" s="1"/>
      <c r="AA10862" s="1"/>
      <c r="AB10862" s="1"/>
      <c r="AC10862" s="1"/>
    </row>
    <row r="10863" spans="1:29" ht="15" customHeight="1" x14ac:dyDescent="0.25">
      <c r="A10863" s="342"/>
      <c r="B10863" s="417"/>
      <c r="C10863" s="418"/>
      <c r="S10863" s="367"/>
      <c r="T10863" s="367"/>
      <c r="U10863" s="368"/>
      <c r="V10863" s="1"/>
      <c r="W10863" s="1"/>
      <c r="X10863" s="1"/>
      <c r="Y10863" s="1"/>
      <c r="Z10863" s="1"/>
      <c r="AA10863" s="1"/>
      <c r="AB10863" s="1"/>
      <c r="AC10863" s="1"/>
    </row>
    <row r="10864" spans="1:29" ht="15" customHeight="1" x14ac:dyDescent="0.25">
      <c r="A10864" s="342"/>
      <c r="B10864" s="417"/>
      <c r="C10864" s="418"/>
      <c r="S10864" s="367"/>
      <c r="T10864" s="367"/>
      <c r="U10864" s="368"/>
      <c r="V10864" s="1"/>
      <c r="W10864" s="1"/>
      <c r="X10864" s="1"/>
      <c r="Y10864" s="1"/>
      <c r="Z10864" s="1"/>
      <c r="AA10864" s="1"/>
      <c r="AB10864" s="1"/>
      <c r="AC10864" s="1"/>
    </row>
    <row r="10865" spans="1:29" ht="15" customHeight="1" x14ac:dyDescent="0.25">
      <c r="A10865" s="342"/>
      <c r="B10865" s="417"/>
      <c r="C10865" s="418"/>
      <c r="S10865" s="367"/>
      <c r="T10865" s="367"/>
      <c r="U10865" s="368"/>
      <c r="V10865" s="1"/>
      <c r="W10865" s="1"/>
      <c r="X10865" s="1"/>
      <c r="Y10865" s="1"/>
      <c r="Z10865" s="1"/>
      <c r="AA10865" s="1"/>
      <c r="AB10865" s="1"/>
      <c r="AC10865" s="1"/>
    </row>
    <row r="10866" spans="1:29" ht="15" customHeight="1" x14ac:dyDescent="0.25">
      <c r="A10866" s="342"/>
      <c r="B10866" s="417"/>
      <c r="C10866" s="418"/>
      <c r="S10866" s="367"/>
      <c r="T10866" s="367"/>
      <c r="U10866" s="368"/>
      <c r="V10866" s="1"/>
      <c r="W10866" s="1"/>
      <c r="X10866" s="1"/>
      <c r="Y10866" s="1"/>
      <c r="Z10866" s="1"/>
      <c r="AA10866" s="1"/>
      <c r="AB10866" s="1"/>
      <c r="AC10866" s="1"/>
    </row>
    <row r="10867" spans="1:29" ht="15" customHeight="1" x14ac:dyDescent="0.25">
      <c r="A10867" s="342"/>
      <c r="B10867" s="417"/>
      <c r="C10867" s="418"/>
      <c r="S10867" s="367"/>
      <c r="T10867" s="367"/>
      <c r="U10867" s="368"/>
      <c r="V10867" s="1"/>
      <c r="W10867" s="1"/>
      <c r="X10867" s="1"/>
      <c r="Y10867" s="1"/>
      <c r="Z10867" s="1"/>
      <c r="AA10867" s="1"/>
      <c r="AB10867" s="1"/>
      <c r="AC10867" s="1"/>
    </row>
    <row r="10868" spans="1:29" ht="15" customHeight="1" x14ac:dyDescent="0.25">
      <c r="A10868" s="342"/>
      <c r="B10868" s="417"/>
      <c r="C10868" s="418"/>
      <c r="S10868" s="367"/>
      <c r="T10868" s="367"/>
      <c r="U10868" s="368"/>
      <c r="V10868" s="1"/>
      <c r="W10868" s="1"/>
      <c r="X10868" s="1"/>
      <c r="Y10868" s="1"/>
      <c r="Z10868" s="1"/>
      <c r="AA10868" s="1"/>
      <c r="AB10868" s="1"/>
      <c r="AC10868" s="1"/>
    </row>
    <row r="10869" spans="1:29" ht="15" customHeight="1" x14ac:dyDescent="0.25">
      <c r="A10869" s="342"/>
      <c r="B10869" s="417"/>
      <c r="C10869" s="418"/>
      <c r="S10869" s="367"/>
      <c r="T10869" s="367"/>
      <c r="U10869" s="368"/>
      <c r="V10869" s="1"/>
      <c r="W10869" s="1"/>
      <c r="X10869" s="1"/>
      <c r="Y10869" s="1"/>
      <c r="Z10869" s="1"/>
      <c r="AA10869" s="1"/>
      <c r="AB10869" s="1"/>
      <c r="AC10869" s="1"/>
    </row>
    <row r="10870" spans="1:29" ht="15" customHeight="1" x14ac:dyDescent="0.25">
      <c r="A10870" s="342"/>
      <c r="B10870" s="417"/>
      <c r="C10870" s="418"/>
      <c r="S10870" s="367"/>
      <c r="T10870" s="367"/>
      <c r="U10870" s="368"/>
      <c r="V10870" s="1"/>
      <c r="W10870" s="1"/>
      <c r="X10870" s="1"/>
      <c r="Y10870" s="1"/>
      <c r="Z10870" s="1"/>
      <c r="AA10870" s="1"/>
      <c r="AB10870" s="1"/>
      <c r="AC10870" s="1"/>
    </row>
    <row r="10871" spans="1:29" ht="15" customHeight="1" x14ac:dyDescent="0.25">
      <c r="A10871" s="342"/>
      <c r="B10871" s="417"/>
      <c r="C10871" s="418"/>
      <c r="S10871" s="367"/>
      <c r="T10871" s="367"/>
      <c r="U10871" s="368"/>
      <c r="V10871" s="1"/>
      <c r="W10871" s="1"/>
      <c r="X10871" s="1"/>
      <c r="Y10871" s="1"/>
      <c r="Z10871" s="1"/>
      <c r="AA10871" s="1"/>
      <c r="AB10871" s="1"/>
      <c r="AC10871" s="1"/>
    </row>
    <row r="10872" spans="1:29" ht="15" customHeight="1" x14ac:dyDescent="0.25">
      <c r="A10872" s="342"/>
      <c r="B10872" s="417"/>
      <c r="C10872" s="418"/>
      <c r="S10872" s="367"/>
      <c r="T10872" s="367"/>
      <c r="U10872" s="368"/>
      <c r="V10872" s="1"/>
      <c r="W10872" s="1"/>
      <c r="X10872" s="1"/>
      <c r="Y10872" s="1"/>
      <c r="Z10872" s="1"/>
      <c r="AA10872" s="1"/>
      <c r="AB10872" s="1"/>
      <c r="AC10872" s="1"/>
    </row>
    <row r="10873" spans="1:29" ht="15" customHeight="1" x14ac:dyDescent="0.25">
      <c r="A10873" s="342"/>
      <c r="B10873" s="417"/>
      <c r="C10873" s="418"/>
      <c r="S10873" s="367"/>
      <c r="T10873" s="367"/>
      <c r="U10873" s="368"/>
      <c r="V10873" s="1"/>
      <c r="W10873" s="1"/>
      <c r="X10873" s="1"/>
      <c r="Y10873" s="1"/>
      <c r="Z10873" s="1"/>
      <c r="AA10873" s="1"/>
      <c r="AB10873" s="1"/>
      <c r="AC10873" s="1"/>
    </row>
    <row r="10874" spans="1:29" ht="15" customHeight="1" x14ac:dyDescent="0.25">
      <c r="A10874" s="342"/>
      <c r="B10874" s="417"/>
      <c r="C10874" s="418"/>
      <c r="S10874" s="367"/>
      <c r="T10874" s="367"/>
      <c r="U10874" s="368"/>
      <c r="V10874" s="1"/>
      <c r="W10874" s="1"/>
      <c r="X10874" s="1"/>
      <c r="Y10874" s="1"/>
      <c r="Z10874" s="1"/>
      <c r="AA10874" s="1"/>
      <c r="AB10874" s="1"/>
      <c r="AC10874" s="1"/>
    </row>
    <row r="10875" spans="1:29" ht="15" customHeight="1" x14ac:dyDescent="0.25">
      <c r="A10875" s="342"/>
      <c r="B10875" s="417"/>
      <c r="C10875" s="418"/>
      <c r="S10875" s="367"/>
      <c r="T10875" s="367"/>
      <c r="U10875" s="368"/>
      <c r="V10875" s="1"/>
      <c r="W10875" s="1"/>
      <c r="X10875" s="1"/>
      <c r="Y10875" s="1"/>
      <c r="Z10875" s="1"/>
      <c r="AA10875" s="1"/>
      <c r="AB10875" s="1"/>
      <c r="AC10875" s="1"/>
    </row>
    <row r="10876" spans="1:29" ht="15" customHeight="1" x14ac:dyDescent="0.25">
      <c r="A10876" s="342"/>
      <c r="B10876" s="417"/>
      <c r="C10876" s="418"/>
      <c r="S10876" s="367"/>
      <c r="T10876" s="367"/>
      <c r="U10876" s="368"/>
      <c r="V10876" s="1"/>
      <c r="W10876" s="1"/>
      <c r="X10876" s="1"/>
      <c r="Y10876" s="1"/>
      <c r="Z10876" s="1"/>
      <c r="AA10876" s="1"/>
      <c r="AB10876" s="1"/>
      <c r="AC10876" s="1"/>
    </row>
    <row r="10877" spans="1:29" ht="15" customHeight="1" x14ac:dyDescent="0.25">
      <c r="A10877" s="342"/>
      <c r="B10877" s="417"/>
      <c r="C10877" s="418"/>
      <c r="S10877" s="367"/>
      <c r="T10877" s="367"/>
      <c r="U10877" s="368"/>
      <c r="V10877" s="1"/>
      <c r="W10877" s="1"/>
      <c r="X10877" s="1"/>
      <c r="Y10877" s="1"/>
      <c r="Z10877" s="1"/>
      <c r="AA10877" s="1"/>
      <c r="AB10877" s="1"/>
      <c r="AC10877" s="1"/>
    </row>
    <row r="10878" spans="1:29" ht="15" customHeight="1" x14ac:dyDescent="0.25">
      <c r="A10878" s="342"/>
      <c r="B10878" s="417"/>
      <c r="C10878" s="418"/>
      <c r="S10878" s="367"/>
      <c r="T10878" s="367"/>
      <c r="U10878" s="368"/>
      <c r="V10878" s="1"/>
      <c r="W10878" s="1"/>
      <c r="X10878" s="1"/>
      <c r="Y10878" s="1"/>
      <c r="Z10878" s="1"/>
      <c r="AA10878" s="1"/>
      <c r="AB10878" s="1"/>
      <c r="AC10878" s="1"/>
    </row>
    <row r="10879" spans="1:29" ht="15" customHeight="1" x14ac:dyDescent="0.25">
      <c r="A10879" s="342"/>
      <c r="B10879" s="417"/>
      <c r="C10879" s="418"/>
      <c r="S10879" s="367"/>
      <c r="T10879" s="367"/>
      <c r="U10879" s="368"/>
      <c r="V10879" s="1"/>
      <c r="W10879" s="1"/>
      <c r="X10879" s="1"/>
      <c r="Y10879" s="1"/>
      <c r="Z10879" s="1"/>
      <c r="AA10879" s="1"/>
      <c r="AB10879" s="1"/>
      <c r="AC10879" s="1"/>
    </row>
    <row r="10880" spans="1:29" ht="15" customHeight="1" x14ac:dyDescent="0.25">
      <c r="A10880" s="342"/>
      <c r="B10880" s="417"/>
      <c r="C10880" s="418"/>
      <c r="S10880" s="367"/>
      <c r="T10880" s="367"/>
      <c r="U10880" s="368"/>
      <c r="V10880" s="1"/>
      <c r="W10880" s="1"/>
      <c r="X10880" s="1"/>
      <c r="Y10880" s="1"/>
      <c r="Z10880" s="1"/>
      <c r="AA10880" s="1"/>
      <c r="AB10880" s="1"/>
      <c r="AC10880" s="1"/>
    </row>
    <row r="10881" spans="1:29" ht="15" customHeight="1" x14ac:dyDescent="0.25">
      <c r="A10881" s="342"/>
      <c r="B10881" s="417"/>
      <c r="C10881" s="418"/>
      <c r="S10881" s="367"/>
      <c r="T10881" s="367"/>
      <c r="U10881" s="368"/>
      <c r="V10881" s="1"/>
      <c r="W10881" s="1"/>
      <c r="X10881" s="1"/>
      <c r="Y10881" s="1"/>
      <c r="Z10881" s="1"/>
      <c r="AA10881" s="1"/>
      <c r="AB10881" s="1"/>
      <c r="AC10881" s="1"/>
    </row>
    <row r="10882" spans="1:29" ht="15" customHeight="1" x14ac:dyDescent="0.25">
      <c r="A10882" s="342"/>
      <c r="B10882" s="417"/>
      <c r="C10882" s="418"/>
      <c r="S10882" s="367"/>
      <c r="T10882" s="367"/>
      <c r="U10882" s="368"/>
      <c r="V10882" s="1"/>
      <c r="W10882" s="1"/>
      <c r="X10882" s="1"/>
      <c r="Y10882" s="1"/>
      <c r="Z10882" s="1"/>
      <c r="AA10882" s="1"/>
      <c r="AB10882" s="1"/>
      <c r="AC10882" s="1"/>
    </row>
    <row r="10883" spans="1:29" ht="15" customHeight="1" x14ac:dyDescent="0.25">
      <c r="A10883" s="342"/>
      <c r="B10883" s="417"/>
      <c r="C10883" s="418"/>
      <c r="S10883" s="367"/>
      <c r="T10883" s="367"/>
      <c r="U10883" s="368"/>
      <c r="V10883" s="1"/>
      <c r="W10883" s="1"/>
      <c r="X10883" s="1"/>
      <c r="Y10883" s="1"/>
      <c r="Z10883" s="1"/>
      <c r="AA10883" s="1"/>
      <c r="AB10883" s="1"/>
      <c r="AC10883" s="1"/>
    </row>
    <row r="10884" spans="1:29" ht="15" customHeight="1" x14ac:dyDescent="0.25">
      <c r="A10884" s="342"/>
      <c r="B10884" s="417"/>
      <c r="C10884" s="418"/>
      <c r="S10884" s="367"/>
      <c r="T10884" s="367"/>
      <c r="U10884" s="368"/>
      <c r="V10884" s="1"/>
      <c r="W10884" s="1"/>
      <c r="X10884" s="1"/>
      <c r="Y10884" s="1"/>
      <c r="Z10884" s="1"/>
      <c r="AA10884" s="1"/>
      <c r="AB10884" s="1"/>
      <c r="AC10884" s="1"/>
    </row>
    <row r="10885" spans="1:29" ht="15" customHeight="1" x14ac:dyDescent="0.25">
      <c r="A10885" s="342"/>
      <c r="B10885" s="417"/>
      <c r="C10885" s="418"/>
      <c r="S10885" s="367"/>
      <c r="T10885" s="367"/>
      <c r="U10885" s="368"/>
      <c r="V10885" s="1"/>
      <c r="W10885" s="1"/>
      <c r="X10885" s="1"/>
      <c r="Y10885" s="1"/>
      <c r="Z10885" s="1"/>
      <c r="AA10885" s="1"/>
      <c r="AB10885" s="1"/>
      <c r="AC10885" s="1"/>
    </row>
    <row r="10886" spans="1:29" ht="15" customHeight="1" x14ac:dyDescent="0.25">
      <c r="A10886" s="342"/>
      <c r="B10886" s="417"/>
      <c r="C10886" s="418"/>
      <c r="S10886" s="367"/>
      <c r="T10886" s="367"/>
      <c r="U10886" s="368"/>
      <c r="V10886" s="1"/>
      <c r="W10886" s="1"/>
      <c r="X10886" s="1"/>
      <c r="Y10886" s="1"/>
      <c r="Z10886" s="1"/>
      <c r="AA10886" s="1"/>
      <c r="AB10886" s="1"/>
      <c r="AC10886" s="1"/>
    </row>
    <row r="10887" spans="1:29" ht="15" customHeight="1" x14ac:dyDescent="0.25">
      <c r="A10887" s="342"/>
      <c r="B10887" s="417"/>
      <c r="C10887" s="418"/>
      <c r="S10887" s="367"/>
      <c r="T10887" s="367"/>
      <c r="U10887" s="368"/>
      <c r="V10887" s="1"/>
      <c r="W10887" s="1"/>
      <c r="X10887" s="1"/>
      <c r="Y10887" s="1"/>
      <c r="Z10887" s="1"/>
      <c r="AA10887" s="1"/>
      <c r="AB10887" s="1"/>
      <c r="AC10887" s="1"/>
    </row>
    <row r="10888" spans="1:29" ht="15" customHeight="1" x14ac:dyDescent="0.25">
      <c r="A10888" s="342"/>
      <c r="B10888" s="417"/>
      <c r="C10888" s="418"/>
      <c r="S10888" s="367"/>
      <c r="T10888" s="367"/>
      <c r="U10888" s="368"/>
      <c r="V10888" s="1"/>
      <c r="W10888" s="1"/>
      <c r="X10888" s="1"/>
      <c r="Y10888" s="1"/>
      <c r="Z10888" s="1"/>
      <c r="AA10888" s="1"/>
      <c r="AB10888" s="1"/>
      <c r="AC10888" s="1"/>
    </row>
    <row r="10889" spans="1:29" ht="15" customHeight="1" x14ac:dyDescent="0.25">
      <c r="A10889" s="342"/>
      <c r="B10889" s="417"/>
      <c r="C10889" s="418"/>
      <c r="S10889" s="367"/>
      <c r="T10889" s="367"/>
      <c r="U10889" s="368"/>
      <c r="V10889" s="1"/>
      <c r="W10889" s="1"/>
      <c r="X10889" s="1"/>
      <c r="Y10889" s="1"/>
      <c r="Z10889" s="1"/>
      <c r="AA10889" s="1"/>
      <c r="AB10889" s="1"/>
      <c r="AC10889" s="1"/>
    </row>
    <row r="10890" spans="1:29" ht="15" customHeight="1" x14ac:dyDescent="0.25">
      <c r="A10890" s="342"/>
      <c r="B10890" s="417"/>
      <c r="C10890" s="418"/>
      <c r="S10890" s="367"/>
      <c r="T10890" s="367"/>
      <c r="U10890" s="368"/>
      <c r="V10890" s="1"/>
      <c r="W10890" s="1"/>
      <c r="X10890" s="1"/>
      <c r="Y10890" s="1"/>
      <c r="Z10890" s="1"/>
      <c r="AA10890" s="1"/>
      <c r="AB10890" s="1"/>
      <c r="AC10890" s="1"/>
    </row>
    <row r="10891" spans="1:29" ht="15" customHeight="1" x14ac:dyDescent="0.25">
      <c r="A10891" s="342"/>
      <c r="B10891" s="417"/>
      <c r="C10891" s="418"/>
      <c r="S10891" s="367"/>
      <c r="T10891" s="367"/>
      <c r="U10891" s="368"/>
      <c r="V10891" s="1"/>
      <c r="W10891" s="1"/>
      <c r="X10891" s="1"/>
      <c r="Y10891" s="1"/>
      <c r="Z10891" s="1"/>
      <c r="AA10891" s="1"/>
      <c r="AB10891" s="1"/>
      <c r="AC10891" s="1"/>
    </row>
    <row r="10892" spans="1:29" ht="15" customHeight="1" x14ac:dyDescent="0.25">
      <c r="A10892" s="342"/>
      <c r="B10892" s="417"/>
      <c r="C10892" s="418"/>
      <c r="S10892" s="367"/>
      <c r="T10892" s="367"/>
      <c r="U10892" s="368"/>
      <c r="V10892" s="1"/>
      <c r="W10892" s="1"/>
      <c r="X10892" s="1"/>
      <c r="Y10892" s="1"/>
      <c r="Z10892" s="1"/>
      <c r="AA10892" s="1"/>
      <c r="AB10892" s="1"/>
      <c r="AC10892" s="1"/>
    </row>
    <row r="10893" spans="1:29" ht="15" customHeight="1" x14ac:dyDescent="0.25">
      <c r="A10893" s="342"/>
      <c r="B10893" s="417"/>
      <c r="C10893" s="418"/>
      <c r="S10893" s="367"/>
      <c r="T10893" s="367"/>
      <c r="U10893" s="368"/>
      <c r="V10893" s="1"/>
      <c r="W10893" s="1"/>
      <c r="X10893" s="1"/>
      <c r="Y10893" s="1"/>
      <c r="Z10893" s="1"/>
      <c r="AA10893" s="1"/>
      <c r="AB10893" s="1"/>
      <c r="AC10893" s="1"/>
    </row>
    <row r="10894" spans="1:29" ht="15" customHeight="1" x14ac:dyDescent="0.25">
      <c r="A10894" s="342"/>
      <c r="B10894" s="417"/>
      <c r="C10894" s="418"/>
      <c r="S10894" s="367"/>
      <c r="T10894" s="367"/>
      <c r="U10894" s="368"/>
      <c r="V10894" s="1"/>
      <c r="W10894" s="1"/>
      <c r="X10894" s="1"/>
      <c r="Y10894" s="1"/>
      <c r="Z10894" s="1"/>
      <c r="AA10894" s="1"/>
      <c r="AB10894" s="1"/>
      <c r="AC10894" s="1"/>
    </row>
    <row r="10895" spans="1:29" ht="15" customHeight="1" x14ac:dyDescent="0.25">
      <c r="A10895" s="342"/>
      <c r="B10895" s="417"/>
      <c r="C10895" s="418"/>
      <c r="S10895" s="367"/>
      <c r="T10895" s="367"/>
      <c r="U10895" s="368"/>
      <c r="V10895" s="1"/>
      <c r="W10895" s="1"/>
      <c r="X10895" s="1"/>
      <c r="Y10895" s="1"/>
      <c r="Z10895" s="1"/>
      <c r="AA10895" s="1"/>
      <c r="AB10895" s="1"/>
      <c r="AC10895" s="1"/>
    </row>
    <row r="10896" spans="1:29" ht="15" customHeight="1" x14ac:dyDescent="0.25">
      <c r="A10896" s="342"/>
      <c r="B10896" s="417"/>
      <c r="C10896" s="418"/>
      <c r="S10896" s="367"/>
      <c r="T10896" s="367"/>
      <c r="U10896" s="368"/>
      <c r="V10896" s="1"/>
      <c r="W10896" s="1"/>
      <c r="X10896" s="1"/>
      <c r="Y10896" s="1"/>
      <c r="Z10896" s="1"/>
      <c r="AA10896" s="1"/>
      <c r="AB10896" s="1"/>
      <c r="AC10896" s="1"/>
    </row>
    <row r="10897" spans="1:29" ht="15" customHeight="1" x14ac:dyDescent="0.25">
      <c r="A10897" s="342"/>
      <c r="B10897" s="417"/>
      <c r="C10897" s="418"/>
      <c r="S10897" s="367"/>
      <c r="T10897" s="367"/>
      <c r="U10897" s="368"/>
      <c r="V10897" s="1"/>
      <c r="W10897" s="1"/>
      <c r="X10897" s="1"/>
      <c r="Y10897" s="1"/>
      <c r="Z10897" s="1"/>
      <c r="AA10897" s="1"/>
      <c r="AB10897" s="1"/>
      <c r="AC10897" s="1"/>
    </row>
    <row r="10898" spans="1:29" ht="15" customHeight="1" x14ac:dyDescent="0.25">
      <c r="A10898" s="342"/>
      <c r="B10898" s="417"/>
      <c r="C10898" s="418"/>
      <c r="S10898" s="367"/>
      <c r="T10898" s="367"/>
      <c r="U10898" s="368"/>
      <c r="V10898" s="1"/>
      <c r="W10898" s="1"/>
      <c r="X10898" s="1"/>
      <c r="Y10898" s="1"/>
      <c r="Z10898" s="1"/>
      <c r="AA10898" s="1"/>
      <c r="AB10898" s="1"/>
      <c r="AC10898" s="1"/>
    </row>
    <row r="10899" spans="1:29" ht="15" customHeight="1" x14ac:dyDescent="0.25">
      <c r="A10899" s="342"/>
      <c r="B10899" s="417"/>
      <c r="C10899" s="418"/>
      <c r="S10899" s="367"/>
      <c r="T10899" s="367"/>
      <c r="U10899" s="368"/>
      <c r="V10899" s="1"/>
      <c r="W10899" s="1"/>
      <c r="X10899" s="1"/>
      <c r="Y10899" s="1"/>
      <c r="Z10899" s="1"/>
      <c r="AA10899" s="1"/>
      <c r="AB10899" s="1"/>
      <c r="AC10899" s="1"/>
    </row>
    <row r="10900" spans="1:29" ht="15" customHeight="1" x14ac:dyDescent="0.25">
      <c r="A10900" s="342"/>
      <c r="B10900" s="417"/>
      <c r="C10900" s="418"/>
      <c r="S10900" s="367"/>
      <c r="T10900" s="367"/>
      <c r="U10900" s="368"/>
      <c r="V10900" s="1"/>
      <c r="W10900" s="1"/>
      <c r="X10900" s="1"/>
      <c r="Y10900" s="1"/>
      <c r="Z10900" s="1"/>
      <c r="AA10900" s="1"/>
      <c r="AB10900" s="1"/>
      <c r="AC10900" s="1"/>
    </row>
    <row r="10901" spans="1:29" ht="15" customHeight="1" x14ac:dyDescent="0.25">
      <c r="A10901" s="342"/>
      <c r="B10901" s="417"/>
      <c r="C10901" s="418"/>
      <c r="S10901" s="367"/>
      <c r="T10901" s="367"/>
      <c r="U10901" s="368"/>
      <c r="V10901" s="1"/>
      <c r="W10901" s="1"/>
      <c r="X10901" s="1"/>
      <c r="Y10901" s="1"/>
      <c r="Z10901" s="1"/>
      <c r="AA10901" s="1"/>
      <c r="AB10901" s="1"/>
      <c r="AC10901" s="1"/>
    </row>
    <row r="10902" spans="1:29" ht="15" customHeight="1" x14ac:dyDescent="0.25">
      <c r="A10902" s="342"/>
      <c r="B10902" s="417"/>
      <c r="C10902" s="418"/>
      <c r="S10902" s="367"/>
      <c r="T10902" s="367"/>
      <c r="U10902" s="368"/>
      <c r="V10902" s="1"/>
      <c r="W10902" s="1"/>
      <c r="X10902" s="1"/>
      <c r="Y10902" s="1"/>
      <c r="Z10902" s="1"/>
      <c r="AA10902" s="1"/>
      <c r="AB10902" s="1"/>
      <c r="AC10902" s="1"/>
    </row>
    <row r="10903" spans="1:29" ht="15" customHeight="1" x14ac:dyDescent="0.25">
      <c r="A10903" s="342"/>
      <c r="B10903" s="417"/>
      <c r="C10903" s="418"/>
      <c r="S10903" s="367"/>
      <c r="T10903" s="367"/>
      <c r="U10903" s="368"/>
      <c r="V10903" s="1"/>
      <c r="W10903" s="1"/>
      <c r="X10903" s="1"/>
      <c r="Y10903" s="1"/>
      <c r="Z10903" s="1"/>
      <c r="AA10903" s="1"/>
      <c r="AB10903" s="1"/>
      <c r="AC10903" s="1"/>
    </row>
    <row r="10904" spans="1:29" ht="15" customHeight="1" x14ac:dyDescent="0.25">
      <c r="A10904" s="342"/>
      <c r="B10904" s="417"/>
      <c r="C10904" s="418"/>
      <c r="S10904" s="367"/>
      <c r="T10904" s="367"/>
      <c r="U10904" s="368"/>
      <c r="V10904" s="1"/>
      <c r="W10904" s="1"/>
      <c r="X10904" s="1"/>
      <c r="Y10904" s="1"/>
      <c r="Z10904" s="1"/>
      <c r="AA10904" s="1"/>
      <c r="AB10904" s="1"/>
      <c r="AC10904" s="1"/>
    </row>
    <row r="10905" spans="1:29" ht="15" customHeight="1" x14ac:dyDescent="0.25">
      <c r="A10905" s="342"/>
      <c r="B10905" s="417"/>
      <c r="C10905" s="418"/>
      <c r="S10905" s="367"/>
      <c r="T10905" s="367"/>
      <c r="U10905" s="368"/>
      <c r="V10905" s="1"/>
      <c r="W10905" s="1"/>
      <c r="X10905" s="1"/>
      <c r="Y10905" s="1"/>
      <c r="Z10905" s="1"/>
      <c r="AA10905" s="1"/>
      <c r="AB10905" s="1"/>
      <c r="AC10905" s="1"/>
    </row>
    <row r="10906" spans="1:29" ht="15" customHeight="1" x14ac:dyDescent="0.25">
      <c r="A10906" s="342"/>
      <c r="B10906" s="417"/>
      <c r="C10906" s="418"/>
      <c r="S10906" s="367"/>
      <c r="T10906" s="367"/>
      <c r="U10906" s="368"/>
      <c r="V10906" s="1"/>
      <c r="W10906" s="1"/>
      <c r="X10906" s="1"/>
      <c r="Y10906" s="1"/>
      <c r="Z10906" s="1"/>
      <c r="AA10906" s="1"/>
      <c r="AB10906" s="1"/>
      <c r="AC10906" s="1"/>
    </row>
    <row r="10907" spans="1:29" ht="15" customHeight="1" x14ac:dyDescent="0.25">
      <c r="A10907" s="342"/>
      <c r="B10907" s="417"/>
      <c r="C10907" s="418"/>
      <c r="S10907" s="367"/>
      <c r="T10907" s="367"/>
      <c r="U10907" s="368"/>
      <c r="V10907" s="1"/>
      <c r="W10907" s="1"/>
      <c r="X10907" s="1"/>
      <c r="Y10907" s="1"/>
      <c r="Z10907" s="1"/>
      <c r="AA10907" s="1"/>
      <c r="AB10907" s="1"/>
      <c r="AC10907" s="1"/>
    </row>
    <row r="10908" spans="1:29" ht="15" customHeight="1" x14ac:dyDescent="0.25">
      <c r="A10908" s="342"/>
      <c r="B10908" s="417"/>
      <c r="C10908" s="418"/>
      <c r="S10908" s="367"/>
      <c r="T10908" s="367"/>
      <c r="U10908" s="368"/>
      <c r="V10908" s="1"/>
      <c r="W10908" s="1"/>
      <c r="X10908" s="1"/>
      <c r="Y10908" s="1"/>
      <c r="Z10908" s="1"/>
      <c r="AA10908" s="1"/>
      <c r="AB10908" s="1"/>
      <c r="AC10908" s="1"/>
    </row>
    <row r="10909" spans="1:29" ht="15" customHeight="1" x14ac:dyDescent="0.25">
      <c r="A10909" s="342"/>
      <c r="B10909" s="417"/>
      <c r="C10909" s="418"/>
      <c r="S10909" s="367"/>
      <c r="T10909" s="367"/>
      <c r="U10909" s="368"/>
      <c r="V10909" s="1"/>
      <c r="W10909" s="1"/>
      <c r="X10909" s="1"/>
      <c r="Y10909" s="1"/>
      <c r="Z10909" s="1"/>
      <c r="AA10909" s="1"/>
      <c r="AB10909" s="1"/>
      <c r="AC10909" s="1"/>
    </row>
    <row r="10910" spans="1:29" ht="15" customHeight="1" x14ac:dyDescent="0.25">
      <c r="A10910" s="342"/>
      <c r="B10910" s="417"/>
      <c r="C10910" s="418"/>
      <c r="S10910" s="367"/>
      <c r="T10910" s="367"/>
      <c r="U10910" s="368"/>
      <c r="V10910" s="1"/>
      <c r="W10910" s="1"/>
      <c r="X10910" s="1"/>
      <c r="Y10910" s="1"/>
      <c r="Z10910" s="1"/>
      <c r="AA10910" s="1"/>
      <c r="AB10910" s="1"/>
      <c r="AC10910" s="1"/>
    </row>
    <row r="10911" spans="1:29" ht="15" customHeight="1" x14ac:dyDescent="0.25">
      <c r="A10911" s="342"/>
      <c r="B10911" s="417"/>
      <c r="C10911" s="418"/>
      <c r="S10911" s="367"/>
      <c r="T10911" s="367"/>
      <c r="U10911" s="368"/>
      <c r="V10911" s="1"/>
      <c r="W10911" s="1"/>
      <c r="X10911" s="1"/>
      <c r="Y10911" s="1"/>
      <c r="Z10911" s="1"/>
      <c r="AA10911" s="1"/>
      <c r="AB10911" s="1"/>
      <c r="AC10911" s="1"/>
    </row>
    <row r="10912" spans="1:29" ht="15" customHeight="1" x14ac:dyDescent="0.25">
      <c r="A10912" s="342"/>
      <c r="B10912" s="417"/>
      <c r="C10912" s="418"/>
      <c r="S10912" s="367"/>
      <c r="T10912" s="367"/>
      <c r="U10912" s="368"/>
      <c r="V10912" s="1"/>
      <c r="W10912" s="1"/>
      <c r="X10912" s="1"/>
      <c r="Y10912" s="1"/>
      <c r="Z10912" s="1"/>
      <c r="AA10912" s="1"/>
      <c r="AB10912" s="1"/>
      <c r="AC10912" s="1"/>
    </row>
    <row r="10913" spans="1:29" ht="15" customHeight="1" x14ac:dyDescent="0.25">
      <c r="A10913" s="342"/>
      <c r="B10913" s="417"/>
      <c r="C10913" s="418"/>
      <c r="S10913" s="367"/>
      <c r="T10913" s="367"/>
      <c r="U10913" s="368"/>
      <c r="V10913" s="1"/>
      <c r="W10913" s="1"/>
      <c r="X10913" s="1"/>
      <c r="Y10913" s="1"/>
      <c r="Z10913" s="1"/>
      <c r="AA10913" s="1"/>
      <c r="AB10913" s="1"/>
      <c r="AC10913" s="1"/>
    </row>
    <row r="10914" spans="1:29" ht="15" customHeight="1" x14ac:dyDescent="0.25">
      <c r="A10914" s="342"/>
      <c r="B10914" s="417"/>
      <c r="C10914" s="418"/>
      <c r="S10914" s="367"/>
      <c r="T10914" s="367"/>
      <c r="U10914" s="368"/>
      <c r="V10914" s="1"/>
      <c r="W10914" s="1"/>
      <c r="X10914" s="1"/>
      <c r="Y10914" s="1"/>
      <c r="Z10914" s="1"/>
      <c r="AA10914" s="1"/>
      <c r="AB10914" s="1"/>
      <c r="AC10914" s="1"/>
    </row>
    <row r="10915" spans="1:29" ht="15" customHeight="1" x14ac:dyDescent="0.25">
      <c r="A10915" s="342"/>
      <c r="B10915" s="417"/>
      <c r="C10915" s="418"/>
      <c r="S10915" s="367"/>
      <c r="T10915" s="367"/>
      <c r="U10915" s="368"/>
      <c r="V10915" s="1"/>
      <c r="W10915" s="1"/>
      <c r="X10915" s="1"/>
      <c r="Y10915" s="1"/>
      <c r="Z10915" s="1"/>
      <c r="AA10915" s="1"/>
      <c r="AB10915" s="1"/>
      <c r="AC10915" s="1"/>
    </row>
    <row r="10916" spans="1:29" ht="15" customHeight="1" x14ac:dyDescent="0.25">
      <c r="A10916" s="342"/>
      <c r="B10916" s="417"/>
      <c r="C10916" s="418"/>
      <c r="S10916" s="367"/>
      <c r="T10916" s="367"/>
      <c r="U10916" s="368"/>
      <c r="V10916" s="1"/>
      <c r="W10916" s="1"/>
      <c r="X10916" s="1"/>
      <c r="Y10916" s="1"/>
      <c r="Z10916" s="1"/>
      <c r="AA10916" s="1"/>
      <c r="AB10916" s="1"/>
      <c r="AC10916" s="1"/>
    </row>
    <row r="10917" spans="1:29" ht="15" customHeight="1" x14ac:dyDescent="0.25">
      <c r="A10917" s="342"/>
      <c r="B10917" s="417"/>
      <c r="C10917" s="418"/>
      <c r="S10917" s="367"/>
      <c r="T10917" s="367"/>
      <c r="U10917" s="368"/>
      <c r="V10917" s="1"/>
      <c r="W10917" s="1"/>
      <c r="X10917" s="1"/>
      <c r="Y10917" s="1"/>
      <c r="Z10917" s="1"/>
      <c r="AA10917" s="1"/>
      <c r="AB10917" s="1"/>
      <c r="AC10917" s="1"/>
    </row>
    <row r="10918" spans="1:29" ht="15" customHeight="1" x14ac:dyDescent="0.25">
      <c r="A10918" s="342"/>
      <c r="B10918" s="417"/>
      <c r="C10918" s="418"/>
      <c r="S10918" s="367"/>
      <c r="T10918" s="367"/>
      <c r="U10918" s="368"/>
      <c r="V10918" s="1"/>
      <c r="W10918" s="1"/>
      <c r="X10918" s="1"/>
      <c r="Y10918" s="1"/>
      <c r="Z10918" s="1"/>
      <c r="AA10918" s="1"/>
      <c r="AB10918" s="1"/>
      <c r="AC10918" s="1"/>
    </row>
    <row r="10919" spans="1:29" ht="15" customHeight="1" x14ac:dyDescent="0.25">
      <c r="A10919" s="342"/>
      <c r="B10919" s="417"/>
      <c r="C10919" s="418"/>
      <c r="S10919" s="367"/>
      <c r="T10919" s="367"/>
      <c r="U10919" s="368"/>
      <c r="V10919" s="1"/>
      <c r="W10919" s="1"/>
      <c r="X10919" s="1"/>
      <c r="Y10919" s="1"/>
      <c r="Z10919" s="1"/>
      <c r="AA10919" s="1"/>
      <c r="AB10919" s="1"/>
      <c r="AC10919" s="1"/>
    </row>
    <row r="10920" spans="1:29" ht="15" customHeight="1" x14ac:dyDescent="0.25">
      <c r="A10920" s="342"/>
      <c r="B10920" s="417"/>
      <c r="C10920" s="418"/>
      <c r="S10920" s="367"/>
      <c r="T10920" s="367"/>
      <c r="U10920" s="368"/>
      <c r="V10920" s="1"/>
      <c r="W10920" s="1"/>
      <c r="X10920" s="1"/>
      <c r="Y10920" s="1"/>
      <c r="Z10920" s="1"/>
      <c r="AA10920" s="1"/>
      <c r="AB10920" s="1"/>
      <c r="AC10920" s="1"/>
    </row>
    <row r="10921" spans="1:29" ht="15" customHeight="1" x14ac:dyDescent="0.25">
      <c r="A10921" s="342"/>
      <c r="B10921" s="417"/>
      <c r="C10921" s="418"/>
      <c r="S10921" s="367"/>
      <c r="T10921" s="367"/>
      <c r="U10921" s="368"/>
      <c r="V10921" s="1"/>
      <c r="W10921" s="1"/>
      <c r="X10921" s="1"/>
      <c r="Y10921" s="1"/>
      <c r="Z10921" s="1"/>
      <c r="AA10921" s="1"/>
      <c r="AB10921" s="1"/>
      <c r="AC10921" s="1"/>
    </row>
    <row r="10922" spans="1:29" ht="15" customHeight="1" x14ac:dyDescent="0.25">
      <c r="A10922" s="342"/>
      <c r="B10922" s="417"/>
      <c r="C10922" s="418"/>
      <c r="S10922" s="367"/>
      <c r="T10922" s="367"/>
      <c r="U10922" s="368"/>
      <c r="V10922" s="1"/>
      <c r="W10922" s="1"/>
      <c r="X10922" s="1"/>
      <c r="Y10922" s="1"/>
      <c r="Z10922" s="1"/>
      <c r="AA10922" s="1"/>
      <c r="AB10922" s="1"/>
      <c r="AC10922" s="1"/>
    </row>
    <row r="10923" spans="1:29" ht="15" customHeight="1" x14ac:dyDescent="0.25">
      <c r="A10923" s="342"/>
      <c r="B10923" s="417"/>
      <c r="C10923" s="418"/>
      <c r="S10923" s="367"/>
      <c r="T10923" s="367"/>
      <c r="U10923" s="368"/>
      <c r="V10923" s="1"/>
      <c r="W10923" s="1"/>
      <c r="X10923" s="1"/>
      <c r="Y10923" s="1"/>
      <c r="Z10923" s="1"/>
      <c r="AA10923" s="1"/>
      <c r="AB10923" s="1"/>
      <c r="AC10923" s="1"/>
    </row>
    <row r="10924" spans="1:29" ht="15" customHeight="1" x14ac:dyDescent="0.25">
      <c r="A10924" s="342"/>
      <c r="B10924" s="417"/>
      <c r="C10924" s="418"/>
      <c r="S10924" s="367"/>
      <c r="T10924" s="367"/>
      <c r="U10924" s="368"/>
      <c r="V10924" s="1"/>
      <c r="W10924" s="1"/>
      <c r="X10924" s="1"/>
      <c r="Y10924" s="1"/>
      <c r="Z10924" s="1"/>
      <c r="AA10924" s="1"/>
      <c r="AB10924" s="1"/>
      <c r="AC10924" s="1"/>
    </row>
    <row r="10925" spans="1:29" ht="15" customHeight="1" x14ac:dyDescent="0.25">
      <c r="A10925" s="342"/>
      <c r="B10925" s="417"/>
      <c r="C10925" s="418"/>
      <c r="S10925" s="367"/>
      <c r="T10925" s="367"/>
      <c r="U10925" s="368"/>
      <c r="V10925" s="1"/>
      <c r="W10925" s="1"/>
      <c r="X10925" s="1"/>
      <c r="Y10925" s="1"/>
      <c r="Z10925" s="1"/>
      <c r="AA10925" s="1"/>
      <c r="AB10925" s="1"/>
      <c r="AC10925" s="1"/>
    </row>
    <row r="10926" spans="1:29" ht="15" customHeight="1" x14ac:dyDescent="0.25">
      <c r="A10926" s="342"/>
      <c r="B10926" s="417"/>
      <c r="C10926" s="418"/>
      <c r="S10926" s="367"/>
      <c r="T10926" s="367"/>
      <c r="U10926" s="368"/>
      <c r="V10926" s="1"/>
      <c r="W10926" s="1"/>
      <c r="X10926" s="1"/>
      <c r="Y10926" s="1"/>
      <c r="Z10926" s="1"/>
      <c r="AA10926" s="1"/>
      <c r="AB10926" s="1"/>
      <c r="AC10926" s="1"/>
    </row>
    <row r="10927" spans="1:29" ht="15" customHeight="1" x14ac:dyDescent="0.25">
      <c r="A10927" s="342"/>
      <c r="B10927" s="417"/>
      <c r="C10927" s="418"/>
      <c r="S10927" s="367"/>
      <c r="T10927" s="367"/>
      <c r="U10927" s="368"/>
      <c r="V10927" s="1"/>
      <c r="W10927" s="1"/>
      <c r="X10927" s="1"/>
      <c r="Y10927" s="1"/>
      <c r="Z10927" s="1"/>
      <c r="AA10927" s="1"/>
      <c r="AB10927" s="1"/>
      <c r="AC10927" s="1"/>
    </row>
    <row r="10928" spans="1:29" ht="15" customHeight="1" x14ac:dyDescent="0.25">
      <c r="A10928" s="342"/>
      <c r="B10928" s="417"/>
      <c r="C10928" s="418"/>
      <c r="S10928" s="367"/>
      <c r="T10928" s="367"/>
      <c r="U10928" s="368"/>
      <c r="V10928" s="1"/>
      <c r="W10928" s="1"/>
      <c r="X10928" s="1"/>
      <c r="Y10928" s="1"/>
      <c r="Z10928" s="1"/>
      <c r="AA10928" s="1"/>
      <c r="AB10928" s="1"/>
      <c r="AC10928" s="1"/>
    </row>
    <row r="10929" spans="1:29" ht="15" customHeight="1" x14ac:dyDescent="0.25">
      <c r="A10929" s="342"/>
      <c r="B10929" s="417"/>
      <c r="C10929" s="418"/>
      <c r="S10929" s="367"/>
      <c r="T10929" s="367"/>
      <c r="U10929" s="368"/>
      <c r="V10929" s="1"/>
      <c r="W10929" s="1"/>
      <c r="X10929" s="1"/>
      <c r="Y10929" s="1"/>
      <c r="Z10929" s="1"/>
      <c r="AA10929" s="1"/>
      <c r="AB10929" s="1"/>
      <c r="AC10929" s="1"/>
    </row>
    <row r="10930" spans="1:29" ht="15" customHeight="1" x14ac:dyDescent="0.25">
      <c r="A10930" s="342"/>
      <c r="B10930" s="417"/>
      <c r="C10930" s="418"/>
      <c r="S10930" s="367"/>
      <c r="T10930" s="367"/>
      <c r="U10930" s="368"/>
      <c r="V10930" s="1"/>
      <c r="W10930" s="1"/>
      <c r="X10930" s="1"/>
      <c r="Y10930" s="1"/>
      <c r="Z10930" s="1"/>
      <c r="AA10930" s="1"/>
      <c r="AB10930" s="1"/>
      <c r="AC10930" s="1"/>
    </row>
    <row r="10931" spans="1:29" ht="15" customHeight="1" x14ac:dyDescent="0.25">
      <c r="A10931" s="342"/>
      <c r="B10931" s="417"/>
      <c r="C10931" s="418"/>
      <c r="S10931" s="367"/>
      <c r="T10931" s="367"/>
      <c r="U10931" s="368"/>
      <c r="V10931" s="1"/>
      <c r="W10931" s="1"/>
      <c r="X10931" s="1"/>
      <c r="Y10931" s="1"/>
      <c r="Z10931" s="1"/>
      <c r="AA10931" s="1"/>
      <c r="AB10931" s="1"/>
      <c r="AC10931" s="1"/>
    </row>
    <row r="10932" spans="1:29" ht="15" customHeight="1" x14ac:dyDescent="0.25">
      <c r="A10932" s="342"/>
      <c r="B10932" s="417"/>
      <c r="C10932" s="418"/>
      <c r="S10932" s="367"/>
      <c r="T10932" s="367"/>
      <c r="U10932" s="368"/>
      <c r="V10932" s="1"/>
      <c r="W10932" s="1"/>
      <c r="X10932" s="1"/>
      <c r="Y10932" s="1"/>
      <c r="Z10932" s="1"/>
      <c r="AA10932" s="1"/>
      <c r="AB10932" s="1"/>
      <c r="AC10932" s="1"/>
    </row>
    <row r="10933" spans="1:29" ht="15" customHeight="1" x14ac:dyDescent="0.25">
      <c r="A10933" s="342"/>
      <c r="B10933" s="417"/>
      <c r="C10933" s="418"/>
      <c r="S10933" s="367"/>
      <c r="T10933" s="367"/>
      <c r="U10933" s="368"/>
      <c r="V10933" s="1"/>
      <c r="W10933" s="1"/>
      <c r="X10933" s="1"/>
      <c r="Y10933" s="1"/>
      <c r="Z10933" s="1"/>
      <c r="AA10933" s="1"/>
      <c r="AB10933" s="1"/>
      <c r="AC10933" s="1"/>
    </row>
    <row r="10934" spans="1:29" ht="15" customHeight="1" x14ac:dyDescent="0.25">
      <c r="A10934" s="342"/>
      <c r="B10934" s="417"/>
      <c r="C10934" s="418"/>
      <c r="S10934" s="367"/>
      <c r="T10934" s="367"/>
      <c r="U10934" s="368"/>
      <c r="V10934" s="1"/>
      <c r="W10934" s="1"/>
      <c r="X10934" s="1"/>
      <c r="Y10934" s="1"/>
      <c r="Z10934" s="1"/>
      <c r="AA10934" s="1"/>
      <c r="AB10934" s="1"/>
      <c r="AC10934" s="1"/>
    </row>
    <row r="10935" spans="1:29" ht="15" customHeight="1" x14ac:dyDescent="0.25">
      <c r="A10935" s="342"/>
      <c r="B10935" s="417"/>
      <c r="C10935" s="418"/>
      <c r="S10935" s="367"/>
      <c r="T10935" s="367"/>
      <c r="U10935" s="368"/>
      <c r="V10935" s="1"/>
      <c r="W10935" s="1"/>
      <c r="X10935" s="1"/>
      <c r="Y10935" s="1"/>
      <c r="Z10935" s="1"/>
      <c r="AA10935" s="1"/>
      <c r="AB10935" s="1"/>
      <c r="AC10935" s="1"/>
    </row>
    <row r="10936" spans="1:29" ht="15" customHeight="1" x14ac:dyDescent="0.25">
      <c r="A10936" s="342"/>
      <c r="B10936" s="417"/>
      <c r="C10936" s="418"/>
      <c r="S10936" s="367"/>
      <c r="T10936" s="367"/>
      <c r="U10936" s="368"/>
      <c r="V10936" s="1"/>
      <c r="W10936" s="1"/>
      <c r="X10936" s="1"/>
      <c r="Y10936" s="1"/>
      <c r="Z10936" s="1"/>
      <c r="AA10936" s="1"/>
      <c r="AB10936" s="1"/>
      <c r="AC10936" s="1"/>
    </row>
    <row r="10937" spans="1:29" ht="15" customHeight="1" x14ac:dyDescent="0.25">
      <c r="A10937" s="342"/>
      <c r="B10937" s="417"/>
      <c r="C10937" s="418"/>
      <c r="S10937" s="367"/>
      <c r="T10937" s="367"/>
      <c r="U10937" s="368"/>
      <c r="V10937" s="1"/>
      <c r="W10937" s="1"/>
      <c r="X10937" s="1"/>
      <c r="Y10937" s="1"/>
      <c r="Z10937" s="1"/>
      <c r="AA10937" s="1"/>
      <c r="AB10937" s="1"/>
      <c r="AC10937" s="1"/>
    </row>
    <row r="10938" spans="1:29" ht="15" customHeight="1" x14ac:dyDescent="0.25">
      <c r="A10938" s="342"/>
      <c r="B10938" s="417"/>
      <c r="C10938" s="418"/>
      <c r="S10938" s="367"/>
      <c r="T10938" s="367"/>
      <c r="U10938" s="368"/>
      <c r="V10938" s="1"/>
      <c r="W10938" s="1"/>
      <c r="X10938" s="1"/>
      <c r="Y10938" s="1"/>
      <c r="Z10938" s="1"/>
      <c r="AA10938" s="1"/>
      <c r="AB10938" s="1"/>
      <c r="AC10938" s="1"/>
    </row>
    <row r="10939" spans="1:29" ht="15" customHeight="1" x14ac:dyDescent="0.25">
      <c r="A10939" s="342"/>
      <c r="B10939" s="417"/>
      <c r="C10939" s="418"/>
      <c r="S10939" s="367"/>
      <c r="T10939" s="367"/>
      <c r="U10939" s="368"/>
      <c r="V10939" s="1"/>
      <c r="W10939" s="1"/>
      <c r="X10939" s="1"/>
      <c r="Y10939" s="1"/>
      <c r="Z10939" s="1"/>
      <c r="AA10939" s="1"/>
      <c r="AB10939" s="1"/>
      <c r="AC10939" s="1"/>
    </row>
    <row r="10940" spans="1:29" ht="15" customHeight="1" x14ac:dyDescent="0.25">
      <c r="A10940" s="342"/>
      <c r="B10940" s="417"/>
      <c r="C10940" s="418"/>
      <c r="S10940" s="367"/>
      <c r="T10940" s="367"/>
      <c r="U10940" s="368"/>
      <c r="V10940" s="1"/>
      <c r="W10940" s="1"/>
      <c r="X10940" s="1"/>
      <c r="Y10940" s="1"/>
      <c r="Z10940" s="1"/>
      <c r="AA10940" s="1"/>
      <c r="AB10940" s="1"/>
      <c r="AC10940" s="1"/>
    </row>
    <row r="10941" spans="1:29" ht="15" customHeight="1" x14ac:dyDescent="0.25">
      <c r="A10941" s="342"/>
      <c r="B10941" s="417"/>
      <c r="C10941" s="418"/>
      <c r="S10941" s="367"/>
      <c r="T10941" s="367"/>
      <c r="U10941" s="368"/>
      <c r="V10941" s="1"/>
      <c r="W10941" s="1"/>
      <c r="X10941" s="1"/>
      <c r="Y10941" s="1"/>
      <c r="Z10941" s="1"/>
      <c r="AA10941" s="1"/>
      <c r="AB10941" s="1"/>
      <c r="AC10941" s="1"/>
    </row>
    <row r="10942" spans="1:29" ht="15" customHeight="1" x14ac:dyDescent="0.25">
      <c r="A10942" s="342"/>
      <c r="B10942" s="417"/>
      <c r="C10942" s="418"/>
      <c r="S10942" s="367"/>
      <c r="T10942" s="367"/>
      <c r="U10942" s="368"/>
      <c r="V10942" s="1"/>
      <c r="W10942" s="1"/>
      <c r="X10942" s="1"/>
      <c r="Y10942" s="1"/>
      <c r="Z10942" s="1"/>
      <c r="AA10942" s="1"/>
      <c r="AB10942" s="1"/>
      <c r="AC10942" s="1"/>
    </row>
    <row r="10943" spans="1:29" ht="15" customHeight="1" x14ac:dyDescent="0.25">
      <c r="A10943" s="342"/>
      <c r="B10943" s="417"/>
      <c r="C10943" s="418"/>
      <c r="S10943" s="367"/>
      <c r="T10943" s="367"/>
      <c r="U10943" s="368"/>
      <c r="V10943" s="1"/>
      <c r="W10943" s="1"/>
      <c r="X10943" s="1"/>
      <c r="Y10943" s="1"/>
      <c r="Z10943" s="1"/>
      <c r="AA10943" s="1"/>
      <c r="AB10943" s="1"/>
      <c r="AC10943" s="1"/>
    </row>
    <row r="10944" spans="1:29" ht="15" customHeight="1" x14ac:dyDescent="0.25">
      <c r="A10944" s="342"/>
      <c r="B10944" s="417"/>
      <c r="C10944" s="418"/>
      <c r="S10944" s="367"/>
      <c r="T10944" s="367"/>
      <c r="U10944" s="368"/>
      <c r="V10944" s="1"/>
      <c r="W10944" s="1"/>
      <c r="X10944" s="1"/>
      <c r="Y10944" s="1"/>
      <c r="Z10944" s="1"/>
      <c r="AA10944" s="1"/>
      <c r="AB10944" s="1"/>
      <c r="AC10944" s="1"/>
    </row>
    <row r="10945" spans="1:29" ht="15" customHeight="1" x14ac:dyDescent="0.25">
      <c r="A10945" s="342"/>
      <c r="B10945" s="417"/>
      <c r="C10945" s="418"/>
      <c r="S10945" s="367"/>
      <c r="T10945" s="367"/>
      <c r="U10945" s="368"/>
      <c r="V10945" s="1"/>
      <c r="W10945" s="1"/>
      <c r="X10945" s="1"/>
      <c r="Y10945" s="1"/>
      <c r="Z10945" s="1"/>
      <c r="AA10945" s="1"/>
      <c r="AB10945" s="1"/>
      <c r="AC10945" s="1"/>
    </row>
    <row r="10946" spans="1:29" ht="15" customHeight="1" x14ac:dyDescent="0.25">
      <c r="A10946" s="342"/>
      <c r="B10946" s="417"/>
      <c r="C10946" s="418"/>
      <c r="S10946" s="367"/>
      <c r="T10946" s="367"/>
      <c r="U10946" s="368"/>
      <c r="V10946" s="1"/>
      <c r="W10946" s="1"/>
      <c r="X10946" s="1"/>
      <c r="Y10946" s="1"/>
      <c r="Z10946" s="1"/>
      <c r="AA10946" s="1"/>
      <c r="AB10946" s="1"/>
      <c r="AC10946" s="1"/>
    </row>
    <row r="10947" spans="1:29" ht="15" customHeight="1" x14ac:dyDescent="0.25">
      <c r="A10947" s="342"/>
      <c r="B10947" s="417"/>
      <c r="C10947" s="418"/>
      <c r="S10947" s="367"/>
      <c r="T10947" s="367"/>
      <c r="U10947" s="368"/>
      <c r="V10947" s="1"/>
      <c r="W10947" s="1"/>
      <c r="X10947" s="1"/>
      <c r="Y10947" s="1"/>
      <c r="Z10947" s="1"/>
      <c r="AA10947" s="1"/>
      <c r="AB10947" s="1"/>
      <c r="AC10947" s="1"/>
    </row>
    <row r="10948" spans="1:29" ht="15" customHeight="1" x14ac:dyDescent="0.25">
      <c r="A10948" s="342"/>
      <c r="B10948" s="417"/>
      <c r="C10948" s="418"/>
      <c r="S10948" s="367"/>
      <c r="T10948" s="367"/>
      <c r="U10948" s="368"/>
      <c r="V10948" s="1"/>
      <c r="W10948" s="1"/>
      <c r="X10948" s="1"/>
      <c r="Y10948" s="1"/>
      <c r="Z10948" s="1"/>
      <c r="AA10948" s="1"/>
      <c r="AB10948" s="1"/>
      <c r="AC10948" s="1"/>
    </row>
    <row r="10949" spans="1:29" ht="15" customHeight="1" x14ac:dyDescent="0.25">
      <c r="A10949" s="342"/>
      <c r="B10949" s="417"/>
      <c r="C10949" s="418"/>
      <c r="S10949" s="367"/>
      <c r="T10949" s="367"/>
      <c r="U10949" s="368"/>
      <c r="V10949" s="1"/>
      <c r="W10949" s="1"/>
      <c r="X10949" s="1"/>
      <c r="Y10949" s="1"/>
      <c r="Z10949" s="1"/>
      <c r="AA10949" s="1"/>
      <c r="AB10949" s="1"/>
      <c r="AC10949" s="1"/>
    </row>
    <row r="10950" spans="1:29" ht="15" customHeight="1" x14ac:dyDescent="0.25">
      <c r="A10950" s="342"/>
      <c r="B10950" s="417"/>
      <c r="C10950" s="418"/>
      <c r="S10950" s="367"/>
      <c r="T10950" s="367"/>
      <c r="U10950" s="368"/>
      <c r="V10950" s="1"/>
      <c r="W10950" s="1"/>
      <c r="X10950" s="1"/>
      <c r="Y10950" s="1"/>
      <c r="Z10950" s="1"/>
      <c r="AA10950" s="1"/>
      <c r="AB10950" s="1"/>
      <c r="AC10950" s="1"/>
    </row>
    <row r="10951" spans="1:29" ht="15" customHeight="1" x14ac:dyDescent="0.25">
      <c r="A10951" s="342"/>
      <c r="B10951" s="417"/>
      <c r="C10951" s="418"/>
      <c r="S10951" s="367"/>
      <c r="T10951" s="367"/>
      <c r="U10951" s="368"/>
      <c r="V10951" s="1"/>
      <c r="W10951" s="1"/>
      <c r="X10951" s="1"/>
      <c r="Y10951" s="1"/>
      <c r="Z10951" s="1"/>
      <c r="AA10951" s="1"/>
      <c r="AB10951" s="1"/>
      <c r="AC10951" s="1"/>
    </row>
    <row r="10952" spans="1:29" ht="15" customHeight="1" x14ac:dyDescent="0.25">
      <c r="A10952" s="342"/>
      <c r="B10952" s="417"/>
      <c r="C10952" s="418"/>
      <c r="S10952" s="367"/>
      <c r="T10952" s="367"/>
      <c r="U10952" s="368"/>
      <c r="V10952" s="1"/>
      <c r="W10952" s="1"/>
      <c r="X10952" s="1"/>
      <c r="Y10952" s="1"/>
      <c r="Z10952" s="1"/>
      <c r="AA10952" s="1"/>
      <c r="AB10952" s="1"/>
      <c r="AC10952" s="1"/>
    </row>
    <row r="10953" spans="1:29" ht="15" customHeight="1" x14ac:dyDescent="0.25">
      <c r="A10953" s="342"/>
      <c r="B10953" s="417"/>
      <c r="C10953" s="418"/>
      <c r="S10953" s="367"/>
      <c r="T10953" s="367"/>
      <c r="U10953" s="368"/>
      <c r="V10953" s="1"/>
      <c r="W10953" s="1"/>
      <c r="X10953" s="1"/>
      <c r="Y10953" s="1"/>
      <c r="Z10953" s="1"/>
      <c r="AA10953" s="1"/>
      <c r="AB10953" s="1"/>
      <c r="AC10953" s="1"/>
    </row>
    <row r="10954" spans="1:29" ht="15" customHeight="1" x14ac:dyDescent="0.25">
      <c r="A10954" s="342"/>
      <c r="B10954" s="417"/>
      <c r="C10954" s="418"/>
      <c r="S10954" s="367"/>
      <c r="T10954" s="367"/>
      <c r="U10954" s="368"/>
      <c r="V10954" s="1"/>
      <c r="W10954" s="1"/>
      <c r="X10954" s="1"/>
      <c r="Y10954" s="1"/>
      <c r="Z10954" s="1"/>
      <c r="AA10954" s="1"/>
      <c r="AB10954" s="1"/>
      <c r="AC10954" s="1"/>
    </row>
    <row r="10955" spans="1:29" ht="15" customHeight="1" x14ac:dyDescent="0.25">
      <c r="A10955" s="342"/>
      <c r="B10955" s="417"/>
      <c r="C10955" s="418"/>
      <c r="S10955" s="367"/>
      <c r="T10955" s="367"/>
      <c r="U10955" s="368"/>
      <c r="V10955" s="1"/>
      <c r="W10955" s="1"/>
      <c r="X10955" s="1"/>
      <c r="Y10955" s="1"/>
      <c r="Z10955" s="1"/>
      <c r="AA10955" s="1"/>
      <c r="AB10955" s="1"/>
      <c r="AC10955" s="1"/>
    </row>
    <row r="10956" spans="1:29" ht="15" customHeight="1" x14ac:dyDescent="0.25">
      <c r="A10956" s="342"/>
      <c r="B10956" s="417"/>
      <c r="C10956" s="418"/>
      <c r="S10956" s="367"/>
      <c r="T10956" s="367"/>
      <c r="U10956" s="368"/>
      <c r="V10956" s="1"/>
      <c r="W10956" s="1"/>
      <c r="X10956" s="1"/>
      <c r="Y10956" s="1"/>
      <c r="Z10956" s="1"/>
      <c r="AA10956" s="1"/>
      <c r="AB10956" s="1"/>
      <c r="AC10956" s="1"/>
    </row>
    <row r="10957" spans="1:29" ht="15" customHeight="1" x14ac:dyDescent="0.25">
      <c r="A10957" s="342"/>
      <c r="B10957" s="417"/>
      <c r="C10957" s="418"/>
      <c r="S10957" s="367"/>
      <c r="T10957" s="367"/>
      <c r="U10957" s="368"/>
      <c r="V10957" s="1"/>
      <c r="W10957" s="1"/>
      <c r="X10957" s="1"/>
      <c r="Y10957" s="1"/>
      <c r="Z10957" s="1"/>
      <c r="AA10957" s="1"/>
      <c r="AB10957" s="1"/>
      <c r="AC10957" s="1"/>
    </row>
    <row r="10958" spans="1:29" ht="15" customHeight="1" x14ac:dyDescent="0.25">
      <c r="A10958" s="342"/>
      <c r="B10958" s="417"/>
      <c r="C10958" s="418"/>
      <c r="S10958" s="367"/>
      <c r="T10958" s="367"/>
      <c r="U10958" s="368"/>
      <c r="V10958" s="1"/>
      <c r="W10958" s="1"/>
      <c r="X10958" s="1"/>
      <c r="Y10958" s="1"/>
      <c r="Z10958" s="1"/>
      <c r="AA10958" s="1"/>
      <c r="AB10958" s="1"/>
      <c r="AC10958" s="1"/>
    </row>
    <row r="10959" spans="1:29" ht="15" customHeight="1" x14ac:dyDescent="0.25">
      <c r="A10959" s="342"/>
      <c r="B10959" s="417"/>
      <c r="C10959" s="418"/>
      <c r="S10959" s="367"/>
      <c r="T10959" s="367"/>
      <c r="U10959" s="368"/>
      <c r="V10959" s="1"/>
      <c r="W10959" s="1"/>
      <c r="X10959" s="1"/>
      <c r="Y10959" s="1"/>
      <c r="Z10959" s="1"/>
      <c r="AA10959" s="1"/>
      <c r="AB10959" s="1"/>
      <c r="AC10959" s="1"/>
    </row>
    <row r="10960" spans="1:29" ht="15" customHeight="1" x14ac:dyDescent="0.25">
      <c r="A10960" s="342"/>
      <c r="B10960" s="417"/>
      <c r="C10960" s="418"/>
      <c r="S10960" s="367"/>
      <c r="T10960" s="367"/>
      <c r="U10960" s="368"/>
      <c r="V10960" s="1"/>
      <c r="W10960" s="1"/>
      <c r="X10960" s="1"/>
      <c r="Y10960" s="1"/>
      <c r="Z10960" s="1"/>
      <c r="AA10960" s="1"/>
      <c r="AB10960" s="1"/>
      <c r="AC10960" s="1"/>
    </row>
    <row r="10961" spans="1:29" ht="15" customHeight="1" x14ac:dyDescent="0.25">
      <c r="A10961" s="342"/>
      <c r="B10961" s="417"/>
      <c r="C10961" s="418"/>
      <c r="S10961" s="367"/>
      <c r="T10961" s="367"/>
      <c r="U10961" s="368"/>
      <c r="V10961" s="1"/>
      <c r="W10961" s="1"/>
      <c r="X10961" s="1"/>
      <c r="Y10961" s="1"/>
      <c r="Z10961" s="1"/>
      <c r="AA10961" s="1"/>
      <c r="AB10961" s="1"/>
      <c r="AC10961" s="1"/>
    </row>
    <row r="10962" spans="1:29" ht="15" customHeight="1" x14ac:dyDescent="0.25">
      <c r="A10962" s="342"/>
      <c r="B10962" s="417"/>
      <c r="C10962" s="418"/>
      <c r="S10962" s="367"/>
      <c r="T10962" s="367"/>
      <c r="U10962" s="368"/>
      <c r="V10962" s="1"/>
      <c r="W10962" s="1"/>
      <c r="X10962" s="1"/>
      <c r="Y10962" s="1"/>
      <c r="Z10962" s="1"/>
      <c r="AA10962" s="1"/>
      <c r="AB10962" s="1"/>
      <c r="AC10962" s="1"/>
    </row>
    <row r="10963" spans="1:29" ht="15" customHeight="1" x14ac:dyDescent="0.25">
      <c r="A10963" s="342"/>
      <c r="B10963" s="417"/>
      <c r="C10963" s="418"/>
      <c r="S10963" s="367"/>
      <c r="T10963" s="367"/>
      <c r="U10963" s="368"/>
      <c r="V10963" s="1"/>
      <c r="W10963" s="1"/>
      <c r="X10963" s="1"/>
      <c r="Y10963" s="1"/>
      <c r="Z10963" s="1"/>
      <c r="AA10963" s="1"/>
      <c r="AB10963" s="1"/>
      <c r="AC10963" s="1"/>
    </row>
    <row r="10964" spans="1:29" ht="15" customHeight="1" x14ac:dyDescent="0.25">
      <c r="A10964" s="342"/>
      <c r="B10964" s="417"/>
      <c r="C10964" s="418"/>
      <c r="S10964" s="367"/>
      <c r="T10964" s="367"/>
      <c r="U10964" s="368"/>
      <c r="V10964" s="1"/>
      <c r="W10964" s="1"/>
      <c r="X10964" s="1"/>
      <c r="Y10964" s="1"/>
      <c r="Z10964" s="1"/>
      <c r="AA10964" s="1"/>
      <c r="AB10964" s="1"/>
      <c r="AC10964" s="1"/>
    </row>
    <row r="10965" spans="1:29" ht="15" customHeight="1" x14ac:dyDescent="0.25">
      <c r="A10965" s="342"/>
      <c r="B10965" s="417"/>
      <c r="C10965" s="418"/>
      <c r="S10965" s="367"/>
      <c r="T10965" s="367"/>
      <c r="U10965" s="368"/>
      <c r="V10965" s="1"/>
      <c r="W10965" s="1"/>
      <c r="X10965" s="1"/>
      <c r="Y10965" s="1"/>
      <c r="Z10965" s="1"/>
      <c r="AA10965" s="1"/>
      <c r="AB10965" s="1"/>
      <c r="AC10965" s="1"/>
    </row>
    <row r="10966" spans="1:29" ht="15" customHeight="1" x14ac:dyDescent="0.25">
      <c r="A10966" s="342"/>
      <c r="B10966" s="417"/>
      <c r="C10966" s="418"/>
      <c r="S10966" s="367"/>
      <c r="T10966" s="367"/>
      <c r="U10966" s="368"/>
      <c r="V10966" s="1"/>
      <c r="W10966" s="1"/>
      <c r="X10966" s="1"/>
      <c r="Y10966" s="1"/>
      <c r="Z10966" s="1"/>
      <c r="AA10966" s="1"/>
      <c r="AB10966" s="1"/>
      <c r="AC10966" s="1"/>
    </row>
    <row r="10967" spans="1:29" ht="15" customHeight="1" x14ac:dyDescent="0.25">
      <c r="A10967" s="342"/>
      <c r="B10967" s="417"/>
      <c r="C10967" s="418"/>
      <c r="S10967" s="367"/>
      <c r="T10967" s="367"/>
      <c r="U10967" s="368"/>
      <c r="V10967" s="1"/>
      <c r="W10967" s="1"/>
      <c r="X10967" s="1"/>
      <c r="Y10967" s="1"/>
      <c r="Z10967" s="1"/>
      <c r="AA10967" s="1"/>
      <c r="AB10967" s="1"/>
      <c r="AC10967" s="1"/>
    </row>
    <row r="10968" spans="1:29" ht="15" customHeight="1" x14ac:dyDescent="0.25">
      <c r="A10968" s="342"/>
      <c r="B10968" s="417"/>
      <c r="C10968" s="418"/>
      <c r="S10968" s="367"/>
      <c r="T10968" s="367"/>
      <c r="U10968" s="368"/>
      <c r="V10968" s="1"/>
      <c r="W10968" s="1"/>
      <c r="X10968" s="1"/>
      <c r="Y10968" s="1"/>
      <c r="Z10968" s="1"/>
      <c r="AA10968" s="1"/>
      <c r="AB10968" s="1"/>
      <c r="AC10968" s="1"/>
    </row>
    <row r="10969" spans="1:29" ht="15" customHeight="1" x14ac:dyDescent="0.25">
      <c r="A10969" s="342"/>
      <c r="B10969" s="417"/>
      <c r="C10969" s="418"/>
      <c r="S10969" s="367"/>
      <c r="T10969" s="367"/>
      <c r="U10969" s="368"/>
      <c r="V10969" s="1"/>
      <c r="W10969" s="1"/>
      <c r="X10969" s="1"/>
      <c r="Y10969" s="1"/>
      <c r="Z10969" s="1"/>
      <c r="AA10969" s="1"/>
      <c r="AB10969" s="1"/>
      <c r="AC10969" s="1"/>
    </row>
    <row r="10970" spans="1:29" ht="15" customHeight="1" x14ac:dyDescent="0.25">
      <c r="A10970" s="342"/>
      <c r="B10970" s="417"/>
      <c r="C10970" s="418"/>
      <c r="S10970" s="367"/>
      <c r="T10970" s="367"/>
      <c r="U10970" s="368"/>
      <c r="V10970" s="1"/>
      <c r="W10970" s="1"/>
      <c r="X10970" s="1"/>
      <c r="Y10970" s="1"/>
      <c r="Z10970" s="1"/>
      <c r="AA10970" s="1"/>
      <c r="AB10970" s="1"/>
      <c r="AC10970" s="1"/>
    </row>
    <row r="10971" spans="1:29" ht="15" customHeight="1" x14ac:dyDescent="0.25">
      <c r="A10971" s="342"/>
      <c r="B10971" s="417"/>
      <c r="C10971" s="418"/>
      <c r="S10971" s="367"/>
      <c r="T10971" s="367"/>
      <c r="U10971" s="368"/>
      <c r="V10971" s="1"/>
      <c r="W10971" s="1"/>
      <c r="X10971" s="1"/>
      <c r="Y10971" s="1"/>
      <c r="Z10971" s="1"/>
      <c r="AA10971" s="1"/>
      <c r="AB10971" s="1"/>
      <c r="AC10971" s="1"/>
    </row>
    <row r="10972" spans="1:29" ht="15" customHeight="1" x14ac:dyDescent="0.25">
      <c r="A10972" s="342"/>
      <c r="B10972" s="417"/>
      <c r="C10972" s="418"/>
      <c r="S10972" s="367"/>
      <c r="T10972" s="367"/>
      <c r="U10972" s="368"/>
      <c r="V10972" s="1"/>
      <c r="W10972" s="1"/>
      <c r="X10972" s="1"/>
      <c r="Y10972" s="1"/>
      <c r="Z10972" s="1"/>
      <c r="AA10972" s="1"/>
      <c r="AB10972" s="1"/>
      <c r="AC10972" s="1"/>
    </row>
    <row r="10973" spans="1:29" ht="15" customHeight="1" x14ac:dyDescent="0.25">
      <c r="A10973" s="342"/>
      <c r="B10973" s="417"/>
      <c r="C10973" s="418"/>
      <c r="S10973" s="367"/>
      <c r="T10973" s="367"/>
      <c r="U10973" s="368"/>
      <c r="V10973" s="1"/>
      <c r="W10973" s="1"/>
      <c r="X10973" s="1"/>
      <c r="Y10973" s="1"/>
      <c r="Z10973" s="1"/>
      <c r="AA10973" s="1"/>
      <c r="AB10973" s="1"/>
      <c r="AC10973" s="1"/>
    </row>
    <row r="10974" spans="1:29" ht="15" customHeight="1" x14ac:dyDescent="0.25">
      <c r="A10974" s="342"/>
      <c r="B10974" s="417"/>
      <c r="C10974" s="418"/>
      <c r="S10974" s="367"/>
      <c r="T10974" s="367"/>
      <c r="U10974" s="368"/>
      <c r="V10974" s="1"/>
      <c r="W10974" s="1"/>
      <c r="X10974" s="1"/>
      <c r="Y10974" s="1"/>
      <c r="Z10974" s="1"/>
      <c r="AA10974" s="1"/>
      <c r="AB10974" s="1"/>
      <c r="AC10974" s="1"/>
    </row>
    <row r="10975" spans="1:29" ht="15" customHeight="1" x14ac:dyDescent="0.25">
      <c r="A10975" s="342"/>
      <c r="B10975" s="417"/>
      <c r="C10975" s="418"/>
      <c r="S10975" s="367"/>
      <c r="T10975" s="367"/>
      <c r="U10975" s="368"/>
      <c r="V10975" s="1"/>
      <c r="W10975" s="1"/>
      <c r="X10975" s="1"/>
      <c r="Y10975" s="1"/>
      <c r="Z10975" s="1"/>
      <c r="AA10975" s="1"/>
      <c r="AB10975" s="1"/>
      <c r="AC10975" s="1"/>
    </row>
    <row r="10976" spans="1:29" ht="15" customHeight="1" x14ac:dyDescent="0.25">
      <c r="A10976" s="342"/>
      <c r="B10976" s="417"/>
      <c r="C10976" s="418"/>
      <c r="S10976" s="367"/>
      <c r="T10976" s="367"/>
      <c r="U10976" s="368"/>
      <c r="V10976" s="1"/>
      <c r="W10976" s="1"/>
      <c r="X10976" s="1"/>
      <c r="Y10976" s="1"/>
      <c r="Z10976" s="1"/>
      <c r="AA10976" s="1"/>
      <c r="AB10976" s="1"/>
      <c r="AC10976" s="1"/>
    </row>
    <row r="10977" spans="1:29" ht="15" customHeight="1" x14ac:dyDescent="0.25">
      <c r="A10977" s="342"/>
      <c r="B10977" s="417"/>
      <c r="C10977" s="418"/>
      <c r="S10977" s="367"/>
      <c r="T10977" s="367"/>
      <c r="U10977" s="368"/>
      <c r="V10977" s="1"/>
      <c r="W10977" s="1"/>
      <c r="X10977" s="1"/>
      <c r="Y10977" s="1"/>
      <c r="Z10977" s="1"/>
      <c r="AA10977" s="1"/>
      <c r="AB10977" s="1"/>
      <c r="AC10977" s="1"/>
    </row>
    <row r="10978" spans="1:29" ht="15" customHeight="1" x14ac:dyDescent="0.25">
      <c r="A10978" s="342"/>
      <c r="B10978" s="417"/>
      <c r="C10978" s="418"/>
      <c r="S10978" s="367"/>
      <c r="T10978" s="367"/>
      <c r="U10978" s="368"/>
      <c r="V10978" s="1"/>
      <c r="W10978" s="1"/>
      <c r="X10978" s="1"/>
      <c r="Y10978" s="1"/>
      <c r="Z10978" s="1"/>
      <c r="AA10978" s="1"/>
      <c r="AB10978" s="1"/>
      <c r="AC10978" s="1"/>
    </row>
    <row r="10979" spans="1:29" ht="15" customHeight="1" x14ac:dyDescent="0.25">
      <c r="A10979" s="342"/>
      <c r="B10979" s="417"/>
      <c r="C10979" s="418"/>
      <c r="S10979" s="367"/>
      <c r="T10979" s="367"/>
      <c r="U10979" s="368"/>
      <c r="V10979" s="1"/>
      <c r="W10979" s="1"/>
      <c r="X10979" s="1"/>
      <c r="Y10979" s="1"/>
      <c r="Z10979" s="1"/>
      <c r="AA10979" s="1"/>
      <c r="AB10979" s="1"/>
      <c r="AC10979" s="1"/>
    </row>
    <row r="10980" spans="1:29" ht="15" customHeight="1" x14ac:dyDescent="0.25">
      <c r="A10980" s="342"/>
      <c r="B10980" s="417"/>
      <c r="C10980" s="418"/>
      <c r="S10980" s="367"/>
      <c r="T10980" s="367"/>
      <c r="U10980" s="368"/>
      <c r="V10980" s="1"/>
      <c r="W10980" s="1"/>
      <c r="X10980" s="1"/>
      <c r="Y10980" s="1"/>
      <c r="Z10980" s="1"/>
      <c r="AA10980" s="1"/>
      <c r="AB10980" s="1"/>
      <c r="AC10980" s="1"/>
    </row>
    <row r="10981" spans="1:29" ht="15" customHeight="1" x14ac:dyDescent="0.25">
      <c r="A10981" s="342"/>
      <c r="B10981" s="417"/>
      <c r="C10981" s="418"/>
      <c r="S10981" s="367"/>
      <c r="T10981" s="367"/>
      <c r="U10981" s="368"/>
      <c r="V10981" s="1"/>
      <c r="W10981" s="1"/>
      <c r="X10981" s="1"/>
      <c r="Y10981" s="1"/>
      <c r="Z10981" s="1"/>
      <c r="AA10981" s="1"/>
      <c r="AB10981" s="1"/>
      <c r="AC10981" s="1"/>
    </row>
    <row r="10982" spans="1:29" ht="15" customHeight="1" x14ac:dyDescent="0.25">
      <c r="A10982" s="342"/>
      <c r="B10982" s="417"/>
      <c r="C10982" s="418"/>
      <c r="S10982" s="367"/>
      <c r="T10982" s="367"/>
      <c r="U10982" s="368"/>
      <c r="V10982" s="1"/>
      <c r="W10982" s="1"/>
      <c r="X10982" s="1"/>
      <c r="Y10982" s="1"/>
      <c r="Z10982" s="1"/>
      <c r="AA10982" s="1"/>
      <c r="AB10982" s="1"/>
      <c r="AC10982" s="1"/>
    </row>
    <row r="10983" spans="1:29" ht="15" customHeight="1" x14ac:dyDescent="0.25">
      <c r="A10983" s="342"/>
      <c r="B10983" s="417"/>
      <c r="C10983" s="418"/>
      <c r="S10983" s="367"/>
      <c r="T10983" s="367"/>
      <c r="U10983" s="368"/>
      <c r="V10983" s="1"/>
      <c r="W10983" s="1"/>
      <c r="X10983" s="1"/>
      <c r="Y10983" s="1"/>
      <c r="Z10983" s="1"/>
      <c r="AA10983" s="1"/>
      <c r="AB10983" s="1"/>
      <c r="AC10983" s="1"/>
    </row>
    <row r="10984" spans="1:29" ht="15" customHeight="1" x14ac:dyDescent="0.25">
      <c r="A10984" s="342"/>
      <c r="B10984" s="417"/>
      <c r="C10984" s="418"/>
      <c r="S10984" s="367"/>
      <c r="T10984" s="367"/>
      <c r="U10984" s="368"/>
      <c r="V10984" s="1"/>
      <c r="W10984" s="1"/>
      <c r="X10984" s="1"/>
      <c r="Y10984" s="1"/>
      <c r="Z10984" s="1"/>
      <c r="AA10984" s="1"/>
      <c r="AB10984" s="1"/>
      <c r="AC10984" s="1"/>
    </row>
    <row r="10985" spans="1:29" ht="15" customHeight="1" x14ac:dyDescent="0.25">
      <c r="A10985" s="342"/>
      <c r="B10985" s="417"/>
      <c r="C10985" s="418"/>
      <c r="S10985" s="367"/>
      <c r="T10985" s="367"/>
      <c r="U10985" s="368"/>
      <c r="V10985" s="1"/>
      <c r="W10985" s="1"/>
      <c r="X10985" s="1"/>
      <c r="Y10985" s="1"/>
      <c r="Z10985" s="1"/>
      <c r="AA10985" s="1"/>
      <c r="AB10985" s="1"/>
      <c r="AC10985" s="1"/>
    </row>
    <row r="10986" spans="1:29" ht="15" customHeight="1" x14ac:dyDescent="0.25">
      <c r="A10986" s="342"/>
      <c r="B10986" s="417"/>
      <c r="C10986" s="418"/>
      <c r="S10986" s="367"/>
      <c r="T10986" s="367"/>
      <c r="U10986" s="368"/>
      <c r="V10986" s="1"/>
      <c r="W10986" s="1"/>
      <c r="X10986" s="1"/>
      <c r="Y10986" s="1"/>
      <c r="Z10986" s="1"/>
      <c r="AA10986" s="1"/>
      <c r="AB10986" s="1"/>
      <c r="AC10986" s="1"/>
    </row>
    <row r="10987" spans="1:29" ht="15" customHeight="1" x14ac:dyDescent="0.25">
      <c r="A10987" s="342"/>
      <c r="B10987" s="417"/>
      <c r="C10987" s="418"/>
      <c r="S10987" s="367"/>
      <c r="T10987" s="367"/>
      <c r="U10987" s="368"/>
      <c r="V10987" s="1"/>
      <c r="W10987" s="1"/>
      <c r="X10987" s="1"/>
      <c r="Y10987" s="1"/>
      <c r="Z10987" s="1"/>
      <c r="AA10987" s="1"/>
      <c r="AB10987" s="1"/>
      <c r="AC10987" s="1"/>
    </row>
    <row r="10988" spans="1:29" ht="15" customHeight="1" x14ac:dyDescent="0.25">
      <c r="A10988" s="342"/>
      <c r="B10988" s="417"/>
      <c r="C10988" s="418"/>
      <c r="S10988" s="367"/>
      <c r="T10988" s="367"/>
      <c r="U10988" s="368"/>
      <c r="V10988" s="1"/>
      <c r="W10988" s="1"/>
      <c r="X10988" s="1"/>
      <c r="Y10988" s="1"/>
      <c r="Z10988" s="1"/>
      <c r="AA10988" s="1"/>
      <c r="AB10988" s="1"/>
      <c r="AC10988" s="1"/>
    </row>
    <row r="10989" spans="1:29" ht="15" customHeight="1" x14ac:dyDescent="0.25">
      <c r="A10989" s="342"/>
      <c r="B10989" s="417"/>
      <c r="C10989" s="418"/>
      <c r="S10989" s="367"/>
      <c r="T10989" s="367"/>
      <c r="U10989" s="368"/>
      <c r="V10989" s="1"/>
      <c r="W10989" s="1"/>
      <c r="X10989" s="1"/>
      <c r="Y10989" s="1"/>
      <c r="Z10989" s="1"/>
      <c r="AA10989" s="1"/>
      <c r="AB10989" s="1"/>
      <c r="AC10989" s="1"/>
    </row>
    <row r="10990" spans="1:29" ht="15" customHeight="1" x14ac:dyDescent="0.25">
      <c r="A10990" s="342"/>
      <c r="B10990" s="417"/>
      <c r="C10990" s="418"/>
      <c r="S10990" s="367"/>
      <c r="T10990" s="367"/>
      <c r="U10990" s="368"/>
      <c r="V10990" s="1"/>
      <c r="W10990" s="1"/>
      <c r="X10990" s="1"/>
      <c r="Y10990" s="1"/>
      <c r="Z10990" s="1"/>
      <c r="AA10990" s="1"/>
      <c r="AB10990" s="1"/>
      <c r="AC10990" s="1"/>
    </row>
    <row r="10991" spans="1:29" ht="15" customHeight="1" x14ac:dyDescent="0.25">
      <c r="A10991" s="342"/>
      <c r="B10991" s="417"/>
      <c r="C10991" s="418"/>
      <c r="S10991" s="367"/>
      <c r="T10991" s="367"/>
      <c r="U10991" s="368"/>
      <c r="V10991" s="1"/>
      <c r="W10991" s="1"/>
      <c r="X10991" s="1"/>
      <c r="Y10991" s="1"/>
      <c r="Z10991" s="1"/>
      <c r="AA10991" s="1"/>
      <c r="AB10991" s="1"/>
      <c r="AC10991" s="1"/>
    </row>
    <row r="10992" spans="1:29" ht="15" customHeight="1" x14ac:dyDescent="0.25">
      <c r="A10992" s="342"/>
      <c r="B10992" s="417"/>
      <c r="C10992" s="418"/>
      <c r="S10992" s="367"/>
      <c r="T10992" s="367"/>
      <c r="U10992" s="368"/>
      <c r="V10992" s="1"/>
      <c r="W10992" s="1"/>
      <c r="X10992" s="1"/>
      <c r="Y10992" s="1"/>
      <c r="Z10992" s="1"/>
      <c r="AA10992" s="1"/>
      <c r="AB10992" s="1"/>
      <c r="AC10992" s="1"/>
    </row>
    <row r="10993" spans="1:29" ht="15" customHeight="1" x14ac:dyDescent="0.25">
      <c r="A10993" s="342"/>
      <c r="B10993" s="417"/>
      <c r="C10993" s="418"/>
      <c r="S10993" s="367"/>
      <c r="T10993" s="367"/>
      <c r="U10993" s="368"/>
      <c r="V10993" s="1"/>
      <c r="W10993" s="1"/>
      <c r="X10993" s="1"/>
      <c r="Y10993" s="1"/>
      <c r="Z10993" s="1"/>
      <c r="AA10993" s="1"/>
      <c r="AB10993" s="1"/>
      <c r="AC10993" s="1"/>
    </row>
    <row r="10994" spans="1:29" ht="15" customHeight="1" x14ac:dyDescent="0.25">
      <c r="A10994" s="342"/>
      <c r="B10994" s="417"/>
      <c r="C10994" s="418"/>
      <c r="S10994" s="367"/>
      <c r="T10994" s="367"/>
      <c r="U10994" s="368"/>
      <c r="V10994" s="1"/>
      <c r="W10994" s="1"/>
      <c r="X10994" s="1"/>
      <c r="Y10994" s="1"/>
      <c r="Z10994" s="1"/>
      <c r="AA10994" s="1"/>
      <c r="AB10994" s="1"/>
      <c r="AC10994" s="1"/>
    </row>
    <row r="10995" spans="1:29" ht="15" customHeight="1" x14ac:dyDescent="0.25">
      <c r="A10995" s="342"/>
      <c r="B10995" s="417"/>
      <c r="C10995" s="418"/>
      <c r="S10995" s="367"/>
      <c r="T10995" s="367"/>
      <c r="U10995" s="368"/>
      <c r="V10995" s="1"/>
      <c r="W10995" s="1"/>
      <c r="X10995" s="1"/>
      <c r="Y10995" s="1"/>
      <c r="Z10995" s="1"/>
      <c r="AA10995" s="1"/>
      <c r="AB10995" s="1"/>
      <c r="AC10995" s="1"/>
    </row>
    <row r="10996" spans="1:29" ht="15" customHeight="1" x14ac:dyDescent="0.25">
      <c r="A10996" s="342"/>
      <c r="B10996" s="417"/>
      <c r="C10996" s="418"/>
      <c r="S10996" s="367"/>
      <c r="T10996" s="367"/>
      <c r="U10996" s="368"/>
      <c r="V10996" s="1"/>
      <c r="W10996" s="1"/>
      <c r="X10996" s="1"/>
      <c r="Y10996" s="1"/>
      <c r="Z10996" s="1"/>
      <c r="AA10996" s="1"/>
      <c r="AB10996" s="1"/>
      <c r="AC10996" s="1"/>
    </row>
    <row r="10997" spans="1:29" ht="15" customHeight="1" x14ac:dyDescent="0.25">
      <c r="A10997" s="342"/>
      <c r="B10997" s="417"/>
      <c r="C10997" s="418"/>
      <c r="S10997" s="367"/>
      <c r="T10997" s="367"/>
      <c r="U10997" s="368"/>
      <c r="V10997" s="1"/>
      <c r="W10997" s="1"/>
      <c r="X10997" s="1"/>
      <c r="Y10997" s="1"/>
      <c r="Z10997" s="1"/>
      <c r="AA10997" s="1"/>
      <c r="AB10997" s="1"/>
      <c r="AC10997" s="1"/>
    </row>
    <row r="10998" spans="1:29" ht="15" customHeight="1" x14ac:dyDescent="0.25">
      <c r="A10998" s="342"/>
      <c r="B10998" s="417"/>
      <c r="C10998" s="418"/>
      <c r="S10998" s="367"/>
      <c r="T10998" s="367"/>
      <c r="U10998" s="368"/>
      <c r="V10998" s="1"/>
      <c r="W10998" s="1"/>
      <c r="X10998" s="1"/>
      <c r="Y10998" s="1"/>
      <c r="Z10998" s="1"/>
      <c r="AA10998" s="1"/>
      <c r="AB10998" s="1"/>
      <c r="AC10998" s="1"/>
    </row>
    <row r="10999" spans="1:29" ht="15" customHeight="1" x14ac:dyDescent="0.25">
      <c r="A10999" s="342"/>
      <c r="B10999" s="417"/>
      <c r="C10999" s="418"/>
      <c r="S10999" s="367"/>
      <c r="T10999" s="367"/>
      <c r="U10999" s="368"/>
      <c r="V10999" s="1"/>
      <c r="W10999" s="1"/>
      <c r="X10999" s="1"/>
      <c r="Y10999" s="1"/>
      <c r="Z10999" s="1"/>
      <c r="AA10999" s="1"/>
      <c r="AB10999" s="1"/>
      <c r="AC10999" s="1"/>
    </row>
    <row r="11000" spans="1:29" ht="15" customHeight="1" x14ac:dyDescent="0.25">
      <c r="A11000" s="342"/>
      <c r="B11000" s="417"/>
      <c r="C11000" s="418"/>
      <c r="S11000" s="367"/>
      <c r="T11000" s="367"/>
      <c r="U11000" s="368"/>
      <c r="V11000" s="1"/>
      <c r="W11000" s="1"/>
      <c r="X11000" s="1"/>
      <c r="Y11000" s="1"/>
      <c r="Z11000" s="1"/>
      <c r="AA11000" s="1"/>
      <c r="AB11000" s="1"/>
      <c r="AC11000" s="1"/>
    </row>
    <row r="11001" spans="1:29" ht="15" customHeight="1" x14ac:dyDescent="0.25">
      <c r="A11001" s="342"/>
      <c r="B11001" s="417"/>
      <c r="C11001" s="418"/>
      <c r="S11001" s="367"/>
      <c r="T11001" s="367"/>
      <c r="U11001" s="368"/>
      <c r="V11001" s="1"/>
      <c r="W11001" s="1"/>
      <c r="X11001" s="1"/>
      <c r="Y11001" s="1"/>
      <c r="Z11001" s="1"/>
      <c r="AA11001" s="1"/>
      <c r="AB11001" s="1"/>
      <c r="AC11001" s="1"/>
    </row>
    <row r="11002" spans="1:29" ht="15" customHeight="1" x14ac:dyDescent="0.25">
      <c r="A11002" s="342"/>
      <c r="B11002" s="417"/>
      <c r="C11002" s="418"/>
      <c r="S11002" s="367"/>
      <c r="T11002" s="367"/>
      <c r="U11002" s="368"/>
      <c r="V11002" s="1"/>
      <c r="W11002" s="1"/>
      <c r="X11002" s="1"/>
      <c r="Y11002" s="1"/>
      <c r="Z11002" s="1"/>
      <c r="AA11002" s="1"/>
      <c r="AB11002" s="1"/>
      <c r="AC11002" s="1"/>
    </row>
    <row r="11003" spans="1:29" ht="15" customHeight="1" x14ac:dyDescent="0.25">
      <c r="A11003" s="342"/>
      <c r="B11003" s="417"/>
      <c r="C11003" s="418"/>
      <c r="S11003" s="367"/>
      <c r="T11003" s="367"/>
      <c r="U11003" s="368"/>
      <c r="V11003" s="1"/>
      <c r="W11003" s="1"/>
      <c r="X11003" s="1"/>
      <c r="Y11003" s="1"/>
      <c r="Z11003" s="1"/>
      <c r="AA11003" s="1"/>
      <c r="AB11003" s="1"/>
      <c r="AC11003" s="1"/>
    </row>
    <row r="11004" spans="1:29" ht="15" customHeight="1" x14ac:dyDescent="0.25">
      <c r="A11004" s="342"/>
      <c r="B11004" s="417"/>
      <c r="C11004" s="418"/>
      <c r="S11004" s="367"/>
      <c r="T11004" s="367"/>
      <c r="U11004" s="368"/>
      <c r="V11004" s="1"/>
      <c r="W11004" s="1"/>
      <c r="X11004" s="1"/>
      <c r="Y11004" s="1"/>
      <c r="Z11004" s="1"/>
      <c r="AA11004" s="1"/>
      <c r="AB11004" s="1"/>
      <c r="AC11004" s="1"/>
    </row>
    <row r="11005" spans="1:29" ht="15" customHeight="1" x14ac:dyDescent="0.25">
      <c r="A11005" s="342"/>
      <c r="B11005" s="417"/>
      <c r="C11005" s="418"/>
      <c r="S11005" s="367"/>
      <c r="T11005" s="367"/>
      <c r="U11005" s="368"/>
      <c r="V11005" s="1"/>
      <c r="W11005" s="1"/>
      <c r="X11005" s="1"/>
      <c r="Y11005" s="1"/>
      <c r="Z11005" s="1"/>
      <c r="AA11005" s="1"/>
      <c r="AB11005" s="1"/>
      <c r="AC11005" s="1"/>
    </row>
    <row r="11006" spans="1:29" ht="15" customHeight="1" x14ac:dyDescent="0.25">
      <c r="A11006" s="342"/>
      <c r="B11006" s="417"/>
      <c r="C11006" s="418"/>
      <c r="S11006" s="367"/>
      <c r="T11006" s="367"/>
      <c r="U11006" s="368"/>
      <c r="V11006" s="1"/>
      <c r="W11006" s="1"/>
      <c r="X11006" s="1"/>
      <c r="Y11006" s="1"/>
      <c r="Z11006" s="1"/>
      <c r="AA11006" s="1"/>
      <c r="AB11006" s="1"/>
      <c r="AC11006" s="1"/>
    </row>
    <row r="11007" spans="1:29" ht="15" customHeight="1" x14ac:dyDescent="0.25">
      <c r="A11007" s="342"/>
      <c r="B11007" s="417"/>
      <c r="C11007" s="418"/>
      <c r="S11007" s="367"/>
      <c r="T11007" s="367"/>
      <c r="U11007" s="368"/>
      <c r="V11007" s="1"/>
      <c r="W11007" s="1"/>
      <c r="X11007" s="1"/>
      <c r="Y11007" s="1"/>
      <c r="Z11007" s="1"/>
      <c r="AA11007" s="1"/>
      <c r="AB11007" s="1"/>
      <c r="AC11007" s="1"/>
    </row>
    <row r="11008" spans="1:29" ht="15" customHeight="1" x14ac:dyDescent="0.25">
      <c r="A11008" s="342"/>
      <c r="B11008" s="417"/>
      <c r="C11008" s="418"/>
      <c r="S11008" s="367"/>
      <c r="T11008" s="367"/>
      <c r="U11008" s="368"/>
      <c r="V11008" s="1"/>
      <c r="W11008" s="1"/>
      <c r="X11008" s="1"/>
      <c r="Y11008" s="1"/>
      <c r="Z11008" s="1"/>
      <c r="AA11008" s="1"/>
      <c r="AB11008" s="1"/>
      <c r="AC11008" s="1"/>
    </row>
    <row r="11009" spans="1:29" ht="15" customHeight="1" x14ac:dyDescent="0.25">
      <c r="A11009" s="342"/>
      <c r="B11009" s="417"/>
      <c r="C11009" s="418"/>
      <c r="S11009" s="367"/>
      <c r="T11009" s="367"/>
      <c r="U11009" s="368"/>
      <c r="V11009" s="1"/>
      <c r="W11009" s="1"/>
      <c r="X11009" s="1"/>
      <c r="Y11009" s="1"/>
      <c r="Z11009" s="1"/>
      <c r="AA11009" s="1"/>
      <c r="AB11009" s="1"/>
      <c r="AC11009" s="1"/>
    </row>
    <row r="11010" spans="1:29" ht="15" customHeight="1" x14ac:dyDescent="0.25">
      <c r="A11010" s="342"/>
      <c r="B11010" s="417"/>
      <c r="C11010" s="418"/>
      <c r="S11010" s="367"/>
      <c r="T11010" s="367"/>
      <c r="U11010" s="368"/>
      <c r="V11010" s="1"/>
      <c r="W11010" s="1"/>
      <c r="X11010" s="1"/>
      <c r="Y11010" s="1"/>
      <c r="Z11010" s="1"/>
      <c r="AA11010" s="1"/>
      <c r="AB11010" s="1"/>
      <c r="AC11010" s="1"/>
    </row>
    <row r="11011" spans="1:29" ht="15" customHeight="1" x14ac:dyDescent="0.25">
      <c r="A11011" s="342"/>
      <c r="B11011" s="417"/>
      <c r="C11011" s="418"/>
      <c r="S11011" s="367"/>
      <c r="T11011" s="367"/>
      <c r="U11011" s="368"/>
      <c r="V11011" s="1"/>
      <c r="W11011" s="1"/>
      <c r="X11011" s="1"/>
      <c r="Y11011" s="1"/>
      <c r="Z11011" s="1"/>
      <c r="AA11011" s="1"/>
      <c r="AB11011" s="1"/>
      <c r="AC11011" s="1"/>
    </row>
    <row r="11012" spans="1:29" ht="15" customHeight="1" x14ac:dyDescent="0.25">
      <c r="A11012" s="342"/>
      <c r="B11012" s="417"/>
      <c r="C11012" s="418"/>
      <c r="S11012" s="367"/>
      <c r="T11012" s="367"/>
      <c r="U11012" s="368"/>
      <c r="V11012" s="1"/>
      <c r="W11012" s="1"/>
      <c r="X11012" s="1"/>
      <c r="Y11012" s="1"/>
      <c r="Z11012" s="1"/>
      <c r="AA11012" s="1"/>
      <c r="AB11012" s="1"/>
      <c r="AC11012" s="1"/>
    </row>
    <row r="11013" spans="1:29" ht="15" customHeight="1" x14ac:dyDescent="0.25">
      <c r="A11013" s="342"/>
      <c r="B11013" s="417"/>
      <c r="C11013" s="418"/>
      <c r="S11013" s="367"/>
      <c r="T11013" s="367"/>
      <c r="U11013" s="368"/>
      <c r="V11013" s="1"/>
      <c r="W11013" s="1"/>
      <c r="X11013" s="1"/>
      <c r="Y11013" s="1"/>
      <c r="Z11013" s="1"/>
      <c r="AA11013" s="1"/>
      <c r="AB11013" s="1"/>
      <c r="AC11013" s="1"/>
    </row>
    <row r="11014" spans="1:29" ht="15" customHeight="1" x14ac:dyDescent="0.25">
      <c r="A11014" s="342"/>
      <c r="B11014" s="417"/>
      <c r="C11014" s="418"/>
      <c r="S11014" s="367"/>
      <c r="T11014" s="367"/>
      <c r="U11014" s="368"/>
      <c r="V11014" s="1"/>
      <c r="W11014" s="1"/>
      <c r="X11014" s="1"/>
      <c r="Y11014" s="1"/>
      <c r="Z11014" s="1"/>
      <c r="AA11014" s="1"/>
      <c r="AB11014" s="1"/>
      <c r="AC11014" s="1"/>
    </row>
    <row r="11015" spans="1:29" ht="15" customHeight="1" x14ac:dyDescent="0.25">
      <c r="A11015" s="342"/>
      <c r="B11015" s="417"/>
      <c r="C11015" s="418"/>
      <c r="S11015" s="367"/>
      <c r="T11015" s="367"/>
      <c r="U11015" s="368"/>
      <c r="V11015" s="1"/>
      <c r="W11015" s="1"/>
      <c r="X11015" s="1"/>
      <c r="Y11015" s="1"/>
      <c r="Z11015" s="1"/>
      <c r="AA11015" s="1"/>
      <c r="AB11015" s="1"/>
      <c r="AC11015" s="1"/>
    </row>
    <row r="11016" spans="1:29" ht="15" customHeight="1" x14ac:dyDescent="0.25">
      <c r="A11016" s="342"/>
      <c r="B11016" s="417"/>
      <c r="C11016" s="418"/>
      <c r="S11016" s="367"/>
      <c r="T11016" s="367"/>
      <c r="U11016" s="368"/>
      <c r="V11016" s="1"/>
      <c r="W11016" s="1"/>
      <c r="X11016" s="1"/>
      <c r="Y11016" s="1"/>
      <c r="Z11016" s="1"/>
      <c r="AA11016" s="1"/>
      <c r="AB11016" s="1"/>
      <c r="AC11016" s="1"/>
    </row>
    <row r="11017" spans="1:29" ht="15" customHeight="1" x14ac:dyDescent="0.25">
      <c r="A11017" s="342"/>
      <c r="B11017" s="417"/>
      <c r="C11017" s="418"/>
      <c r="S11017" s="367"/>
      <c r="T11017" s="367"/>
      <c r="U11017" s="368"/>
      <c r="V11017" s="1"/>
      <c r="W11017" s="1"/>
      <c r="X11017" s="1"/>
      <c r="Y11017" s="1"/>
      <c r="Z11017" s="1"/>
      <c r="AA11017" s="1"/>
      <c r="AB11017" s="1"/>
      <c r="AC11017" s="1"/>
    </row>
    <row r="11018" spans="1:29" ht="15" customHeight="1" x14ac:dyDescent="0.25">
      <c r="A11018" s="342"/>
      <c r="B11018" s="417"/>
      <c r="C11018" s="418"/>
      <c r="S11018" s="367"/>
      <c r="T11018" s="367"/>
      <c r="U11018" s="368"/>
      <c r="V11018" s="1"/>
      <c r="W11018" s="1"/>
      <c r="X11018" s="1"/>
      <c r="Y11018" s="1"/>
      <c r="Z11018" s="1"/>
      <c r="AA11018" s="1"/>
      <c r="AB11018" s="1"/>
      <c r="AC11018" s="1"/>
    </row>
    <row r="11019" spans="1:29" ht="15" customHeight="1" x14ac:dyDescent="0.25">
      <c r="A11019" s="342"/>
      <c r="B11019" s="417"/>
      <c r="C11019" s="418"/>
      <c r="S11019" s="367"/>
      <c r="T11019" s="367"/>
      <c r="U11019" s="368"/>
      <c r="V11019" s="1"/>
      <c r="W11019" s="1"/>
      <c r="X11019" s="1"/>
      <c r="Y11019" s="1"/>
      <c r="Z11019" s="1"/>
      <c r="AA11019" s="1"/>
      <c r="AB11019" s="1"/>
      <c r="AC11019" s="1"/>
    </row>
    <row r="11020" spans="1:29" ht="15" customHeight="1" x14ac:dyDescent="0.25">
      <c r="A11020" s="342"/>
      <c r="B11020" s="417"/>
      <c r="C11020" s="418"/>
      <c r="S11020" s="367"/>
      <c r="T11020" s="367"/>
      <c r="U11020" s="368"/>
      <c r="V11020" s="1"/>
      <c r="W11020" s="1"/>
      <c r="X11020" s="1"/>
      <c r="Y11020" s="1"/>
      <c r="Z11020" s="1"/>
      <c r="AA11020" s="1"/>
      <c r="AB11020" s="1"/>
      <c r="AC11020" s="1"/>
    </row>
    <row r="11021" spans="1:29" ht="15" customHeight="1" x14ac:dyDescent="0.25">
      <c r="A11021" s="342"/>
      <c r="B11021" s="417"/>
      <c r="C11021" s="418"/>
      <c r="S11021" s="367"/>
      <c r="T11021" s="367"/>
      <c r="U11021" s="368"/>
      <c r="V11021" s="1"/>
      <c r="W11021" s="1"/>
      <c r="X11021" s="1"/>
      <c r="Y11021" s="1"/>
      <c r="Z11021" s="1"/>
      <c r="AA11021" s="1"/>
      <c r="AB11021" s="1"/>
      <c r="AC11021" s="1"/>
    </row>
    <row r="11022" spans="1:29" ht="15" customHeight="1" x14ac:dyDescent="0.25">
      <c r="A11022" s="342"/>
      <c r="B11022" s="417"/>
      <c r="C11022" s="418"/>
      <c r="S11022" s="367"/>
      <c r="T11022" s="367"/>
      <c r="U11022" s="368"/>
      <c r="V11022" s="1"/>
      <c r="W11022" s="1"/>
      <c r="X11022" s="1"/>
      <c r="Y11022" s="1"/>
      <c r="Z11022" s="1"/>
      <c r="AA11022" s="1"/>
      <c r="AB11022" s="1"/>
      <c r="AC11022" s="1"/>
    </row>
    <row r="11023" spans="1:29" ht="15" customHeight="1" x14ac:dyDescent="0.25">
      <c r="A11023" s="342"/>
      <c r="B11023" s="417"/>
      <c r="C11023" s="418"/>
      <c r="S11023" s="367"/>
      <c r="T11023" s="367"/>
      <c r="U11023" s="368"/>
      <c r="V11023" s="1"/>
      <c r="W11023" s="1"/>
      <c r="X11023" s="1"/>
      <c r="Y11023" s="1"/>
      <c r="Z11023" s="1"/>
      <c r="AA11023" s="1"/>
      <c r="AB11023" s="1"/>
      <c r="AC11023" s="1"/>
    </row>
    <row r="11024" spans="1:29" ht="15" customHeight="1" x14ac:dyDescent="0.25">
      <c r="A11024" s="342"/>
      <c r="B11024" s="417"/>
      <c r="C11024" s="418"/>
      <c r="S11024" s="367"/>
      <c r="T11024" s="367"/>
      <c r="U11024" s="368"/>
      <c r="V11024" s="1"/>
      <c r="W11024" s="1"/>
      <c r="X11024" s="1"/>
      <c r="Y11024" s="1"/>
      <c r="Z11024" s="1"/>
      <c r="AA11024" s="1"/>
      <c r="AB11024" s="1"/>
      <c r="AC11024" s="1"/>
    </row>
    <row r="11025" spans="1:29" ht="15" customHeight="1" x14ac:dyDescent="0.25">
      <c r="A11025" s="342"/>
      <c r="B11025" s="417"/>
      <c r="C11025" s="418"/>
      <c r="S11025" s="367"/>
      <c r="T11025" s="367"/>
      <c r="U11025" s="368"/>
      <c r="V11025" s="1"/>
      <c r="W11025" s="1"/>
      <c r="X11025" s="1"/>
      <c r="Y11025" s="1"/>
      <c r="Z11025" s="1"/>
      <c r="AA11025" s="1"/>
      <c r="AB11025" s="1"/>
      <c r="AC11025" s="1"/>
    </row>
    <row r="11026" spans="1:29" ht="15" customHeight="1" x14ac:dyDescent="0.25">
      <c r="A11026" s="342"/>
      <c r="B11026" s="417"/>
      <c r="C11026" s="418"/>
      <c r="S11026" s="367"/>
      <c r="T11026" s="367"/>
      <c r="U11026" s="368"/>
      <c r="V11026" s="1"/>
      <c r="W11026" s="1"/>
      <c r="X11026" s="1"/>
      <c r="Y11026" s="1"/>
      <c r="Z11026" s="1"/>
      <c r="AA11026" s="1"/>
      <c r="AB11026" s="1"/>
      <c r="AC11026" s="1"/>
    </row>
    <row r="11027" spans="1:29" ht="15" customHeight="1" x14ac:dyDescent="0.25">
      <c r="A11027" s="342"/>
      <c r="B11027" s="417"/>
      <c r="C11027" s="418"/>
      <c r="S11027" s="367"/>
      <c r="T11027" s="367"/>
      <c r="U11027" s="368"/>
      <c r="V11027" s="1"/>
      <c r="W11027" s="1"/>
      <c r="X11027" s="1"/>
      <c r="Y11027" s="1"/>
      <c r="Z11027" s="1"/>
      <c r="AA11027" s="1"/>
      <c r="AB11027" s="1"/>
      <c r="AC11027" s="1"/>
    </row>
    <row r="11028" spans="1:29" ht="15" customHeight="1" x14ac:dyDescent="0.25">
      <c r="A11028" s="342"/>
      <c r="B11028" s="417"/>
      <c r="C11028" s="418"/>
      <c r="S11028" s="367"/>
      <c r="T11028" s="367"/>
      <c r="U11028" s="368"/>
      <c r="V11028" s="1"/>
      <c r="W11028" s="1"/>
      <c r="X11028" s="1"/>
      <c r="Y11028" s="1"/>
      <c r="Z11028" s="1"/>
      <c r="AA11028" s="1"/>
      <c r="AB11028" s="1"/>
      <c r="AC11028" s="1"/>
    </row>
    <row r="11029" spans="1:29" ht="15" customHeight="1" x14ac:dyDescent="0.25">
      <c r="A11029" s="342"/>
      <c r="B11029" s="417"/>
      <c r="C11029" s="418"/>
      <c r="S11029" s="367"/>
      <c r="T11029" s="367"/>
      <c r="U11029" s="368"/>
      <c r="V11029" s="1"/>
      <c r="W11029" s="1"/>
      <c r="X11029" s="1"/>
      <c r="Y11029" s="1"/>
      <c r="Z11029" s="1"/>
      <c r="AA11029" s="1"/>
      <c r="AB11029" s="1"/>
      <c r="AC11029" s="1"/>
    </row>
    <row r="11030" spans="1:29" ht="15" customHeight="1" x14ac:dyDescent="0.25">
      <c r="A11030" s="342"/>
      <c r="B11030" s="417"/>
      <c r="C11030" s="418"/>
      <c r="S11030" s="367"/>
      <c r="T11030" s="367"/>
      <c r="U11030" s="368"/>
      <c r="V11030" s="1"/>
      <c r="W11030" s="1"/>
      <c r="X11030" s="1"/>
      <c r="Y11030" s="1"/>
      <c r="Z11030" s="1"/>
      <c r="AA11030" s="1"/>
      <c r="AB11030" s="1"/>
      <c r="AC11030" s="1"/>
    </row>
    <row r="11031" spans="1:29" ht="15" customHeight="1" x14ac:dyDescent="0.25">
      <c r="A11031" s="342"/>
      <c r="B11031" s="417"/>
      <c r="C11031" s="418"/>
      <c r="S11031" s="367"/>
      <c r="T11031" s="367"/>
      <c r="U11031" s="368"/>
      <c r="V11031" s="1"/>
      <c r="W11031" s="1"/>
      <c r="X11031" s="1"/>
      <c r="Y11031" s="1"/>
      <c r="Z11031" s="1"/>
      <c r="AA11031" s="1"/>
      <c r="AB11031" s="1"/>
      <c r="AC11031" s="1"/>
    </row>
    <row r="11032" spans="1:29" ht="15" customHeight="1" x14ac:dyDescent="0.25">
      <c r="A11032" s="342"/>
      <c r="B11032" s="417"/>
      <c r="C11032" s="418"/>
      <c r="S11032" s="367"/>
      <c r="T11032" s="367"/>
      <c r="U11032" s="368"/>
      <c r="V11032" s="1"/>
      <c r="W11032" s="1"/>
      <c r="X11032" s="1"/>
      <c r="Y11032" s="1"/>
      <c r="Z11032" s="1"/>
      <c r="AA11032" s="1"/>
      <c r="AB11032" s="1"/>
      <c r="AC11032" s="1"/>
    </row>
    <row r="11033" spans="1:29" ht="15" customHeight="1" x14ac:dyDescent="0.25">
      <c r="A11033" s="342"/>
      <c r="B11033" s="417"/>
      <c r="C11033" s="418"/>
      <c r="S11033" s="367"/>
      <c r="T11033" s="367"/>
      <c r="U11033" s="368"/>
      <c r="V11033" s="1"/>
      <c r="W11033" s="1"/>
      <c r="X11033" s="1"/>
      <c r="Y11033" s="1"/>
      <c r="Z11033" s="1"/>
      <c r="AA11033" s="1"/>
      <c r="AB11033" s="1"/>
      <c r="AC11033" s="1"/>
    </row>
    <row r="11034" spans="1:29" ht="15" customHeight="1" x14ac:dyDescent="0.25">
      <c r="A11034" s="342"/>
      <c r="B11034" s="417"/>
      <c r="C11034" s="418"/>
      <c r="S11034" s="367"/>
      <c r="T11034" s="367"/>
      <c r="U11034" s="368"/>
      <c r="V11034" s="1"/>
      <c r="W11034" s="1"/>
      <c r="X11034" s="1"/>
      <c r="Y11034" s="1"/>
      <c r="Z11034" s="1"/>
      <c r="AA11034" s="1"/>
      <c r="AB11034" s="1"/>
      <c r="AC11034" s="1"/>
    </row>
    <row r="11035" spans="1:29" ht="15" customHeight="1" x14ac:dyDescent="0.25">
      <c r="A11035" s="342"/>
      <c r="B11035" s="417"/>
      <c r="C11035" s="418"/>
      <c r="S11035" s="367"/>
      <c r="T11035" s="367"/>
      <c r="U11035" s="368"/>
      <c r="V11035" s="1"/>
      <c r="W11035" s="1"/>
      <c r="X11035" s="1"/>
      <c r="Y11035" s="1"/>
      <c r="Z11035" s="1"/>
      <c r="AA11035" s="1"/>
      <c r="AB11035" s="1"/>
      <c r="AC11035" s="1"/>
    </row>
    <row r="11036" spans="1:29" ht="15" customHeight="1" x14ac:dyDescent="0.25">
      <c r="A11036" s="342"/>
      <c r="B11036" s="417"/>
      <c r="C11036" s="418"/>
      <c r="S11036" s="367"/>
      <c r="T11036" s="367"/>
      <c r="U11036" s="368"/>
      <c r="V11036" s="1"/>
      <c r="W11036" s="1"/>
      <c r="X11036" s="1"/>
      <c r="Y11036" s="1"/>
      <c r="Z11036" s="1"/>
      <c r="AA11036" s="1"/>
      <c r="AB11036" s="1"/>
      <c r="AC11036" s="1"/>
    </row>
    <row r="11037" spans="1:29" ht="15" customHeight="1" x14ac:dyDescent="0.25">
      <c r="A11037" s="342"/>
      <c r="B11037" s="417"/>
      <c r="C11037" s="418"/>
      <c r="S11037" s="367"/>
      <c r="T11037" s="367"/>
      <c r="U11037" s="368"/>
      <c r="V11037" s="1"/>
      <c r="W11037" s="1"/>
      <c r="X11037" s="1"/>
      <c r="Y11037" s="1"/>
      <c r="Z11037" s="1"/>
      <c r="AA11037" s="1"/>
      <c r="AB11037" s="1"/>
      <c r="AC11037" s="1"/>
    </row>
    <row r="11038" spans="1:29" ht="15" customHeight="1" x14ac:dyDescent="0.25">
      <c r="A11038" s="342"/>
      <c r="B11038" s="417"/>
      <c r="C11038" s="418"/>
      <c r="S11038" s="367"/>
      <c r="T11038" s="367"/>
      <c r="U11038" s="368"/>
      <c r="V11038" s="1"/>
      <c r="W11038" s="1"/>
      <c r="X11038" s="1"/>
      <c r="Y11038" s="1"/>
      <c r="Z11038" s="1"/>
      <c r="AA11038" s="1"/>
      <c r="AB11038" s="1"/>
      <c r="AC11038" s="1"/>
    </row>
    <row r="11039" spans="1:29" ht="15" customHeight="1" x14ac:dyDescent="0.25">
      <c r="A11039" s="342"/>
      <c r="B11039" s="417"/>
      <c r="C11039" s="418"/>
      <c r="S11039" s="367"/>
      <c r="T11039" s="367"/>
      <c r="U11039" s="368"/>
      <c r="V11039" s="1"/>
      <c r="W11039" s="1"/>
      <c r="X11039" s="1"/>
      <c r="Y11039" s="1"/>
      <c r="Z11039" s="1"/>
      <c r="AA11039" s="1"/>
      <c r="AB11039" s="1"/>
      <c r="AC11039" s="1"/>
    </row>
    <row r="11040" spans="1:29" ht="15" customHeight="1" x14ac:dyDescent="0.25">
      <c r="A11040" s="342"/>
      <c r="B11040" s="417"/>
      <c r="C11040" s="418"/>
      <c r="S11040" s="367"/>
      <c r="T11040" s="367"/>
      <c r="U11040" s="368"/>
      <c r="V11040" s="1"/>
      <c r="W11040" s="1"/>
      <c r="X11040" s="1"/>
      <c r="Y11040" s="1"/>
      <c r="Z11040" s="1"/>
      <c r="AA11040" s="1"/>
      <c r="AB11040" s="1"/>
      <c r="AC11040" s="1"/>
    </row>
    <row r="11041" spans="1:29" ht="15" customHeight="1" x14ac:dyDescent="0.25">
      <c r="A11041" s="342"/>
      <c r="B11041" s="417"/>
      <c r="C11041" s="418"/>
      <c r="S11041" s="367"/>
      <c r="T11041" s="367"/>
      <c r="U11041" s="368"/>
      <c r="V11041" s="1"/>
      <c r="W11041" s="1"/>
      <c r="X11041" s="1"/>
      <c r="Y11041" s="1"/>
      <c r="Z11041" s="1"/>
      <c r="AA11041" s="1"/>
      <c r="AB11041" s="1"/>
      <c r="AC11041" s="1"/>
    </row>
    <row r="11042" spans="1:29" ht="15" customHeight="1" x14ac:dyDescent="0.25">
      <c r="A11042" s="342"/>
      <c r="B11042" s="417"/>
      <c r="C11042" s="418"/>
      <c r="S11042" s="367"/>
      <c r="T11042" s="367"/>
      <c r="U11042" s="368"/>
      <c r="V11042" s="1"/>
      <c r="W11042" s="1"/>
      <c r="X11042" s="1"/>
      <c r="Y11042" s="1"/>
      <c r="Z11042" s="1"/>
      <c r="AA11042" s="1"/>
      <c r="AB11042" s="1"/>
      <c r="AC11042" s="1"/>
    </row>
    <row r="11043" spans="1:29" ht="15" customHeight="1" x14ac:dyDescent="0.25">
      <c r="A11043" s="342"/>
      <c r="B11043" s="417"/>
      <c r="C11043" s="418"/>
      <c r="S11043" s="367"/>
      <c r="T11043" s="367"/>
      <c r="U11043" s="368"/>
      <c r="V11043" s="1"/>
      <c r="W11043" s="1"/>
      <c r="X11043" s="1"/>
      <c r="Y11043" s="1"/>
      <c r="Z11043" s="1"/>
      <c r="AA11043" s="1"/>
      <c r="AB11043" s="1"/>
      <c r="AC11043" s="1"/>
    </row>
    <row r="11044" spans="1:29" ht="15" customHeight="1" x14ac:dyDescent="0.25">
      <c r="A11044" s="342"/>
      <c r="B11044" s="417"/>
      <c r="C11044" s="418"/>
      <c r="S11044" s="367"/>
      <c r="T11044" s="367"/>
      <c r="U11044" s="368"/>
      <c r="V11044" s="1"/>
      <c r="W11044" s="1"/>
      <c r="X11044" s="1"/>
      <c r="Y11044" s="1"/>
      <c r="Z11044" s="1"/>
      <c r="AA11044" s="1"/>
      <c r="AB11044" s="1"/>
      <c r="AC11044" s="1"/>
    </row>
    <row r="11045" spans="1:29" ht="15" customHeight="1" x14ac:dyDescent="0.25">
      <c r="A11045" s="342"/>
      <c r="B11045" s="417"/>
      <c r="C11045" s="418"/>
      <c r="S11045" s="367"/>
      <c r="T11045" s="367"/>
      <c r="U11045" s="368"/>
      <c r="V11045" s="1"/>
      <c r="W11045" s="1"/>
      <c r="X11045" s="1"/>
      <c r="Y11045" s="1"/>
      <c r="Z11045" s="1"/>
      <c r="AA11045" s="1"/>
      <c r="AB11045" s="1"/>
      <c r="AC11045" s="1"/>
    </row>
    <row r="11046" spans="1:29" ht="15" customHeight="1" x14ac:dyDescent="0.25">
      <c r="A11046" s="342"/>
      <c r="B11046" s="417"/>
      <c r="C11046" s="418"/>
      <c r="S11046" s="367"/>
      <c r="T11046" s="367"/>
      <c r="U11046" s="368"/>
      <c r="V11046" s="1"/>
      <c r="W11046" s="1"/>
      <c r="X11046" s="1"/>
      <c r="Y11046" s="1"/>
      <c r="Z11046" s="1"/>
      <c r="AA11046" s="1"/>
      <c r="AB11046" s="1"/>
      <c r="AC11046" s="1"/>
    </row>
    <row r="11047" spans="1:29" ht="15" customHeight="1" x14ac:dyDescent="0.25">
      <c r="A11047" s="342"/>
      <c r="B11047" s="417"/>
      <c r="C11047" s="418"/>
      <c r="S11047" s="367"/>
      <c r="T11047" s="367"/>
      <c r="U11047" s="368"/>
      <c r="V11047" s="1"/>
      <c r="W11047" s="1"/>
      <c r="X11047" s="1"/>
      <c r="Y11047" s="1"/>
      <c r="Z11047" s="1"/>
      <c r="AA11047" s="1"/>
      <c r="AB11047" s="1"/>
      <c r="AC11047" s="1"/>
    </row>
    <row r="11048" spans="1:29" ht="15" customHeight="1" x14ac:dyDescent="0.25">
      <c r="A11048" s="342"/>
      <c r="B11048" s="417"/>
      <c r="C11048" s="418"/>
      <c r="S11048" s="367"/>
      <c r="T11048" s="367"/>
      <c r="U11048" s="368"/>
      <c r="V11048" s="1"/>
      <c r="W11048" s="1"/>
      <c r="X11048" s="1"/>
      <c r="Y11048" s="1"/>
      <c r="Z11048" s="1"/>
      <c r="AA11048" s="1"/>
      <c r="AB11048" s="1"/>
      <c r="AC11048" s="1"/>
    </row>
    <row r="11049" spans="1:29" ht="15" customHeight="1" x14ac:dyDescent="0.25">
      <c r="A11049" s="342"/>
      <c r="B11049" s="417"/>
      <c r="C11049" s="418"/>
      <c r="S11049" s="367"/>
      <c r="T11049" s="367"/>
      <c r="U11049" s="368"/>
      <c r="V11049" s="1"/>
      <c r="W11049" s="1"/>
      <c r="X11049" s="1"/>
      <c r="Y11049" s="1"/>
      <c r="Z11049" s="1"/>
      <c r="AA11049" s="1"/>
      <c r="AB11049" s="1"/>
      <c r="AC11049" s="1"/>
    </row>
    <row r="11050" spans="1:29" ht="15" customHeight="1" x14ac:dyDescent="0.25">
      <c r="A11050" s="342"/>
      <c r="B11050" s="417"/>
      <c r="C11050" s="418"/>
      <c r="S11050" s="367"/>
      <c r="T11050" s="367"/>
      <c r="U11050" s="368"/>
      <c r="V11050" s="1"/>
      <c r="W11050" s="1"/>
      <c r="X11050" s="1"/>
      <c r="Y11050" s="1"/>
      <c r="Z11050" s="1"/>
      <c r="AA11050" s="1"/>
      <c r="AB11050" s="1"/>
      <c r="AC11050" s="1"/>
    </row>
    <row r="11051" spans="1:29" ht="15" customHeight="1" x14ac:dyDescent="0.25">
      <c r="A11051" s="342"/>
      <c r="B11051" s="417"/>
      <c r="C11051" s="418"/>
      <c r="S11051" s="367"/>
      <c r="T11051" s="367"/>
      <c r="U11051" s="368"/>
      <c r="V11051" s="1"/>
      <c r="W11051" s="1"/>
      <c r="X11051" s="1"/>
      <c r="Y11051" s="1"/>
      <c r="Z11051" s="1"/>
      <c r="AA11051" s="1"/>
      <c r="AB11051" s="1"/>
      <c r="AC11051" s="1"/>
    </row>
    <row r="11052" spans="1:29" ht="15" customHeight="1" x14ac:dyDescent="0.25">
      <c r="A11052" s="342"/>
      <c r="B11052" s="417"/>
      <c r="C11052" s="418"/>
      <c r="S11052" s="367"/>
      <c r="T11052" s="367"/>
      <c r="U11052" s="368"/>
      <c r="V11052" s="1"/>
      <c r="W11052" s="1"/>
      <c r="X11052" s="1"/>
      <c r="Y11052" s="1"/>
      <c r="Z11052" s="1"/>
      <c r="AA11052" s="1"/>
      <c r="AB11052" s="1"/>
      <c r="AC11052" s="1"/>
    </row>
    <row r="11053" spans="1:29" ht="15" customHeight="1" x14ac:dyDescent="0.25">
      <c r="A11053" s="342"/>
      <c r="B11053" s="417"/>
      <c r="C11053" s="418"/>
      <c r="S11053" s="367"/>
      <c r="T11053" s="367"/>
      <c r="U11053" s="368"/>
      <c r="V11053" s="1"/>
      <c r="W11053" s="1"/>
      <c r="X11053" s="1"/>
      <c r="Y11053" s="1"/>
      <c r="Z11053" s="1"/>
      <c r="AA11053" s="1"/>
      <c r="AB11053" s="1"/>
      <c r="AC11053" s="1"/>
    </row>
    <row r="11054" spans="1:29" ht="15" customHeight="1" x14ac:dyDescent="0.25">
      <c r="A11054" s="342"/>
      <c r="B11054" s="417"/>
      <c r="C11054" s="418"/>
      <c r="S11054" s="367"/>
      <c r="T11054" s="367"/>
      <c r="U11054" s="368"/>
      <c r="V11054" s="1"/>
      <c r="W11054" s="1"/>
      <c r="X11054" s="1"/>
      <c r="Y11054" s="1"/>
      <c r="Z11054" s="1"/>
      <c r="AA11054" s="1"/>
      <c r="AB11054" s="1"/>
      <c r="AC11054" s="1"/>
    </row>
    <row r="11055" spans="1:29" ht="15" customHeight="1" x14ac:dyDescent="0.25">
      <c r="A11055" s="342"/>
      <c r="B11055" s="417"/>
      <c r="C11055" s="418"/>
      <c r="S11055" s="367"/>
      <c r="T11055" s="367"/>
      <c r="U11055" s="368"/>
      <c r="V11055" s="1"/>
      <c r="W11055" s="1"/>
      <c r="X11055" s="1"/>
      <c r="Y11055" s="1"/>
      <c r="Z11055" s="1"/>
      <c r="AA11055" s="1"/>
      <c r="AB11055" s="1"/>
      <c r="AC11055" s="1"/>
    </row>
    <row r="11056" spans="1:29" ht="15" customHeight="1" x14ac:dyDescent="0.25">
      <c r="A11056" s="342"/>
      <c r="B11056" s="417"/>
      <c r="C11056" s="418"/>
      <c r="S11056" s="367"/>
      <c r="T11056" s="367"/>
      <c r="U11056" s="368"/>
      <c r="V11056" s="1"/>
      <c r="W11056" s="1"/>
      <c r="X11056" s="1"/>
      <c r="Y11056" s="1"/>
      <c r="Z11056" s="1"/>
      <c r="AA11056" s="1"/>
      <c r="AB11056" s="1"/>
      <c r="AC11056" s="1"/>
    </row>
    <row r="11057" spans="1:29" ht="15" customHeight="1" x14ac:dyDescent="0.25">
      <c r="A11057" s="342"/>
      <c r="B11057" s="417"/>
      <c r="C11057" s="418"/>
      <c r="S11057" s="367"/>
      <c r="T11057" s="367"/>
      <c r="U11057" s="368"/>
      <c r="V11057" s="1"/>
      <c r="W11057" s="1"/>
      <c r="X11057" s="1"/>
      <c r="Y11057" s="1"/>
      <c r="Z11057" s="1"/>
      <c r="AA11057" s="1"/>
      <c r="AB11057" s="1"/>
      <c r="AC11057" s="1"/>
    </row>
    <row r="11058" spans="1:29" ht="15" customHeight="1" x14ac:dyDescent="0.25">
      <c r="A11058" s="342"/>
      <c r="B11058" s="417"/>
      <c r="C11058" s="418"/>
      <c r="S11058" s="367"/>
      <c r="T11058" s="367"/>
      <c r="U11058" s="368"/>
      <c r="V11058" s="1"/>
      <c r="W11058" s="1"/>
      <c r="X11058" s="1"/>
      <c r="Y11058" s="1"/>
      <c r="Z11058" s="1"/>
      <c r="AA11058" s="1"/>
      <c r="AB11058" s="1"/>
      <c r="AC11058" s="1"/>
    </row>
    <row r="11059" spans="1:29" ht="15" customHeight="1" x14ac:dyDescent="0.25">
      <c r="A11059" s="342"/>
      <c r="B11059" s="417"/>
      <c r="C11059" s="418"/>
      <c r="S11059" s="367"/>
      <c r="T11059" s="367"/>
      <c r="U11059" s="368"/>
      <c r="V11059" s="1"/>
      <c r="W11059" s="1"/>
      <c r="X11059" s="1"/>
      <c r="Y11059" s="1"/>
      <c r="Z11059" s="1"/>
      <c r="AA11059" s="1"/>
      <c r="AB11059" s="1"/>
      <c r="AC11059" s="1"/>
    </row>
    <row r="11060" spans="1:29" ht="15" customHeight="1" x14ac:dyDescent="0.25">
      <c r="A11060" s="342"/>
      <c r="B11060" s="417"/>
      <c r="C11060" s="418"/>
      <c r="S11060" s="367"/>
      <c r="T11060" s="367"/>
      <c r="U11060" s="368"/>
      <c r="V11060" s="1"/>
      <c r="W11060" s="1"/>
      <c r="X11060" s="1"/>
      <c r="Y11060" s="1"/>
      <c r="Z11060" s="1"/>
      <c r="AA11060" s="1"/>
      <c r="AB11060" s="1"/>
      <c r="AC11060" s="1"/>
    </row>
    <row r="11061" spans="1:29" ht="15" customHeight="1" x14ac:dyDescent="0.25">
      <c r="A11061" s="342"/>
      <c r="B11061" s="417"/>
      <c r="C11061" s="418"/>
      <c r="S11061" s="367"/>
      <c r="T11061" s="367"/>
      <c r="U11061" s="368"/>
      <c r="V11061" s="1"/>
      <c r="W11061" s="1"/>
      <c r="X11061" s="1"/>
      <c r="Y11061" s="1"/>
      <c r="Z11061" s="1"/>
      <c r="AA11061" s="1"/>
      <c r="AB11061" s="1"/>
      <c r="AC11061" s="1"/>
    </row>
    <row r="11062" spans="1:29" ht="15" customHeight="1" x14ac:dyDescent="0.25">
      <c r="A11062" s="342"/>
      <c r="B11062" s="417"/>
      <c r="C11062" s="418"/>
      <c r="S11062" s="367"/>
      <c r="T11062" s="367"/>
      <c r="U11062" s="368"/>
      <c r="V11062" s="1"/>
      <c r="W11062" s="1"/>
      <c r="X11062" s="1"/>
      <c r="Y11062" s="1"/>
      <c r="Z11062" s="1"/>
      <c r="AA11062" s="1"/>
      <c r="AB11062" s="1"/>
      <c r="AC11062" s="1"/>
    </row>
    <row r="11063" spans="1:29" ht="15" customHeight="1" x14ac:dyDescent="0.25">
      <c r="A11063" s="342"/>
      <c r="B11063" s="417"/>
      <c r="C11063" s="418"/>
      <c r="S11063" s="367"/>
      <c r="T11063" s="367"/>
      <c r="U11063" s="368"/>
      <c r="V11063" s="1"/>
      <c r="W11063" s="1"/>
      <c r="X11063" s="1"/>
      <c r="Y11063" s="1"/>
      <c r="Z11063" s="1"/>
      <c r="AA11063" s="1"/>
      <c r="AB11063" s="1"/>
      <c r="AC11063" s="1"/>
    </row>
    <row r="11064" spans="1:29" ht="15" customHeight="1" x14ac:dyDescent="0.25">
      <c r="A11064" s="342"/>
      <c r="B11064" s="417"/>
      <c r="C11064" s="418"/>
      <c r="S11064" s="367"/>
      <c r="T11064" s="367"/>
      <c r="U11064" s="368"/>
      <c r="V11064" s="1"/>
      <c r="W11064" s="1"/>
      <c r="X11064" s="1"/>
      <c r="Y11064" s="1"/>
      <c r="Z11064" s="1"/>
      <c r="AA11064" s="1"/>
      <c r="AB11064" s="1"/>
      <c r="AC11064" s="1"/>
    </row>
    <row r="11065" spans="1:29" ht="15" customHeight="1" x14ac:dyDescent="0.25">
      <c r="A11065" s="342"/>
      <c r="B11065" s="417"/>
      <c r="C11065" s="418"/>
      <c r="S11065" s="367"/>
      <c r="T11065" s="367"/>
      <c r="U11065" s="368"/>
      <c r="V11065" s="1"/>
      <c r="W11065" s="1"/>
      <c r="X11065" s="1"/>
      <c r="Y11065" s="1"/>
      <c r="Z11065" s="1"/>
      <c r="AA11065" s="1"/>
      <c r="AB11065" s="1"/>
      <c r="AC11065" s="1"/>
    </row>
    <row r="11066" spans="1:29" ht="15" customHeight="1" x14ac:dyDescent="0.25">
      <c r="A11066" s="342"/>
      <c r="B11066" s="417"/>
      <c r="C11066" s="418"/>
      <c r="S11066" s="367"/>
      <c r="T11066" s="367"/>
      <c r="U11066" s="368"/>
      <c r="V11066" s="1"/>
      <c r="W11066" s="1"/>
      <c r="X11066" s="1"/>
      <c r="Y11066" s="1"/>
      <c r="Z11066" s="1"/>
      <c r="AA11066" s="1"/>
      <c r="AB11066" s="1"/>
      <c r="AC11066" s="1"/>
    </row>
    <row r="11067" spans="1:29" ht="15" customHeight="1" x14ac:dyDescent="0.25">
      <c r="A11067" s="342"/>
      <c r="B11067" s="417"/>
      <c r="C11067" s="418"/>
      <c r="S11067" s="367"/>
      <c r="T11067" s="367"/>
      <c r="U11067" s="368"/>
      <c r="V11067" s="1"/>
      <c r="W11067" s="1"/>
      <c r="X11067" s="1"/>
      <c r="Y11067" s="1"/>
      <c r="Z11067" s="1"/>
      <c r="AA11067" s="1"/>
      <c r="AB11067" s="1"/>
      <c r="AC11067" s="1"/>
    </row>
    <row r="11068" spans="1:29" ht="15" customHeight="1" x14ac:dyDescent="0.25">
      <c r="A11068" s="342"/>
      <c r="B11068" s="417"/>
      <c r="C11068" s="418"/>
      <c r="S11068" s="367"/>
      <c r="T11068" s="367"/>
      <c r="U11068" s="368"/>
      <c r="V11068" s="1"/>
      <c r="W11068" s="1"/>
      <c r="X11068" s="1"/>
      <c r="Y11068" s="1"/>
      <c r="Z11068" s="1"/>
      <c r="AA11068" s="1"/>
      <c r="AB11068" s="1"/>
      <c r="AC11068" s="1"/>
    </row>
    <row r="11069" spans="1:29" ht="15" customHeight="1" x14ac:dyDescent="0.25">
      <c r="A11069" s="342"/>
      <c r="B11069" s="417"/>
      <c r="C11069" s="418"/>
      <c r="S11069" s="367"/>
      <c r="T11069" s="367"/>
      <c r="U11069" s="368"/>
      <c r="V11069" s="1"/>
      <c r="W11069" s="1"/>
      <c r="X11069" s="1"/>
      <c r="Y11069" s="1"/>
      <c r="Z11069" s="1"/>
      <c r="AA11069" s="1"/>
      <c r="AB11069" s="1"/>
      <c r="AC11069" s="1"/>
    </row>
    <row r="11070" spans="1:29" ht="15" customHeight="1" x14ac:dyDescent="0.25">
      <c r="A11070" s="342"/>
      <c r="B11070" s="417"/>
      <c r="C11070" s="418"/>
      <c r="S11070" s="367"/>
      <c r="T11070" s="367"/>
      <c r="U11070" s="368"/>
      <c r="V11070" s="1"/>
      <c r="W11070" s="1"/>
      <c r="X11070" s="1"/>
      <c r="Y11070" s="1"/>
      <c r="Z11070" s="1"/>
      <c r="AA11070" s="1"/>
      <c r="AB11070" s="1"/>
      <c r="AC11070" s="1"/>
    </row>
    <row r="11071" spans="1:29" ht="15" customHeight="1" x14ac:dyDescent="0.25">
      <c r="A11071" s="342"/>
      <c r="B11071" s="417"/>
      <c r="C11071" s="418"/>
      <c r="S11071" s="367"/>
      <c r="T11071" s="367"/>
      <c r="U11071" s="368"/>
      <c r="V11071" s="1"/>
      <c r="W11071" s="1"/>
      <c r="X11071" s="1"/>
      <c r="Y11071" s="1"/>
      <c r="Z11071" s="1"/>
      <c r="AA11071" s="1"/>
      <c r="AB11071" s="1"/>
      <c r="AC11071" s="1"/>
    </row>
    <row r="11072" spans="1:29" ht="15" customHeight="1" x14ac:dyDescent="0.25">
      <c r="A11072" s="342"/>
      <c r="B11072" s="417"/>
      <c r="C11072" s="418"/>
      <c r="S11072" s="367"/>
      <c r="T11072" s="367"/>
      <c r="U11072" s="368"/>
      <c r="V11072" s="1"/>
      <c r="W11072" s="1"/>
      <c r="X11072" s="1"/>
      <c r="Y11072" s="1"/>
      <c r="Z11072" s="1"/>
      <c r="AA11072" s="1"/>
      <c r="AB11072" s="1"/>
      <c r="AC11072" s="1"/>
    </row>
    <row r="11073" spans="1:29" ht="15" customHeight="1" x14ac:dyDescent="0.25">
      <c r="A11073" s="342"/>
      <c r="B11073" s="417"/>
      <c r="C11073" s="418"/>
      <c r="S11073" s="367"/>
      <c r="T11073" s="367"/>
      <c r="U11073" s="368"/>
      <c r="V11073" s="1"/>
      <c r="W11073" s="1"/>
      <c r="X11073" s="1"/>
      <c r="Y11073" s="1"/>
      <c r="Z11073" s="1"/>
      <c r="AA11073" s="1"/>
      <c r="AB11073" s="1"/>
      <c r="AC11073" s="1"/>
    </row>
    <row r="11074" spans="1:29" ht="15" customHeight="1" x14ac:dyDescent="0.25">
      <c r="A11074" s="342"/>
      <c r="B11074" s="417"/>
      <c r="C11074" s="418"/>
      <c r="S11074" s="367"/>
      <c r="T11074" s="367"/>
      <c r="U11074" s="368"/>
      <c r="V11074" s="1"/>
      <c r="W11074" s="1"/>
      <c r="X11074" s="1"/>
      <c r="Y11074" s="1"/>
      <c r="Z11074" s="1"/>
      <c r="AA11074" s="1"/>
      <c r="AB11074" s="1"/>
      <c r="AC11074" s="1"/>
    </row>
    <row r="11075" spans="1:29" ht="15" customHeight="1" x14ac:dyDescent="0.25">
      <c r="A11075" s="342"/>
      <c r="B11075" s="417"/>
      <c r="C11075" s="418"/>
      <c r="S11075" s="367"/>
      <c r="T11075" s="367"/>
      <c r="U11075" s="368"/>
      <c r="V11075" s="1"/>
      <c r="W11075" s="1"/>
      <c r="X11075" s="1"/>
      <c r="Y11075" s="1"/>
      <c r="Z11075" s="1"/>
      <c r="AA11075" s="1"/>
      <c r="AB11075" s="1"/>
      <c r="AC11075" s="1"/>
    </row>
    <row r="11076" spans="1:29" ht="15" customHeight="1" x14ac:dyDescent="0.25">
      <c r="A11076" s="342"/>
      <c r="B11076" s="417"/>
      <c r="C11076" s="418"/>
      <c r="S11076" s="367"/>
      <c r="T11076" s="367"/>
      <c r="U11076" s="368"/>
      <c r="V11076" s="1"/>
      <c r="W11076" s="1"/>
      <c r="X11076" s="1"/>
      <c r="Y11076" s="1"/>
      <c r="Z11076" s="1"/>
      <c r="AA11076" s="1"/>
      <c r="AB11076" s="1"/>
      <c r="AC11076" s="1"/>
    </row>
    <row r="11077" spans="1:29" ht="15" customHeight="1" x14ac:dyDescent="0.25">
      <c r="A11077" s="342"/>
      <c r="B11077" s="417"/>
      <c r="C11077" s="418"/>
      <c r="S11077" s="367"/>
      <c r="T11077" s="367"/>
      <c r="U11077" s="368"/>
      <c r="V11077" s="1"/>
      <c r="W11077" s="1"/>
      <c r="X11077" s="1"/>
      <c r="Y11077" s="1"/>
      <c r="Z11077" s="1"/>
      <c r="AA11077" s="1"/>
      <c r="AB11077" s="1"/>
      <c r="AC11077" s="1"/>
    </row>
    <row r="11078" spans="1:29" ht="15" customHeight="1" x14ac:dyDescent="0.25">
      <c r="A11078" s="342"/>
      <c r="B11078" s="417"/>
      <c r="C11078" s="418"/>
      <c r="S11078" s="367"/>
      <c r="T11078" s="367"/>
      <c r="U11078" s="368"/>
      <c r="V11078" s="1"/>
      <c r="W11078" s="1"/>
      <c r="X11078" s="1"/>
      <c r="Y11078" s="1"/>
      <c r="Z11078" s="1"/>
      <c r="AA11078" s="1"/>
      <c r="AB11078" s="1"/>
      <c r="AC11078" s="1"/>
    </row>
    <row r="11079" spans="1:29" ht="15" customHeight="1" x14ac:dyDescent="0.25">
      <c r="A11079" s="342"/>
      <c r="B11079" s="417"/>
      <c r="C11079" s="418"/>
      <c r="S11079" s="367"/>
      <c r="T11079" s="367"/>
      <c r="U11079" s="368"/>
      <c r="V11079" s="1"/>
      <c r="W11079" s="1"/>
      <c r="X11079" s="1"/>
      <c r="Y11079" s="1"/>
      <c r="Z11079" s="1"/>
      <c r="AA11079" s="1"/>
      <c r="AB11079" s="1"/>
      <c r="AC11079" s="1"/>
    </row>
    <row r="11080" spans="1:29" ht="15" customHeight="1" x14ac:dyDescent="0.25">
      <c r="A11080" s="342"/>
      <c r="B11080" s="417"/>
      <c r="C11080" s="418"/>
      <c r="S11080" s="367"/>
      <c r="T11080" s="367"/>
      <c r="U11080" s="368"/>
      <c r="V11080" s="1"/>
      <c r="W11080" s="1"/>
      <c r="X11080" s="1"/>
      <c r="Y11080" s="1"/>
      <c r="Z11080" s="1"/>
      <c r="AA11080" s="1"/>
      <c r="AB11080" s="1"/>
      <c r="AC11080" s="1"/>
    </row>
    <row r="11081" spans="1:29" ht="15" customHeight="1" x14ac:dyDescent="0.25">
      <c r="A11081" s="342"/>
      <c r="B11081" s="417"/>
      <c r="C11081" s="418"/>
      <c r="S11081" s="367"/>
      <c r="T11081" s="367"/>
      <c r="U11081" s="368"/>
      <c r="V11081" s="1"/>
      <c r="W11081" s="1"/>
      <c r="X11081" s="1"/>
      <c r="Y11081" s="1"/>
      <c r="Z11081" s="1"/>
      <c r="AA11081" s="1"/>
      <c r="AB11081" s="1"/>
      <c r="AC11081" s="1"/>
    </row>
    <row r="11082" spans="1:29" ht="15" customHeight="1" x14ac:dyDescent="0.25">
      <c r="A11082" s="342"/>
      <c r="B11082" s="417"/>
      <c r="C11082" s="418"/>
      <c r="S11082" s="367"/>
      <c r="T11082" s="367"/>
      <c r="U11082" s="368"/>
      <c r="V11082" s="1"/>
      <c r="W11082" s="1"/>
      <c r="X11082" s="1"/>
      <c r="Y11082" s="1"/>
      <c r="Z11082" s="1"/>
      <c r="AA11082" s="1"/>
      <c r="AB11082" s="1"/>
      <c r="AC11082" s="1"/>
    </row>
    <row r="11083" spans="1:29" ht="15" customHeight="1" x14ac:dyDescent="0.25">
      <c r="A11083" s="342"/>
      <c r="B11083" s="417"/>
      <c r="C11083" s="418"/>
      <c r="S11083" s="367"/>
      <c r="T11083" s="367"/>
      <c r="U11083" s="368"/>
      <c r="V11083" s="1"/>
      <c r="W11083" s="1"/>
      <c r="X11083" s="1"/>
      <c r="Y11083" s="1"/>
      <c r="Z11083" s="1"/>
      <c r="AA11083" s="1"/>
      <c r="AB11083" s="1"/>
      <c r="AC11083" s="1"/>
    </row>
    <row r="11084" spans="1:29" ht="15" customHeight="1" x14ac:dyDescent="0.25">
      <c r="A11084" s="342"/>
      <c r="B11084" s="417"/>
      <c r="C11084" s="418"/>
      <c r="S11084" s="367"/>
      <c r="T11084" s="367"/>
      <c r="U11084" s="368"/>
      <c r="V11084" s="1"/>
      <c r="W11084" s="1"/>
      <c r="X11084" s="1"/>
      <c r="Y11084" s="1"/>
      <c r="Z11084" s="1"/>
      <c r="AA11084" s="1"/>
      <c r="AB11084" s="1"/>
      <c r="AC11084" s="1"/>
    </row>
    <row r="11085" spans="1:29" ht="15" customHeight="1" x14ac:dyDescent="0.25">
      <c r="A11085" s="342"/>
      <c r="B11085" s="417"/>
      <c r="C11085" s="418"/>
      <c r="S11085" s="367"/>
      <c r="T11085" s="367"/>
      <c r="U11085" s="368"/>
      <c r="V11085" s="1"/>
      <c r="W11085" s="1"/>
      <c r="X11085" s="1"/>
      <c r="Y11085" s="1"/>
      <c r="Z11085" s="1"/>
      <c r="AA11085" s="1"/>
      <c r="AB11085" s="1"/>
      <c r="AC11085" s="1"/>
    </row>
    <row r="11086" spans="1:29" ht="15" customHeight="1" x14ac:dyDescent="0.25">
      <c r="A11086" s="342"/>
      <c r="B11086" s="417"/>
      <c r="C11086" s="418"/>
      <c r="S11086" s="367"/>
      <c r="T11086" s="367"/>
      <c r="U11086" s="368"/>
      <c r="V11086" s="1"/>
      <c r="W11086" s="1"/>
      <c r="X11086" s="1"/>
      <c r="Y11086" s="1"/>
      <c r="Z11086" s="1"/>
      <c r="AA11086" s="1"/>
      <c r="AB11086" s="1"/>
      <c r="AC11086" s="1"/>
    </row>
    <row r="11087" spans="1:29" ht="15" customHeight="1" x14ac:dyDescent="0.25">
      <c r="A11087" s="342"/>
      <c r="B11087" s="417"/>
      <c r="C11087" s="418"/>
      <c r="S11087" s="367"/>
      <c r="T11087" s="367"/>
      <c r="U11087" s="368"/>
      <c r="V11087" s="1"/>
      <c r="W11087" s="1"/>
      <c r="X11087" s="1"/>
      <c r="Y11087" s="1"/>
      <c r="Z11087" s="1"/>
      <c r="AA11087" s="1"/>
      <c r="AB11087" s="1"/>
      <c r="AC11087" s="1"/>
    </row>
    <row r="11088" spans="1:29" ht="15" customHeight="1" x14ac:dyDescent="0.25">
      <c r="A11088" s="342"/>
      <c r="B11088" s="417"/>
      <c r="C11088" s="418"/>
      <c r="S11088" s="367"/>
      <c r="T11088" s="367"/>
      <c r="U11088" s="368"/>
      <c r="V11088" s="1"/>
      <c r="W11088" s="1"/>
      <c r="X11088" s="1"/>
      <c r="Y11088" s="1"/>
      <c r="Z11088" s="1"/>
      <c r="AA11088" s="1"/>
      <c r="AB11088" s="1"/>
      <c r="AC11088" s="1"/>
    </row>
    <row r="11089" spans="1:29" ht="15" customHeight="1" x14ac:dyDescent="0.25">
      <c r="A11089" s="342"/>
      <c r="B11089" s="417"/>
      <c r="C11089" s="418"/>
      <c r="S11089" s="367"/>
      <c r="T11089" s="367"/>
      <c r="U11089" s="368"/>
      <c r="V11089" s="1"/>
      <c r="W11089" s="1"/>
      <c r="X11089" s="1"/>
      <c r="Y11089" s="1"/>
      <c r="Z11089" s="1"/>
      <c r="AA11089" s="1"/>
      <c r="AB11089" s="1"/>
      <c r="AC11089" s="1"/>
    </row>
    <row r="11090" spans="1:29" ht="15" customHeight="1" x14ac:dyDescent="0.25">
      <c r="A11090" s="342"/>
      <c r="B11090" s="417"/>
      <c r="C11090" s="418"/>
      <c r="S11090" s="367"/>
      <c r="T11090" s="367"/>
      <c r="U11090" s="368"/>
      <c r="V11090" s="1"/>
      <c r="W11090" s="1"/>
      <c r="X11090" s="1"/>
      <c r="Y11090" s="1"/>
      <c r="Z11090" s="1"/>
      <c r="AA11090" s="1"/>
      <c r="AB11090" s="1"/>
      <c r="AC11090" s="1"/>
    </row>
    <row r="11091" spans="1:29" ht="15" customHeight="1" x14ac:dyDescent="0.25">
      <c r="A11091" s="342"/>
      <c r="B11091" s="417"/>
      <c r="C11091" s="418"/>
      <c r="S11091" s="367"/>
      <c r="T11091" s="367"/>
      <c r="U11091" s="368"/>
      <c r="V11091" s="1"/>
      <c r="W11091" s="1"/>
      <c r="X11091" s="1"/>
      <c r="Y11091" s="1"/>
      <c r="Z11091" s="1"/>
      <c r="AA11091" s="1"/>
      <c r="AB11091" s="1"/>
      <c r="AC11091" s="1"/>
    </row>
    <row r="11092" spans="1:29" ht="15" customHeight="1" x14ac:dyDescent="0.25">
      <c r="A11092" s="342"/>
      <c r="B11092" s="417"/>
      <c r="C11092" s="418"/>
      <c r="S11092" s="367"/>
      <c r="T11092" s="367"/>
      <c r="U11092" s="368"/>
      <c r="V11092" s="1"/>
      <c r="W11092" s="1"/>
      <c r="X11092" s="1"/>
      <c r="Y11092" s="1"/>
      <c r="Z11092" s="1"/>
      <c r="AA11092" s="1"/>
      <c r="AB11092" s="1"/>
      <c r="AC11092" s="1"/>
    </row>
    <row r="11093" spans="1:29" ht="15" customHeight="1" x14ac:dyDescent="0.25">
      <c r="A11093" s="342"/>
      <c r="B11093" s="417"/>
      <c r="C11093" s="418"/>
      <c r="S11093" s="367"/>
      <c r="T11093" s="367"/>
      <c r="U11093" s="368"/>
      <c r="V11093" s="1"/>
      <c r="W11093" s="1"/>
      <c r="X11093" s="1"/>
      <c r="Y11093" s="1"/>
      <c r="Z11093" s="1"/>
      <c r="AA11093" s="1"/>
      <c r="AB11093" s="1"/>
      <c r="AC11093" s="1"/>
    </row>
    <row r="11094" spans="1:29" ht="15" customHeight="1" x14ac:dyDescent="0.25">
      <c r="A11094" s="342"/>
      <c r="B11094" s="417"/>
      <c r="C11094" s="418"/>
      <c r="S11094" s="367"/>
      <c r="T11094" s="367"/>
      <c r="U11094" s="368"/>
      <c r="V11094" s="1"/>
      <c r="W11094" s="1"/>
      <c r="X11094" s="1"/>
      <c r="Y11094" s="1"/>
      <c r="Z11094" s="1"/>
      <c r="AA11094" s="1"/>
      <c r="AB11094" s="1"/>
      <c r="AC11094" s="1"/>
    </row>
    <row r="11095" spans="1:29" ht="15" customHeight="1" x14ac:dyDescent="0.25">
      <c r="A11095" s="342"/>
      <c r="B11095" s="417"/>
      <c r="C11095" s="418"/>
      <c r="S11095" s="367"/>
      <c r="T11095" s="367"/>
      <c r="U11095" s="368"/>
      <c r="V11095" s="1"/>
      <c r="W11095" s="1"/>
      <c r="X11095" s="1"/>
      <c r="Y11095" s="1"/>
      <c r="Z11095" s="1"/>
      <c r="AA11095" s="1"/>
      <c r="AB11095" s="1"/>
      <c r="AC11095" s="1"/>
    </row>
    <row r="11096" spans="1:29" ht="15" customHeight="1" x14ac:dyDescent="0.25">
      <c r="A11096" s="342"/>
      <c r="B11096" s="417"/>
      <c r="C11096" s="418"/>
      <c r="S11096" s="367"/>
      <c r="T11096" s="367"/>
      <c r="U11096" s="368"/>
      <c r="V11096" s="1"/>
      <c r="W11096" s="1"/>
      <c r="X11096" s="1"/>
      <c r="Y11096" s="1"/>
      <c r="Z11096" s="1"/>
      <c r="AA11096" s="1"/>
      <c r="AB11096" s="1"/>
      <c r="AC11096" s="1"/>
    </row>
    <row r="11097" spans="1:29" ht="15" customHeight="1" x14ac:dyDescent="0.25">
      <c r="A11097" s="342"/>
      <c r="B11097" s="417"/>
      <c r="C11097" s="418"/>
      <c r="S11097" s="367"/>
      <c r="T11097" s="367"/>
      <c r="U11097" s="368"/>
      <c r="V11097" s="1"/>
      <c r="W11097" s="1"/>
      <c r="X11097" s="1"/>
      <c r="Y11097" s="1"/>
      <c r="Z11097" s="1"/>
      <c r="AA11097" s="1"/>
      <c r="AB11097" s="1"/>
      <c r="AC11097" s="1"/>
    </row>
    <row r="11098" spans="1:29" ht="15" customHeight="1" x14ac:dyDescent="0.25">
      <c r="A11098" s="342"/>
      <c r="B11098" s="417"/>
      <c r="C11098" s="418"/>
      <c r="S11098" s="367"/>
      <c r="T11098" s="367"/>
      <c r="U11098" s="368"/>
      <c r="V11098" s="1"/>
      <c r="W11098" s="1"/>
      <c r="X11098" s="1"/>
      <c r="Y11098" s="1"/>
      <c r="Z11098" s="1"/>
      <c r="AA11098" s="1"/>
      <c r="AB11098" s="1"/>
      <c r="AC11098" s="1"/>
    </row>
    <row r="11099" spans="1:29" ht="15" customHeight="1" x14ac:dyDescent="0.25">
      <c r="A11099" s="342"/>
      <c r="B11099" s="417"/>
      <c r="C11099" s="418"/>
      <c r="S11099" s="367"/>
      <c r="T11099" s="367"/>
      <c r="U11099" s="368"/>
      <c r="V11099" s="1"/>
      <c r="W11099" s="1"/>
      <c r="X11099" s="1"/>
      <c r="Y11099" s="1"/>
      <c r="Z11099" s="1"/>
      <c r="AA11099" s="1"/>
      <c r="AB11099" s="1"/>
      <c r="AC11099" s="1"/>
    </row>
    <row r="11100" spans="1:29" ht="15" customHeight="1" x14ac:dyDescent="0.25">
      <c r="A11100" s="342"/>
      <c r="B11100" s="417"/>
      <c r="C11100" s="418"/>
      <c r="S11100" s="367"/>
      <c r="T11100" s="367"/>
      <c r="U11100" s="368"/>
      <c r="V11100" s="1"/>
      <c r="W11100" s="1"/>
      <c r="X11100" s="1"/>
      <c r="Y11100" s="1"/>
      <c r="Z11100" s="1"/>
      <c r="AA11100" s="1"/>
      <c r="AB11100" s="1"/>
      <c r="AC11100" s="1"/>
    </row>
    <row r="11101" spans="1:29" ht="15" customHeight="1" x14ac:dyDescent="0.25">
      <c r="A11101" s="342"/>
      <c r="B11101" s="417"/>
      <c r="C11101" s="418"/>
      <c r="S11101" s="367"/>
      <c r="T11101" s="367"/>
      <c r="U11101" s="368"/>
      <c r="V11101" s="1"/>
      <c r="W11101" s="1"/>
      <c r="X11101" s="1"/>
      <c r="Y11101" s="1"/>
      <c r="Z11101" s="1"/>
      <c r="AA11101" s="1"/>
      <c r="AB11101" s="1"/>
      <c r="AC11101" s="1"/>
    </row>
    <row r="11102" spans="1:29" ht="15" customHeight="1" x14ac:dyDescent="0.25">
      <c r="A11102" s="342"/>
      <c r="B11102" s="417"/>
      <c r="C11102" s="418"/>
      <c r="S11102" s="367"/>
      <c r="T11102" s="367"/>
      <c r="U11102" s="368"/>
      <c r="V11102" s="1"/>
      <c r="W11102" s="1"/>
      <c r="X11102" s="1"/>
      <c r="Y11102" s="1"/>
      <c r="Z11102" s="1"/>
      <c r="AA11102" s="1"/>
      <c r="AB11102" s="1"/>
      <c r="AC11102" s="1"/>
    </row>
    <row r="11103" spans="1:29" ht="15" customHeight="1" x14ac:dyDescent="0.25">
      <c r="A11103" s="342"/>
      <c r="B11103" s="417"/>
      <c r="C11103" s="418"/>
      <c r="S11103" s="367"/>
      <c r="T11103" s="367"/>
      <c r="U11103" s="368"/>
      <c r="V11103" s="1"/>
      <c r="W11103" s="1"/>
      <c r="X11103" s="1"/>
      <c r="Y11103" s="1"/>
      <c r="Z11103" s="1"/>
      <c r="AA11103" s="1"/>
      <c r="AB11103" s="1"/>
      <c r="AC11103" s="1"/>
    </row>
    <row r="11104" spans="1:29" ht="15" customHeight="1" x14ac:dyDescent="0.25">
      <c r="A11104" s="342"/>
      <c r="B11104" s="417"/>
      <c r="C11104" s="418"/>
      <c r="S11104" s="367"/>
      <c r="T11104" s="367"/>
      <c r="U11104" s="368"/>
      <c r="V11104" s="1"/>
      <c r="W11104" s="1"/>
      <c r="X11104" s="1"/>
      <c r="Y11104" s="1"/>
      <c r="Z11104" s="1"/>
      <c r="AA11104" s="1"/>
      <c r="AB11104" s="1"/>
      <c r="AC11104" s="1"/>
    </row>
    <row r="11105" spans="1:29" ht="15" customHeight="1" x14ac:dyDescent="0.25">
      <c r="A11105" s="342"/>
      <c r="B11105" s="417"/>
      <c r="C11105" s="418"/>
      <c r="S11105" s="367"/>
      <c r="T11105" s="367"/>
      <c r="U11105" s="368"/>
      <c r="V11105" s="1"/>
      <c r="W11105" s="1"/>
      <c r="X11105" s="1"/>
      <c r="Y11105" s="1"/>
      <c r="Z11105" s="1"/>
      <c r="AA11105" s="1"/>
      <c r="AB11105" s="1"/>
      <c r="AC11105" s="1"/>
    </row>
    <row r="11106" spans="1:29" ht="15" customHeight="1" x14ac:dyDescent="0.25">
      <c r="A11106" s="342"/>
      <c r="B11106" s="417"/>
      <c r="C11106" s="418"/>
      <c r="S11106" s="367"/>
      <c r="T11106" s="367"/>
      <c r="U11106" s="368"/>
      <c r="V11106" s="1"/>
      <c r="W11106" s="1"/>
      <c r="X11106" s="1"/>
      <c r="Y11106" s="1"/>
      <c r="Z11106" s="1"/>
      <c r="AA11106" s="1"/>
      <c r="AB11106" s="1"/>
      <c r="AC11106" s="1"/>
    </row>
    <row r="11107" spans="1:29" ht="15" customHeight="1" x14ac:dyDescent="0.25">
      <c r="A11107" s="342"/>
      <c r="B11107" s="417"/>
      <c r="C11107" s="418"/>
      <c r="S11107" s="367"/>
      <c r="T11107" s="367"/>
      <c r="U11107" s="368"/>
      <c r="V11107" s="1"/>
      <c r="W11107" s="1"/>
      <c r="X11107" s="1"/>
      <c r="Y11107" s="1"/>
      <c r="Z11107" s="1"/>
      <c r="AA11107" s="1"/>
      <c r="AB11107" s="1"/>
      <c r="AC11107" s="1"/>
    </row>
    <row r="11108" spans="1:29" ht="15" customHeight="1" x14ac:dyDescent="0.25">
      <c r="A11108" s="342"/>
      <c r="B11108" s="417"/>
      <c r="C11108" s="418"/>
      <c r="S11108" s="367"/>
      <c r="T11108" s="367"/>
      <c r="U11108" s="368"/>
      <c r="V11108" s="1"/>
      <c r="W11108" s="1"/>
      <c r="X11108" s="1"/>
      <c r="Y11108" s="1"/>
      <c r="Z11108" s="1"/>
      <c r="AA11108" s="1"/>
      <c r="AB11108" s="1"/>
      <c r="AC11108" s="1"/>
    </row>
    <row r="11109" spans="1:29" ht="15" customHeight="1" x14ac:dyDescent="0.25">
      <c r="A11109" s="342"/>
      <c r="B11109" s="417"/>
      <c r="C11109" s="418"/>
      <c r="S11109" s="367"/>
      <c r="T11109" s="367"/>
      <c r="U11109" s="368"/>
      <c r="V11109" s="1"/>
      <c r="W11109" s="1"/>
      <c r="X11109" s="1"/>
      <c r="Y11109" s="1"/>
      <c r="Z11109" s="1"/>
      <c r="AA11109" s="1"/>
      <c r="AB11109" s="1"/>
      <c r="AC11109" s="1"/>
    </row>
    <row r="11110" spans="1:29" ht="15" customHeight="1" x14ac:dyDescent="0.25">
      <c r="A11110" s="342"/>
      <c r="B11110" s="417"/>
      <c r="C11110" s="418"/>
      <c r="S11110" s="367"/>
      <c r="T11110" s="367"/>
      <c r="U11110" s="368"/>
      <c r="V11110" s="1"/>
      <c r="W11110" s="1"/>
      <c r="X11110" s="1"/>
      <c r="Y11110" s="1"/>
      <c r="Z11110" s="1"/>
      <c r="AA11110" s="1"/>
      <c r="AB11110" s="1"/>
      <c r="AC11110" s="1"/>
    </row>
    <row r="11111" spans="1:29" ht="15" customHeight="1" x14ac:dyDescent="0.25">
      <c r="A11111" s="342"/>
      <c r="B11111" s="417"/>
      <c r="C11111" s="418"/>
      <c r="S11111" s="367"/>
      <c r="T11111" s="367"/>
      <c r="U11111" s="368"/>
      <c r="V11111" s="1"/>
      <c r="W11111" s="1"/>
      <c r="X11111" s="1"/>
      <c r="Y11111" s="1"/>
      <c r="Z11111" s="1"/>
      <c r="AA11111" s="1"/>
      <c r="AB11111" s="1"/>
      <c r="AC11111" s="1"/>
    </row>
    <row r="11112" spans="1:29" ht="15" customHeight="1" x14ac:dyDescent="0.25">
      <c r="A11112" s="342"/>
      <c r="B11112" s="417"/>
      <c r="C11112" s="418"/>
      <c r="S11112" s="367"/>
      <c r="T11112" s="367"/>
      <c r="U11112" s="368"/>
      <c r="V11112" s="1"/>
      <c r="W11112" s="1"/>
      <c r="X11112" s="1"/>
      <c r="Y11112" s="1"/>
      <c r="Z11112" s="1"/>
      <c r="AA11112" s="1"/>
      <c r="AB11112" s="1"/>
      <c r="AC11112" s="1"/>
    </row>
    <row r="11113" spans="1:29" ht="15" customHeight="1" x14ac:dyDescent="0.25">
      <c r="A11113" s="342"/>
      <c r="B11113" s="417"/>
      <c r="C11113" s="418"/>
      <c r="S11113" s="367"/>
      <c r="T11113" s="367"/>
      <c r="U11113" s="368"/>
      <c r="V11113" s="1"/>
      <c r="W11113" s="1"/>
      <c r="X11113" s="1"/>
      <c r="Y11113" s="1"/>
      <c r="Z11113" s="1"/>
      <c r="AA11113" s="1"/>
      <c r="AB11113" s="1"/>
      <c r="AC11113" s="1"/>
    </row>
    <row r="11114" spans="1:29" ht="15" customHeight="1" x14ac:dyDescent="0.25">
      <c r="A11114" s="342"/>
      <c r="B11114" s="417"/>
      <c r="C11114" s="418"/>
      <c r="S11114" s="367"/>
      <c r="T11114" s="367"/>
      <c r="U11114" s="368"/>
      <c r="V11114" s="1"/>
      <c r="W11114" s="1"/>
      <c r="X11114" s="1"/>
      <c r="Y11114" s="1"/>
      <c r="Z11114" s="1"/>
      <c r="AA11114" s="1"/>
      <c r="AB11114" s="1"/>
      <c r="AC11114" s="1"/>
    </row>
    <row r="11115" spans="1:29" ht="15" customHeight="1" x14ac:dyDescent="0.25">
      <c r="A11115" s="342"/>
      <c r="B11115" s="417"/>
      <c r="C11115" s="418"/>
      <c r="S11115" s="367"/>
      <c r="T11115" s="367"/>
      <c r="U11115" s="368"/>
      <c r="V11115" s="1"/>
      <c r="W11115" s="1"/>
      <c r="X11115" s="1"/>
      <c r="Y11115" s="1"/>
      <c r="Z11115" s="1"/>
      <c r="AA11115" s="1"/>
      <c r="AB11115" s="1"/>
      <c r="AC11115" s="1"/>
    </row>
    <row r="11116" spans="1:29" ht="15" customHeight="1" x14ac:dyDescent="0.25">
      <c r="A11116" s="342"/>
      <c r="B11116" s="417"/>
      <c r="C11116" s="418"/>
      <c r="S11116" s="367"/>
      <c r="T11116" s="367"/>
      <c r="U11116" s="368"/>
      <c r="V11116" s="1"/>
      <c r="W11116" s="1"/>
      <c r="X11116" s="1"/>
      <c r="Y11116" s="1"/>
      <c r="Z11116" s="1"/>
      <c r="AA11116" s="1"/>
      <c r="AB11116" s="1"/>
      <c r="AC11116" s="1"/>
    </row>
    <row r="11117" spans="1:29" ht="15" customHeight="1" x14ac:dyDescent="0.25">
      <c r="A11117" s="342"/>
      <c r="B11117" s="417"/>
      <c r="C11117" s="418"/>
      <c r="S11117" s="367"/>
      <c r="T11117" s="367"/>
      <c r="U11117" s="368"/>
      <c r="V11117" s="1"/>
      <c r="W11117" s="1"/>
      <c r="X11117" s="1"/>
      <c r="Y11117" s="1"/>
      <c r="Z11117" s="1"/>
      <c r="AA11117" s="1"/>
      <c r="AB11117" s="1"/>
      <c r="AC11117" s="1"/>
    </row>
    <row r="11118" spans="1:29" ht="15" customHeight="1" x14ac:dyDescent="0.25">
      <c r="A11118" s="342"/>
      <c r="B11118" s="417"/>
      <c r="C11118" s="418"/>
      <c r="S11118" s="367"/>
      <c r="T11118" s="367"/>
      <c r="U11118" s="368"/>
      <c r="V11118" s="1"/>
      <c r="W11118" s="1"/>
      <c r="X11118" s="1"/>
      <c r="Y11118" s="1"/>
      <c r="Z11118" s="1"/>
      <c r="AA11118" s="1"/>
      <c r="AB11118" s="1"/>
      <c r="AC11118" s="1"/>
    </row>
    <row r="11119" spans="1:29" ht="15" customHeight="1" x14ac:dyDescent="0.25">
      <c r="A11119" s="342"/>
      <c r="B11119" s="417"/>
      <c r="C11119" s="418"/>
      <c r="S11119" s="367"/>
      <c r="T11119" s="367"/>
      <c r="U11119" s="368"/>
      <c r="V11119" s="1"/>
      <c r="W11119" s="1"/>
      <c r="X11119" s="1"/>
      <c r="Y11119" s="1"/>
      <c r="Z11119" s="1"/>
      <c r="AA11119" s="1"/>
      <c r="AB11119" s="1"/>
      <c r="AC11119" s="1"/>
    </row>
    <row r="11120" spans="1:29" ht="15" customHeight="1" x14ac:dyDescent="0.25">
      <c r="A11120" s="342"/>
      <c r="B11120" s="417"/>
      <c r="C11120" s="418"/>
      <c r="S11120" s="367"/>
      <c r="T11120" s="367"/>
      <c r="U11120" s="368"/>
      <c r="V11120" s="1"/>
      <c r="W11120" s="1"/>
      <c r="X11120" s="1"/>
      <c r="Y11120" s="1"/>
      <c r="Z11120" s="1"/>
      <c r="AA11120" s="1"/>
      <c r="AB11120" s="1"/>
      <c r="AC11120" s="1"/>
    </row>
    <row r="11121" spans="1:29" ht="15" customHeight="1" x14ac:dyDescent="0.25">
      <c r="A11121" s="342"/>
      <c r="B11121" s="417"/>
      <c r="C11121" s="418"/>
      <c r="S11121" s="367"/>
      <c r="T11121" s="367"/>
      <c r="U11121" s="368"/>
      <c r="V11121" s="1"/>
      <c r="W11121" s="1"/>
      <c r="X11121" s="1"/>
      <c r="Y11121" s="1"/>
      <c r="Z11121" s="1"/>
      <c r="AA11121" s="1"/>
      <c r="AB11121" s="1"/>
      <c r="AC11121" s="1"/>
    </row>
    <row r="11122" spans="1:29" ht="15" customHeight="1" x14ac:dyDescent="0.25">
      <c r="A11122" s="342"/>
      <c r="B11122" s="417"/>
      <c r="C11122" s="418"/>
      <c r="S11122" s="367"/>
      <c r="T11122" s="367"/>
      <c r="U11122" s="368"/>
      <c r="V11122" s="1"/>
      <c r="W11122" s="1"/>
      <c r="X11122" s="1"/>
      <c r="Y11122" s="1"/>
      <c r="Z11122" s="1"/>
      <c r="AA11122" s="1"/>
      <c r="AB11122" s="1"/>
      <c r="AC11122" s="1"/>
    </row>
    <row r="11123" spans="1:29" ht="15" customHeight="1" x14ac:dyDescent="0.25">
      <c r="A11123" s="342"/>
      <c r="B11123" s="417"/>
      <c r="C11123" s="418"/>
      <c r="S11123" s="367"/>
      <c r="T11123" s="367"/>
      <c r="U11123" s="368"/>
      <c r="V11123" s="1"/>
      <c r="W11123" s="1"/>
      <c r="X11123" s="1"/>
      <c r="Y11123" s="1"/>
      <c r="Z11123" s="1"/>
      <c r="AA11123" s="1"/>
      <c r="AB11123" s="1"/>
      <c r="AC11123" s="1"/>
    </row>
    <row r="11124" spans="1:29" ht="15" customHeight="1" x14ac:dyDescent="0.25">
      <c r="A11124" s="342"/>
      <c r="B11124" s="417"/>
      <c r="C11124" s="418"/>
      <c r="S11124" s="367"/>
      <c r="T11124" s="367"/>
      <c r="U11124" s="368"/>
      <c r="V11124" s="1"/>
      <c r="W11124" s="1"/>
      <c r="X11124" s="1"/>
      <c r="Y11124" s="1"/>
      <c r="Z11124" s="1"/>
      <c r="AA11124" s="1"/>
      <c r="AB11124" s="1"/>
      <c r="AC11124" s="1"/>
    </row>
    <row r="11125" spans="1:29" ht="15" customHeight="1" x14ac:dyDescent="0.25">
      <c r="A11125" s="342"/>
      <c r="B11125" s="417"/>
      <c r="C11125" s="418"/>
      <c r="S11125" s="367"/>
      <c r="T11125" s="367"/>
      <c r="U11125" s="368"/>
      <c r="V11125" s="1"/>
      <c r="W11125" s="1"/>
      <c r="X11125" s="1"/>
      <c r="Y11125" s="1"/>
      <c r="Z11125" s="1"/>
      <c r="AA11125" s="1"/>
      <c r="AB11125" s="1"/>
      <c r="AC11125" s="1"/>
    </row>
    <row r="11126" spans="1:29" ht="15" customHeight="1" x14ac:dyDescent="0.25">
      <c r="A11126" s="342"/>
      <c r="B11126" s="417"/>
      <c r="C11126" s="418"/>
      <c r="S11126" s="367"/>
      <c r="T11126" s="367"/>
      <c r="U11126" s="368"/>
      <c r="V11126" s="1"/>
      <c r="W11126" s="1"/>
      <c r="X11126" s="1"/>
      <c r="Y11126" s="1"/>
      <c r="Z11126" s="1"/>
      <c r="AA11126" s="1"/>
      <c r="AB11126" s="1"/>
      <c r="AC11126" s="1"/>
    </row>
    <row r="11127" spans="1:29" ht="15" customHeight="1" x14ac:dyDescent="0.25">
      <c r="A11127" s="342"/>
      <c r="B11127" s="417"/>
      <c r="C11127" s="418"/>
      <c r="S11127" s="367"/>
      <c r="T11127" s="367"/>
      <c r="U11127" s="368"/>
      <c r="V11127" s="1"/>
      <c r="W11127" s="1"/>
      <c r="X11127" s="1"/>
      <c r="Y11127" s="1"/>
      <c r="Z11127" s="1"/>
      <c r="AA11127" s="1"/>
      <c r="AB11127" s="1"/>
      <c r="AC11127" s="1"/>
    </row>
    <row r="11128" spans="1:29" ht="15" customHeight="1" x14ac:dyDescent="0.25">
      <c r="A11128" s="342"/>
      <c r="B11128" s="417"/>
      <c r="C11128" s="418"/>
      <c r="S11128" s="367"/>
      <c r="T11128" s="367"/>
      <c r="U11128" s="368"/>
      <c r="V11128" s="1"/>
      <c r="W11128" s="1"/>
      <c r="X11128" s="1"/>
      <c r="Y11128" s="1"/>
      <c r="Z11128" s="1"/>
      <c r="AA11128" s="1"/>
      <c r="AB11128" s="1"/>
      <c r="AC11128" s="1"/>
    </row>
    <row r="11129" spans="1:29" ht="15" customHeight="1" x14ac:dyDescent="0.25">
      <c r="A11129" s="342"/>
      <c r="B11129" s="417"/>
      <c r="C11129" s="418"/>
      <c r="S11129" s="367"/>
      <c r="T11129" s="367"/>
      <c r="U11129" s="368"/>
      <c r="V11129" s="1"/>
      <c r="W11129" s="1"/>
      <c r="X11129" s="1"/>
      <c r="Y11129" s="1"/>
      <c r="Z11129" s="1"/>
      <c r="AA11129" s="1"/>
      <c r="AB11129" s="1"/>
      <c r="AC11129" s="1"/>
    </row>
    <row r="11130" spans="1:29" ht="15" customHeight="1" x14ac:dyDescent="0.25">
      <c r="A11130" s="342"/>
      <c r="B11130" s="417"/>
      <c r="C11130" s="418"/>
      <c r="S11130" s="367"/>
      <c r="T11130" s="367"/>
      <c r="U11130" s="368"/>
      <c r="V11130" s="1"/>
      <c r="W11130" s="1"/>
      <c r="X11130" s="1"/>
      <c r="Y11130" s="1"/>
      <c r="Z11130" s="1"/>
      <c r="AA11130" s="1"/>
      <c r="AB11130" s="1"/>
      <c r="AC11130" s="1"/>
    </row>
    <row r="11131" spans="1:29" ht="15" customHeight="1" x14ac:dyDescent="0.25">
      <c r="A11131" s="342"/>
      <c r="B11131" s="417"/>
      <c r="C11131" s="418"/>
      <c r="S11131" s="367"/>
      <c r="T11131" s="367"/>
      <c r="U11131" s="368"/>
      <c r="V11131" s="1"/>
      <c r="W11131" s="1"/>
      <c r="X11131" s="1"/>
      <c r="Y11131" s="1"/>
      <c r="Z11131" s="1"/>
      <c r="AA11131" s="1"/>
      <c r="AB11131" s="1"/>
      <c r="AC11131" s="1"/>
    </row>
    <row r="11132" spans="1:29" ht="15" customHeight="1" x14ac:dyDescent="0.25">
      <c r="A11132" s="342"/>
      <c r="B11132" s="417"/>
      <c r="C11132" s="418"/>
      <c r="S11132" s="367"/>
      <c r="T11132" s="367"/>
      <c r="U11132" s="368"/>
      <c r="V11132" s="1"/>
      <c r="W11132" s="1"/>
      <c r="X11132" s="1"/>
      <c r="Y11132" s="1"/>
      <c r="Z11132" s="1"/>
      <c r="AA11132" s="1"/>
      <c r="AB11132" s="1"/>
      <c r="AC11132" s="1"/>
    </row>
    <row r="11133" spans="1:29" ht="15" customHeight="1" x14ac:dyDescent="0.25">
      <c r="A11133" s="342"/>
      <c r="B11133" s="417"/>
      <c r="C11133" s="418"/>
      <c r="S11133" s="367"/>
      <c r="T11133" s="367"/>
      <c r="U11133" s="368"/>
      <c r="V11133" s="1"/>
      <c r="W11133" s="1"/>
      <c r="X11133" s="1"/>
      <c r="Y11133" s="1"/>
      <c r="Z11133" s="1"/>
      <c r="AA11133" s="1"/>
      <c r="AB11133" s="1"/>
      <c r="AC11133" s="1"/>
    </row>
    <row r="11134" spans="1:29" ht="15" customHeight="1" x14ac:dyDescent="0.25">
      <c r="A11134" s="342"/>
      <c r="B11134" s="417"/>
      <c r="C11134" s="418"/>
      <c r="S11134" s="367"/>
      <c r="T11134" s="367"/>
      <c r="U11134" s="368"/>
      <c r="V11134" s="1"/>
      <c r="W11134" s="1"/>
      <c r="X11134" s="1"/>
      <c r="Y11134" s="1"/>
      <c r="Z11134" s="1"/>
      <c r="AA11134" s="1"/>
      <c r="AB11134" s="1"/>
      <c r="AC11134" s="1"/>
    </row>
    <row r="11135" spans="1:29" ht="15" customHeight="1" x14ac:dyDescent="0.25">
      <c r="A11135" s="342"/>
      <c r="B11135" s="417"/>
      <c r="C11135" s="418"/>
      <c r="S11135" s="367"/>
      <c r="T11135" s="367"/>
      <c r="U11135" s="368"/>
      <c r="V11135" s="1"/>
      <c r="W11135" s="1"/>
      <c r="X11135" s="1"/>
      <c r="Y11135" s="1"/>
      <c r="Z11135" s="1"/>
      <c r="AA11135" s="1"/>
      <c r="AB11135" s="1"/>
      <c r="AC11135" s="1"/>
    </row>
    <row r="11136" spans="1:29" ht="15" customHeight="1" x14ac:dyDescent="0.25">
      <c r="A11136" s="342"/>
      <c r="B11136" s="417"/>
      <c r="C11136" s="418"/>
      <c r="S11136" s="367"/>
      <c r="T11136" s="367"/>
      <c r="U11136" s="368"/>
      <c r="V11136" s="1"/>
      <c r="W11136" s="1"/>
      <c r="X11136" s="1"/>
      <c r="Y11136" s="1"/>
      <c r="Z11136" s="1"/>
      <c r="AA11136" s="1"/>
      <c r="AB11136" s="1"/>
      <c r="AC11136" s="1"/>
    </row>
    <row r="11137" spans="1:29" ht="15" customHeight="1" x14ac:dyDescent="0.25">
      <c r="A11137" s="342"/>
      <c r="B11137" s="417"/>
      <c r="C11137" s="418"/>
      <c r="S11137" s="367"/>
      <c r="T11137" s="367"/>
      <c r="U11137" s="368"/>
      <c r="V11137" s="1"/>
      <c r="W11137" s="1"/>
      <c r="X11137" s="1"/>
      <c r="Y11137" s="1"/>
      <c r="Z11137" s="1"/>
      <c r="AA11137" s="1"/>
      <c r="AB11137" s="1"/>
      <c r="AC11137" s="1"/>
    </row>
    <row r="11138" spans="1:29" ht="15" customHeight="1" x14ac:dyDescent="0.25">
      <c r="A11138" s="342"/>
      <c r="B11138" s="417"/>
      <c r="C11138" s="418"/>
      <c r="S11138" s="367"/>
      <c r="T11138" s="367"/>
      <c r="U11138" s="368"/>
      <c r="V11138" s="1"/>
      <c r="W11138" s="1"/>
      <c r="X11138" s="1"/>
      <c r="Y11138" s="1"/>
      <c r="Z11138" s="1"/>
      <c r="AA11138" s="1"/>
      <c r="AB11138" s="1"/>
      <c r="AC11138" s="1"/>
    </row>
    <row r="11139" spans="1:29" ht="15" customHeight="1" x14ac:dyDescent="0.25">
      <c r="A11139" s="342"/>
      <c r="B11139" s="417"/>
      <c r="C11139" s="418"/>
      <c r="S11139" s="367"/>
      <c r="T11139" s="367"/>
      <c r="U11139" s="368"/>
      <c r="V11139" s="1"/>
      <c r="W11139" s="1"/>
      <c r="X11139" s="1"/>
      <c r="Y11139" s="1"/>
      <c r="Z11139" s="1"/>
      <c r="AA11139" s="1"/>
      <c r="AB11139" s="1"/>
      <c r="AC11139" s="1"/>
    </row>
    <row r="11140" spans="1:29" ht="15" customHeight="1" x14ac:dyDescent="0.25">
      <c r="A11140" s="342"/>
      <c r="B11140" s="417"/>
      <c r="C11140" s="418"/>
      <c r="S11140" s="367"/>
      <c r="T11140" s="367"/>
      <c r="U11140" s="368"/>
      <c r="V11140" s="1"/>
      <c r="W11140" s="1"/>
      <c r="X11140" s="1"/>
      <c r="Y11140" s="1"/>
      <c r="Z11140" s="1"/>
      <c r="AA11140" s="1"/>
      <c r="AB11140" s="1"/>
      <c r="AC11140" s="1"/>
    </row>
    <row r="11141" spans="1:29" ht="15" customHeight="1" x14ac:dyDescent="0.25">
      <c r="A11141" s="342"/>
      <c r="B11141" s="417"/>
      <c r="C11141" s="418"/>
      <c r="S11141" s="367"/>
      <c r="T11141" s="367"/>
      <c r="U11141" s="368"/>
      <c r="V11141" s="1"/>
      <c r="W11141" s="1"/>
      <c r="X11141" s="1"/>
      <c r="Y11141" s="1"/>
      <c r="Z11141" s="1"/>
      <c r="AA11141" s="1"/>
      <c r="AB11141" s="1"/>
      <c r="AC11141" s="1"/>
    </row>
    <row r="11142" spans="1:29" ht="15" customHeight="1" x14ac:dyDescent="0.25">
      <c r="A11142" s="342"/>
      <c r="B11142" s="417"/>
      <c r="C11142" s="418"/>
      <c r="S11142" s="367"/>
      <c r="T11142" s="367"/>
      <c r="U11142" s="368"/>
      <c r="V11142" s="1"/>
      <c r="W11142" s="1"/>
      <c r="X11142" s="1"/>
      <c r="Y11142" s="1"/>
      <c r="Z11142" s="1"/>
      <c r="AA11142" s="1"/>
      <c r="AB11142" s="1"/>
      <c r="AC11142" s="1"/>
    </row>
    <row r="11143" spans="1:29" ht="15" customHeight="1" x14ac:dyDescent="0.25">
      <c r="A11143" s="342"/>
      <c r="B11143" s="417"/>
      <c r="C11143" s="418"/>
      <c r="S11143" s="367"/>
      <c r="T11143" s="367"/>
      <c r="U11143" s="368"/>
      <c r="V11143" s="1"/>
      <c r="W11143" s="1"/>
      <c r="X11143" s="1"/>
      <c r="Y11143" s="1"/>
      <c r="Z11143" s="1"/>
      <c r="AA11143" s="1"/>
      <c r="AB11143" s="1"/>
      <c r="AC11143" s="1"/>
    </row>
    <row r="11144" spans="1:29" ht="15" customHeight="1" x14ac:dyDescent="0.25">
      <c r="A11144" s="342"/>
      <c r="B11144" s="417"/>
      <c r="C11144" s="418"/>
      <c r="S11144" s="367"/>
      <c r="T11144" s="367"/>
      <c r="U11144" s="368"/>
      <c r="V11144" s="1"/>
      <c r="W11144" s="1"/>
      <c r="X11144" s="1"/>
      <c r="Y11144" s="1"/>
      <c r="Z11144" s="1"/>
      <c r="AA11144" s="1"/>
      <c r="AB11144" s="1"/>
      <c r="AC11144" s="1"/>
    </row>
    <row r="11145" spans="1:29" ht="15" customHeight="1" x14ac:dyDescent="0.25">
      <c r="A11145" s="342"/>
      <c r="B11145" s="417"/>
      <c r="C11145" s="418"/>
      <c r="S11145" s="367"/>
      <c r="T11145" s="367"/>
      <c r="U11145" s="368"/>
      <c r="V11145" s="1"/>
      <c r="W11145" s="1"/>
      <c r="X11145" s="1"/>
      <c r="Y11145" s="1"/>
      <c r="Z11145" s="1"/>
      <c r="AA11145" s="1"/>
      <c r="AB11145" s="1"/>
      <c r="AC11145" s="1"/>
    </row>
    <row r="11146" spans="1:29" ht="15" customHeight="1" x14ac:dyDescent="0.25">
      <c r="A11146" s="342"/>
      <c r="B11146" s="417"/>
      <c r="C11146" s="418"/>
      <c r="S11146" s="367"/>
      <c r="T11146" s="367"/>
      <c r="U11146" s="368"/>
      <c r="V11146" s="1"/>
      <c r="W11146" s="1"/>
      <c r="X11146" s="1"/>
      <c r="Y11146" s="1"/>
      <c r="Z11146" s="1"/>
      <c r="AA11146" s="1"/>
      <c r="AB11146" s="1"/>
      <c r="AC11146" s="1"/>
    </row>
    <row r="11147" spans="1:29" ht="15" customHeight="1" x14ac:dyDescent="0.25">
      <c r="A11147" s="342"/>
      <c r="B11147" s="417"/>
      <c r="C11147" s="418"/>
      <c r="S11147" s="367"/>
      <c r="T11147" s="367"/>
      <c r="U11147" s="368"/>
      <c r="V11147" s="1"/>
      <c r="W11147" s="1"/>
      <c r="X11147" s="1"/>
      <c r="Y11147" s="1"/>
      <c r="Z11147" s="1"/>
      <c r="AA11147" s="1"/>
      <c r="AB11147" s="1"/>
      <c r="AC11147" s="1"/>
    </row>
    <row r="11148" spans="1:29" ht="15" customHeight="1" x14ac:dyDescent="0.25">
      <c r="A11148" s="342"/>
      <c r="B11148" s="417"/>
      <c r="C11148" s="418"/>
      <c r="S11148" s="367"/>
      <c r="T11148" s="367"/>
      <c r="U11148" s="368"/>
      <c r="V11148" s="1"/>
      <c r="W11148" s="1"/>
      <c r="X11148" s="1"/>
      <c r="Y11148" s="1"/>
      <c r="Z11148" s="1"/>
      <c r="AA11148" s="1"/>
      <c r="AB11148" s="1"/>
      <c r="AC11148" s="1"/>
    </row>
    <row r="11149" spans="1:29" ht="15" customHeight="1" x14ac:dyDescent="0.25">
      <c r="A11149" s="342"/>
      <c r="B11149" s="417"/>
      <c r="C11149" s="418"/>
      <c r="S11149" s="367"/>
      <c r="T11149" s="367"/>
      <c r="U11149" s="368"/>
      <c r="V11149" s="1"/>
      <c r="W11149" s="1"/>
      <c r="X11149" s="1"/>
      <c r="Y11149" s="1"/>
      <c r="Z11149" s="1"/>
      <c r="AA11149" s="1"/>
      <c r="AB11149" s="1"/>
      <c r="AC11149" s="1"/>
    </row>
    <row r="11150" spans="1:29" ht="15" customHeight="1" x14ac:dyDescent="0.25">
      <c r="A11150" s="342"/>
      <c r="B11150" s="417"/>
      <c r="C11150" s="418"/>
      <c r="S11150" s="367"/>
      <c r="T11150" s="367"/>
      <c r="U11150" s="368"/>
      <c r="V11150" s="1"/>
      <c r="W11150" s="1"/>
      <c r="X11150" s="1"/>
      <c r="Y11150" s="1"/>
      <c r="Z11150" s="1"/>
      <c r="AA11150" s="1"/>
      <c r="AB11150" s="1"/>
      <c r="AC11150" s="1"/>
    </row>
    <row r="11151" spans="1:29" ht="15" customHeight="1" x14ac:dyDescent="0.25">
      <c r="A11151" s="342"/>
      <c r="B11151" s="417"/>
      <c r="C11151" s="418"/>
      <c r="S11151" s="367"/>
      <c r="T11151" s="367"/>
      <c r="U11151" s="368"/>
      <c r="V11151" s="1"/>
      <c r="W11151" s="1"/>
      <c r="X11151" s="1"/>
      <c r="Y11151" s="1"/>
      <c r="Z11151" s="1"/>
      <c r="AA11151" s="1"/>
      <c r="AB11151" s="1"/>
      <c r="AC11151" s="1"/>
    </row>
    <row r="11152" spans="1:29" ht="15" customHeight="1" x14ac:dyDescent="0.25">
      <c r="A11152" s="342"/>
      <c r="B11152" s="417"/>
      <c r="C11152" s="418"/>
      <c r="S11152" s="367"/>
      <c r="T11152" s="367"/>
      <c r="U11152" s="368"/>
      <c r="V11152" s="1"/>
      <c r="W11152" s="1"/>
      <c r="X11152" s="1"/>
      <c r="Y11152" s="1"/>
      <c r="Z11152" s="1"/>
      <c r="AA11152" s="1"/>
      <c r="AB11152" s="1"/>
      <c r="AC11152" s="1"/>
    </row>
    <row r="11153" spans="1:29" ht="15" customHeight="1" x14ac:dyDescent="0.25">
      <c r="A11153" s="342"/>
      <c r="B11153" s="417"/>
      <c r="C11153" s="418"/>
      <c r="S11153" s="367"/>
      <c r="T11153" s="367"/>
      <c r="U11153" s="368"/>
      <c r="V11153" s="1"/>
      <c r="W11153" s="1"/>
      <c r="X11153" s="1"/>
      <c r="Y11153" s="1"/>
      <c r="Z11153" s="1"/>
      <c r="AA11153" s="1"/>
      <c r="AB11153" s="1"/>
      <c r="AC11153" s="1"/>
    </row>
    <row r="11154" spans="1:29" ht="15" customHeight="1" x14ac:dyDescent="0.25">
      <c r="A11154" s="342"/>
      <c r="B11154" s="417"/>
      <c r="C11154" s="418"/>
      <c r="S11154" s="367"/>
      <c r="T11154" s="367"/>
      <c r="U11154" s="368"/>
      <c r="V11154" s="1"/>
      <c r="W11154" s="1"/>
      <c r="X11154" s="1"/>
      <c r="Y11154" s="1"/>
      <c r="Z11154" s="1"/>
      <c r="AA11154" s="1"/>
      <c r="AB11154" s="1"/>
      <c r="AC11154" s="1"/>
    </row>
    <row r="11155" spans="1:29" ht="15" customHeight="1" x14ac:dyDescent="0.25">
      <c r="A11155" s="342"/>
      <c r="B11155" s="417"/>
      <c r="C11155" s="418"/>
      <c r="S11155" s="367"/>
      <c r="T11155" s="367"/>
      <c r="U11155" s="368"/>
      <c r="V11155" s="1"/>
      <c r="W11155" s="1"/>
      <c r="X11155" s="1"/>
      <c r="Y11155" s="1"/>
      <c r="Z11155" s="1"/>
      <c r="AA11155" s="1"/>
      <c r="AB11155" s="1"/>
      <c r="AC11155" s="1"/>
    </row>
    <row r="11156" spans="1:29" ht="15" customHeight="1" x14ac:dyDescent="0.25">
      <c r="A11156" s="342"/>
      <c r="B11156" s="417"/>
      <c r="C11156" s="418"/>
      <c r="S11156" s="367"/>
      <c r="T11156" s="367"/>
      <c r="U11156" s="368"/>
      <c r="V11156" s="1"/>
      <c r="W11156" s="1"/>
      <c r="X11156" s="1"/>
      <c r="Y11156" s="1"/>
      <c r="Z11156" s="1"/>
      <c r="AA11156" s="1"/>
      <c r="AB11156" s="1"/>
      <c r="AC11156" s="1"/>
    </row>
    <row r="11157" spans="1:29" ht="15" customHeight="1" x14ac:dyDescent="0.25">
      <c r="A11157" s="342"/>
      <c r="B11157" s="417"/>
      <c r="C11157" s="418"/>
      <c r="S11157" s="367"/>
      <c r="T11157" s="367"/>
      <c r="U11157" s="368"/>
      <c r="V11157" s="1"/>
      <c r="W11157" s="1"/>
      <c r="X11157" s="1"/>
      <c r="Y11157" s="1"/>
      <c r="Z11157" s="1"/>
      <c r="AA11157" s="1"/>
      <c r="AB11157" s="1"/>
      <c r="AC11157" s="1"/>
    </row>
    <row r="11158" spans="1:29" ht="15" customHeight="1" x14ac:dyDescent="0.25">
      <c r="A11158" s="342"/>
      <c r="B11158" s="417"/>
      <c r="C11158" s="418"/>
      <c r="S11158" s="367"/>
      <c r="T11158" s="367"/>
      <c r="U11158" s="368"/>
      <c r="V11158" s="1"/>
      <c r="W11158" s="1"/>
      <c r="X11158" s="1"/>
      <c r="Y11158" s="1"/>
      <c r="Z11158" s="1"/>
      <c r="AA11158" s="1"/>
      <c r="AB11158" s="1"/>
      <c r="AC11158" s="1"/>
    </row>
    <row r="11159" spans="1:29" ht="15" customHeight="1" x14ac:dyDescent="0.25">
      <c r="A11159" s="342"/>
      <c r="B11159" s="417"/>
      <c r="C11159" s="418"/>
      <c r="S11159" s="367"/>
      <c r="T11159" s="367"/>
      <c r="U11159" s="368"/>
      <c r="V11159" s="1"/>
      <c r="W11159" s="1"/>
      <c r="X11159" s="1"/>
      <c r="Y11159" s="1"/>
      <c r="Z11159" s="1"/>
      <c r="AA11159" s="1"/>
      <c r="AB11159" s="1"/>
      <c r="AC11159" s="1"/>
    </row>
    <row r="11160" spans="1:29" ht="15" customHeight="1" x14ac:dyDescent="0.25">
      <c r="A11160" s="342"/>
      <c r="B11160" s="417"/>
      <c r="C11160" s="418"/>
      <c r="S11160" s="367"/>
      <c r="T11160" s="367"/>
      <c r="U11160" s="368"/>
      <c r="V11160" s="1"/>
      <c r="W11160" s="1"/>
      <c r="X11160" s="1"/>
      <c r="Y11160" s="1"/>
      <c r="Z11160" s="1"/>
      <c r="AA11160" s="1"/>
      <c r="AB11160" s="1"/>
      <c r="AC11160" s="1"/>
    </row>
    <row r="11161" spans="1:29" ht="15" customHeight="1" x14ac:dyDescent="0.25">
      <c r="A11161" s="342"/>
      <c r="B11161" s="417"/>
      <c r="C11161" s="418"/>
      <c r="S11161" s="367"/>
      <c r="T11161" s="367"/>
      <c r="U11161" s="368"/>
      <c r="V11161" s="1"/>
      <c r="W11161" s="1"/>
      <c r="X11161" s="1"/>
      <c r="Y11161" s="1"/>
      <c r="Z11161" s="1"/>
      <c r="AA11161" s="1"/>
      <c r="AB11161" s="1"/>
      <c r="AC11161" s="1"/>
    </row>
    <row r="11162" spans="1:29" ht="15" customHeight="1" x14ac:dyDescent="0.25">
      <c r="A11162" s="342"/>
      <c r="B11162" s="417"/>
      <c r="C11162" s="418"/>
      <c r="S11162" s="367"/>
      <c r="T11162" s="367"/>
      <c r="U11162" s="368"/>
      <c r="V11162" s="1"/>
      <c r="W11162" s="1"/>
      <c r="X11162" s="1"/>
      <c r="Y11162" s="1"/>
      <c r="Z11162" s="1"/>
      <c r="AA11162" s="1"/>
      <c r="AB11162" s="1"/>
      <c r="AC11162" s="1"/>
    </row>
    <row r="11163" spans="1:29" ht="15" customHeight="1" x14ac:dyDescent="0.25">
      <c r="A11163" s="342"/>
      <c r="B11163" s="417"/>
      <c r="C11163" s="418"/>
      <c r="S11163" s="367"/>
      <c r="T11163" s="367"/>
      <c r="U11163" s="368"/>
      <c r="V11163" s="1"/>
      <c r="W11163" s="1"/>
      <c r="X11163" s="1"/>
      <c r="Y11163" s="1"/>
      <c r="Z11163" s="1"/>
      <c r="AA11163" s="1"/>
      <c r="AB11163" s="1"/>
      <c r="AC11163" s="1"/>
    </row>
    <row r="11164" spans="1:29" ht="15" customHeight="1" x14ac:dyDescent="0.25">
      <c r="A11164" s="342"/>
      <c r="B11164" s="417"/>
      <c r="C11164" s="418"/>
      <c r="S11164" s="367"/>
      <c r="T11164" s="367"/>
      <c r="U11164" s="368"/>
      <c r="V11164" s="1"/>
      <c r="W11164" s="1"/>
      <c r="X11164" s="1"/>
      <c r="Y11164" s="1"/>
      <c r="Z11164" s="1"/>
      <c r="AA11164" s="1"/>
      <c r="AB11164" s="1"/>
      <c r="AC11164" s="1"/>
    </row>
    <row r="11165" spans="1:29" ht="15" customHeight="1" x14ac:dyDescent="0.25">
      <c r="A11165" s="342"/>
      <c r="B11165" s="417"/>
      <c r="C11165" s="418"/>
      <c r="S11165" s="367"/>
      <c r="T11165" s="367"/>
      <c r="U11165" s="368"/>
      <c r="V11165" s="1"/>
      <c r="W11165" s="1"/>
      <c r="X11165" s="1"/>
      <c r="Y11165" s="1"/>
      <c r="Z11165" s="1"/>
      <c r="AA11165" s="1"/>
      <c r="AB11165" s="1"/>
      <c r="AC11165" s="1"/>
    </row>
    <row r="11166" spans="1:29" ht="15" customHeight="1" x14ac:dyDescent="0.25">
      <c r="A11166" s="342"/>
      <c r="B11166" s="417"/>
      <c r="C11166" s="418"/>
      <c r="S11166" s="367"/>
      <c r="T11166" s="367"/>
      <c r="U11166" s="368"/>
      <c r="V11166" s="1"/>
      <c r="W11166" s="1"/>
      <c r="X11166" s="1"/>
      <c r="Y11166" s="1"/>
      <c r="Z11166" s="1"/>
      <c r="AA11166" s="1"/>
      <c r="AB11166" s="1"/>
      <c r="AC11166" s="1"/>
    </row>
    <row r="11167" spans="1:29" ht="15" customHeight="1" x14ac:dyDescent="0.25">
      <c r="A11167" s="342"/>
      <c r="B11167" s="417"/>
      <c r="C11167" s="418"/>
      <c r="S11167" s="367"/>
      <c r="T11167" s="367"/>
      <c r="U11167" s="368"/>
      <c r="V11167" s="1"/>
      <c r="W11167" s="1"/>
      <c r="X11167" s="1"/>
      <c r="Y11167" s="1"/>
      <c r="Z11167" s="1"/>
      <c r="AA11167" s="1"/>
      <c r="AB11167" s="1"/>
      <c r="AC11167" s="1"/>
    </row>
    <row r="11168" spans="1:29" ht="15" customHeight="1" x14ac:dyDescent="0.25">
      <c r="A11168" s="342"/>
      <c r="B11168" s="417"/>
      <c r="C11168" s="418"/>
      <c r="S11168" s="367"/>
      <c r="T11168" s="367"/>
      <c r="U11168" s="368"/>
      <c r="V11168" s="1"/>
      <c r="W11168" s="1"/>
      <c r="X11168" s="1"/>
      <c r="Y11168" s="1"/>
      <c r="Z11168" s="1"/>
      <c r="AA11168" s="1"/>
      <c r="AB11168" s="1"/>
      <c r="AC11168" s="1"/>
    </row>
    <row r="11169" spans="1:29" ht="15" customHeight="1" x14ac:dyDescent="0.25">
      <c r="A11169" s="342"/>
      <c r="B11169" s="417"/>
      <c r="C11169" s="418"/>
      <c r="S11169" s="367"/>
      <c r="T11169" s="367"/>
      <c r="U11169" s="368"/>
      <c r="V11169" s="1"/>
      <c r="W11169" s="1"/>
      <c r="X11169" s="1"/>
      <c r="Y11169" s="1"/>
      <c r="Z11169" s="1"/>
      <c r="AA11169" s="1"/>
      <c r="AB11169" s="1"/>
      <c r="AC11169" s="1"/>
    </row>
    <row r="11170" spans="1:29" ht="15" customHeight="1" x14ac:dyDescent="0.25">
      <c r="A11170" s="342"/>
      <c r="B11170" s="417"/>
      <c r="C11170" s="418"/>
      <c r="S11170" s="367"/>
      <c r="T11170" s="367"/>
      <c r="U11170" s="368"/>
      <c r="V11170" s="1"/>
      <c r="W11170" s="1"/>
      <c r="X11170" s="1"/>
      <c r="Y11170" s="1"/>
      <c r="Z11170" s="1"/>
      <c r="AA11170" s="1"/>
      <c r="AB11170" s="1"/>
      <c r="AC11170" s="1"/>
    </row>
    <row r="11171" spans="1:29" ht="15" customHeight="1" x14ac:dyDescent="0.25">
      <c r="A11171" s="342"/>
      <c r="B11171" s="417"/>
      <c r="C11171" s="418"/>
      <c r="S11171" s="367"/>
      <c r="T11171" s="367"/>
      <c r="U11171" s="368"/>
      <c r="V11171" s="1"/>
      <c r="W11171" s="1"/>
      <c r="X11171" s="1"/>
      <c r="Y11171" s="1"/>
      <c r="Z11171" s="1"/>
      <c r="AA11171" s="1"/>
      <c r="AB11171" s="1"/>
      <c r="AC11171" s="1"/>
    </row>
    <row r="11172" spans="1:29" ht="15" customHeight="1" x14ac:dyDescent="0.25">
      <c r="A11172" s="342"/>
      <c r="B11172" s="417"/>
      <c r="C11172" s="418"/>
      <c r="S11172" s="367"/>
      <c r="T11172" s="367"/>
      <c r="U11172" s="368"/>
      <c r="V11172" s="1"/>
      <c r="W11172" s="1"/>
      <c r="X11172" s="1"/>
      <c r="Y11172" s="1"/>
      <c r="Z11172" s="1"/>
      <c r="AA11172" s="1"/>
      <c r="AB11172" s="1"/>
      <c r="AC11172" s="1"/>
    </row>
    <row r="11173" spans="1:29" ht="15" customHeight="1" x14ac:dyDescent="0.25">
      <c r="A11173" s="342"/>
      <c r="B11173" s="417"/>
      <c r="C11173" s="418"/>
      <c r="S11173" s="367"/>
      <c r="T11173" s="367"/>
      <c r="U11173" s="368"/>
      <c r="V11173" s="1"/>
      <c r="W11173" s="1"/>
      <c r="X11173" s="1"/>
      <c r="Y11173" s="1"/>
      <c r="Z11173" s="1"/>
      <c r="AA11173" s="1"/>
      <c r="AB11173" s="1"/>
      <c r="AC11173" s="1"/>
    </row>
    <row r="11174" spans="1:29" ht="15" customHeight="1" x14ac:dyDescent="0.25">
      <c r="A11174" s="342"/>
      <c r="B11174" s="417"/>
      <c r="C11174" s="418"/>
      <c r="S11174" s="367"/>
      <c r="T11174" s="367"/>
      <c r="U11174" s="368"/>
      <c r="V11174" s="1"/>
      <c r="W11174" s="1"/>
      <c r="X11174" s="1"/>
      <c r="Y11174" s="1"/>
      <c r="Z11174" s="1"/>
      <c r="AA11174" s="1"/>
      <c r="AB11174" s="1"/>
      <c r="AC11174" s="1"/>
    </row>
    <row r="11175" spans="1:29" ht="15" customHeight="1" x14ac:dyDescent="0.25">
      <c r="A11175" s="342"/>
      <c r="B11175" s="417"/>
      <c r="C11175" s="418"/>
      <c r="S11175" s="367"/>
      <c r="T11175" s="367"/>
      <c r="U11175" s="368"/>
      <c r="V11175" s="1"/>
      <c r="W11175" s="1"/>
      <c r="X11175" s="1"/>
      <c r="Y11175" s="1"/>
      <c r="Z11175" s="1"/>
      <c r="AA11175" s="1"/>
      <c r="AB11175" s="1"/>
      <c r="AC11175" s="1"/>
    </row>
    <row r="11176" spans="1:29" ht="15" customHeight="1" x14ac:dyDescent="0.25">
      <c r="A11176" s="342"/>
      <c r="B11176" s="417"/>
      <c r="C11176" s="418"/>
      <c r="S11176" s="367"/>
      <c r="T11176" s="367"/>
      <c r="U11176" s="368"/>
      <c r="V11176" s="1"/>
      <c r="W11176" s="1"/>
      <c r="X11176" s="1"/>
      <c r="Y11176" s="1"/>
      <c r="Z11176" s="1"/>
      <c r="AA11176" s="1"/>
      <c r="AB11176" s="1"/>
      <c r="AC11176" s="1"/>
    </row>
    <row r="11177" spans="1:29" ht="15" customHeight="1" x14ac:dyDescent="0.25">
      <c r="A11177" s="342"/>
      <c r="B11177" s="417"/>
      <c r="C11177" s="418"/>
      <c r="S11177" s="367"/>
      <c r="T11177" s="367"/>
      <c r="U11177" s="368"/>
      <c r="V11177" s="1"/>
      <c r="W11177" s="1"/>
      <c r="X11177" s="1"/>
      <c r="Y11177" s="1"/>
      <c r="Z11177" s="1"/>
      <c r="AA11177" s="1"/>
      <c r="AB11177" s="1"/>
      <c r="AC11177" s="1"/>
    </row>
    <row r="11178" spans="1:29" ht="15" customHeight="1" x14ac:dyDescent="0.25">
      <c r="A11178" s="342"/>
      <c r="B11178" s="417"/>
      <c r="C11178" s="418"/>
      <c r="S11178" s="367"/>
      <c r="T11178" s="367"/>
      <c r="U11178" s="368"/>
      <c r="V11178" s="1"/>
      <c r="W11178" s="1"/>
      <c r="X11178" s="1"/>
      <c r="Y11178" s="1"/>
      <c r="Z11178" s="1"/>
      <c r="AA11178" s="1"/>
      <c r="AB11178" s="1"/>
      <c r="AC11178" s="1"/>
    </row>
    <row r="11179" spans="1:29" ht="15" customHeight="1" x14ac:dyDescent="0.25">
      <c r="A11179" s="342"/>
      <c r="B11179" s="417"/>
      <c r="C11179" s="418"/>
      <c r="S11179" s="367"/>
      <c r="T11179" s="367"/>
      <c r="U11179" s="368"/>
      <c r="V11179" s="1"/>
      <c r="W11179" s="1"/>
      <c r="X11179" s="1"/>
      <c r="Y11179" s="1"/>
      <c r="Z11179" s="1"/>
      <c r="AA11179" s="1"/>
      <c r="AB11179" s="1"/>
      <c r="AC11179" s="1"/>
    </row>
    <row r="11180" spans="1:29" ht="15" customHeight="1" x14ac:dyDescent="0.25">
      <c r="A11180" s="342"/>
      <c r="B11180" s="417"/>
      <c r="C11180" s="418"/>
      <c r="S11180" s="367"/>
      <c r="T11180" s="367"/>
      <c r="U11180" s="368"/>
      <c r="V11180" s="1"/>
      <c r="W11180" s="1"/>
      <c r="X11180" s="1"/>
      <c r="Y11180" s="1"/>
      <c r="Z11180" s="1"/>
      <c r="AA11180" s="1"/>
      <c r="AB11180" s="1"/>
      <c r="AC11180" s="1"/>
    </row>
    <row r="11181" spans="1:29" ht="15" customHeight="1" x14ac:dyDescent="0.25">
      <c r="A11181" s="342"/>
      <c r="B11181" s="417"/>
      <c r="C11181" s="418"/>
      <c r="S11181" s="367"/>
      <c r="T11181" s="367"/>
      <c r="U11181" s="368"/>
      <c r="V11181" s="1"/>
      <c r="W11181" s="1"/>
      <c r="X11181" s="1"/>
      <c r="Y11181" s="1"/>
      <c r="Z11181" s="1"/>
      <c r="AA11181" s="1"/>
      <c r="AB11181" s="1"/>
      <c r="AC11181" s="1"/>
    </row>
    <row r="11182" spans="1:29" ht="15" customHeight="1" x14ac:dyDescent="0.25">
      <c r="A11182" s="342"/>
      <c r="B11182" s="417"/>
      <c r="C11182" s="418"/>
      <c r="S11182" s="367"/>
      <c r="T11182" s="367"/>
      <c r="U11182" s="368"/>
      <c r="V11182" s="1"/>
      <c r="W11182" s="1"/>
      <c r="X11182" s="1"/>
      <c r="Y11182" s="1"/>
      <c r="Z11182" s="1"/>
      <c r="AA11182" s="1"/>
      <c r="AB11182" s="1"/>
      <c r="AC11182" s="1"/>
    </row>
    <row r="11183" spans="1:29" ht="15" customHeight="1" x14ac:dyDescent="0.25">
      <c r="A11183" s="342"/>
      <c r="B11183" s="417"/>
      <c r="C11183" s="418"/>
      <c r="S11183" s="367"/>
      <c r="T11183" s="367"/>
      <c r="U11183" s="368"/>
      <c r="V11183" s="1"/>
      <c r="W11183" s="1"/>
      <c r="X11183" s="1"/>
      <c r="Y11183" s="1"/>
      <c r="Z11183" s="1"/>
      <c r="AA11183" s="1"/>
      <c r="AB11183" s="1"/>
      <c r="AC11183" s="1"/>
    </row>
    <row r="11184" spans="1:29" ht="15" customHeight="1" x14ac:dyDescent="0.25">
      <c r="A11184" s="342"/>
      <c r="B11184" s="417"/>
      <c r="C11184" s="418"/>
      <c r="S11184" s="367"/>
      <c r="T11184" s="367"/>
      <c r="U11184" s="368"/>
      <c r="V11184" s="1"/>
      <c r="W11184" s="1"/>
      <c r="X11184" s="1"/>
      <c r="Y11184" s="1"/>
      <c r="Z11184" s="1"/>
      <c r="AA11184" s="1"/>
      <c r="AB11184" s="1"/>
      <c r="AC11184" s="1"/>
    </row>
    <row r="11185" spans="1:29" ht="15" customHeight="1" x14ac:dyDescent="0.25">
      <c r="A11185" s="342"/>
      <c r="B11185" s="417"/>
      <c r="C11185" s="418"/>
      <c r="S11185" s="367"/>
      <c r="T11185" s="367"/>
      <c r="U11185" s="368"/>
      <c r="V11185" s="1"/>
      <c r="W11185" s="1"/>
      <c r="X11185" s="1"/>
      <c r="Y11185" s="1"/>
      <c r="Z11185" s="1"/>
      <c r="AA11185" s="1"/>
      <c r="AB11185" s="1"/>
      <c r="AC11185" s="1"/>
    </row>
    <row r="11186" spans="1:29" ht="15" customHeight="1" x14ac:dyDescent="0.25">
      <c r="A11186" s="342"/>
      <c r="B11186" s="417"/>
      <c r="C11186" s="418"/>
      <c r="S11186" s="367"/>
      <c r="T11186" s="367"/>
      <c r="U11186" s="368"/>
      <c r="V11186" s="1"/>
      <c r="W11186" s="1"/>
      <c r="X11186" s="1"/>
      <c r="Y11186" s="1"/>
      <c r="Z11186" s="1"/>
      <c r="AA11186" s="1"/>
      <c r="AB11186" s="1"/>
      <c r="AC11186" s="1"/>
    </row>
    <row r="11187" spans="1:29" ht="15" customHeight="1" x14ac:dyDescent="0.25">
      <c r="A11187" s="342"/>
      <c r="B11187" s="417"/>
      <c r="C11187" s="418"/>
      <c r="S11187" s="367"/>
      <c r="T11187" s="367"/>
      <c r="U11187" s="368"/>
      <c r="V11187" s="1"/>
      <c r="W11187" s="1"/>
      <c r="X11187" s="1"/>
      <c r="Y11187" s="1"/>
      <c r="Z11187" s="1"/>
      <c r="AA11187" s="1"/>
      <c r="AB11187" s="1"/>
      <c r="AC11187" s="1"/>
    </row>
    <row r="11188" spans="1:29" ht="15" customHeight="1" x14ac:dyDescent="0.25">
      <c r="A11188" s="342"/>
      <c r="B11188" s="417"/>
      <c r="C11188" s="418"/>
      <c r="S11188" s="367"/>
      <c r="T11188" s="367"/>
      <c r="U11188" s="368"/>
      <c r="V11188" s="1"/>
      <c r="W11188" s="1"/>
      <c r="X11188" s="1"/>
      <c r="Y11188" s="1"/>
      <c r="Z11188" s="1"/>
      <c r="AA11188" s="1"/>
      <c r="AB11188" s="1"/>
      <c r="AC11188" s="1"/>
    </row>
    <row r="11189" spans="1:29" ht="15" customHeight="1" x14ac:dyDescent="0.25">
      <c r="A11189" s="342"/>
      <c r="B11189" s="417"/>
      <c r="C11189" s="418"/>
      <c r="S11189" s="367"/>
      <c r="T11189" s="367"/>
      <c r="U11189" s="368"/>
      <c r="V11189" s="1"/>
      <c r="W11189" s="1"/>
      <c r="X11189" s="1"/>
      <c r="Y11189" s="1"/>
      <c r="Z11189" s="1"/>
      <c r="AA11189" s="1"/>
      <c r="AB11189" s="1"/>
      <c r="AC11189" s="1"/>
    </row>
    <row r="11190" spans="1:29" ht="15" customHeight="1" x14ac:dyDescent="0.25">
      <c r="A11190" s="342"/>
      <c r="B11190" s="417"/>
      <c r="C11190" s="418"/>
      <c r="S11190" s="367"/>
      <c r="T11190" s="367"/>
      <c r="U11190" s="368"/>
      <c r="V11190" s="1"/>
      <c r="W11190" s="1"/>
      <c r="X11190" s="1"/>
      <c r="Y11190" s="1"/>
      <c r="Z11190" s="1"/>
      <c r="AA11190" s="1"/>
      <c r="AB11190" s="1"/>
      <c r="AC11190" s="1"/>
    </row>
    <row r="11191" spans="1:29" ht="15" customHeight="1" x14ac:dyDescent="0.25">
      <c r="A11191" s="342"/>
      <c r="B11191" s="417"/>
      <c r="C11191" s="418"/>
      <c r="S11191" s="367"/>
      <c r="T11191" s="367"/>
      <c r="U11191" s="368"/>
      <c r="V11191" s="1"/>
      <c r="W11191" s="1"/>
      <c r="X11191" s="1"/>
      <c r="Y11191" s="1"/>
      <c r="Z11191" s="1"/>
      <c r="AA11191" s="1"/>
      <c r="AB11191" s="1"/>
      <c r="AC11191" s="1"/>
    </row>
    <row r="11192" spans="1:29" ht="15" customHeight="1" x14ac:dyDescent="0.25">
      <c r="A11192" s="342"/>
      <c r="B11192" s="417"/>
      <c r="C11192" s="418"/>
      <c r="S11192" s="367"/>
      <c r="T11192" s="367"/>
      <c r="U11192" s="368"/>
      <c r="V11192" s="1"/>
      <c r="W11192" s="1"/>
      <c r="X11192" s="1"/>
      <c r="Y11192" s="1"/>
      <c r="Z11192" s="1"/>
      <c r="AA11192" s="1"/>
      <c r="AB11192" s="1"/>
      <c r="AC11192" s="1"/>
    </row>
    <row r="11193" spans="1:29" ht="15" customHeight="1" x14ac:dyDescent="0.25">
      <c r="A11193" s="342"/>
      <c r="B11193" s="417"/>
      <c r="C11193" s="418"/>
      <c r="S11193" s="367"/>
      <c r="T11193" s="367"/>
      <c r="U11193" s="368"/>
      <c r="V11193" s="1"/>
      <c r="W11193" s="1"/>
      <c r="X11193" s="1"/>
      <c r="Y11193" s="1"/>
      <c r="Z11193" s="1"/>
      <c r="AA11193" s="1"/>
      <c r="AB11193" s="1"/>
      <c r="AC11193" s="1"/>
    </row>
    <row r="11194" spans="1:29" ht="15" customHeight="1" x14ac:dyDescent="0.25">
      <c r="A11194" s="342"/>
      <c r="B11194" s="417"/>
      <c r="C11194" s="418"/>
      <c r="S11194" s="367"/>
      <c r="T11194" s="367"/>
      <c r="U11194" s="368"/>
      <c r="V11194" s="1"/>
      <c r="W11194" s="1"/>
      <c r="X11194" s="1"/>
      <c r="Y11194" s="1"/>
      <c r="Z11194" s="1"/>
      <c r="AA11194" s="1"/>
      <c r="AB11194" s="1"/>
      <c r="AC11194" s="1"/>
    </row>
    <row r="11195" spans="1:29" ht="15" customHeight="1" x14ac:dyDescent="0.25">
      <c r="A11195" s="342"/>
      <c r="B11195" s="417"/>
      <c r="C11195" s="418"/>
      <c r="S11195" s="367"/>
      <c r="T11195" s="367"/>
      <c r="U11195" s="368"/>
      <c r="V11195" s="1"/>
      <c r="W11195" s="1"/>
      <c r="X11195" s="1"/>
      <c r="Y11195" s="1"/>
      <c r="Z11195" s="1"/>
      <c r="AA11195" s="1"/>
      <c r="AB11195" s="1"/>
      <c r="AC11195" s="1"/>
    </row>
    <row r="11196" spans="1:29" ht="15" customHeight="1" x14ac:dyDescent="0.25">
      <c r="A11196" s="342"/>
      <c r="B11196" s="417"/>
      <c r="C11196" s="418"/>
      <c r="S11196" s="367"/>
      <c r="T11196" s="367"/>
      <c r="U11196" s="368"/>
      <c r="V11196" s="1"/>
      <c r="W11196" s="1"/>
      <c r="X11196" s="1"/>
      <c r="Y11196" s="1"/>
      <c r="Z11196" s="1"/>
      <c r="AA11196" s="1"/>
      <c r="AB11196" s="1"/>
      <c r="AC11196" s="1"/>
    </row>
    <row r="11197" spans="1:29" ht="15" customHeight="1" x14ac:dyDescent="0.25">
      <c r="A11197" s="342"/>
      <c r="B11197" s="417"/>
      <c r="C11197" s="418"/>
      <c r="S11197" s="367"/>
      <c r="T11197" s="367"/>
      <c r="U11197" s="368"/>
      <c r="V11197" s="1"/>
      <c r="W11197" s="1"/>
      <c r="X11197" s="1"/>
      <c r="Y11197" s="1"/>
      <c r="Z11197" s="1"/>
      <c r="AA11197" s="1"/>
      <c r="AB11197" s="1"/>
      <c r="AC11197" s="1"/>
    </row>
    <row r="11198" spans="1:29" ht="15" customHeight="1" x14ac:dyDescent="0.25">
      <c r="A11198" s="342"/>
      <c r="B11198" s="417"/>
      <c r="C11198" s="418"/>
      <c r="S11198" s="367"/>
      <c r="T11198" s="367"/>
      <c r="U11198" s="368"/>
      <c r="V11198" s="1"/>
      <c r="W11198" s="1"/>
      <c r="X11198" s="1"/>
      <c r="Y11198" s="1"/>
      <c r="Z11198" s="1"/>
      <c r="AA11198" s="1"/>
      <c r="AB11198" s="1"/>
      <c r="AC11198" s="1"/>
    </row>
    <row r="11199" spans="1:29" ht="15" customHeight="1" x14ac:dyDescent="0.25">
      <c r="A11199" s="342"/>
      <c r="B11199" s="417"/>
      <c r="C11199" s="418"/>
      <c r="S11199" s="367"/>
      <c r="T11199" s="367"/>
      <c r="U11199" s="368"/>
      <c r="V11199" s="1"/>
      <c r="W11199" s="1"/>
      <c r="X11199" s="1"/>
      <c r="Y11199" s="1"/>
      <c r="Z11199" s="1"/>
      <c r="AA11199" s="1"/>
      <c r="AB11199" s="1"/>
      <c r="AC11199" s="1"/>
    </row>
    <row r="11200" spans="1:29" ht="15" customHeight="1" x14ac:dyDescent="0.25">
      <c r="A11200" s="342"/>
      <c r="B11200" s="417"/>
      <c r="C11200" s="418"/>
      <c r="S11200" s="367"/>
      <c r="T11200" s="367"/>
      <c r="U11200" s="368"/>
      <c r="V11200" s="1"/>
      <c r="W11200" s="1"/>
      <c r="X11200" s="1"/>
      <c r="Y11200" s="1"/>
      <c r="Z11200" s="1"/>
      <c r="AA11200" s="1"/>
      <c r="AB11200" s="1"/>
      <c r="AC11200" s="1"/>
    </row>
    <row r="11201" spans="1:29" ht="15" customHeight="1" x14ac:dyDescent="0.25">
      <c r="A11201" s="342"/>
      <c r="B11201" s="417"/>
      <c r="C11201" s="418"/>
      <c r="S11201" s="367"/>
      <c r="T11201" s="367"/>
      <c r="U11201" s="368"/>
      <c r="V11201" s="1"/>
      <c r="W11201" s="1"/>
      <c r="X11201" s="1"/>
      <c r="Y11201" s="1"/>
      <c r="Z11201" s="1"/>
      <c r="AA11201" s="1"/>
      <c r="AB11201" s="1"/>
      <c r="AC11201" s="1"/>
    </row>
    <row r="11202" spans="1:29" ht="15" customHeight="1" x14ac:dyDescent="0.25">
      <c r="A11202" s="342"/>
      <c r="B11202" s="417"/>
      <c r="C11202" s="418"/>
      <c r="S11202" s="367"/>
      <c r="T11202" s="367"/>
      <c r="U11202" s="368"/>
      <c r="V11202" s="1"/>
      <c r="W11202" s="1"/>
      <c r="X11202" s="1"/>
      <c r="Y11202" s="1"/>
      <c r="Z11202" s="1"/>
      <c r="AA11202" s="1"/>
      <c r="AB11202" s="1"/>
      <c r="AC11202" s="1"/>
    </row>
    <row r="11203" spans="1:29" ht="15" customHeight="1" x14ac:dyDescent="0.25">
      <c r="A11203" s="342"/>
      <c r="B11203" s="417"/>
      <c r="C11203" s="418"/>
      <c r="S11203" s="367"/>
      <c r="T11203" s="367"/>
      <c r="U11203" s="368"/>
      <c r="V11203" s="1"/>
      <c r="W11203" s="1"/>
      <c r="X11203" s="1"/>
      <c r="Y11203" s="1"/>
      <c r="Z11203" s="1"/>
      <c r="AA11203" s="1"/>
      <c r="AB11203" s="1"/>
      <c r="AC11203" s="1"/>
    </row>
    <row r="11204" spans="1:29" ht="15" customHeight="1" x14ac:dyDescent="0.25">
      <c r="A11204" s="342"/>
      <c r="B11204" s="417"/>
      <c r="C11204" s="418"/>
      <c r="S11204" s="367"/>
      <c r="T11204" s="367"/>
      <c r="U11204" s="368"/>
      <c r="V11204" s="1"/>
      <c r="W11204" s="1"/>
      <c r="X11204" s="1"/>
      <c r="Y11204" s="1"/>
      <c r="Z11204" s="1"/>
      <c r="AA11204" s="1"/>
      <c r="AB11204" s="1"/>
      <c r="AC11204" s="1"/>
    </row>
    <row r="11205" spans="1:29" ht="15" customHeight="1" x14ac:dyDescent="0.25">
      <c r="A11205" s="342"/>
      <c r="B11205" s="417"/>
      <c r="C11205" s="418"/>
      <c r="S11205" s="367"/>
      <c r="T11205" s="367"/>
      <c r="U11205" s="368"/>
      <c r="V11205" s="1"/>
      <c r="W11205" s="1"/>
      <c r="X11205" s="1"/>
      <c r="Y11205" s="1"/>
      <c r="Z11205" s="1"/>
      <c r="AA11205" s="1"/>
      <c r="AB11205" s="1"/>
      <c r="AC11205" s="1"/>
    </row>
    <row r="11206" spans="1:29" ht="15" customHeight="1" x14ac:dyDescent="0.25">
      <c r="A11206" s="342"/>
      <c r="B11206" s="417"/>
      <c r="C11206" s="418"/>
      <c r="S11206" s="367"/>
      <c r="T11206" s="367"/>
      <c r="U11206" s="368"/>
      <c r="V11206" s="1"/>
      <c r="W11206" s="1"/>
      <c r="X11206" s="1"/>
      <c r="Y11206" s="1"/>
      <c r="Z11206" s="1"/>
      <c r="AA11206" s="1"/>
      <c r="AB11206" s="1"/>
      <c r="AC11206" s="1"/>
    </row>
    <row r="11207" spans="1:29" ht="15" customHeight="1" x14ac:dyDescent="0.25">
      <c r="A11207" s="342"/>
      <c r="B11207" s="417"/>
      <c r="C11207" s="418"/>
      <c r="S11207" s="367"/>
      <c r="T11207" s="367"/>
      <c r="U11207" s="368"/>
      <c r="V11207" s="1"/>
      <c r="W11207" s="1"/>
      <c r="X11207" s="1"/>
      <c r="Y11207" s="1"/>
      <c r="Z11207" s="1"/>
      <c r="AA11207" s="1"/>
      <c r="AB11207" s="1"/>
      <c r="AC11207" s="1"/>
    </row>
    <row r="11208" spans="1:29" ht="15" customHeight="1" x14ac:dyDescent="0.25">
      <c r="A11208" s="342"/>
      <c r="B11208" s="417"/>
      <c r="C11208" s="418"/>
      <c r="S11208" s="367"/>
      <c r="T11208" s="367"/>
      <c r="U11208" s="368"/>
      <c r="V11208" s="1"/>
      <c r="W11208" s="1"/>
      <c r="X11208" s="1"/>
      <c r="Y11208" s="1"/>
      <c r="Z11208" s="1"/>
      <c r="AA11208" s="1"/>
      <c r="AB11208" s="1"/>
      <c r="AC11208" s="1"/>
    </row>
    <row r="11209" spans="1:29" ht="15" customHeight="1" x14ac:dyDescent="0.25">
      <c r="A11209" s="342"/>
      <c r="B11209" s="417"/>
      <c r="C11209" s="418"/>
      <c r="S11209" s="367"/>
      <c r="T11209" s="367"/>
      <c r="U11209" s="368"/>
      <c r="V11209" s="1"/>
      <c r="W11209" s="1"/>
      <c r="X11209" s="1"/>
      <c r="Y11209" s="1"/>
      <c r="Z11209" s="1"/>
      <c r="AA11209" s="1"/>
      <c r="AB11209" s="1"/>
      <c r="AC11209" s="1"/>
    </row>
    <row r="11210" spans="1:29" ht="15" customHeight="1" x14ac:dyDescent="0.25">
      <c r="A11210" s="342"/>
      <c r="B11210" s="417"/>
      <c r="C11210" s="418"/>
      <c r="S11210" s="367"/>
      <c r="T11210" s="367"/>
      <c r="U11210" s="368"/>
      <c r="V11210" s="1"/>
      <c r="W11210" s="1"/>
      <c r="X11210" s="1"/>
      <c r="Y11210" s="1"/>
      <c r="Z11210" s="1"/>
      <c r="AA11210" s="1"/>
      <c r="AB11210" s="1"/>
      <c r="AC11210" s="1"/>
    </row>
    <row r="11211" spans="1:29" ht="15" customHeight="1" x14ac:dyDescent="0.25">
      <c r="A11211" s="342"/>
      <c r="B11211" s="417"/>
      <c r="C11211" s="418"/>
      <c r="S11211" s="367"/>
      <c r="T11211" s="367"/>
      <c r="U11211" s="368"/>
      <c r="V11211" s="1"/>
      <c r="W11211" s="1"/>
      <c r="X11211" s="1"/>
      <c r="Y11211" s="1"/>
      <c r="Z11211" s="1"/>
      <c r="AA11211" s="1"/>
      <c r="AB11211" s="1"/>
      <c r="AC11211" s="1"/>
    </row>
    <row r="11212" spans="1:29" ht="15" customHeight="1" x14ac:dyDescent="0.25">
      <c r="A11212" s="342"/>
      <c r="B11212" s="417"/>
      <c r="C11212" s="418"/>
      <c r="S11212" s="367"/>
      <c r="T11212" s="367"/>
      <c r="U11212" s="368"/>
      <c r="V11212" s="1"/>
      <c r="W11212" s="1"/>
      <c r="X11212" s="1"/>
      <c r="Y11212" s="1"/>
      <c r="Z11212" s="1"/>
      <c r="AA11212" s="1"/>
      <c r="AB11212" s="1"/>
      <c r="AC11212" s="1"/>
    </row>
    <row r="11213" spans="1:29" ht="15" customHeight="1" x14ac:dyDescent="0.25">
      <c r="A11213" s="342"/>
      <c r="B11213" s="417"/>
      <c r="C11213" s="418"/>
      <c r="S11213" s="367"/>
      <c r="T11213" s="367"/>
      <c r="U11213" s="368"/>
      <c r="V11213" s="1"/>
      <c r="W11213" s="1"/>
      <c r="X11213" s="1"/>
      <c r="Y11213" s="1"/>
      <c r="Z11213" s="1"/>
      <c r="AA11213" s="1"/>
      <c r="AB11213" s="1"/>
      <c r="AC11213" s="1"/>
    </row>
    <row r="11214" spans="1:29" ht="15" customHeight="1" x14ac:dyDescent="0.25">
      <c r="A11214" s="342"/>
      <c r="B11214" s="417"/>
      <c r="C11214" s="418"/>
      <c r="S11214" s="367"/>
      <c r="T11214" s="367"/>
      <c r="U11214" s="368"/>
      <c r="V11214" s="1"/>
      <c r="W11214" s="1"/>
      <c r="X11214" s="1"/>
      <c r="Y11214" s="1"/>
      <c r="Z11214" s="1"/>
      <c r="AA11214" s="1"/>
      <c r="AB11214" s="1"/>
      <c r="AC11214" s="1"/>
    </row>
    <row r="11215" spans="1:29" ht="15" customHeight="1" x14ac:dyDescent="0.25">
      <c r="A11215" s="342"/>
      <c r="B11215" s="417"/>
      <c r="C11215" s="418"/>
      <c r="S11215" s="367"/>
      <c r="T11215" s="367"/>
      <c r="U11215" s="368"/>
      <c r="V11215" s="1"/>
      <c r="W11215" s="1"/>
      <c r="X11215" s="1"/>
      <c r="Y11215" s="1"/>
      <c r="Z11215" s="1"/>
      <c r="AA11215" s="1"/>
      <c r="AB11215" s="1"/>
      <c r="AC11215" s="1"/>
    </row>
    <row r="11216" spans="1:29" ht="15" customHeight="1" x14ac:dyDescent="0.25">
      <c r="A11216" s="342"/>
      <c r="B11216" s="417"/>
      <c r="C11216" s="418"/>
      <c r="S11216" s="367"/>
      <c r="T11216" s="367"/>
      <c r="U11216" s="368"/>
      <c r="V11216" s="1"/>
      <c r="W11216" s="1"/>
      <c r="X11216" s="1"/>
      <c r="Y11216" s="1"/>
      <c r="Z11216" s="1"/>
      <c r="AA11216" s="1"/>
      <c r="AB11216" s="1"/>
      <c r="AC11216" s="1"/>
    </row>
    <row r="11217" spans="1:29" ht="15" customHeight="1" x14ac:dyDescent="0.25">
      <c r="A11217" s="342"/>
      <c r="B11217" s="417"/>
      <c r="C11217" s="418"/>
      <c r="S11217" s="367"/>
      <c r="T11217" s="367"/>
      <c r="U11217" s="368"/>
      <c r="V11217" s="1"/>
      <c r="W11217" s="1"/>
      <c r="X11217" s="1"/>
      <c r="Y11217" s="1"/>
      <c r="Z11217" s="1"/>
      <c r="AA11217" s="1"/>
      <c r="AB11217" s="1"/>
      <c r="AC11217" s="1"/>
    </row>
    <row r="11218" spans="1:29" ht="15" customHeight="1" x14ac:dyDescent="0.25">
      <c r="A11218" s="342"/>
      <c r="B11218" s="417"/>
      <c r="C11218" s="418"/>
      <c r="S11218" s="367"/>
      <c r="T11218" s="367"/>
      <c r="U11218" s="368"/>
      <c r="V11218" s="1"/>
      <c r="W11218" s="1"/>
      <c r="X11218" s="1"/>
      <c r="Y11218" s="1"/>
      <c r="Z11218" s="1"/>
      <c r="AA11218" s="1"/>
      <c r="AB11218" s="1"/>
      <c r="AC11218" s="1"/>
    </row>
    <row r="11219" spans="1:29" ht="15" customHeight="1" x14ac:dyDescent="0.25">
      <c r="A11219" s="342"/>
      <c r="B11219" s="417"/>
      <c r="C11219" s="418"/>
      <c r="S11219" s="367"/>
      <c r="T11219" s="367"/>
      <c r="U11219" s="368"/>
      <c r="V11219" s="1"/>
      <c r="W11219" s="1"/>
      <c r="X11219" s="1"/>
      <c r="Y11219" s="1"/>
      <c r="Z11219" s="1"/>
      <c r="AA11219" s="1"/>
      <c r="AB11219" s="1"/>
      <c r="AC11219" s="1"/>
    </row>
    <row r="11220" spans="1:29" ht="15" customHeight="1" x14ac:dyDescent="0.25">
      <c r="A11220" s="342"/>
      <c r="B11220" s="417"/>
      <c r="C11220" s="418"/>
      <c r="S11220" s="367"/>
      <c r="T11220" s="367"/>
      <c r="U11220" s="368"/>
      <c r="V11220" s="1"/>
      <c r="W11220" s="1"/>
      <c r="X11220" s="1"/>
      <c r="Y11220" s="1"/>
      <c r="Z11220" s="1"/>
      <c r="AA11220" s="1"/>
      <c r="AB11220" s="1"/>
      <c r="AC11220" s="1"/>
    </row>
    <row r="11221" spans="1:29" ht="15" customHeight="1" x14ac:dyDescent="0.25">
      <c r="A11221" s="342"/>
      <c r="B11221" s="417"/>
      <c r="C11221" s="418"/>
      <c r="S11221" s="367"/>
      <c r="T11221" s="367"/>
      <c r="U11221" s="368"/>
      <c r="V11221" s="1"/>
      <c r="W11221" s="1"/>
      <c r="X11221" s="1"/>
      <c r="Y11221" s="1"/>
      <c r="Z11221" s="1"/>
      <c r="AA11221" s="1"/>
      <c r="AB11221" s="1"/>
      <c r="AC11221" s="1"/>
    </row>
    <row r="11222" spans="1:29" ht="15" customHeight="1" x14ac:dyDescent="0.25">
      <c r="A11222" s="342"/>
      <c r="B11222" s="417"/>
      <c r="C11222" s="418"/>
      <c r="S11222" s="367"/>
      <c r="T11222" s="367"/>
      <c r="U11222" s="368"/>
      <c r="V11222" s="1"/>
      <c r="W11222" s="1"/>
      <c r="X11222" s="1"/>
      <c r="Y11222" s="1"/>
      <c r="Z11222" s="1"/>
      <c r="AA11222" s="1"/>
      <c r="AB11222" s="1"/>
      <c r="AC11222" s="1"/>
    </row>
    <row r="11223" spans="1:29" ht="15" customHeight="1" x14ac:dyDescent="0.25">
      <c r="A11223" s="342"/>
      <c r="B11223" s="417"/>
      <c r="C11223" s="418"/>
      <c r="S11223" s="367"/>
      <c r="T11223" s="367"/>
      <c r="U11223" s="368"/>
      <c r="V11223" s="1"/>
      <c r="W11223" s="1"/>
      <c r="X11223" s="1"/>
      <c r="Y11223" s="1"/>
      <c r="Z11223" s="1"/>
      <c r="AA11223" s="1"/>
      <c r="AB11223" s="1"/>
      <c r="AC11223" s="1"/>
    </row>
    <row r="11224" spans="1:29" ht="15" customHeight="1" x14ac:dyDescent="0.25">
      <c r="A11224" s="342"/>
      <c r="B11224" s="417"/>
      <c r="C11224" s="418"/>
      <c r="S11224" s="367"/>
      <c r="T11224" s="367"/>
      <c r="U11224" s="368"/>
      <c r="V11224" s="1"/>
      <c r="W11224" s="1"/>
      <c r="X11224" s="1"/>
      <c r="Y11224" s="1"/>
      <c r="Z11224" s="1"/>
      <c r="AA11224" s="1"/>
      <c r="AB11224" s="1"/>
      <c r="AC11224" s="1"/>
    </row>
    <row r="11225" spans="1:29" ht="15" customHeight="1" x14ac:dyDescent="0.25">
      <c r="A11225" s="342"/>
      <c r="B11225" s="417"/>
      <c r="C11225" s="418"/>
      <c r="S11225" s="367"/>
      <c r="T11225" s="367"/>
      <c r="U11225" s="368"/>
      <c r="V11225" s="1"/>
      <c r="W11225" s="1"/>
      <c r="X11225" s="1"/>
      <c r="Y11225" s="1"/>
      <c r="Z11225" s="1"/>
      <c r="AA11225" s="1"/>
      <c r="AB11225" s="1"/>
      <c r="AC11225" s="1"/>
    </row>
    <row r="11226" spans="1:29" ht="15" customHeight="1" x14ac:dyDescent="0.25">
      <c r="A11226" s="342"/>
      <c r="B11226" s="417"/>
      <c r="C11226" s="418"/>
      <c r="S11226" s="367"/>
      <c r="T11226" s="367"/>
      <c r="U11226" s="368"/>
      <c r="V11226" s="1"/>
      <c r="W11226" s="1"/>
      <c r="X11226" s="1"/>
      <c r="Y11226" s="1"/>
      <c r="Z11226" s="1"/>
      <c r="AA11226" s="1"/>
      <c r="AB11226" s="1"/>
      <c r="AC11226" s="1"/>
    </row>
    <row r="11227" spans="1:29" ht="15" customHeight="1" x14ac:dyDescent="0.25">
      <c r="A11227" s="342"/>
      <c r="B11227" s="417"/>
      <c r="C11227" s="418"/>
      <c r="S11227" s="367"/>
      <c r="T11227" s="367"/>
      <c r="U11227" s="368"/>
      <c r="V11227" s="1"/>
      <c r="W11227" s="1"/>
      <c r="X11227" s="1"/>
      <c r="Y11227" s="1"/>
      <c r="Z11227" s="1"/>
      <c r="AA11227" s="1"/>
      <c r="AB11227" s="1"/>
      <c r="AC11227" s="1"/>
    </row>
    <row r="11228" spans="1:29" ht="15" customHeight="1" x14ac:dyDescent="0.25">
      <c r="A11228" s="342"/>
      <c r="B11228" s="417"/>
      <c r="C11228" s="418"/>
      <c r="S11228" s="367"/>
      <c r="T11228" s="367"/>
      <c r="U11228" s="368"/>
      <c r="V11228" s="1"/>
      <c r="W11228" s="1"/>
      <c r="X11228" s="1"/>
      <c r="Y11228" s="1"/>
      <c r="Z11228" s="1"/>
      <c r="AA11228" s="1"/>
      <c r="AB11228" s="1"/>
      <c r="AC11228" s="1"/>
    </row>
    <row r="11229" spans="1:29" ht="15" customHeight="1" x14ac:dyDescent="0.25">
      <c r="A11229" s="342"/>
      <c r="B11229" s="417"/>
      <c r="C11229" s="418"/>
      <c r="S11229" s="367"/>
      <c r="T11229" s="367"/>
      <c r="U11229" s="368"/>
      <c r="V11229" s="1"/>
      <c r="W11229" s="1"/>
      <c r="X11229" s="1"/>
      <c r="Y11229" s="1"/>
      <c r="Z11229" s="1"/>
      <c r="AA11229" s="1"/>
      <c r="AB11229" s="1"/>
      <c r="AC11229" s="1"/>
    </row>
    <row r="11230" spans="1:29" ht="15" customHeight="1" x14ac:dyDescent="0.25">
      <c r="A11230" s="342"/>
      <c r="B11230" s="417"/>
      <c r="C11230" s="418"/>
      <c r="S11230" s="367"/>
      <c r="T11230" s="367"/>
      <c r="U11230" s="368"/>
      <c r="V11230" s="1"/>
      <c r="W11230" s="1"/>
      <c r="X11230" s="1"/>
      <c r="Y11230" s="1"/>
      <c r="Z11230" s="1"/>
      <c r="AA11230" s="1"/>
      <c r="AB11230" s="1"/>
      <c r="AC11230" s="1"/>
    </row>
    <row r="11231" spans="1:29" ht="15" customHeight="1" x14ac:dyDescent="0.25">
      <c r="A11231" s="342"/>
      <c r="B11231" s="417"/>
      <c r="C11231" s="418"/>
      <c r="S11231" s="367"/>
      <c r="T11231" s="367"/>
      <c r="U11231" s="368"/>
      <c r="V11231" s="1"/>
      <c r="W11231" s="1"/>
      <c r="X11231" s="1"/>
      <c r="Y11231" s="1"/>
      <c r="Z11231" s="1"/>
      <c r="AA11231" s="1"/>
      <c r="AB11231" s="1"/>
      <c r="AC11231" s="1"/>
    </row>
    <row r="11232" spans="1:29" ht="15" customHeight="1" x14ac:dyDescent="0.25">
      <c r="A11232" s="342"/>
      <c r="B11232" s="417"/>
      <c r="C11232" s="418"/>
      <c r="S11232" s="367"/>
      <c r="T11232" s="367"/>
      <c r="U11232" s="368"/>
      <c r="V11232" s="1"/>
      <c r="W11232" s="1"/>
      <c r="X11232" s="1"/>
      <c r="Y11232" s="1"/>
      <c r="Z11232" s="1"/>
      <c r="AA11232" s="1"/>
      <c r="AB11232" s="1"/>
      <c r="AC11232" s="1"/>
    </row>
    <row r="11233" spans="1:29" ht="15" customHeight="1" x14ac:dyDescent="0.25">
      <c r="A11233" s="342"/>
      <c r="B11233" s="417"/>
      <c r="C11233" s="418"/>
      <c r="S11233" s="367"/>
      <c r="T11233" s="367"/>
      <c r="U11233" s="368"/>
      <c r="V11233" s="1"/>
      <c r="W11233" s="1"/>
      <c r="X11233" s="1"/>
      <c r="Y11233" s="1"/>
      <c r="Z11233" s="1"/>
      <c r="AA11233" s="1"/>
      <c r="AB11233" s="1"/>
      <c r="AC11233" s="1"/>
    </row>
    <row r="11234" spans="1:29" ht="15" customHeight="1" x14ac:dyDescent="0.25">
      <c r="A11234" s="342"/>
      <c r="B11234" s="417"/>
      <c r="C11234" s="418"/>
      <c r="S11234" s="367"/>
      <c r="T11234" s="367"/>
      <c r="U11234" s="368"/>
      <c r="V11234" s="1"/>
      <c r="W11234" s="1"/>
      <c r="X11234" s="1"/>
      <c r="Y11234" s="1"/>
      <c r="Z11234" s="1"/>
      <c r="AA11234" s="1"/>
      <c r="AB11234" s="1"/>
      <c r="AC11234" s="1"/>
    </row>
    <row r="11235" spans="1:29" ht="15" customHeight="1" x14ac:dyDescent="0.25">
      <c r="A11235" s="342"/>
      <c r="B11235" s="417"/>
      <c r="C11235" s="418"/>
      <c r="S11235" s="367"/>
      <c r="T11235" s="367"/>
      <c r="U11235" s="368"/>
      <c r="V11235" s="1"/>
      <c r="W11235" s="1"/>
      <c r="X11235" s="1"/>
      <c r="Y11235" s="1"/>
      <c r="Z11235" s="1"/>
      <c r="AA11235" s="1"/>
      <c r="AB11235" s="1"/>
      <c r="AC11235" s="1"/>
    </row>
    <row r="11236" spans="1:29" ht="15" customHeight="1" x14ac:dyDescent="0.25">
      <c r="A11236" s="342"/>
      <c r="B11236" s="417"/>
      <c r="C11236" s="418"/>
      <c r="S11236" s="367"/>
      <c r="T11236" s="367"/>
      <c r="U11236" s="368"/>
      <c r="V11236" s="1"/>
      <c r="W11236" s="1"/>
      <c r="X11236" s="1"/>
      <c r="Y11236" s="1"/>
      <c r="Z11236" s="1"/>
      <c r="AA11236" s="1"/>
      <c r="AB11236" s="1"/>
      <c r="AC11236" s="1"/>
    </row>
    <row r="11237" spans="1:29" ht="15" customHeight="1" x14ac:dyDescent="0.25">
      <c r="A11237" s="342"/>
      <c r="B11237" s="417"/>
      <c r="C11237" s="418"/>
      <c r="S11237" s="367"/>
      <c r="T11237" s="367"/>
      <c r="U11237" s="368"/>
      <c r="V11237" s="1"/>
      <c r="W11237" s="1"/>
      <c r="X11237" s="1"/>
      <c r="Y11237" s="1"/>
      <c r="Z11237" s="1"/>
      <c r="AA11237" s="1"/>
      <c r="AB11237" s="1"/>
      <c r="AC11237" s="1"/>
    </row>
    <row r="11238" spans="1:29" ht="15" customHeight="1" x14ac:dyDescent="0.25">
      <c r="A11238" s="342"/>
      <c r="B11238" s="417"/>
      <c r="C11238" s="418"/>
      <c r="S11238" s="367"/>
      <c r="T11238" s="367"/>
      <c r="U11238" s="368"/>
      <c r="V11238" s="1"/>
      <c r="W11238" s="1"/>
      <c r="X11238" s="1"/>
      <c r="Y11238" s="1"/>
      <c r="Z11238" s="1"/>
      <c r="AA11238" s="1"/>
      <c r="AB11238" s="1"/>
      <c r="AC11238" s="1"/>
    </row>
    <row r="11239" spans="1:29" ht="15" customHeight="1" x14ac:dyDescent="0.25">
      <c r="A11239" s="342"/>
      <c r="B11239" s="417"/>
      <c r="C11239" s="418"/>
      <c r="S11239" s="367"/>
      <c r="T11239" s="367"/>
      <c r="U11239" s="368"/>
      <c r="V11239" s="1"/>
      <c r="W11239" s="1"/>
      <c r="X11239" s="1"/>
      <c r="Y11239" s="1"/>
      <c r="Z11239" s="1"/>
      <c r="AA11239" s="1"/>
      <c r="AB11239" s="1"/>
      <c r="AC11239" s="1"/>
    </row>
    <row r="11240" spans="1:29" ht="15" customHeight="1" x14ac:dyDescent="0.25">
      <c r="A11240" s="342"/>
      <c r="B11240" s="417"/>
      <c r="C11240" s="418"/>
      <c r="S11240" s="367"/>
      <c r="T11240" s="367"/>
      <c r="U11240" s="368"/>
      <c r="V11240" s="1"/>
      <c r="W11240" s="1"/>
      <c r="X11240" s="1"/>
      <c r="Y11240" s="1"/>
      <c r="Z11240" s="1"/>
      <c r="AA11240" s="1"/>
      <c r="AB11240" s="1"/>
      <c r="AC11240" s="1"/>
    </row>
    <row r="11241" spans="1:29" ht="15" customHeight="1" x14ac:dyDescent="0.25">
      <c r="A11241" s="342"/>
      <c r="B11241" s="417"/>
      <c r="C11241" s="418"/>
      <c r="S11241" s="367"/>
      <c r="T11241" s="367"/>
      <c r="U11241" s="368"/>
      <c r="V11241" s="1"/>
      <c r="W11241" s="1"/>
      <c r="X11241" s="1"/>
      <c r="Y11241" s="1"/>
      <c r="Z11241" s="1"/>
      <c r="AA11241" s="1"/>
      <c r="AB11241" s="1"/>
      <c r="AC11241" s="1"/>
    </row>
    <row r="11242" spans="1:29" ht="15" customHeight="1" x14ac:dyDescent="0.25">
      <c r="A11242" s="342"/>
      <c r="B11242" s="417"/>
      <c r="C11242" s="418"/>
      <c r="S11242" s="367"/>
      <c r="T11242" s="367"/>
      <c r="U11242" s="368"/>
      <c r="V11242" s="1"/>
      <c r="W11242" s="1"/>
      <c r="X11242" s="1"/>
      <c r="Y11242" s="1"/>
      <c r="Z11242" s="1"/>
      <c r="AA11242" s="1"/>
      <c r="AB11242" s="1"/>
      <c r="AC11242" s="1"/>
    </row>
    <row r="11243" spans="1:29" ht="15" customHeight="1" x14ac:dyDescent="0.25">
      <c r="A11243" s="342"/>
      <c r="B11243" s="417"/>
      <c r="C11243" s="418"/>
      <c r="S11243" s="367"/>
      <c r="T11243" s="367"/>
      <c r="U11243" s="368"/>
      <c r="V11243" s="1"/>
      <c r="W11243" s="1"/>
      <c r="X11243" s="1"/>
      <c r="Y11243" s="1"/>
      <c r="Z11243" s="1"/>
      <c r="AA11243" s="1"/>
      <c r="AB11243" s="1"/>
      <c r="AC11243" s="1"/>
    </row>
    <row r="11244" spans="1:29" ht="15" customHeight="1" x14ac:dyDescent="0.25">
      <c r="A11244" s="342"/>
      <c r="B11244" s="417"/>
      <c r="C11244" s="418"/>
      <c r="S11244" s="367"/>
      <c r="T11244" s="367"/>
      <c r="U11244" s="368"/>
      <c r="V11244" s="1"/>
      <c r="W11244" s="1"/>
      <c r="X11244" s="1"/>
      <c r="Y11244" s="1"/>
      <c r="Z11244" s="1"/>
      <c r="AA11244" s="1"/>
      <c r="AB11244" s="1"/>
      <c r="AC11244" s="1"/>
    </row>
    <row r="11245" spans="1:29" ht="15" customHeight="1" x14ac:dyDescent="0.25">
      <c r="A11245" s="342"/>
      <c r="B11245" s="417"/>
      <c r="C11245" s="418"/>
      <c r="S11245" s="367"/>
      <c r="T11245" s="367"/>
      <c r="U11245" s="368"/>
      <c r="V11245" s="1"/>
      <c r="W11245" s="1"/>
      <c r="X11245" s="1"/>
      <c r="Y11245" s="1"/>
      <c r="Z11245" s="1"/>
      <c r="AA11245" s="1"/>
      <c r="AB11245" s="1"/>
      <c r="AC11245" s="1"/>
    </row>
    <row r="11246" spans="1:29" ht="15" customHeight="1" x14ac:dyDescent="0.25">
      <c r="A11246" s="342"/>
      <c r="B11246" s="417"/>
      <c r="C11246" s="418"/>
      <c r="S11246" s="367"/>
      <c r="T11246" s="367"/>
      <c r="U11246" s="368"/>
      <c r="V11246" s="1"/>
      <c r="W11246" s="1"/>
      <c r="X11246" s="1"/>
      <c r="Y11246" s="1"/>
      <c r="Z11246" s="1"/>
      <c r="AA11246" s="1"/>
      <c r="AB11246" s="1"/>
      <c r="AC11246" s="1"/>
    </row>
    <row r="11247" spans="1:29" ht="15" customHeight="1" x14ac:dyDescent="0.25">
      <c r="A11247" s="342"/>
      <c r="B11247" s="417"/>
      <c r="C11247" s="418"/>
      <c r="S11247" s="367"/>
      <c r="T11247" s="367"/>
      <c r="U11247" s="368"/>
      <c r="V11247" s="1"/>
      <c r="W11247" s="1"/>
      <c r="X11247" s="1"/>
      <c r="Y11247" s="1"/>
      <c r="Z11247" s="1"/>
      <c r="AA11247" s="1"/>
      <c r="AB11247" s="1"/>
      <c r="AC11247" s="1"/>
    </row>
    <row r="11248" spans="1:29" ht="15" customHeight="1" x14ac:dyDescent="0.25">
      <c r="A11248" s="342"/>
      <c r="B11248" s="417"/>
      <c r="C11248" s="418"/>
      <c r="S11248" s="367"/>
      <c r="T11248" s="367"/>
      <c r="U11248" s="368"/>
      <c r="V11248" s="1"/>
      <c r="W11248" s="1"/>
      <c r="X11248" s="1"/>
      <c r="Y11248" s="1"/>
      <c r="Z11248" s="1"/>
      <c r="AA11248" s="1"/>
      <c r="AB11248" s="1"/>
      <c r="AC11248" s="1"/>
    </row>
    <row r="11249" spans="1:29" ht="15" customHeight="1" x14ac:dyDescent="0.25">
      <c r="A11249" s="342"/>
      <c r="B11249" s="417"/>
      <c r="C11249" s="418"/>
      <c r="S11249" s="367"/>
      <c r="T11249" s="367"/>
      <c r="U11249" s="368"/>
      <c r="V11249" s="1"/>
      <c r="W11249" s="1"/>
      <c r="X11249" s="1"/>
      <c r="Y11249" s="1"/>
      <c r="Z11249" s="1"/>
      <c r="AA11249" s="1"/>
      <c r="AB11249" s="1"/>
      <c r="AC11249" s="1"/>
    </row>
    <row r="11250" spans="1:29" ht="15" customHeight="1" x14ac:dyDescent="0.25">
      <c r="A11250" s="342"/>
      <c r="B11250" s="417"/>
      <c r="C11250" s="418"/>
      <c r="S11250" s="367"/>
      <c r="T11250" s="367"/>
      <c r="U11250" s="368"/>
      <c r="V11250" s="1"/>
      <c r="W11250" s="1"/>
      <c r="X11250" s="1"/>
      <c r="Y11250" s="1"/>
      <c r="Z11250" s="1"/>
      <c r="AA11250" s="1"/>
      <c r="AB11250" s="1"/>
      <c r="AC11250" s="1"/>
    </row>
    <row r="11251" spans="1:29" ht="15" customHeight="1" x14ac:dyDescent="0.25">
      <c r="A11251" s="342"/>
      <c r="B11251" s="417"/>
      <c r="C11251" s="418"/>
      <c r="S11251" s="367"/>
      <c r="T11251" s="367"/>
      <c r="U11251" s="368"/>
      <c r="V11251" s="1"/>
      <c r="W11251" s="1"/>
      <c r="X11251" s="1"/>
      <c r="Y11251" s="1"/>
      <c r="Z11251" s="1"/>
      <c r="AA11251" s="1"/>
      <c r="AB11251" s="1"/>
      <c r="AC11251" s="1"/>
    </row>
    <row r="11252" spans="1:29" ht="15" customHeight="1" x14ac:dyDescent="0.25">
      <c r="A11252" s="342"/>
      <c r="B11252" s="417"/>
      <c r="C11252" s="418"/>
      <c r="S11252" s="367"/>
      <c r="T11252" s="367"/>
      <c r="U11252" s="368"/>
      <c r="V11252" s="1"/>
      <c r="W11252" s="1"/>
      <c r="X11252" s="1"/>
      <c r="Y11252" s="1"/>
      <c r="Z11252" s="1"/>
      <c r="AA11252" s="1"/>
      <c r="AB11252" s="1"/>
      <c r="AC11252" s="1"/>
    </row>
    <row r="11253" spans="1:29" ht="15" customHeight="1" x14ac:dyDescent="0.25">
      <c r="A11253" s="342"/>
      <c r="B11253" s="417"/>
      <c r="C11253" s="418"/>
      <c r="S11253" s="367"/>
      <c r="T11253" s="367"/>
      <c r="U11253" s="368"/>
      <c r="V11253" s="1"/>
      <c r="W11253" s="1"/>
      <c r="X11253" s="1"/>
      <c r="Y11253" s="1"/>
      <c r="Z11253" s="1"/>
      <c r="AA11253" s="1"/>
      <c r="AB11253" s="1"/>
      <c r="AC11253" s="1"/>
    </row>
    <row r="11254" spans="1:29" ht="15" customHeight="1" x14ac:dyDescent="0.25">
      <c r="A11254" s="342"/>
      <c r="B11254" s="417"/>
      <c r="C11254" s="418"/>
      <c r="S11254" s="367"/>
      <c r="T11254" s="367"/>
      <c r="U11254" s="368"/>
      <c r="V11254" s="1"/>
      <c r="W11254" s="1"/>
      <c r="X11254" s="1"/>
      <c r="Y11254" s="1"/>
      <c r="Z11254" s="1"/>
      <c r="AA11254" s="1"/>
      <c r="AB11254" s="1"/>
      <c r="AC11254" s="1"/>
    </row>
    <row r="11255" spans="1:29" ht="15" customHeight="1" x14ac:dyDescent="0.25">
      <c r="A11255" s="342"/>
      <c r="B11255" s="417"/>
      <c r="C11255" s="418"/>
      <c r="S11255" s="367"/>
      <c r="T11255" s="367"/>
      <c r="U11255" s="368"/>
      <c r="V11255" s="1"/>
      <c r="W11255" s="1"/>
      <c r="X11255" s="1"/>
      <c r="Y11255" s="1"/>
      <c r="Z11255" s="1"/>
      <c r="AA11255" s="1"/>
      <c r="AB11255" s="1"/>
      <c r="AC11255" s="1"/>
    </row>
    <row r="11256" spans="1:29" ht="15" customHeight="1" x14ac:dyDescent="0.25">
      <c r="A11256" s="342"/>
      <c r="B11256" s="417"/>
      <c r="C11256" s="418"/>
      <c r="S11256" s="367"/>
      <c r="T11256" s="367"/>
      <c r="U11256" s="368"/>
      <c r="V11256" s="1"/>
      <c r="W11256" s="1"/>
      <c r="X11256" s="1"/>
      <c r="Y11256" s="1"/>
      <c r="Z11256" s="1"/>
      <c r="AA11256" s="1"/>
      <c r="AB11256" s="1"/>
      <c r="AC11256" s="1"/>
    </row>
    <row r="11257" spans="1:29" ht="15" customHeight="1" x14ac:dyDescent="0.25">
      <c r="A11257" s="342"/>
      <c r="B11257" s="417"/>
      <c r="C11257" s="418"/>
      <c r="S11257" s="367"/>
      <c r="T11257" s="367"/>
      <c r="U11257" s="368"/>
      <c r="V11257" s="1"/>
      <c r="W11257" s="1"/>
      <c r="X11257" s="1"/>
      <c r="Y11257" s="1"/>
      <c r="Z11257" s="1"/>
      <c r="AA11257" s="1"/>
      <c r="AB11257" s="1"/>
      <c r="AC11257" s="1"/>
    </row>
    <row r="11258" spans="1:29" ht="15" customHeight="1" x14ac:dyDescent="0.25">
      <c r="A11258" s="342"/>
      <c r="B11258" s="417"/>
      <c r="C11258" s="418"/>
      <c r="S11258" s="367"/>
      <c r="T11258" s="367"/>
      <c r="U11258" s="368"/>
      <c r="V11258" s="1"/>
      <c r="W11258" s="1"/>
      <c r="X11258" s="1"/>
      <c r="Y11258" s="1"/>
      <c r="Z11258" s="1"/>
      <c r="AA11258" s="1"/>
      <c r="AB11258" s="1"/>
      <c r="AC11258" s="1"/>
    </row>
    <row r="11259" spans="1:29" ht="15" customHeight="1" x14ac:dyDescent="0.25">
      <c r="A11259" s="342"/>
      <c r="B11259" s="417"/>
      <c r="C11259" s="418"/>
      <c r="S11259" s="367"/>
      <c r="T11259" s="367"/>
      <c r="U11259" s="368"/>
      <c r="V11259" s="1"/>
      <c r="W11259" s="1"/>
      <c r="X11259" s="1"/>
      <c r="Y11259" s="1"/>
      <c r="Z11259" s="1"/>
      <c r="AA11259" s="1"/>
      <c r="AB11259" s="1"/>
      <c r="AC11259" s="1"/>
    </row>
    <row r="11260" spans="1:29" ht="15" customHeight="1" x14ac:dyDescent="0.25">
      <c r="A11260" s="342"/>
      <c r="B11260" s="417"/>
      <c r="C11260" s="418"/>
      <c r="S11260" s="367"/>
      <c r="T11260" s="367"/>
      <c r="U11260" s="368"/>
      <c r="V11260" s="1"/>
      <c r="W11260" s="1"/>
      <c r="X11260" s="1"/>
      <c r="Y11260" s="1"/>
      <c r="Z11260" s="1"/>
      <c r="AA11260" s="1"/>
      <c r="AB11260" s="1"/>
      <c r="AC11260" s="1"/>
    </row>
    <row r="11261" spans="1:29" ht="15" customHeight="1" x14ac:dyDescent="0.25">
      <c r="A11261" s="342"/>
      <c r="B11261" s="417"/>
      <c r="C11261" s="418"/>
      <c r="S11261" s="367"/>
      <c r="T11261" s="367"/>
      <c r="U11261" s="368"/>
      <c r="V11261" s="1"/>
      <c r="W11261" s="1"/>
      <c r="X11261" s="1"/>
      <c r="Y11261" s="1"/>
      <c r="Z11261" s="1"/>
      <c r="AA11261" s="1"/>
      <c r="AB11261" s="1"/>
      <c r="AC11261" s="1"/>
    </row>
    <row r="11262" spans="1:29" ht="15" customHeight="1" x14ac:dyDescent="0.25">
      <c r="A11262" s="342"/>
      <c r="B11262" s="417"/>
      <c r="C11262" s="418"/>
      <c r="S11262" s="367"/>
      <c r="T11262" s="367"/>
      <c r="U11262" s="368"/>
      <c r="V11262" s="1"/>
      <c r="W11262" s="1"/>
      <c r="X11262" s="1"/>
      <c r="Y11262" s="1"/>
      <c r="Z11262" s="1"/>
      <c r="AA11262" s="1"/>
      <c r="AB11262" s="1"/>
      <c r="AC11262" s="1"/>
    </row>
    <row r="11263" spans="1:29" ht="15" customHeight="1" x14ac:dyDescent="0.25">
      <c r="A11263" s="342"/>
      <c r="B11263" s="417"/>
      <c r="C11263" s="418"/>
      <c r="S11263" s="367"/>
      <c r="T11263" s="367"/>
      <c r="U11263" s="368"/>
      <c r="V11263" s="1"/>
      <c r="W11263" s="1"/>
      <c r="X11263" s="1"/>
      <c r="Y11263" s="1"/>
      <c r="Z11263" s="1"/>
      <c r="AA11263" s="1"/>
      <c r="AB11263" s="1"/>
      <c r="AC11263" s="1"/>
    </row>
    <row r="11264" spans="1:29" ht="15" customHeight="1" x14ac:dyDescent="0.25">
      <c r="A11264" s="342"/>
      <c r="B11264" s="417"/>
      <c r="C11264" s="418"/>
      <c r="S11264" s="367"/>
      <c r="T11264" s="367"/>
      <c r="U11264" s="368"/>
      <c r="V11264" s="1"/>
      <c r="W11264" s="1"/>
      <c r="X11264" s="1"/>
      <c r="Y11264" s="1"/>
      <c r="Z11264" s="1"/>
      <c r="AA11264" s="1"/>
      <c r="AB11264" s="1"/>
      <c r="AC11264" s="1"/>
    </row>
    <row r="11265" spans="1:29" ht="15" customHeight="1" x14ac:dyDescent="0.25">
      <c r="A11265" s="342"/>
      <c r="B11265" s="417"/>
      <c r="C11265" s="418"/>
      <c r="S11265" s="367"/>
      <c r="T11265" s="367"/>
      <c r="U11265" s="368"/>
      <c r="V11265" s="1"/>
      <c r="W11265" s="1"/>
      <c r="X11265" s="1"/>
      <c r="Y11265" s="1"/>
      <c r="Z11265" s="1"/>
      <c r="AA11265" s="1"/>
      <c r="AB11265" s="1"/>
      <c r="AC11265" s="1"/>
    </row>
    <row r="11266" spans="1:29" ht="15" customHeight="1" x14ac:dyDescent="0.25">
      <c r="A11266" s="342"/>
      <c r="B11266" s="417"/>
      <c r="C11266" s="418"/>
      <c r="S11266" s="367"/>
      <c r="T11266" s="367"/>
      <c r="U11266" s="368"/>
      <c r="V11266" s="1"/>
      <c r="W11266" s="1"/>
      <c r="X11266" s="1"/>
      <c r="Y11266" s="1"/>
      <c r="Z11266" s="1"/>
      <c r="AA11266" s="1"/>
      <c r="AB11266" s="1"/>
      <c r="AC11266" s="1"/>
    </row>
    <row r="11267" spans="1:29" ht="15" customHeight="1" x14ac:dyDescent="0.25">
      <c r="A11267" s="342"/>
      <c r="B11267" s="417"/>
      <c r="C11267" s="418"/>
      <c r="S11267" s="367"/>
      <c r="T11267" s="367"/>
      <c r="U11267" s="368"/>
      <c r="V11267" s="1"/>
      <c r="W11267" s="1"/>
      <c r="X11267" s="1"/>
      <c r="Y11267" s="1"/>
      <c r="Z11267" s="1"/>
      <c r="AA11267" s="1"/>
      <c r="AB11267" s="1"/>
      <c r="AC11267" s="1"/>
    </row>
    <row r="11268" spans="1:29" ht="15" customHeight="1" x14ac:dyDescent="0.25">
      <c r="A11268" s="342"/>
      <c r="B11268" s="417"/>
      <c r="C11268" s="418"/>
      <c r="S11268" s="367"/>
      <c r="T11268" s="367"/>
      <c r="U11268" s="368"/>
      <c r="V11268" s="1"/>
      <c r="W11268" s="1"/>
      <c r="X11268" s="1"/>
      <c r="Y11268" s="1"/>
      <c r="Z11268" s="1"/>
      <c r="AA11268" s="1"/>
      <c r="AB11268" s="1"/>
      <c r="AC11268" s="1"/>
    </row>
    <row r="11269" spans="1:29" ht="15" customHeight="1" x14ac:dyDescent="0.25">
      <c r="A11269" s="342"/>
      <c r="B11269" s="417"/>
      <c r="C11269" s="418"/>
      <c r="S11269" s="367"/>
      <c r="T11269" s="367"/>
      <c r="U11269" s="368"/>
      <c r="V11269" s="1"/>
      <c r="W11269" s="1"/>
      <c r="X11269" s="1"/>
      <c r="Y11269" s="1"/>
      <c r="Z11269" s="1"/>
      <c r="AA11269" s="1"/>
      <c r="AB11269" s="1"/>
      <c r="AC11269" s="1"/>
    </row>
    <row r="11270" spans="1:29" ht="15" customHeight="1" x14ac:dyDescent="0.25">
      <c r="A11270" s="342"/>
      <c r="B11270" s="417"/>
      <c r="C11270" s="418"/>
      <c r="S11270" s="367"/>
      <c r="T11270" s="367"/>
      <c r="U11270" s="368"/>
      <c r="V11270" s="1"/>
      <c r="W11270" s="1"/>
      <c r="X11270" s="1"/>
      <c r="Y11270" s="1"/>
      <c r="Z11270" s="1"/>
      <c r="AA11270" s="1"/>
      <c r="AB11270" s="1"/>
      <c r="AC11270" s="1"/>
    </row>
    <row r="11271" spans="1:29" ht="15" customHeight="1" x14ac:dyDescent="0.25">
      <c r="A11271" s="342"/>
      <c r="B11271" s="417"/>
      <c r="C11271" s="418"/>
      <c r="S11271" s="367"/>
      <c r="T11271" s="367"/>
      <c r="U11271" s="368"/>
      <c r="V11271" s="1"/>
      <c r="W11271" s="1"/>
      <c r="X11271" s="1"/>
      <c r="Y11271" s="1"/>
      <c r="Z11271" s="1"/>
      <c r="AA11271" s="1"/>
      <c r="AB11271" s="1"/>
      <c r="AC11271" s="1"/>
    </row>
    <row r="11272" spans="1:29" ht="15" customHeight="1" x14ac:dyDescent="0.25">
      <c r="A11272" s="342"/>
      <c r="B11272" s="417"/>
      <c r="C11272" s="418"/>
      <c r="S11272" s="367"/>
      <c r="T11272" s="367"/>
      <c r="U11272" s="368"/>
      <c r="V11272" s="1"/>
      <c r="W11272" s="1"/>
      <c r="X11272" s="1"/>
      <c r="Y11272" s="1"/>
      <c r="Z11272" s="1"/>
      <c r="AA11272" s="1"/>
      <c r="AB11272" s="1"/>
      <c r="AC11272" s="1"/>
    </row>
    <row r="11273" spans="1:29" ht="15" customHeight="1" x14ac:dyDescent="0.25">
      <c r="A11273" s="342"/>
      <c r="B11273" s="417"/>
      <c r="C11273" s="418"/>
      <c r="S11273" s="367"/>
      <c r="T11273" s="367"/>
      <c r="U11273" s="368"/>
      <c r="V11273" s="1"/>
      <c r="W11273" s="1"/>
      <c r="X11273" s="1"/>
      <c r="Y11273" s="1"/>
      <c r="Z11273" s="1"/>
      <c r="AA11273" s="1"/>
      <c r="AB11273" s="1"/>
      <c r="AC11273" s="1"/>
    </row>
    <row r="11274" spans="1:29" ht="15" customHeight="1" x14ac:dyDescent="0.25">
      <c r="A11274" s="342"/>
      <c r="B11274" s="417"/>
      <c r="C11274" s="418"/>
      <c r="S11274" s="367"/>
      <c r="T11274" s="367"/>
      <c r="U11274" s="368"/>
      <c r="V11274" s="1"/>
      <c r="W11274" s="1"/>
      <c r="X11274" s="1"/>
      <c r="Y11274" s="1"/>
      <c r="Z11274" s="1"/>
      <c r="AA11274" s="1"/>
      <c r="AB11274" s="1"/>
      <c r="AC11274" s="1"/>
    </row>
    <row r="11275" spans="1:29" ht="15" customHeight="1" x14ac:dyDescent="0.25">
      <c r="A11275" s="342"/>
      <c r="B11275" s="417"/>
      <c r="C11275" s="418"/>
      <c r="S11275" s="367"/>
      <c r="T11275" s="367"/>
      <c r="U11275" s="368"/>
      <c r="V11275" s="1"/>
      <c r="W11275" s="1"/>
      <c r="X11275" s="1"/>
      <c r="Y11275" s="1"/>
      <c r="Z11275" s="1"/>
      <c r="AA11275" s="1"/>
      <c r="AB11275" s="1"/>
      <c r="AC11275" s="1"/>
    </row>
    <row r="11276" spans="1:29" ht="15" customHeight="1" x14ac:dyDescent="0.25">
      <c r="A11276" s="342"/>
      <c r="B11276" s="417"/>
      <c r="C11276" s="418"/>
      <c r="S11276" s="367"/>
      <c r="T11276" s="367"/>
      <c r="U11276" s="368"/>
      <c r="V11276" s="1"/>
      <c r="W11276" s="1"/>
      <c r="X11276" s="1"/>
      <c r="Y11276" s="1"/>
      <c r="Z11276" s="1"/>
      <c r="AA11276" s="1"/>
      <c r="AB11276" s="1"/>
      <c r="AC11276" s="1"/>
    </row>
    <row r="11277" spans="1:29" ht="15" customHeight="1" x14ac:dyDescent="0.25">
      <c r="A11277" s="342"/>
      <c r="B11277" s="417"/>
      <c r="C11277" s="418"/>
      <c r="S11277" s="367"/>
      <c r="T11277" s="367"/>
      <c r="U11277" s="368"/>
      <c r="V11277" s="1"/>
      <c r="W11277" s="1"/>
      <c r="X11277" s="1"/>
      <c r="Y11277" s="1"/>
      <c r="Z11277" s="1"/>
      <c r="AA11277" s="1"/>
      <c r="AB11277" s="1"/>
      <c r="AC11277" s="1"/>
    </row>
    <row r="11278" spans="1:29" ht="15" customHeight="1" x14ac:dyDescent="0.25">
      <c r="A11278" s="342"/>
      <c r="B11278" s="417"/>
      <c r="C11278" s="418"/>
      <c r="S11278" s="367"/>
      <c r="T11278" s="367"/>
      <c r="U11278" s="368"/>
      <c r="V11278" s="1"/>
      <c r="W11278" s="1"/>
      <c r="X11278" s="1"/>
      <c r="Y11278" s="1"/>
      <c r="Z11278" s="1"/>
      <c r="AA11278" s="1"/>
      <c r="AB11278" s="1"/>
      <c r="AC11278" s="1"/>
    </row>
    <row r="11279" spans="1:29" ht="15" customHeight="1" x14ac:dyDescent="0.25">
      <c r="A11279" s="342"/>
      <c r="B11279" s="417"/>
      <c r="C11279" s="418"/>
      <c r="S11279" s="367"/>
      <c r="T11279" s="367"/>
      <c r="U11279" s="368"/>
      <c r="V11279" s="1"/>
      <c r="W11279" s="1"/>
      <c r="X11279" s="1"/>
      <c r="Y11279" s="1"/>
      <c r="Z11279" s="1"/>
      <c r="AA11279" s="1"/>
      <c r="AB11279" s="1"/>
      <c r="AC11279" s="1"/>
    </row>
    <row r="11280" spans="1:29" ht="15" customHeight="1" x14ac:dyDescent="0.25">
      <c r="A11280" s="342"/>
      <c r="B11280" s="417"/>
      <c r="C11280" s="418"/>
      <c r="S11280" s="367"/>
      <c r="T11280" s="367"/>
      <c r="U11280" s="368"/>
      <c r="V11280" s="1"/>
      <c r="W11280" s="1"/>
      <c r="X11280" s="1"/>
      <c r="Y11280" s="1"/>
      <c r="Z11280" s="1"/>
      <c r="AA11280" s="1"/>
      <c r="AB11280" s="1"/>
      <c r="AC11280" s="1"/>
    </row>
    <row r="11281" spans="1:29" ht="15" customHeight="1" x14ac:dyDescent="0.25">
      <c r="A11281" s="342"/>
      <c r="B11281" s="417"/>
      <c r="C11281" s="418"/>
      <c r="S11281" s="367"/>
      <c r="T11281" s="367"/>
      <c r="U11281" s="368"/>
      <c r="V11281" s="1"/>
      <c r="W11281" s="1"/>
      <c r="X11281" s="1"/>
      <c r="Y11281" s="1"/>
      <c r="Z11281" s="1"/>
      <c r="AA11281" s="1"/>
      <c r="AB11281" s="1"/>
      <c r="AC11281" s="1"/>
    </row>
    <row r="11282" spans="1:29" ht="15" customHeight="1" x14ac:dyDescent="0.25">
      <c r="A11282" s="342"/>
      <c r="B11282" s="417"/>
      <c r="C11282" s="418"/>
      <c r="S11282" s="367"/>
      <c r="T11282" s="367"/>
      <c r="U11282" s="368"/>
      <c r="V11282" s="1"/>
      <c r="W11282" s="1"/>
      <c r="X11282" s="1"/>
      <c r="Y11282" s="1"/>
      <c r="Z11282" s="1"/>
      <c r="AA11282" s="1"/>
      <c r="AB11282" s="1"/>
      <c r="AC11282" s="1"/>
    </row>
    <row r="11283" spans="1:29" ht="15" customHeight="1" x14ac:dyDescent="0.25">
      <c r="A11283" s="342"/>
      <c r="B11283" s="417"/>
      <c r="C11283" s="418"/>
      <c r="S11283" s="367"/>
      <c r="T11283" s="367"/>
      <c r="U11283" s="368"/>
      <c r="V11283" s="1"/>
      <c r="W11283" s="1"/>
      <c r="X11283" s="1"/>
      <c r="Y11283" s="1"/>
      <c r="Z11283" s="1"/>
      <c r="AA11283" s="1"/>
      <c r="AB11283" s="1"/>
      <c r="AC11283" s="1"/>
    </row>
    <row r="11284" spans="1:29" ht="15" customHeight="1" x14ac:dyDescent="0.25">
      <c r="A11284" s="342"/>
      <c r="B11284" s="417"/>
      <c r="C11284" s="418"/>
      <c r="S11284" s="367"/>
      <c r="T11284" s="367"/>
      <c r="U11284" s="368"/>
      <c r="V11284" s="1"/>
      <c r="W11284" s="1"/>
      <c r="X11284" s="1"/>
      <c r="Y11284" s="1"/>
      <c r="Z11284" s="1"/>
      <c r="AA11284" s="1"/>
      <c r="AB11284" s="1"/>
      <c r="AC11284" s="1"/>
    </row>
    <row r="11285" spans="1:29" ht="15" customHeight="1" x14ac:dyDescent="0.25">
      <c r="A11285" s="342"/>
      <c r="B11285" s="417"/>
      <c r="C11285" s="418"/>
      <c r="S11285" s="367"/>
      <c r="T11285" s="367"/>
      <c r="U11285" s="368"/>
      <c r="V11285" s="1"/>
      <c r="W11285" s="1"/>
      <c r="X11285" s="1"/>
      <c r="Y11285" s="1"/>
      <c r="Z11285" s="1"/>
      <c r="AA11285" s="1"/>
      <c r="AB11285" s="1"/>
      <c r="AC11285" s="1"/>
    </row>
    <row r="11286" spans="1:29" ht="15" customHeight="1" x14ac:dyDescent="0.25">
      <c r="A11286" s="342"/>
      <c r="B11286" s="417"/>
      <c r="C11286" s="418"/>
      <c r="S11286" s="367"/>
      <c r="T11286" s="367"/>
      <c r="U11286" s="368"/>
      <c r="V11286" s="1"/>
      <c r="W11286" s="1"/>
      <c r="X11286" s="1"/>
      <c r="Y11286" s="1"/>
      <c r="Z11286" s="1"/>
      <c r="AA11286" s="1"/>
      <c r="AB11286" s="1"/>
      <c r="AC11286" s="1"/>
    </row>
    <row r="11287" spans="1:29" ht="15" customHeight="1" x14ac:dyDescent="0.25">
      <c r="A11287" s="342"/>
      <c r="B11287" s="417"/>
      <c r="C11287" s="418"/>
      <c r="S11287" s="367"/>
      <c r="T11287" s="367"/>
      <c r="U11287" s="368"/>
      <c r="V11287" s="1"/>
      <c r="W11287" s="1"/>
      <c r="X11287" s="1"/>
      <c r="Y11287" s="1"/>
      <c r="Z11287" s="1"/>
      <c r="AA11287" s="1"/>
      <c r="AB11287" s="1"/>
      <c r="AC11287" s="1"/>
    </row>
    <row r="11288" spans="1:29" ht="15" customHeight="1" x14ac:dyDescent="0.25">
      <c r="A11288" s="342"/>
      <c r="B11288" s="417"/>
      <c r="C11288" s="418"/>
      <c r="S11288" s="367"/>
      <c r="T11288" s="367"/>
      <c r="U11288" s="368"/>
      <c r="V11288" s="1"/>
      <c r="W11288" s="1"/>
      <c r="X11288" s="1"/>
      <c r="Y11288" s="1"/>
      <c r="Z11288" s="1"/>
      <c r="AA11288" s="1"/>
      <c r="AB11288" s="1"/>
      <c r="AC11288" s="1"/>
    </row>
    <row r="11289" spans="1:29" ht="15" customHeight="1" x14ac:dyDescent="0.25">
      <c r="A11289" s="342"/>
      <c r="B11289" s="417"/>
      <c r="C11289" s="418"/>
      <c r="S11289" s="367"/>
      <c r="T11289" s="367"/>
      <c r="U11289" s="368"/>
      <c r="V11289" s="1"/>
      <c r="W11289" s="1"/>
      <c r="X11289" s="1"/>
      <c r="Y11289" s="1"/>
      <c r="Z11289" s="1"/>
      <c r="AA11289" s="1"/>
      <c r="AB11289" s="1"/>
      <c r="AC11289" s="1"/>
    </row>
    <row r="11290" spans="1:29" ht="15" customHeight="1" x14ac:dyDescent="0.25">
      <c r="A11290" s="342"/>
      <c r="B11290" s="417"/>
      <c r="C11290" s="418"/>
      <c r="S11290" s="367"/>
      <c r="T11290" s="367"/>
      <c r="U11290" s="368"/>
      <c r="V11290" s="1"/>
      <c r="W11290" s="1"/>
      <c r="X11290" s="1"/>
      <c r="Y11290" s="1"/>
      <c r="Z11290" s="1"/>
      <c r="AA11290" s="1"/>
      <c r="AB11290" s="1"/>
      <c r="AC11290" s="1"/>
    </row>
    <row r="11291" spans="1:29" ht="15" customHeight="1" x14ac:dyDescent="0.25">
      <c r="A11291" s="342"/>
      <c r="B11291" s="417"/>
      <c r="C11291" s="418"/>
      <c r="S11291" s="367"/>
      <c r="T11291" s="367"/>
      <c r="U11291" s="368"/>
      <c r="V11291" s="1"/>
      <c r="W11291" s="1"/>
      <c r="X11291" s="1"/>
      <c r="Y11291" s="1"/>
      <c r="Z11291" s="1"/>
      <c r="AA11291" s="1"/>
      <c r="AB11291" s="1"/>
      <c r="AC11291" s="1"/>
    </row>
    <row r="11292" spans="1:29" ht="15" customHeight="1" x14ac:dyDescent="0.25">
      <c r="A11292" s="342"/>
      <c r="B11292" s="417"/>
      <c r="C11292" s="418"/>
      <c r="S11292" s="367"/>
      <c r="T11292" s="367"/>
      <c r="U11292" s="368"/>
      <c r="V11292" s="1"/>
      <c r="W11292" s="1"/>
      <c r="X11292" s="1"/>
      <c r="Y11292" s="1"/>
      <c r="Z11292" s="1"/>
      <c r="AA11292" s="1"/>
      <c r="AB11292" s="1"/>
      <c r="AC11292" s="1"/>
    </row>
    <row r="11293" spans="1:29" ht="15" customHeight="1" x14ac:dyDescent="0.25">
      <c r="A11293" s="342"/>
      <c r="B11293" s="417"/>
      <c r="C11293" s="418"/>
      <c r="S11293" s="367"/>
      <c r="T11293" s="367"/>
      <c r="U11293" s="368"/>
      <c r="V11293" s="1"/>
      <c r="W11293" s="1"/>
      <c r="X11293" s="1"/>
      <c r="Y11293" s="1"/>
      <c r="Z11293" s="1"/>
      <c r="AA11293" s="1"/>
      <c r="AB11293" s="1"/>
      <c r="AC11293" s="1"/>
    </row>
    <row r="11294" spans="1:29" ht="15" customHeight="1" x14ac:dyDescent="0.25">
      <c r="A11294" s="342"/>
      <c r="B11294" s="417"/>
      <c r="C11294" s="418"/>
      <c r="S11294" s="367"/>
      <c r="T11294" s="367"/>
      <c r="U11294" s="368"/>
      <c r="V11294" s="1"/>
      <c r="W11294" s="1"/>
      <c r="X11294" s="1"/>
      <c r="Y11294" s="1"/>
      <c r="Z11294" s="1"/>
      <c r="AA11294" s="1"/>
      <c r="AB11294" s="1"/>
      <c r="AC11294" s="1"/>
    </row>
    <row r="11295" spans="1:29" ht="15" customHeight="1" x14ac:dyDescent="0.25">
      <c r="A11295" s="342"/>
      <c r="B11295" s="417"/>
      <c r="C11295" s="418"/>
      <c r="S11295" s="367"/>
      <c r="T11295" s="367"/>
      <c r="U11295" s="368"/>
      <c r="V11295" s="1"/>
      <c r="W11295" s="1"/>
      <c r="X11295" s="1"/>
      <c r="Y11295" s="1"/>
      <c r="Z11295" s="1"/>
      <c r="AA11295" s="1"/>
      <c r="AB11295" s="1"/>
      <c r="AC11295" s="1"/>
    </row>
    <row r="11296" spans="1:29" ht="15" customHeight="1" x14ac:dyDescent="0.25">
      <c r="A11296" s="342"/>
      <c r="B11296" s="417"/>
      <c r="C11296" s="418"/>
      <c r="S11296" s="367"/>
      <c r="T11296" s="367"/>
      <c r="U11296" s="368"/>
      <c r="V11296" s="1"/>
      <c r="W11296" s="1"/>
      <c r="X11296" s="1"/>
      <c r="Y11296" s="1"/>
      <c r="Z11296" s="1"/>
      <c r="AA11296" s="1"/>
      <c r="AB11296" s="1"/>
      <c r="AC11296" s="1"/>
    </row>
    <row r="11297" spans="1:29" ht="15" customHeight="1" x14ac:dyDescent="0.25">
      <c r="A11297" s="342"/>
      <c r="B11297" s="417"/>
      <c r="C11297" s="418"/>
      <c r="S11297" s="367"/>
      <c r="T11297" s="367"/>
      <c r="U11297" s="368"/>
      <c r="V11297" s="1"/>
      <c r="W11297" s="1"/>
      <c r="X11297" s="1"/>
      <c r="Y11297" s="1"/>
      <c r="Z11297" s="1"/>
      <c r="AA11297" s="1"/>
      <c r="AB11297" s="1"/>
      <c r="AC11297" s="1"/>
    </row>
    <row r="11298" spans="1:29" ht="15" customHeight="1" x14ac:dyDescent="0.25">
      <c r="A11298" s="342"/>
      <c r="B11298" s="417"/>
      <c r="C11298" s="418"/>
      <c r="S11298" s="367"/>
      <c r="T11298" s="367"/>
      <c r="U11298" s="368"/>
      <c r="V11298" s="1"/>
      <c r="W11298" s="1"/>
      <c r="X11298" s="1"/>
      <c r="Y11298" s="1"/>
      <c r="Z11298" s="1"/>
      <c r="AA11298" s="1"/>
      <c r="AB11298" s="1"/>
      <c r="AC11298" s="1"/>
    </row>
    <row r="11299" spans="1:29" ht="15" customHeight="1" x14ac:dyDescent="0.25">
      <c r="A11299" s="342"/>
      <c r="B11299" s="417"/>
      <c r="C11299" s="418"/>
      <c r="S11299" s="367"/>
      <c r="T11299" s="367"/>
      <c r="U11299" s="368"/>
      <c r="V11299" s="1"/>
      <c r="W11299" s="1"/>
      <c r="X11299" s="1"/>
      <c r="Y11299" s="1"/>
      <c r="Z11299" s="1"/>
      <c r="AA11299" s="1"/>
      <c r="AB11299" s="1"/>
      <c r="AC11299" s="1"/>
    </row>
    <row r="11300" spans="1:29" ht="15" customHeight="1" x14ac:dyDescent="0.25">
      <c r="A11300" s="342"/>
      <c r="B11300" s="417"/>
      <c r="C11300" s="418"/>
      <c r="S11300" s="367"/>
      <c r="T11300" s="367"/>
      <c r="U11300" s="368"/>
      <c r="V11300" s="1"/>
      <c r="W11300" s="1"/>
      <c r="X11300" s="1"/>
      <c r="Y11300" s="1"/>
      <c r="Z11300" s="1"/>
      <c r="AA11300" s="1"/>
      <c r="AB11300" s="1"/>
      <c r="AC11300" s="1"/>
    </row>
    <row r="11301" spans="1:29" ht="15" customHeight="1" x14ac:dyDescent="0.25">
      <c r="A11301" s="342"/>
      <c r="B11301" s="417"/>
      <c r="C11301" s="418"/>
      <c r="S11301" s="367"/>
      <c r="T11301" s="367"/>
      <c r="U11301" s="368"/>
      <c r="V11301" s="1"/>
      <c r="W11301" s="1"/>
      <c r="X11301" s="1"/>
      <c r="Y11301" s="1"/>
      <c r="Z11301" s="1"/>
      <c r="AA11301" s="1"/>
      <c r="AB11301" s="1"/>
      <c r="AC11301" s="1"/>
    </row>
    <row r="11302" spans="1:29" ht="15" customHeight="1" x14ac:dyDescent="0.25">
      <c r="A11302" s="342"/>
      <c r="B11302" s="417"/>
      <c r="C11302" s="418"/>
      <c r="S11302" s="367"/>
      <c r="T11302" s="367"/>
      <c r="U11302" s="368"/>
      <c r="V11302" s="1"/>
      <c r="W11302" s="1"/>
      <c r="X11302" s="1"/>
      <c r="Y11302" s="1"/>
      <c r="Z11302" s="1"/>
      <c r="AA11302" s="1"/>
      <c r="AB11302" s="1"/>
      <c r="AC11302" s="1"/>
    </row>
    <row r="11303" spans="1:29" ht="15" customHeight="1" x14ac:dyDescent="0.25">
      <c r="A11303" s="342"/>
      <c r="B11303" s="417"/>
      <c r="C11303" s="418"/>
      <c r="S11303" s="367"/>
      <c r="T11303" s="367"/>
      <c r="U11303" s="368"/>
      <c r="V11303" s="1"/>
      <c r="W11303" s="1"/>
      <c r="X11303" s="1"/>
      <c r="Y11303" s="1"/>
      <c r="Z11303" s="1"/>
      <c r="AA11303" s="1"/>
      <c r="AB11303" s="1"/>
      <c r="AC11303" s="1"/>
    </row>
    <row r="11304" spans="1:29" ht="15" customHeight="1" x14ac:dyDescent="0.25">
      <c r="A11304" s="342"/>
      <c r="B11304" s="417"/>
      <c r="C11304" s="418"/>
      <c r="S11304" s="367"/>
      <c r="T11304" s="367"/>
      <c r="U11304" s="368"/>
      <c r="V11304" s="1"/>
      <c r="W11304" s="1"/>
      <c r="X11304" s="1"/>
      <c r="Y11304" s="1"/>
      <c r="Z11304" s="1"/>
      <c r="AA11304" s="1"/>
      <c r="AB11304" s="1"/>
      <c r="AC11304" s="1"/>
    </row>
    <row r="11305" spans="1:29" ht="15" customHeight="1" x14ac:dyDescent="0.25">
      <c r="A11305" s="342"/>
      <c r="B11305" s="417"/>
      <c r="C11305" s="418"/>
      <c r="S11305" s="367"/>
      <c r="T11305" s="367"/>
      <c r="U11305" s="368"/>
      <c r="V11305" s="1"/>
      <c r="W11305" s="1"/>
      <c r="X11305" s="1"/>
      <c r="Y11305" s="1"/>
      <c r="Z11305" s="1"/>
      <c r="AA11305" s="1"/>
      <c r="AB11305" s="1"/>
      <c r="AC11305" s="1"/>
    </row>
    <row r="11306" spans="1:29" ht="15" customHeight="1" x14ac:dyDescent="0.25">
      <c r="A11306" s="342"/>
      <c r="B11306" s="417"/>
      <c r="C11306" s="418"/>
      <c r="S11306" s="367"/>
      <c r="T11306" s="367"/>
      <c r="U11306" s="368"/>
      <c r="V11306" s="1"/>
      <c r="W11306" s="1"/>
      <c r="X11306" s="1"/>
      <c r="Y11306" s="1"/>
      <c r="Z11306" s="1"/>
      <c r="AA11306" s="1"/>
      <c r="AB11306" s="1"/>
      <c r="AC11306" s="1"/>
    </row>
    <row r="11307" spans="1:29" ht="15" customHeight="1" x14ac:dyDescent="0.25">
      <c r="A11307" s="342"/>
      <c r="B11307" s="417"/>
      <c r="C11307" s="418"/>
      <c r="S11307" s="367"/>
      <c r="T11307" s="367"/>
      <c r="U11307" s="368"/>
      <c r="V11307" s="1"/>
      <c r="W11307" s="1"/>
      <c r="X11307" s="1"/>
      <c r="Y11307" s="1"/>
      <c r="Z11307" s="1"/>
      <c r="AA11307" s="1"/>
      <c r="AB11307" s="1"/>
      <c r="AC11307" s="1"/>
    </row>
    <row r="11308" spans="1:29" ht="15" customHeight="1" x14ac:dyDescent="0.25">
      <c r="A11308" s="342"/>
      <c r="B11308" s="417"/>
      <c r="C11308" s="418"/>
      <c r="S11308" s="367"/>
      <c r="T11308" s="367"/>
      <c r="U11308" s="368"/>
      <c r="V11308" s="1"/>
      <c r="W11308" s="1"/>
      <c r="X11308" s="1"/>
      <c r="Y11308" s="1"/>
      <c r="Z11308" s="1"/>
      <c r="AA11308" s="1"/>
      <c r="AB11308" s="1"/>
      <c r="AC11308" s="1"/>
    </row>
    <row r="11309" spans="1:29" ht="15" customHeight="1" x14ac:dyDescent="0.25">
      <c r="A11309" s="342"/>
      <c r="B11309" s="417"/>
      <c r="C11309" s="418"/>
      <c r="S11309" s="367"/>
      <c r="T11309" s="367"/>
      <c r="U11309" s="368"/>
      <c r="V11309" s="1"/>
      <c r="W11309" s="1"/>
      <c r="X11309" s="1"/>
      <c r="Y11309" s="1"/>
      <c r="Z11309" s="1"/>
      <c r="AA11309" s="1"/>
      <c r="AB11309" s="1"/>
      <c r="AC11309" s="1"/>
    </row>
    <row r="11310" spans="1:29" ht="15" customHeight="1" x14ac:dyDescent="0.25">
      <c r="A11310" s="342"/>
      <c r="B11310" s="417"/>
      <c r="C11310" s="418"/>
      <c r="S11310" s="367"/>
      <c r="T11310" s="367"/>
      <c r="U11310" s="368"/>
      <c r="V11310" s="1"/>
      <c r="W11310" s="1"/>
      <c r="X11310" s="1"/>
      <c r="Y11310" s="1"/>
      <c r="Z11310" s="1"/>
      <c r="AA11310" s="1"/>
      <c r="AB11310" s="1"/>
      <c r="AC11310" s="1"/>
    </row>
    <row r="11311" spans="1:29" ht="15" customHeight="1" x14ac:dyDescent="0.25">
      <c r="A11311" s="342"/>
      <c r="B11311" s="417"/>
      <c r="C11311" s="418"/>
      <c r="S11311" s="367"/>
      <c r="T11311" s="367"/>
      <c r="U11311" s="368"/>
      <c r="V11311" s="1"/>
      <c r="W11311" s="1"/>
      <c r="X11311" s="1"/>
      <c r="Y11311" s="1"/>
      <c r="Z11311" s="1"/>
      <c r="AA11311" s="1"/>
      <c r="AB11311" s="1"/>
      <c r="AC11311" s="1"/>
    </row>
    <row r="11312" spans="1:29" ht="15" customHeight="1" x14ac:dyDescent="0.25">
      <c r="A11312" s="342"/>
      <c r="B11312" s="417"/>
      <c r="C11312" s="418"/>
      <c r="S11312" s="367"/>
      <c r="T11312" s="367"/>
      <c r="U11312" s="368"/>
      <c r="V11312" s="1"/>
      <c r="W11312" s="1"/>
      <c r="X11312" s="1"/>
      <c r="Y11312" s="1"/>
      <c r="Z11312" s="1"/>
      <c r="AA11312" s="1"/>
      <c r="AB11312" s="1"/>
      <c r="AC11312" s="1"/>
    </row>
    <row r="11313" spans="1:29" ht="15" customHeight="1" x14ac:dyDescent="0.25">
      <c r="A11313" s="342"/>
      <c r="B11313" s="417"/>
      <c r="C11313" s="418"/>
      <c r="S11313" s="367"/>
      <c r="T11313" s="367"/>
      <c r="U11313" s="368"/>
      <c r="V11313" s="1"/>
      <c r="W11313" s="1"/>
      <c r="X11313" s="1"/>
      <c r="Y11313" s="1"/>
      <c r="Z11313" s="1"/>
      <c r="AA11313" s="1"/>
      <c r="AB11313" s="1"/>
      <c r="AC11313" s="1"/>
    </row>
    <row r="11314" spans="1:29" ht="15" customHeight="1" x14ac:dyDescent="0.25">
      <c r="A11314" s="342"/>
      <c r="B11314" s="417"/>
      <c r="C11314" s="418"/>
      <c r="S11314" s="367"/>
      <c r="T11314" s="367"/>
      <c r="U11314" s="368"/>
      <c r="V11314" s="1"/>
      <c r="W11314" s="1"/>
      <c r="X11314" s="1"/>
      <c r="Y11314" s="1"/>
      <c r="Z11314" s="1"/>
      <c r="AA11314" s="1"/>
      <c r="AB11314" s="1"/>
      <c r="AC11314" s="1"/>
    </row>
    <row r="11315" spans="1:29" ht="15" customHeight="1" x14ac:dyDescent="0.25">
      <c r="A11315" s="342"/>
      <c r="B11315" s="417"/>
      <c r="C11315" s="418"/>
      <c r="S11315" s="367"/>
      <c r="T11315" s="367"/>
      <c r="U11315" s="368"/>
      <c r="V11315" s="1"/>
      <c r="W11315" s="1"/>
      <c r="X11315" s="1"/>
      <c r="Y11315" s="1"/>
      <c r="Z11315" s="1"/>
      <c r="AA11315" s="1"/>
      <c r="AB11315" s="1"/>
      <c r="AC11315" s="1"/>
    </row>
    <row r="11316" spans="1:29" ht="15" customHeight="1" x14ac:dyDescent="0.25">
      <c r="A11316" s="342"/>
      <c r="B11316" s="417"/>
      <c r="C11316" s="418"/>
      <c r="S11316" s="367"/>
      <c r="T11316" s="367"/>
      <c r="U11316" s="368"/>
      <c r="V11316" s="1"/>
      <c r="W11316" s="1"/>
      <c r="X11316" s="1"/>
      <c r="Y11316" s="1"/>
      <c r="Z11316" s="1"/>
      <c r="AA11316" s="1"/>
      <c r="AB11316" s="1"/>
      <c r="AC11316" s="1"/>
    </row>
    <row r="11317" spans="1:29" ht="15" customHeight="1" x14ac:dyDescent="0.25">
      <c r="A11317" s="342"/>
      <c r="B11317" s="417"/>
      <c r="C11317" s="418"/>
      <c r="S11317" s="367"/>
      <c r="T11317" s="367"/>
      <c r="U11317" s="368"/>
      <c r="V11317" s="1"/>
      <c r="W11317" s="1"/>
      <c r="X11317" s="1"/>
      <c r="Y11317" s="1"/>
      <c r="Z11317" s="1"/>
      <c r="AA11317" s="1"/>
      <c r="AB11317" s="1"/>
      <c r="AC11317" s="1"/>
    </row>
    <row r="11318" spans="1:29" ht="15" customHeight="1" x14ac:dyDescent="0.25">
      <c r="A11318" s="342"/>
      <c r="B11318" s="417"/>
      <c r="C11318" s="418"/>
      <c r="S11318" s="367"/>
      <c r="T11318" s="367"/>
      <c r="U11318" s="368"/>
      <c r="V11318" s="1"/>
      <c r="W11318" s="1"/>
      <c r="X11318" s="1"/>
      <c r="Y11318" s="1"/>
      <c r="Z11318" s="1"/>
      <c r="AA11318" s="1"/>
      <c r="AB11318" s="1"/>
      <c r="AC11318" s="1"/>
    </row>
    <row r="11319" spans="1:29" ht="15" customHeight="1" x14ac:dyDescent="0.25">
      <c r="A11319" s="342"/>
      <c r="B11319" s="417"/>
      <c r="C11319" s="418"/>
      <c r="S11319" s="367"/>
      <c r="T11319" s="367"/>
      <c r="U11319" s="368"/>
      <c r="V11319" s="1"/>
      <c r="W11319" s="1"/>
      <c r="X11319" s="1"/>
      <c r="Y11319" s="1"/>
      <c r="Z11319" s="1"/>
      <c r="AA11319" s="1"/>
      <c r="AB11319" s="1"/>
      <c r="AC11319" s="1"/>
    </row>
    <row r="11320" spans="1:29" ht="15" customHeight="1" x14ac:dyDescent="0.25">
      <c r="A11320" s="342"/>
      <c r="B11320" s="417"/>
      <c r="C11320" s="418"/>
      <c r="S11320" s="367"/>
      <c r="T11320" s="367"/>
      <c r="U11320" s="368"/>
      <c r="V11320" s="1"/>
      <c r="W11320" s="1"/>
      <c r="X11320" s="1"/>
      <c r="Y11320" s="1"/>
      <c r="Z11320" s="1"/>
      <c r="AA11320" s="1"/>
      <c r="AB11320" s="1"/>
      <c r="AC11320" s="1"/>
    </row>
    <row r="11321" spans="1:29" ht="15" customHeight="1" x14ac:dyDescent="0.25">
      <c r="A11321" s="342"/>
      <c r="B11321" s="417"/>
      <c r="C11321" s="418"/>
      <c r="S11321" s="367"/>
      <c r="T11321" s="367"/>
      <c r="U11321" s="368"/>
      <c r="V11321" s="1"/>
      <c r="W11321" s="1"/>
      <c r="X11321" s="1"/>
      <c r="Y11321" s="1"/>
      <c r="Z11321" s="1"/>
      <c r="AA11321" s="1"/>
      <c r="AB11321" s="1"/>
      <c r="AC11321" s="1"/>
    </row>
    <row r="11322" spans="1:29" ht="15" customHeight="1" x14ac:dyDescent="0.25">
      <c r="A11322" s="342"/>
      <c r="B11322" s="417"/>
      <c r="C11322" s="418"/>
      <c r="S11322" s="367"/>
      <c r="T11322" s="367"/>
      <c r="U11322" s="368"/>
      <c r="V11322" s="1"/>
      <c r="W11322" s="1"/>
      <c r="X11322" s="1"/>
      <c r="Y11322" s="1"/>
      <c r="Z11322" s="1"/>
      <c r="AA11322" s="1"/>
      <c r="AB11322" s="1"/>
      <c r="AC11322" s="1"/>
    </row>
    <row r="11323" spans="1:29" ht="15" customHeight="1" x14ac:dyDescent="0.25">
      <c r="A11323" s="342"/>
      <c r="B11323" s="417"/>
      <c r="C11323" s="418"/>
      <c r="S11323" s="367"/>
      <c r="T11323" s="367"/>
      <c r="U11323" s="368"/>
      <c r="V11323" s="1"/>
      <c r="W11323" s="1"/>
      <c r="X11323" s="1"/>
      <c r="Y11323" s="1"/>
      <c r="Z11323" s="1"/>
      <c r="AA11323" s="1"/>
      <c r="AB11323" s="1"/>
      <c r="AC11323" s="1"/>
    </row>
    <row r="11324" spans="1:29" ht="15" customHeight="1" x14ac:dyDescent="0.25">
      <c r="A11324" s="342"/>
      <c r="B11324" s="417"/>
      <c r="C11324" s="418"/>
      <c r="S11324" s="367"/>
      <c r="T11324" s="367"/>
      <c r="U11324" s="368"/>
      <c r="V11324" s="1"/>
      <c r="W11324" s="1"/>
      <c r="X11324" s="1"/>
      <c r="Y11324" s="1"/>
      <c r="Z11324" s="1"/>
      <c r="AA11324" s="1"/>
      <c r="AB11324" s="1"/>
      <c r="AC11324" s="1"/>
    </row>
    <row r="11325" spans="1:29" ht="15" customHeight="1" x14ac:dyDescent="0.25">
      <c r="A11325" s="342"/>
      <c r="B11325" s="417"/>
      <c r="C11325" s="418"/>
      <c r="S11325" s="367"/>
      <c r="T11325" s="367"/>
      <c r="U11325" s="368"/>
      <c r="V11325" s="1"/>
      <c r="W11325" s="1"/>
      <c r="X11325" s="1"/>
      <c r="Y11325" s="1"/>
      <c r="Z11325" s="1"/>
      <c r="AA11325" s="1"/>
      <c r="AB11325" s="1"/>
      <c r="AC11325" s="1"/>
    </row>
    <row r="11326" spans="1:29" ht="15" customHeight="1" x14ac:dyDescent="0.25">
      <c r="A11326" s="342"/>
      <c r="B11326" s="417"/>
      <c r="C11326" s="418"/>
      <c r="S11326" s="367"/>
      <c r="T11326" s="367"/>
      <c r="U11326" s="368"/>
      <c r="V11326" s="1"/>
      <c r="W11326" s="1"/>
      <c r="X11326" s="1"/>
      <c r="Y11326" s="1"/>
      <c r="Z11326" s="1"/>
      <c r="AA11326" s="1"/>
      <c r="AB11326" s="1"/>
      <c r="AC11326" s="1"/>
    </row>
    <row r="11327" spans="1:29" ht="15" customHeight="1" x14ac:dyDescent="0.25">
      <c r="A11327" s="342"/>
      <c r="B11327" s="417"/>
      <c r="C11327" s="418"/>
      <c r="S11327" s="367"/>
      <c r="T11327" s="367"/>
      <c r="U11327" s="368"/>
      <c r="V11327" s="1"/>
      <c r="W11327" s="1"/>
      <c r="X11327" s="1"/>
      <c r="Y11327" s="1"/>
      <c r="Z11327" s="1"/>
      <c r="AA11327" s="1"/>
      <c r="AB11327" s="1"/>
      <c r="AC11327" s="1"/>
    </row>
    <row r="11328" spans="1:29" ht="15" customHeight="1" x14ac:dyDescent="0.25">
      <c r="A11328" s="342"/>
      <c r="B11328" s="417"/>
      <c r="C11328" s="418"/>
      <c r="S11328" s="367"/>
      <c r="T11328" s="367"/>
      <c r="U11328" s="368"/>
      <c r="V11328" s="1"/>
      <c r="W11328" s="1"/>
      <c r="X11328" s="1"/>
      <c r="Y11328" s="1"/>
      <c r="Z11328" s="1"/>
      <c r="AA11328" s="1"/>
      <c r="AB11328" s="1"/>
      <c r="AC11328" s="1"/>
    </row>
    <row r="11329" spans="1:29" ht="15" customHeight="1" x14ac:dyDescent="0.25">
      <c r="A11329" s="342"/>
      <c r="B11329" s="417"/>
      <c r="C11329" s="418"/>
      <c r="S11329" s="367"/>
      <c r="T11329" s="367"/>
      <c r="U11329" s="368"/>
      <c r="V11329" s="1"/>
      <c r="W11329" s="1"/>
      <c r="X11329" s="1"/>
      <c r="Y11329" s="1"/>
      <c r="Z11329" s="1"/>
      <c r="AA11329" s="1"/>
      <c r="AB11329" s="1"/>
      <c r="AC11329" s="1"/>
    </row>
    <row r="11330" spans="1:29" ht="15" customHeight="1" x14ac:dyDescent="0.25">
      <c r="A11330" s="342"/>
      <c r="B11330" s="417"/>
      <c r="C11330" s="418"/>
      <c r="S11330" s="367"/>
      <c r="T11330" s="367"/>
      <c r="U11330" s="368"/>
      <c r="V11330" s="1"/>
      <c r="W11330" s="1"/>
      <c r="X11330" s="1"/>
      <c r="Y11330" s="1"/>
      <c r="Z11330" s="1"/>
      <c r="AA11330" s="1"/>
      <c r="AB11330" s="1"/>
      <c r="AC11330" s="1"/>
    </row>
    <row r="11331" spans="1:29" ht="15" customHeight="1" x14ac:dyDescent="0.25">
      <c r="A11331" s="342"/>
      <c r="B11331" s="417"/>
      <c r="C11331" s="418"/>
      <c r="S11331" s="367"/>
      <c r="T11331" s="367"/>
      <c r="U11331" s="368"/>
      <c r="V11331" s="1"/>
      <c r="W11331" s="1"/>
      <c r="X11331" s="1"/>
      <c r="Y11331" s="1"/>
      <c r="Z11331" s="1"/>
      <c r="AA11331" s="1"/>
      <c r="AB11331" s="1"/>
      <c r="AC11331" s="1"/>
    </row>
    <row r="11332" spans="1:29" ht="15" customHeight="1" x14ac:dyDescent="0.25">
      <c r="A11332" s="342"/>
      <c r="B11332" s="417"/>
      <c r="C11332" s="418"/>
      <c r="S11332" s="367"/>
      <c r="T11332" s="367"/>
      <c r="U11332" s="368"/>
      <c r="V11332" s="1"/>
      <c r="W11332" s="1"/>
      <c r="X11332" s="1"/>
      <c r="Y11332" s="1"/>
      <c r="Z11332" s="1"/>
      <c r="AA11332" s="1"/>
      <c r="AB11332" s="1"/>
      <c r="AC11332" s="1"/>
    </row>
    <row r="11333" spans="1:29" ht="15" customHeight="1" x14ac:dyDescent="0.25">
      <c r="A11333" s="342"/>
      <c r="B11333" s="417"/>
      <c r="C11333" s="418"/>
      <c r="S11333" s="367"/>
      <c r="T11333" s="367"/>
      <c r="U11333" s="368"/>
      <c r="V11333" s="1"/>
      <c r="W11333" s="1"/>
      <c r="X11333" s="1"/>
      <c r="Y11333" s="1"/>
      <c r="Z11333" s="1"/>
      <c r="AA11333" s="1"/>
      <c r="AB11333" s="1"/>
      <c r="AC11333" s="1"/>
    </row>
    <row r="11334" spans="1:29" ht="15" customHeight="1" x14ac:dyDescent="0.25">
      <c r="A11334" s="342"/>
      <c r="B11334" s="417"/>
      <c r="C11334" s="418"/>
      <c r="S11334" s="367"/>
      <c r="T11334" s="367"/>
      <c r="U11334" s="368"/>
      <c r="V11334" s="1"/>
      <c r="W11334" s="1"/>
      <c r="X11334" s="1"/>
      <c r="Y11334" s="1"/>
      <c r="Z11334" s="1"/>
      <c r="AA11334" s="1"/>
      <c r="AB11334" s="1"/>
      <c r="AC11334" s="1"/>
    </row>
    <row r="11335" spans="1:29" ht="15" customHeight="1" x14ac:dyDescent="0.25">
      <c r="A11335" s="342"/>
      <c r="B11335" s="417"/>
      <c r="C11335" s="418"/>
      <c r="S11335" s="367"/>
      <c r="T11335" s="367"/>
      <c r="U11335" s="368"/>
      <c r="V11335" s="1"/>
      <c r="W11335" s="1"/>
      <c r="X11335" s="1"/>
      <c r="Y11335" s="1"/>
      <c r="Z11335" s="1"/>
      <c r="AA11335" s="1"/>
      <c r="AB11335" s="1"/>
      <c r="AC11335" s="1"/>
    </row>
    <row r="11336" spans="1:29" ht="15" customHeight="1" x14ac:dyDescent="0.25">
      <c r="A11336" s="342"/>
      <c r="B11336" s="417"/>
      <c r="C11336" s="418"/>
      <c r="S11336" s="367"/>
      <c r="T11336" s="367"/>
      <c r="U11336" s="368"/>
      <c r="V11336" s="1"/>
      <c r="W11336" s="1"/>
      <c r="X11336" s="1"/>
      <c r="Y11336" s="1"/>
      <c r="Z11336" s="1"/>
      <c r="AA11336" s="1"/>
      <c r="AB11336" s="1"/>
      <c r="AC11336" s="1"/>
    </row>
    <row r="11337" spans="1:29" ht="15" customHeight="1" x14ac:dyDescent="0.25">
      <c r="A11337" s="342"/>
      <c r="B11337" s="417"/>
      <c r="C11337" s="418"/>
      <c r="S11337" s="367"/>
      <c r="T11337" s="367"/>
      <c r="U11337" s="368"/>
      <c r="V11337" s="1"/>
      <c r="W11337" s="1"/>
      <c r="X11337" s="1"/>
      <c r="Y11337" s="1"/>
      <c r="Z11337" s="1"/>
      <c r="AA11337" s="1"/>
      <c r="AB11337" s="1"/>
      <c r="AC11337" s="1"/>
    </row>
    <row r="11338" spans="1:29" ht="15" customHeight="1" x14ac:dyDescent="0.25">
      <c r="A11338" s="342"/>
      <c r="B11338" s="417"/>
      <c r="C11338" s="418"/>
      <c r="S11338" s="367"/>
      <c r="T11338" s="367"/>
      <c r="U11338" s="368"/>
      <c r="V11338" s="1"/>
      <c r="W11338" s="1"/>
      <c r="X11338" s="1"/>
      <c r="Y11338" s="1"/>
      <c r="Z11338" s="1"/>
      <c r="AA11338" s="1"/>
      <c r="AB11338" s="1"/>
      <c r="AC11338" s="1"/>
    </row>
    <row r="11339" spans="1:29" ht="15" customHeight="1" x14ac:dyDescent="0.25">
      <c r="A11339" s="342"/>
      <c r="B11339" s="417"/>
      <c r="C11339" s="418"/>
      <c r="S11339" s="367"/>
      <c r="T11339" s="367"/>
      <c r="U11339" s="368"/>
      <c r="V11339" s="1"/>
      <c r="W11339" s="1"/>
      <c r="X11339" s="1"/>
      <c r="Y11339" s="1"/>
      <c r="Z11339" s="1"/>
      <c r="AA11339" s="1"/>
      <c r="AB11339" s="1"/>
      <c r="AC11339" s="1"/>
    </row>
    <row r="11340" spans="1:29" ht="15" customHeight="1" x14ac:dyDescent="0.25">
      <c r="A11340" s="342"/>
      <c r="B11340" s="417"/>
      <c r="C11340" s="418"/>
      <c r="S11340" s="367"/>
      <c r="T11340" s="367"/>
      <c r="U11340" s="368"/>
      <c r="V11340" s="1"/>
      <c r="W11340" s="1"/>
      <c r="X11340" s="1"/>
      <c r="Y11340" s="1"/>
      <c r="Z11340" s="1"/>
      <c r="AA11340" s="1"/>
      <c r="AB11340" s="1"/>
      <c r="AC11340" s="1"/>
    </row>
    <row r="11341" spans="1:29" ht="15" customHeight="1" x14ac:dyDescent="0.25">
      <c r="A11341" s="342"/>
      <c r="B11341" s="417"/>
      <c r="C11341" s="418"/>
      <c r="S11341" s="367"/>
      <c r="T11341" s="367"/>
      <c r="U11341" s="368"/>
      <c r="V11341" s="1"/>
      <c r="W11341" s="1"/>
      <c r="X11341" s="1"/>
      <c r="Y11341" s="1"/>
      <c r="Z11341" s="1"/>
      <c r="AA11341" s="1"/>
      <c r="AB11341" s="1"/>
      <c r="AC11341" s="1"/>
    </row>
    <row r="11342" spans="1:29" ht="15" customHeight="1" x14ac:dyDescent="0.25">
      <c r="A11342" s="342"/>
      <c r="B11342" s="417"/>
      <c r="C11342" s="418"/>
      <c r="S11342" s="367"/>
      <c r="T11342" s="367"/>
      <c r="U11342" s="368"/>
      <c r="V11342" s="1"/>
      <c r="W11342" s="1"/>
      <c r="X11342" s="1"/>
      <c r="Y11342" s="1"/>
      <c r="Z11342" s="1"/>
      <c r="AA11342" s="1"/>
      <c r="AB11342" s="1"/>
      <c r="AC11342" s="1"/>
    </row>
    <row r="11343" spans="1:29" ht="15" customHeight="1" x14ac:dyDescent="0.25">
      <c r="A11343" s="342"/>
      <c r="B11343" s="417"/>
      <c r="C11343" s="418"/>
      <c r="S11343" s="367"/>
      <c r="T11343" s="367"/>
      <c r="U11343" s="368"/>
      <c r="V11343" s="1"/>
      <c r="W11343" s="1"/>
      <c r="X11343" s="1"/>
      <c r="Y11343" s="1"/>
      <c r="Z11343" s="1"/>
      <c r="AA11343" s="1"/>
      <c r="AB11343" s="1"/>
      <c r="AC11343" s="1"/>
    </row>
    <row r="11344" spans="1:29" ht="15" customHeight="1" x14ac:dyDescent="0.25">
      <c r="A11344" s="342"/>
      <c r="B11344" s="417"/>
      <c r="C11344" s="418"/>
      <c r="S11344" s="367"/>
      <c r="T11344" s="367"/>
      <c r="U11344" s="368"/>
      <c r="V11344" s="1"/>
      <c r="W11344" s="1"/>
      <c r="X11344" s="1"/>
      <c r="Y11344" s="1"/>
      <c r="Z11344" s="1"/>
      <c r="AA11344" s="1"/>
      <c r="AB11344" s="1"/>
      <c r="AC11344" s="1"/>
    </row>
    <row r="11345" spans="1:29" ht="15" customHeight="1" x14ac:dyDescent="0.25">
      <c r="A11345" s="342"/>
      <c r="B11345" s="417"/>
      <c r="C11345" s="418"/>
      <c r="S11345" s="367"/>
      <c r="T11345" s="367"/>
      <c r="U11345" s="368"/>
      <c r="V11345" s="1"/>
      <c r="W11345" s="1"/>
      <c r="X11345" s="1"/>
      <c r="Y11345" s="1"/>
      <c r="Z11345" s="1"/>
      <c r="AA11345" s="1"/>
      <c r="AB11345" s="1"/>
      <c r="AC11345" s="1"/>
    </row>
    <row r="11346" spans="1:29" ht="15" customHeight="1" x14ac:dyDescent="0.25">
      <c r="A11346" s="342"/>
      <c r="B11346" s="417"/>
      <c r="C11346" s="418"/>
      <c r="S11346" s="367"/>
      <c r="T11346" s="367"/>
      <c r="U11346" s="368"/>
      <c r="V11346" s="1"/>
      <c r="W11346" s="1"/>
      <c r="X11346" s="1"/>
      <c r="Y11346" s="1"/>
      <c r="Z11346" s="1"/>
      <c r="AA11346" s="1"/>
      <c r="AB11346" s="1"/>
      <c r="AC11346" s="1"/>
    </row>
    <row r="11347" spans="1:29" ht="15" customHeight="1" x14ac:dyDescent="0.25">
      <c r="A11347" s="342"/>
      <c r="B11347" s="417"/>
      <c r="C11347" s="418"/>
      <c r="S11347" s="367"/>
      <c r="T11347" s="367"/>
      <c r="U11347" s="368"/>
      <c r="V11347" s="1"/>
      <c r="W11347" s="1"/>
      <c r="X11347" s="1"/>
      <c r="Y11347" s="1"/>
      <c r="Z11347" s="1"/>
      <c r="AA11347" s="1"/>
      <c r="AB11347" s="1"/>
      <c r="AC11347" s="1"/>
    </row>
    <row r="11348" spans="1:29" ht="15" customHeight="1" x14ac:dyDescent="0.25">
      <c r="A11348" s="342"/>
      <c r="B11348" s="417"/>
      <c r="C11348" s="418"/>
      <c r="S11348" s="367"/>
      <c r="T11348" s="367"/>
      <c r="U11348" s="368"/>
      <c r="V11348" s="1"/>
      <c r="W11348" s="1"/>
      <c r="X11348" s="1"/>
      <c r="Y11348" s="1"/>
      <c r="Z11348" s="1"/>
      <c r="AA11348" s="1"/>
      <c r="AB11348" s="1"/>
      <c r="AC11348" s="1"/>
    </row>
    <row r="11349" spans="1:29" ht="15" customHeight="1" x14ac:dyDescent="0.25">
      <c r="A11349" s="342"/>
      <c r="B11349" s="417"/>
      <c r="C11349" s="418"/>
      <c r="S11349" s="367"/>
      <c r="T11349" s="367"/>
      <c r="U11349" s="368"/>
      <c r="V11349" s="1"/>
      <c r="W11349" s="1"/>
      <c r="X11349" s="1"/>
      <c r="Y11349" s="1"/>
      <c r="Z11349" s="1"/>
      <c r="AA11349" s="1"/>
      <c r="AB11349" s="1"/>
      <c r="AC11349" s="1"/>
    </row>
    <row r="11350" spans="1:29" ht="15" customHeight="1" x14ac:dyDescent="0.25">
      <c r="A11350" s="342"/>
      <c r="B11350" s="417"/>
      <c r="C11350" s="418"/>
      <c r="S11350" s="367"/>
      <c r="T11350" s="367"/>
      <c r="U11350" s="368"/>
      <c r="V11350" s="1"/>
      <c r="W11350" s="1"/>
      <c r="X11350" s="1"/>
      <c r="Y11350" s="1"/>
      <c r="Z11350" s="1"/>
      <c r="AA11350" s="1"/>
      <c r="AB11350" s="1"/>
      <c r="AC11350" s="1"/>
    </row>
    <row r="11351" spans="1:29" ht="15" customHeight="1" x14ac:dyDescent="0.25">
      <c r="A11351" s="342"/>
      <c r="B11351" s="417"/>
      <c r="C11351" s="418"/>
      <c r="S11351" s="367"/>
      <c r="T11351" s="367"/>
      <c r="U11351" s="368"/>
      <c r="V11351" s="1"/>
      <c r="W11351" s="1"/>
      <c r="X11351" s="1"/>
      <c r="Y11351" s="1"/>
      <c r="Z11351" s="1"/>
      <c r="AA11351" s="1"/>
      <c r="AB11351" s="1"/>
      <c r="AC11351" s="1"/>
    </row>
    <row r="11352" spans="1:29" ht="15" customHeight="1" x14ac:dyDescent="0.25">
      <c r="A11352" s="342"/>
      <c r="B11352" s="417"/>
      <c r="C11352" s="418"/>
      <c r="S11352" s="367"/>
      <c r="T11352" s="367"/>
      <c r="U11352" s="368"/>
      <c r="V11352" s="1"/>
      <c r="W11352" s="1"/>
      <c r="X11352" s="1"/>
      <c r="Y11352" s="1"/>
      <c r="Z11352" s="1"/>
      <c r="AA11352" s="1"/>
      <c r="AB11352" s="1"/>
      <c r="AC11352" s="1"/>
    </row>
    <row r="11353" spans="1:29" ht="15" customHeight="1" x14ac:dyDescent="0.25">
      <c r="A11353" s="342"/>
      <c r="B11353" s="417"/>
      <c r="C11353" s="418"/>
      <c r="S11353" s="367"/>
      <c r="T11353" s="367"/>
      <c r="U11353" s="368"/>
      <c r="V11353" s="1"/>
      <c r="W11353" s="1"/>
      <c r="X11353" s="1"/>
      <c r="Y11353" s="1"/>
      <c r="Z11353" s="1"/>
      <c r="AA11353" s="1"/>
      <c r="AB11353" s="1"/>
      <c r="AC11353" s="1"/>
    </row>
    <row r="11354" spans="1:29" ht="15" customHeight="1" x14ac:dyDescent="0.25">
      <c r="A11354" s="342"/>
      <c r="B11354" s="417"/>
      <c r="C11354" s="418"/>
      <c r="S11354" s="367"/>
      <c r="T11354" s="367"/>
      <c r="U11354" s="368"/>
      <c r="V11354" s="1"/>
      <c r="W11354" s="1"/>
      <c r="X11354" s="1"/>
      <c r="Y11354" s="1"/>
      <c r="Z11354" s="1"/>
      <c r="AA11354" s="1"/>
      <c r="AB11354" s="1"/>
      <c r="AC11354" s="1"/>
    </row>
    <row r="11355" spans="1:29" ht="15" customHeight="1" x14ac:dyDescent="0.25">
      <c r="A11355" s="342"/>
      <c r="B11355" s="417"/>
      <c r="C11355" s="418"/>
      <c r="S11355" s="367"/>
      <c r="T11355" s="367"/>
      <c r="U11355" s="368"/>
      <c r="V11355" s="1"/>
      <c r="W11355" s="1"/>
      <c r="X11355" s="1"/>
      <c r="Y11355" s="1"/>
      <c r="Z11355" s="1"/>
      <c r="AA11355" s="1"/>
      <c r="AB11355" s="1"/>
      <c r="AC11355" s="1"/>
    </row>
    <row r="11356" spans="1:29" ht="15" customHeight="1" x14ac:dyDescent="0.25">
      <c r="A11356" s="342"/>
      <c r="B11356" s="417"/>
      <c r="C11356" s="418"/>
      <c r="S11356" s="367"/>
      <c r="T11356" s="367"/>
      <c r="U11356" s="368"/>
      <c r="V11356" s="1"/>
      <c r="W11356" s="1"/>
      <c r="X11356" s="1"/>
      <c r="Y11356" s="1"/>
      <c r="Z11356" s="1"/>
      <c r="AA11356" s="1"/>
      <c r="AB11356" s="1"/>
      <c r="AC11356" s="1"/>
    </row>
    <row r="11357" spans="1:29" ht="15" customHeight="1" x14ac:dyDescent="0.25">
      <c r="A11357" s="342"/>
      <c r="B11357" s="417"/>
      <c r="C11357" s="418"/>
      <c r="S11357" s="367"/>
      <c r="T11357" s="367"/>
      <c r="U11357" s="368"/>
      <c r="V11357" s="1"/>
      <c r="W11357" s="1"/>
      <c r="X11357" s="1"/>
      <c r="Y11357" s="1"/>
      <c r="Z11357" s="1"/>
      <c r="AA11357" s="1"/>
      <c r="AB11357" s="1"/>
      <c r="AC11357" s="1"/>
    </row>
    <row r="11358" spans="1:29" ht="15" customHeight="1" x14ac:dyDescent="0.25">
      <c r="A11358" s="342"/>
      <c r="B11358" s="417"/>
      <c r="C11358" s="418"/>
      <c r="S11358" s="367"/>
      <c r="T11358" s="367"/>
      <c r="U11358" s="368"/>
      <c r="V11358" s="1"/>
      <c r="W11358" s="1"/>
      <c r="X11358" s="1"/>
      <c r="Y11358" s="1"/>
      <c r="Z11358" s="1"/>
      <c r="AA11358" s="1"/>
      <c r="AB11358" s="1"/>
      <c r="AC11358" s="1"/>
    </row>
    <row r="11359" spans="1:29" ht="15" customHeight="1" x14ac:dyDescent="0.25">
      <c r="A11359" s="342"/>
      <c r="B11359" s="417"/>
      <c r="C11359" s="418"/>
      <c r="S11359" s="367"/>
      <c r="T11359" s="367"/>
      <c r="U11359" s="368"/>
      <c r="V11359" s="1"/>
      <c r="W11359" s="1"/>
      <c r="X11359" s="1"/>
      <c r="Y11359" s="1"/>
      <c r="Z11359" s="1"/>
      <c r="AA11359" s="1"/>
      <c r="AB11359" s="1"/>
      <c r="AC11359" s="1"/>
    </row>
    <row r="11360" spans="1:29" ht="15" customHeight="1" x14ac:dyDescent="0.25">
      <c r="A11360" s="342"/>
      <c r="B11360" s="417"/>
      <c r="C11360" s="418"/>
      <c r="S11360" s="367"/>
      <c r="T11360" s="367"/>
      <c r="U11360" s="368"/>
      <c r="V11360" s="1"/>
      <c r="W11360" s="1"/>
      <c r="X11360" s="1"/>
      <c r="Y11360" s="1"/>
      <c r="Z11360" s="1"/>
      <c r="AA11360" s="1"/>
      <c r="AB11360" s="1"/>
      <c r="AC11360" s="1"/>
    </row>
    <row r="11361" spans="1:29" ht="15" customHeight="1" x14ac:dyDescent="0.25">
      <c r="A11361" s="342"/>
      <c r="B11361" s="417"/>
      <c r="C11361" s="418"/>
      <c r="S11361" s="367"/>
      <c r="T11361" s="367"/>
      <c r="U11361" s="368"/>
      <c r="V11361" s="1"/>
      <c r="W11361" s="1"/>
      <c r="X11361" s="1"/>
      <c r="Y11361" s="1"/>
      <c r="Z11361" s="1"/>
      <c r="AA11361" s="1"/>
      <c r="AB11361" s="1"/>
      <c r="AC11361" s="1"/>
    </row>
    <row r="11362" spans="1:29" ht="15" customHeight="1" x14ac:dyDescent="0.25">
      <c r="A11362" s="342"/>
      <c r="B11362" s="417"/>
      <c r="C11362" s="418"/>
      <c r="S11362" s="367"/>
      <c r="T11362" s="367"/>
      <c r="U11362" s="368"/>
      <c r="V11362" s="1"/>
      <c r="W11362" s="1"/>
      <c r="X11362" s="1"/>
      <c r="Y11362" s="1"/>
      <c r="Z11362" s="1"/>
      <c r="AA11362" s="1"/>
      <c r="AB11362" s="1"/>
      <c r="AC11362" s="1"/>
    </row>
    <row r="11363" spans="1:29" ht="15" customHeight="1" x14ac:dyDescent="0.25">
      <c r="A11363" s="342"/>
      <c r="B11363" s="417"/>
      <c r="C11363" s="418"/>
      <c r="S11363" s="367"/>
      <c r="T11363" s="367"/>
      <c r="U11363" s="368"/>
      <c r="V11363" s="1"/>
      <c r="W11363" s="1"/>
      <c r="X11363" s="1"/>
      <c r="Y11363" s="1"/>
      <c r="Z11363" s="1"/>
      <c r="AA11363" s="1"/>
      <c r="AB11363" s="1"/>
      <c r="AC11363" s="1"/>
    </row>
    <row r="11364" spans="1:29" ht="15" customHeight="1" x14ac:dyDescent="0.25">
      <c r="A11364" s="342"/>
      <c r="B11364" s="417"/>
      <c r="C11364" s="418"/>
      <c r="S11364" s="367"/>
      <c r="T11364" s="367"/>
      <c r="U11364" s="368"/>
      <c r="V11364" s="1"/>
      <c r="W11364" s="1"/>
      <c r="X11364" s="1"/>
      <c r="Y11364" s="1"/>
      <c r="Z11364" s="1"/>
      <c r="AA11364" s="1"/>
      <c r="AB11364" s="1"/>
      <c r="AC11364" s="1"/>
    </row>
    <row r="11365" spans="1:29" ht="15" customHeight="1" x14ac:dyDescent="0.25">
      <c r="A11365" s="342"/>
      <c r="B11365" s="417"/>
      <c r="C11365" s="418"/>
      <c r="S11365" s="367"/>
      <c r="T11365" s="367"/>
      <c r="U11365" s="368"/>
      <c r="V11365" s="1"/>
      <c r="W11365" s="1"/>
      <c r="X11365" s="1"/>
      <c r="Y11365" s="1"/>
      <c r="Z11365" s="1"/>
      <c r="AA11365" s="1"/>
      <c r="AB11365" s="1"/>
      <c r="AC11365" s="1"/>
    </row>
    <row r="11366" spans="1:29" ht="15" customHeight="1" x14ac:dyDescent="0.25">
      <c r="A11366" s="342"/>
      <c r="B11366" s="417"/>
      <c r="C11366" s="418"/>
      <c r="S11366" s="367"/>
      <c r="T11366" s="367"/>
      <c r="U11366" s="368"/>
      <c r="V11366" s="1"/>
      <c r="W11366" s="1"/>
      <c r="X11366" s="1"/>
      <c r="Y11366" s="1"/>
      <c r="Z11366" s="1"/>
      <c r="AA11366" s="1"/>
      <c r="AB11366" s="1"/>
      <c r="AC11366" s="1"/>
    </row>
    <row r="11367" spans="1:29" ht="15" customHeight="1" x14ac:dyDescent="0.25">
      <c r="A11367" s="342"/>
      <c r="B11367" s="417"/>
      <c r="C11367" s="418"/>
      <c r="S11367" s="367"/>
      <c r="T11367" s="367"/>
      <c r="U11367" s="368"/>
      <c r="V11367" s="1"/>
      <c r="W11367" s="1"/>
      <c r="X11367" s="1"/>
      <c r="Y11367" s="1"/>
      <c r="Z11367" s="1"/>
      <c r="AA11367" s="1"/>
      <c r="AB11367" s="1"/>
      <c r="AC11367" s="1"/>
    </row>
    <row r="11368" spans="1:29" ht="15" customHeight="1" x14ac:dyDescent="0.25">
      <c r="A11368" s="342"/>
      <c r="B11368" s="417"/>
      <c r="C11368" s="418"/>
      <c r="S11368" s="367"/>
      <c r="T11368" s="367"/>
      <c r="U11368" s="368"/>
      <c r="V11368" s="1"/>
      <c r="W11368" s="1"/>
      <c r="X11368" s="1"/>
      <c r="Y11368" s="1"/>
      <c r="Z11368" s="1"/>
      <c r="AA11368" s="1"/>
      <c r="AB11368" s="1"/>
      <c r="AC11368" s="1"/>
    </row>
    <row r="11369" spans="1:29" ht="15" customHeight="1" x14ac:dyDescent="0.25">
      <c r="A11369" s="342"/>
      <c r="B11369" s="417"/>
      <c r="C11369" s="418"/>
      <c r="S11369" s="367"/>
      <c r="T11369" s="367"/>
      <c r="U11369" s="368"/>
      <c r="V11369" s="1"/>
      <c r="W11369" s="1"/>
      <c r="X11369" s="1"/>
      <c r="Y11369" s="1"/>
      <c r="Z11369" s="1"/>
      <c r="AA11369" s="1"/>
      <c r="AB11369" s="1"/>
      <c r="AC11369" s="1"/>
    </row>
    <row r="11370" spans="1:29" ht="15" customHeight="1" x14ac:dyDescent="0.25">
      <c r="A11370" s="342"/>
      <c r="B11370" s="417"/>
      <c r="C11370" s="418"/>
      <c r="S11370" s="367"/>
      <c r="T11370" s="367"/>
      <c r="U11370" s="368"/>
      <c r="V11370" s="1"/>
      <c r="W11370" s="1"/>
      <c r="X11370" s="1"/>
      <c r="Y11370" s="1"/>
      <c r="Z11370" s="1"/>
      <c r="AA11370" s="1"/>
      <c r="AB11370" s="1"/>
      <c r="AC11370" s="1"/>
    </row>
    <row r="11371" spans="1:29" ht="15" customHeight="1" x14ac:dyDescent="0.25">
      <c r="A11371" s="342"/>
      <c r="B11371" s="417"/>
      <c r="C11371" s="418"/>
      <c r="S11371" s="367"/>
      <c r="T11371" s="367"/>
      <c r="U11371" s="368"/>
      <c r="V11371" s="1"/>
      <c r="W11371" s="1"/>
      <c r="X11371" s="1"/>
      <c r="Y11371" s="1"/>
      <c r="Z11371" s="1"/>
      <c r="AA11371" s="1"/>
      <c r="AB11371" s="1"/>
      <c r="AC11371" s="1"/>
    </row>
    <row r="11372" spans="1:29" ht="15" customHeight="1" x14ac:dyDescent="0.25">
      <c r="A11372" s="342"/>
      <c r="B11372" s="417"/>
      <c r="C11372" s="418"/>
      <c r="S11372" s="367"/>
      <c r="T11372" s="367"/>
      <c r="U11372" s="368"/>
      <c r="V11372" s="1"/>
      <c r="W11372" s="1"/>
      <c r="X11372" s="1"/>
      <c r="Y11372" s="1"/>
      <c r="Z11372" s="1"/>
      <c r="AA11372" s="1"/>
      <c r="AB11372" s="1"/>
      <c r="AC11372" s="1"/>
    </row>
    <row r="11373" spans="1:29" ht="15" customHeight="1" x14ac:dyDescent="0.25">
      <c r="A11373" s="342"/>
      <c r="B11373" s="417"/>
      <c r="C11373" s="418"/>
      <c r="S11373" s="367"/>
      <c r="T11373" s="367"/>
      <c r="U11373" s="368"/>
      <c r="V11373" s="1"/>
      <c r="W11373" s="1"/>
      <c r="X11373" s="1"/>
      <c r="Y11373" s="1"/>
      <c r="Z11373" s="1"/>
      <c r="AA11373" s="1"/>
      <c r="AB11373" s="1"/>
      <c r="AC11373" s="1"/>
    </row>
    <row r="11374" spans="1:29" ht="15" customHeight="1" x14ac:dyDescent="0.25">
      <c r="A11374" s="342"/>
      <c r="B11374" s="417"/>
      <c r="C11374" s="418"/>
      <c r="S11374" s="367"/>
      <c r="T11374" s="367"/>
      <c r="U11374" s="368"/>
      <c r="V11374" s="1"/>
      <c r="W11374" s="1"/>
      <c r="X11374" s="1"/>
      <c r="Y11374" s="1"/>
      <c r="Z11374" s="1"/>
      <c r="AA11374" s="1"/>
      <c r="AB11374" s="1"/>
      <c r="AC11374" s="1"/>
    </row>
    <row r="11375" spans="1:29" ht="15" customHeight="1" x14ac:dyDescent="0.25">
      <c r="A11375" s="342"/>
      <c r="B11375" s="417"/>
      <c r="C11375" s="418"/>
      <c r="S11375" s="367"/>
      <c r="T11375" s="367"/>
      <c r="U11375" s="368"/>
      <c r="V11375" s="1"/>
      <c r="W11375" s="1"/>
      <c r="X11375" s="1"/>
      <c r="Y11375" s="1"/>
      <c r="Z11375" s="1"/>
      <c r="AA11375" s="1"/>
      <c r="AB11375" s="1"/>
      <c r="AC11375" s="1"/>
    </row>
    <row r="11376" spans="1:29" ht="15" customHeight="1" x14ac:dyDescent="0.25">
      <c r="A11376" s="342"/>
      <c r="B11376" s="417"/>
      <c r="C11376" s="418"/>
      <c r="S11376" s="367"/>
      <c r="T11376" s="367"/>
      <c r="U11376" s="368"/>
      <c r="V11376" s="1"/>
      <c r="W11376" s="1"/>
      <c r="X11376" s="1"/>
      <c r="Y11376" s="1"/>
      <c r="Z11376" s="1"/>
      <c r="AA11376" s="1"/>
      <c r="AB11376" s="1"/>
      <c r="AC11376" s="1"/>
    </row>
    <row r="11377" spans="1:29" ht="15" customHeight="1" x14ac:dyDescent="0.25">
      <c r="A11377" s="342"/>
      <c r="B11377" s="417"/>
      <c r="C11377" s="418"/>
      <c r="S11377" s="367"/>
      <c r="T11377" s="367"/>
      <c r="U11377" s="368"/>
      <c r="V11377" s="1"/>
      <c r="W11377" s="1"/>
      <c r="X11377" s="1"/>
      <c r="Y11377" s="1"/>
      <c r="Z11377" s="1"/>
      <c r="AA11377" s="1"/>
      <c r="AB11377" s="1"/>
      <c r="AC11377" s="1"/>
    </row>
    <row r="11378" spans="1:29" ht="15" customHeight="1" x14ac:dyDescent="0.25">
      <c r="A11378" s="342"/>
      <c r="B11378" s="417"/>
      <c r="C11378" s="418"/>
      <c r="S11378" s="367"/>
      <c r="T11378" s="367"/>
      <c r="U11378" s="368"/>
      <c r="V11378" s="1"/>
      <c r="W11378" s="1"/>
      <c r="X11378" s="1"/>
      <c r="Y11378" s="1"/>
      <c r="Z11378" s="1"/>
      <c r="AA11378" s="1"/>
      <c r="AB11378" s="1"/>
      <c r="AC11378" s="1"/>
    </row>
    <row r="11379" spans="1:29" ht="15" customHeight="1" x14ac:dyDescent="0.25">
      <c r="A11379" s="342"/>
      <c r="B11379" s="417"/>
      <c r="C11379" s="418"/>
      <c r="S11379" s="367"/>
      <c r="T11379" s="367"/>
      <c r="U11379" s="368"/>
      <c r="V11379" s="1"/>
      <c r="W11379" s="1"/>
      <c r="X11379" s="1"/>
      <c r="Y11379" s="1"/>
      <c r="Z11379" s="1"/>
      <c r="AA11379" s="1"/>
      <c r="AB11379" s="1"/>
      <c r="AC11379" s="1"/>
    </row>
    <row r="11380" spans="1:29" ht="15" customHeight="1" x14ac:dyDescent="0.25">
      <c r="A11380" s="342"/>
      <c r="B11380" s="417"/>
      <c r="C11380" s="418"/>
      <c r="S11380" s="367"/>
      <c r="T11380" s="367"/>
      <c r="U11380" s="368"/>
      <c r="V11380" s="1"/>
      <c r="W11380" s="1"/>
      <c r="X11380" s="1"/>
      <c r="Y11380" s="1"/>
      <c r="Z11380" s="1"/>
      <c r="AA11380" s="1"/>
      <c r="AB11380" s="1"/>
      <c r="AC11380" s="1"/>
    </row>
    <row r="11381" spans="1:29" ht="15" customHeight="1" x14ac:dyDescent="0.25">
      <c r="A11381" s="342"/>
      <c r="B11381" s="417"/>
      <c r="C11381" s="418"/>
      <c r="S11381" s="367"/>
      <c r="T11381" s="367"/>
      <c r="U11381" s="368"/>
      <c r="V11381" s="1"/>
      <c r="W11381" s="1"/>
      <c r="X11381" s="1"/>
      <c r="Y11381" s="1"/>
      <c r="Z11381" s="1"/>
      <c r="AA11381" s="1"/>
      <c r="AB11381" s="1"/>
      <c r="AC11381" s="1"/>
    </row>
    <row r="11382" spans="1:29" ht="15" customHeight="1" x14ac:dyDescent="0.25">
      <c r="A11382" s="342"/>
      <c r="B11382" s="417"/>
      <c r="C11382" s="418"/>
      <c r="S11382" s="367"/>
      <c r="T11382" s="367"/>
      <c r="U11382" s="368"/>
      <c r="V11382" s="1"/>
      <c r="W11382" s="1"/>
      <c r="X11382" s="1"/>
      <c r="Y11382" s="1"/>
      <c r="Z11382" s="1"/>
      <c r="AA11382" s="1"/>
      <c r="AB11382" s="1"/>
      <c r="AC11382" s="1"/>
    </row>
    <row r="11383" spans="1:29" ht="15" customHeight="1" x14ac:dyDescent="0.25">
      <c r="A11383" s="342"/>
      <c r="B11383" s="417"/>
      <c r="C11383" s="418"/>
      <c r="S11383" s="367"/>
      <c r="T11383" s="367"/>
      <c r="U11383" s="368"/>
      <c r="V11383" s="1"/>
      <c r="W11383" s="1"/>
      <c r="X11383" s="1"/>
      <c r="Y11383" s="1"/>
      <c r="Z11383" s="1"/>
      <c r="AA11383" s="1"/>
      <c r="AB11383" s="1"/>
      <c r="AC11383" s="1"/>
    </row>
    <row r="11384" spans="1:29" ht="15" customHeight="1" x14ac:dyDescent="0.25">
      <c r="A11384" s="342"/>
      <c r="B11384" s="417"/>
      <c r="C11384" s="418"/>
      <c r="S11384" s="367"/>
      <c r="T11384" s="367"/>
      <c r="U11384" s="368"/>
      <c r="V11384" s="1"/>
      <c r="W11384" s="1"/>
      <c r="X11384" s="1"/>
      <c r="Y11384" s="1"/>
      <c r="Z11384" s="1"/>
      <c r="AA11384" s="1"/>
      <c r="AB11384" s="1"/>
      <c r="AC11384" s="1"/>
    </row>
    <row r="11385" spans="1:29" ht="15" customHeight="1" x14ac:dyDescent="0.25">
      <c r="A11385" s="342"/>
      <c r="B11385" s="417"/>
      <c r="C11385" s="418"/>
      <c r="S11385" s="367"/>
      <c r="T11385" s="367"/>
      <c r="U11385" s="368"/>
      <c r="V11385" s="1"/>
      <c r="W11385" s="1"/>
      <c r="X11385" s="1"/>
      <c r="Y11385" s="1"/>
      <c r="Z11385" s="1"/>
      <c r="AA11385" s="1"/>
      <c r="AB11385" s="1"/>
      <c r="AC11385" s="1"/>
    </row>
    <row r="11386" spans="1:29" ht="15" customHeight="1" x14ac:dyDescent="0.25">
      <c r="A11386" s="342"/>
      <c r="B11386" s="417"/>
      <c r="C11386" s="418"/>
      <c r="S11386" s="367"/>
      <c r="T11386" s="367"/>
      <c r="U11386" s="368"/>
      <c r="V11386" s="1"/>
      <c r="W11386" s="1"/>
      <c r="X11386" s="1"/>
      <c r="Y11386" s="1"/>
      <c r="Z11386" s="1"/>
      <c r="AA11386" s="1"/>
      <c r="AB11386" s="1"/>
      <c r="AC11386" s="1"/>
    </row>
    <row r="11387" spans="1:29" ht="15" customHeight="1" x14ac:dyDescent="0.25">
      <c r="A11387" s="342"/>
      <c r="B11387" s="417"/>
      <c r="C11387" s="418"/>
      <c r="S11387" s="367"/>
      <c r="T11387" s="367"/>
      <c r="U11387" s="368"/>
      <c r="V11387" s="1"/>
      <c r="W11387" s="1"/>
      <c r="X11387" s="1"/>
      <c r="Y11387" s="1"/>
      <c r="Z11387" s="1"/>
      <c r="AA11387" s="1"/>
      <c r="AB11387" s="1"/>
      <c r="AC11387" s="1"/>
    </row>
    <row r="11388" spans="1:29" ht="15" customHeight="1" x14ac:dyDescent="0.25">
      <c r="A11388" s="342"/>
      <c r="B11388" s="417"/>
      <c r="C11388" s="418"/>
      <c r="S11388" s="367"/>
      <c r="T11388" s="367"/>
      <c r="U11388" s="368"/>
      <c r="V11388" s="1"/>
      <c r="W11388" s="1"/>
      <c r="X11388" s="1"/>
      <c r="Y11388" s="1"/>
      <c r="Z11388" s="1"/>
      <c r="AA11388" s="1"/>
      <c r="AB11388" s="1"/>
      <c r="AC11388" s="1"/>
    </row>
    <row r="11389" spans="1:29" ht="15" customHeight="1" x14ac:dyDescent="0.25">
      <c r="A11389" s="342"/>
      <c r="B11389" s="417"/>
      <c r="C11389" s="418"/>
      <c r="S11389" s="367"/>
      <c r="T11389" s="367"/>
      <c r="U11389" s="368"/>
      <c r="V11389" s="1"/>
      <c r="W11389" s="1"/>
      <c r="X11389" s="1"/>
      <c r="Y11389" s="1"/>
      <c r="Z11389" s="1"/>
      <c r="AA11389" s="1"/>
      <c r="AB11389" s="1"/>
      <c r="AC11389" s="1"/>
    </row>
    <row r="11390" spans="1:29" ht="15" customHeight="1" x14ac:dyDescent="0.25">
      <c r="A11390" s="342"/>
      <c r="B11390" s="417"/>
      <c r="C11390" s="418"/>
      <c r="S11390" s="367"/>
      <c r="T11390" s="367"/>
      <c r="U11390" s="368"/>
      <c r="V11390" s="1"/>
      <c r="W11390" s="1"/>
      <c r="X11390" s="1"/>
      <c r="Y11390" s="1"/>
      <c r="Z11390" s="1"/>
      <c r="AA11390" s="1"/>
      <c r="AB11390" s="1"/>
      <c r="AC11390" s="1"/>
    </row>
    <row r="11391" spans="1:29" ht="15" customHeight="1" x14ac:dyDescent="0.25">
      <c r="A11391" s="342"/>
      <c r="B11391" s="417"/>
      <c r="C11391" s="418"/>
      <c r="S11391" s="367"/>
      <c r="T11391" s="367"/>
      <c r="U11391" s="368"/>
      <c r="V11391" s="1"/>
      <c r="W11391" s="1"/>
      <c r="X11391" s="1"/>
      <c r="Y11391" s="1"/>
      <c r="Z11391" s="1"/>
      <c r="AA11391" s="1"/>
      <c r="AB11391" s="1"/>
      <c r="AC11391" s="1"/>
    </row>
    <row r="11392" spans="1:29" ht="15" customHeight="1" x14ac:dyDescent="0.25">
      <c r="A11392" s="342"/>
      <c r="B11392" s="417"/>
      <c r="C11392" s="418"/>
      <c r="S11392" s="367"/>
      <c r="T11392" s="367"/>
      <c r="U11392" s="368"/>
      <c r="V11392" s="1"/>
      <c r="W11392" s="1"/>
      <c r="X11392" s="1"/>
      <c r="Y11392" s="1"/>
      <c r="Z11392" s="1"/>
      <c r="AA11392" s="1"/>
      <c r="AB11392" s="1"/>
      <c r="AC11392" s="1"/>
    </row>
    <row r="11393" spans="1:29" ht="15" customHeight="1" x14ac:dyDescent="0.25">
      <c r="A11393" s="342"/>
      <c r="B11393" s="417"/>
      <c r="C11393" s="418"/>
      <c r="S11393" s="367"/>
      <c r="T11393" s="367"/>
      <c r="U11393" s="368"/>
      <c r="V11393" s="1"/>
      <c r="W11393" s="1"/>
      <c r="X11393" s="1"/>
      <c r="Y11393" s="1"/>
      <c r="Z11393" s="1"/>
      <c r="AA11393" s="1"/>
      <c r="AB11393" s="1"/>
      <c r="AC11393" s="1"/>
    </row>
    <row r="11394" spans="1:29" ht="15" customHeight="1" x14ac:dyDescent="0.25">
      <c r="A11394" s="342"/>
      <c r="B11394" s="417"/>
      <c r="C11394" s="418"/>
      <c r="S11394" s="367"/>
      <c r="T11394" s="367"/>
      <c r="U11394" s="368"/>
      <c r="V11394" s="1"/>
      <c r="W11394" s="1"/>
      <c r="X11394" s="1"/>
      <c r="Y11394" s="1"/>
      <c r="Z11394" s="1"/>
      <c r="AA11394" s="1"/>
      <c r="AB11394" s="1"/>
      <c r="AC11394" s="1"/>
    </row>
    <row r="11395" spans="1:29" ht="15" customHeight="1" x14ac:dyDescent="0.25">
      <c r="A11395" s="342"/>
      <c r="B11395" s="417"/>
      <c r="C11395" s="418"/>
      <c r="S11395" s="367"/>
      <c r="T11395" s="367"/>
      <c r="U11395" s="368"/>
      <c r="V11395" s="1"/>
      <c r="W11395" s="1"/>
      <c r="X11395" s="1"/>
      <c r="Y11395" s="1"/>
      <c r="Z11395" s="1"/>
      <c r="AA11395" s="1"/>
      <c r="AB11395" s="1"/>
      <c r="AC11395" s="1"/>
    </row>
    <row r="11396" spans="1:29" ht="15" customHeight="1" x14ac:dyDescent="0.25">
      <c r="A11396" s="342"/>
      <c r="B11396" s="417"/>
      <c r="C11396" s="418"/>
      <c r="S11396" s="367"/>
      <c r="T11396" s="367"/>
      <c r="U11396" s="368"/>
      <c r="V11396" s="1"/>
      <c r="W11396" s="1"/>
      <c r="X11396" s="1"/>
      <c r="Y11396" s="1"/>
      <c r="Z11396" s="1"/>
      <c r="AA11396" s="1"/>
      <c r="AB11396" s="1"/>
      <c r="AC11396" s="1"/>
    </row>
    <row r="11397" spans="1:29" ht="15" customHeight="1" x14ac:dyDescent="0.25">
      <c r="A11397" s="342"/>
      <c r="B11397" s="417"/>
      <c r="C11397" s="418"/>
      <c r="S11397" s="367"/>
      <c r="T11397" s="367"/>
      <c r="U11397" s="368"/>
      <c r="V11397" s="1"/>
      <c r="W11397" s="1"/>
      <c r="X11397" s="1"/>
      <c r="Y11397" s="1"/>
      <c r="Z11397" s="1"/>
      <c r="AA11397" s="1"/>
      <c r="AB11397" s="1"/>
      <c r="AC11397" s="1"/>
    </row>
    <row r="11398" spans="1:29" ht="15" customHeight="1" x14ac:dyDescent="0.25">
      <c r="A11398" s="342"/>
      <c r="B11398" s="417"/>
      <c r="C11398" s="418"/>
      <c r="S11398" s="367"/>
      <c r="T11398" s="367"/>
      <c r="U11398" s="368"/>
      <c r="V11398" s="1"/>
      <c r="W11398" s="1"/>
      <c r="X11398" s="1"/>
      <c r="Y11398" s="1"/>
      <c r="Z11398" s="1"/>
      <c r="AA11398" s="1"/>
      <c r="AB11398" s="1"/>
      <c r="AC11398" s="1"/>
    </row>
    <row r="11399" spans="1:29" ht="15" customHeight="1" x14ac:dyDescent="0.25">
      <c r="A11399" s="342"/>
      <c r="B11399" s="417"/>
      <c r="C11399" s="418"/>
      <c r="S11399" s="367"/>
      <c r="T11399" s="367"/>
      <c r="U11399" s="368"/>
      <c r="V11399" s="1"/>
      <c r="W11399" s="1"/>
      <c r="X11399" s="1"/>
      <c r="Y11399" s="1"/>
      <c r="Z11399" s="1"/>
      <c r="AA11399" s="1"/>
      <c r="AB11399" s="1"/>
      <c r="AC11399" s="1"/>
    </row>
    <row r="11400" spans="1:29" ht="15" customHeight="1" x14ac:dyDescent="0.25">
      <c r="A11400" s="342"/>
      <c r="B11400" s="417"/>
      <c r="C11400" s="418"/>
      <c r="S11400" s="367"/>
      <c r="T11400" s="367"/>
      <c r="U11400" s="368"/>
      <c r="V11400" s="1"/>
      <c r="W11400" s="1"/>
      <c r="X11400" s="1"/>
      <c r="Y11400" s="1"/>
      <c r="Z11400" s="1"/>
      <c r="AA11400" s="1"/>
      <c r="AB11400" s="1"/>
      <c r="AC11400" s="1"/>
    </row>
    <row r="11401" spans="1:29" ht="15" customHeight="1" x14ac:dyDescent="0.25">
      <c r="A11401" s="342"/>
      <c r="B11401" s="417"/>
      <c r="C11401" s="418"/>
      <c r="S11401" s="367"/>
      <c r="T11401" s="367"/>
      <c r="U11401" s="368"/>
      <c r="V11401" s="1"/>
      <c r="W11401" s="1"/>
      <c r="X11401" s="1"/>
      <c r="Y11401" s="1"/>
      <c r="Z11401" s="1"/>
      <c r="AA11401" s="1"/>
      <c r="AB11401" s="1"/>
      <c r="AC11401" s="1"/>
    </row>
    <row r="11402" spans="1:29" ht="15" customHeight="1" x14ac:dyDescent="0.25">
      <c r="A11402" s="342"/>
      <c r="B11402" s="417"/>
      <c r="C11402" s="418"/>
      <c r="S11402" s="367"/>
      <c r="T11402" s="367"/>
      <c r="U11402" s="368"/>
      <c r="V11402" s="1"/>
      <c r="W11402" s="1"/>
      <c r="X11402" s="1"/>
      <c r="Y11402" s="1"/>
      <c r="Z11402" s="1"/>
      <c r="AA11402" s="1"/>
      <c r="AB11402" s="1"/>
      <c r="AC11402" s="1"/>
    </row>
    <row r="11403" spans="1:29" ht="15" customHeight="1" x14ac:dyDescent="0.25">
      <c r="A11403" s="342"/>
      <c r="B11403" s="417"/>
      <c r="C11403" s="418"/>
      <c r="S11403" s="367"/>
      <c r="T11403" s="367"/>
      <c r="U11403" s="368"/>
      <c r="V11403" s="1"/>
      <c r="W11403" s="1"/>
      <c r="X11403" s="1"/>
      <c r="Y11403" s="1"/>
      <c r="Z11403" s="1"/>
      <c r="AA11403" s="1"/>
      <c r="AB11403" s="1"/>
      <c r="AC11403" s="1"/>
    </row>
    <row r="11404" spans="1:29" ht="15" customHeight="1" x14ac:dyDescent="0.25">
      <c r="A11404" s="342"/>
      <c r="B11404" s="417"/>
      <c r="C11404" s="418"/>
      <c r="S11404" s="367"/>
      <c r="T11404" s="367"/>
      <c r="U11404" s="368"/>
      <c r="V11404" s="1"/>
      <c r="W11404" s="1"/>
      <c r="X11404" s="1"/>
      <c r="Y11404" s="1"/>
      <c r="Z11404" s="1"/>
      <c r="AA11404" s="1"/>
      <c r="AB11404" s="1"/>
      <c r="AC11404" s="1"/>
    </row>
    <row r="11405" spans="1:29" ht="15" customHeight="1" x14ac:dyDescent="0.25">
      <c r="A11405" s="342"/>
      <c r="B11405" s="417"/>
      <c r="C11405" s="418"/>
      <c r="S11405" s="367"/>
      <c r="T11405" s="367"/>
      <c r="U11405" s="368"/>
      <c r="V11405" s="1"/>
      <c r="W11405" s="1"/>
      <c r="X11405" s="1"/>
      <c r="Y11405" s="1"/>
      <c r="Z11405" s="1"/>
      <c r="AA11405" s="1"/>
      <c r="AB11405" s="1"/>
      <c r="AC11405" s="1"/>
    </row>
    <row r="11406" spans="1:29" ht="15" customHeight="1" x14ac:dyDescent="0.25">
      <c r="A11406" s="342"/>
      <c r="B11406" s="417"/>
      <c r="C11406" s="418"/>
      <c r="S11406" s="367"/>
      <c r="T11406" s="367"/>
      <c r="U11406" s="368"/>
      <c r="V11406" s="1"/>
      <c r="W11406" s="1"/>
      <c r="X11406" s="1"/>
      <c r="Y11406" s="1"/>
      <c r="Z11406" s="1"/>
      <c r="AA11406" s="1"/>
      <c r="AB11406" s="1"/>
      <c r="AC11406" s="1"/>
    </row>
    <row r="11407" spans="1:29" ht="15" customHeight="1" x14ac:dyDescent="0.25">
      <c r="A11407" s="342"/>
      <c r="B11407" s="417"/>
      <c r="C11407" s="418"/>
      <c r="S11407" s="367"/>
      <c r="T11407" s="367"/>
      <c r="U11407" s="368"/>
      <c r="V11407" s="1"/>
      <c r="W11407" s="1"/>
      <c r="X11407" s="1"/>
      <c r="Y11407" s="1"/>
      <c r="Z11407" s="1"/>
      <c r="AA11407" s="1"/>
      <c r="AB11407" s="1"/>
      <c r="AC11407" s="1"/>
    </row>
    <row r="11408" spans="1:29" ht="15" customHeight="1" x14ac:dyDescent="0.25">
      <c r="A11408" s="342"/>
      <c r="B11408" s="417"/>
      <c r="C11408" s="418"/>
      <c r="S11408" s="367"/>
      <c r="T11408" s="367"/>
      <c r="U11408" s="368"/>
      <c r="V11408" s="1"/>
      <c r="W11408" s="1"/>
      <c r="X11408" s="1"/>
      <c r="Y11408" s="1"/>
      <c r="Z11408" s="1"/>
      <c r="AA11408" s="1"/>
      <c r="AB11408" s="1"/>
      <c r="AC11408" s="1"/>
    </row>
    <row r="11409" spans="1:29" ht="15" customHeight="1" x14ac:dyDescent="0.25">
      <c r="A11409" s="342"/>
      <c r="B11409" s="417"/>
      <c r="C11409" s="418"/>
      <c r="S11409" s="367"/>
      <c r="T11409" s="367"/>
      <c r="U11409" s="368"/>
      <c r="V11409" s="1"/>
      <c r="W11409" s="1"/>
      <c r="X11409" s="1"/>
      <c r="Y11409" s="1"/>
      <c r="Z11409" s="1"/>
      <c r="AA11409" s="1"/>
      <c r="AB11409" s="1"/>
      <c r="AC11409" s="1"/>
    </row>
    <row r="11410" spans="1:29" ht="15" customHeight="1" x14ac:dyDescent="0.25">
      <c r="A11410" s="342"/>
      <c r="B11410" s="417"/>
      <c r="C11410" s="418"/>
      <c r="S11410" s="367"/>
      <c r="T11410" s="367"/>
      <c r="U11410" s="368"/>
      <c r="V11410" s="1"/>
      <c r="W11410" s="1"/>
      <c r="X11410" s="1"/>
      <c r="Y11410" s="1"/>
      <c r="Z11410" s="1"/>
      <c r="AA11410" s="1"/>
      <c r="AB11410" s="1"/>
      <c r="AC11410" s="1"/>
    </row>
    <row r="11411" spans="1:29" ht="15" customHeight="1" x14ac:dyDescent="0.25">
      <c r="A11411" s="342"/>
      <c r="B11411" s="417"/>
      <c r="C11411" s="418"/>
      <c r="S11411" s="367"/>
      <c r="T11411" s="367"/>
      <c r="U11411" s="368"/>
      <c r="V11411" s="1"/>
      <c r="W11411" s="1"/>
      <c r="X11411" s="1"/>
      <c r="Y11411" s="1"/>
      <c r="Z11411" s="1"/>
      <c r="AA11411" s="1"/>
      <c r="AB11411" s="1"/>
      <c r="AC11411" s="1"/>
    </row>
    <row r="11412" spans="1:29" ht="15" customHeight="1" x14ac:dyDescent="0.25">
      <c r="A11412" s="342"/>
      <c r="B11412" s="417"/>
      <c r="C11412" s="418"/>
      <c r="S11412" s="367"/>
      <c r="T11412" s="367"/>
      <c r="U11412" s="368"/>
      <c r="V11412" s="1"/>
      <c r="W11412" s="1"/>
      <c r="X11412" s="1"/>
      <c r="Y11412" s="1"/>
      <c r="Z11412" s="1"/>
      <c r="AA11412" s="1"/>
      <c r="AB11412" s="1"/>
      <c r="AC11412" s="1"/>
    </row>
    <row r="11413" spans="1:29" ht="15" customHeight="1" x14ac:dyDescent="0.25">
      <c r="A11413" s="342"/>
      <c r="B11413" s="417"/>
      <c r="C11413" s="418"/>
      <c r="S11413" s="367"/>
      <c r="T11413" s="367"/>
      <c r="U11413" s="368"/>
      <c r="V11413" s="1"/>
      <c r="W11413" s="1"/>
      <c r="X11413" s="1"/>
      <c r="Y11413" s="1"/>
      <c r="Z11413" s="1"/>
      <c r="AA11413" s="1"/>
      <c r="AB11413" s="1"/>
      <c r="AC11413" s="1"/>
    </row>
    <row r="11414" spans="1:29" ht="15" customHeight="1" x14ac:dyDescent="0.25">
      <c r="A11414" s="342"/>
      <c r="B11414" s="417"/>
      <c r="C11414" s="418"/>
      <c r="S11414" s="367"/>
      <c r="T11414" s="367"/>
      <c r="U11414" s="368"/>
      <c r="V11414" s="1"/>
      <c r="W11414" s="1"/>
      <c r="X11414" s="1"/>
      <c r="Y11414" s="1"/>
      <c r="Z11414" s="1"/>
      <c r="AA11414" s="1"/>
      <c r="AB11414" s="1"/>
      <c r="AC11414" s="1"/>
    </row>
    <row r="11415" spans="1:29" ht="15" customHeight="1" x14ac:dyDescent="0.25">
      <c r="A11415" s="342"/>
      <c r="B11415" s="417"/>
      <c r="C11415" s="418"/>
      <c r="S11415" s="367"/>
      <c r="T11415" s="367"/>
      <c r="U11415" s="368"/>
      <c r="V11415" s="1"/>
      <c r="W11415" s="1"/>
      <c r="X11415" s="1"/>
      <c r="Y11415" s="1"/>
      <c r="Z11415" s="1"/>
      <c r="AA11415" s="1"/>
      <c r="AB11415" s="1"/>
      <c r="AC11415" s="1"/>
    </row>
    <row r="11416" spans="1:29" ht="15" customHeight="1" x14ac:dyDescent="0.25">
      <c r="A11416" s="342"/>
      <c r="B11416" s="417"/>
      <c r="C11416" s="418"/>
      <c r="S11416" s="367"/>
      <c r="T11416" s="367"/>
      <c r="U11416" s="368"/>
      <c r="V11416" s="1"/>
      <c r="W11416" s="1"/>
      <c r="X11416" s="1"/>
      <c r="Y11416" s="1"/>
      <c r="Z11416" s="1"/>
      <c r="AA11416" s="1"/>
      <c r="AB11416" s="1"/>
      <c r="AC11416" s="1"/>
    </row>
    <row r="11417" spans="1:29" ht="15" customHeight="1" x14ac:dyDescent="0.25">
      <c r="A11417" s="342"/>
      <c r="B11417" s="417"/>
      <c r="C11417" s="418"/>
      <c r="S11417" s="367"/>
      <c r="T11417" s="367"/>
      <c r="U11417" s="368"/>
      <c r="V11417" s="1"/>
      <c r="W11417" s="1"/>
      <c r="X11417" s="1"/>
      <c r="Y11417" s="1"/>
      <c r="Z11417" s="1"/>
      <c r="AA11417" s="1"/>
      <c r="AB11417" s="1"/>
      <c r="AC11417" s="1"/>
    </row>
    <row r="11418" spans="1:29" ht="15" customHeight="1" x14ac:dyDescent="0.25">
      <c r="A11418" s="342"/>
      <c r="B11418" s="417"/>
      <c r="C11418" s="418"/>
      <c r="S11418" s="367"/>
      <c r="T11418" s="367"/>
      <c r="U11418" s="368"/>
      <c r="V11418" s="1"/>
      <c r="W11418" s="1"/>
      <c r="X11418" s="1"/>
      <c r="Y11418" s="1"/>
      <c r="Z11418" s="1"/>
      <c r="AA11418" s="1"/>
      <c r="AB11418" s="1"/>
      <c r="AC11418" s="1"/>
    </row>
    <row r="11419" spans="1:29" ht="15" customHeight="1" x14ac:dyDescent="0.25">
      <c r="A11419" s="342"/>
      <c r="B11419" s="417"/>
      <c r="C11419" s="418"/>
      <c r="S11419" s="367"/>
      <c r="T11419" s="367"/>
      <c r="U11419" s="368"/>
      <c r="V11419" s="1"/>
      <c r="W11419" s="1"/>
      <c r="X11419" s="1"/>
      <c r="Y11419" s="1"/>
      <c r="Z11419" s="1"/>
      <c r="AA11419" s="1"/>
      <c r="AB11419" s="1"/>
      <c r="AC11419" s="1"/>
    </row>
    <row r="11420" spans="1:29" ht="15" customHeight="1" x14ac:dyDescent="0.25">
      <c r="A11420" s="342"/>
      <c r="B11420" s="417"/>
      <c r="C11420" s="418"/>
      <c r="S11420" s="367"/>
      <c r="T11420" s="367"/>
      <c r="U11420" s="368"/>
      <c r="V11420" s="1"/>
      <c r="W11420" s="1"/>
      <c r="X11420" s="1"/>
      <c r="Y11420" s="1"/>
      <c r="Z11420" s="1"/>
      <c r="AA11420" s="1"/>
      <c r="AB11420" s="1"/>
      <c r="AC11420" s="1"/>
    </row>
    <row r="11421" spans="1:29" ht="15" customHeight="1" x14ac:dyDescent="0.25">
      <c r="A11421" s="342"/>
      <c r="B11421" s="417"/>
      <c r="C11421" s="418"/>
      <c r="S11421" s="367"/>
      <c r="T11421" s="367"/>
      <c r="U11421" s="368"/>
      <c r="V11421" s="1"/>
      <c r="W11421" s="1"/>
      <c r="X11421" s="1"/>
      <c r="Y11421" s="1"/>
      <c r="Z11421" s="1"/>
      <c r="AA11421" s="1"/>
      <c r="AB11421" s="1"/>
      <c r="AC11421" s="1"/>
    </row>
    <row r="11422" spans="1:29" ht="15" customHeight="1" x14ac:dyDescent="0.25">
      <c r="A11422" s="342"/>
      <c r="B11422" s="417"/>
      <c r="C11422" s="418"/>
      <c r="S11422" s="367"/>
      <c r="T11422" s="367"/>
      <c r="U11422" s="368"/>
      <c r="V11422" s="1"/>
      <c r="W11422" s="1"/>
      <c r="X11422" s="1"/>
      <c r="Y11422" s="1"/>
      <c r="Z11422" s="1"/>
      <c r="AA11422" s="1"/>
      <c r="AB11422" s="1"/>
      <c r="AC11422" s="1"/>
    </row>
    <row r="11423" spans="1:29" ht="15" customHeight="1" x14ac:dyDescent="0.25">
      <c r="A11423" s="342"/>
      <c r="B11423" s="417"/>
      <c r="C11423" s="418"/>
      <c r="S11423" s="367"/>
      <c r="T11423" s="367"/>
      <c r="U11423" s="368"/>
      <c r="V11423" s="1"/>
      <c r="W11423" s="1"/>
      <c r="X11423" s="1"/>
      <c r="Y11423" s="1"/>
      <c r="Z11423" s="1"/>
      <c r="AA11423" s="1"/>
      <c r="AB11423" s="1"/>
      <c r="AC11423" s="1"/>
    </row>
    <row r="11424" spans="1:29" ht="15" customHeight="1" x14ac:dyDescent="0.25">
      <c r="A11424" s="342"/>
      <c r="B11424" s="417"/>
      <c r="C11424" s="418"/>
      <c r="S11424" s="367"/>
      <c r="T11424" s="367"/>
      <c r="U11424" s="368"/>
      <c r="V11424" s="1"/>
      <c r="W11424" s="1"/>
      <c r="X11424" s="1"/>
      <c r="Y11424" s="1"/>
      <c r="Z11424" s="1"/>
      <c r="AA11424" s="1"/>
      <c r="AB11424" s="1"/>
      <c r="AC11424" s="1"/>
    </row>
    <row r="11425" spans="1:29" ht="15" customHeight="1" x14ac:dyDescent="0.25">
      <c r="A11425" s="342"/>
      <c r="B11425" s="417"/>
      <c r="C11425" s="418"/>
      <c r="S11425" s="367"/>
      <c r="T11425" s="367"/>
      <c r="U11425" s="368"/>
      <c r="V11425" s="1"/>
      <c r="W11425" s="1"/>
      <c r="X11425" s="1"/>
      <c r="Y11425" s="1"/>
      <c r="Z11425" s="1"/>
      <c r="AA11425" s="1"/>
      <c r="AB11425" s="1"/>
      <c r="AC11425" s="1"/>
    </row>
    <row r="11426" spans="1:29" ht="15" customHeight="1" x14ac:dyDescent="0.25">
      <c r="A11426" s="342"/>
      <c r="B11426" s="417"/>
      <c r="C11426" s="418"/>
      <c r="S11426" s="367"/>
      <c r="T11426" s="367"/>
      <c r="U11426" s="368"/>
      <c r="V11426" s="1"/>
      <c r="W11426" s="1"/>
      <c r="X11426" s="1"/>
      <c r="Y11426" s="1"/>
      <c r="Z11426" s="1"/>
      <c r="AA11426" s="1"/>
      <c r="AB11426" s="1"/>
      <c r="AC11426" s="1"/>
    </row>
    <row r="11427" spans="1:29" ht="15" customHeight="1" x14ac:dyDescent="0.25">
      <c r="A11427" s="342"/>
      <c r="B11427" s="417"/>
      <c r="C11427" s="418"/>
      <c r="S11427" s="367"/>
      <c r="T11427" s="367"/>
      <c r="U11427" s="368"/>
      <c r="V11427" s="1"/>
      <c r="W11427" s="1"/>
      <c r="X11427" s="1"/>
      <c r="Y11427" s="1"/>
      <c r="Z11427" s="1"/>
      <c r="AA11427" s="1"/>
      <c r="AB11427" s="1"/>
      <c r="AC11427" s="1"/>
    </row>
    <row r="11428" spans="1:29" ht="15" customHeight="1" x14ac:dyDescent="0.25">
      <c r="A11428" s="342"/>
      <c r="B11428" s="417"/>
      <c r="C11428" s="418"/>
      <c r="S11428" s="367"/>
      <c r="T11428" s="367"/>
      <c r="U11428" s="368"/>
      <c r="V11428" s="1"/>
      <c r="W11428" s="1"/>
      <c r="X11428" s="1"/>
      <c r="Y11428" s="1"/>
      <c r="Z11428" s="1"/>
      <c r="AA11428" s="1"/>
      <c r="AB11428" s="1"/>
      <c r="AC11428" s="1"/>
    </row>
    <row r="11429" spans="1:29" ht="15" customHeight="1" x14ac:dyDescent="0.25">
      <c r="A11429" s="342"/>
      <c r="B11429" s="417"/>
      <c r="C11429" s="418"/>
      <c r="S11429" s="367"/>
      <c r="T11429" s="367"/>
      <c r="U11429" s="368"/>
      <c r="V11429" s="1"/>
      <c r="W11429" s="1"/>
      <c r="X11429" s="1"/>
      <c r="Y11429" s="1"/>
      <c r="Z11429" s="1"/>
      <c r="AA11429" s="1"/>
      <c r="AB11429" s="1"/>
      <c r="AC11429" s="1"/>
    </row>
    <row r="11430" spans="1:29" ht="15" customHeight="1" x14ac:dyDescent="0.25">
      <c r="A11430" s="342"/>
      <c r="B11430" s="417"/>
      <c r="C11430" s="418"/>
      <c r="S11430" s="367"/>
      <c r="T11430" s="367"/>
      <c r="U11430" s="368"/>
      <c r="V11430" s="1"/>
      <c r="W11430" s="1"/>
      <c r="X11430" s="1"/>
      <c r="Y11430" s="1"/>
      <c r="Z11430" s="1"/>
      <c r="AA11430" s="1"/>
      <c r="AB11430" s="1"/>
      <c r="AC11430" s="1"/>
    </row>
    <row r="11431" spans="1:29" ht="15" customHeight="1" x14ac:dyDescent="0.25">
      <c r="A11431" s="342"/>
      <c r="B11431" s="417"/>
      <c r="C11431" s="418"/>
      <c r="S11431" s="367"/>
      <c r="T11431" s="367"/>
      <c r="U11431" s="368"/>
      <c r="V11431" s="1"/>
      <c r="W11431" s="1"/>
      <c r="X11431" s="1"/>
      <c r="Y11431" s="1"/>
      <c r="Z11431" s="1"/>
      <c r="AA11431" s="1"/>
      <c r="AB11431" s="1"/>
      <c r="AC11431" s="1"/>
    </row>
    <row r="11432" spans="1:29" ht="15" customHeight="1" x14ac:dyDescent="0.25">
      <c r="A11432" s="342"/>
      <c r="B11432" s="417"/>
      <c r="C11432" s="418"/>
      <c r="S11432" s="367"/>
      <c r="T11432" s="367"/>
      <c r="U11432" s="368"/>
      <c r="V11432" s="1"/>
      <c r="W11432" s="1"/>
      <c r="X11432" s="1"/>
      <c r="Y11432" s="1"/>
      <c r="Z11432" s="1"/>
      <c r="AA11432" s="1"/>
      <c r="AB11432" s="1"/>
      <c r="AC11432" s="1"/>
    </row>
    <row r="11433" spans="1:29" ht="15" customHeight="1" x14ac:dyDescent="0.25">
      <c r="A11433" s="342"/>
      <c r="B11433" s="417"/>
      <c r="C11433" s="418"/>
      <c r="S11433" s="367"/>
      <c r="T11433" s="367"/>
      <c r="U11433" s="368"/>
      <c r="V11433" s="1"/>
      <c r="W11433" s="1"/>
      <c r="X11433" s="1"/>
      <c r="Y11433" s="1"/>
      <c r="Z11433" s="1"/>
      <c r="AA11433" s="1"/>
      <c r="AB11433" s="1"/>
      <c r="AC11433" s="1"/>
    </row>
    <row r="11434" spans="1:29" ht="15" customHeight="1" x14ac:dyDescent="0.25">
      <c r="A11434" s="342"/>
      <c r="B11434" s="417"/>
      <c r="C11434" s="418"/>
      <c r="S11434" s="367"/>
      <c r="T11434" s="367"/>
      <c r="U11434" s="368"/>
      <c r="V11434" s="1"/>
      <c r="W11434" s="1"/>
      <c r="X11434" s="1"/>
      <c r="Y11434" s="1"/>
      <c r="Z11434" s="1"/>
      <c r="AA11434" s="1"/>
      <c r="AB11434" s="1"/>
      <c r="AC11434" s="1"/>
    </row>
    <row r="11435" spans="1:29" ht="15" customHeight="1" x14ac:dyDescent="0.25">
      <c r="A11435" s="342"/>
      <c r="B11435" s="417"/>
      <c r="C11435" s="418"/>
      <c r="S11435" s="367"/>
      <c r="T11435" s="367"/>
      <c r="U11435" s="368"/>
      <c r="V11435" s="1"/>
      <c r="W11435" s="1"/>
      <c r="X11435" s="1"/>
      <c r="Y11435" s="1"/>
      <c r="Z11435" s="1"/>
      <c r="AA11435" s="1"/>
      <c r="AB11435" s="1"/>
      <c r="AC11435" s="1"/>
    </row>
    <row r="11436" spans="1:29" ht="15" customHeight="1" x14ac:dyDescent="0.25">
      <c r="A11436" s="342"/>
      <c r="B11436" s="417"/>
      <c r="C11436" s="418"/>
      <c r="S11436" s="367"/>
      <c r="T11436" s="367"/>
      <c r="U11436" s="368"/>
      <c r="V11436" s="1"/>
      <c r="W11436" s="1"/>
      <c r="X11436" s="1"/>
      <c r="Y11436" s="1"/>
      <c r="Z11436" s="1"/>
      <c r="AA11436" s="1"/>
      <c r="AB11436" s="1"/>
      <c r="AC11436" s="1"/>
    </row>
    <row r="11437" spans="1:29" ht="15" customHeight="1" x14ac:dyDescent="0.25">
      <c r="A11437" s="342"/>
      <c r="B11437" s="417"/>
      <c r="C11437" s="418"/>
      <c r="S11437" s="367"/>
      <c r="T11437" s="367"/>
      <c r="U11437" s="368"/>
      <c r="V11437" s="1"/>
      <c r="W11437" s="1"/>
      <c r="X11437" s="1"/>
      <c r="Y11437" s="1"/>
      <c r="Z11437" s="1"/>
      <c r="AA11437" s="1"/>
      <c r="AB11437" s="1"/>
      <c r="AC11437" s="1"/>
    </row>
    <row r="11438" spans="1:29" ht="15" customHeight="1" x14ac:dyDescent="0.25">
      <c r="A11438" s="342"/>
      <c r="B11438" s="417"/>
      <c r="C11438" s="418"/>
      <c r="S11438" s="367"/>
      <c r="T11438" s="367"/>
      <c r="U11438" s="368"/>
      <c r="V11438" s="1"/>
      <c r="W11438" s="1"/>
      <c r="X11438" s="1"/>
      <c r="Y11438" s="1"/>
      <c r="Z11438" s="1"/>
      <c r="AA11438" s="1"/>
      <c r="AB11438" s="1"/>
      <c r="AC11438" s="1"/>
    </row>
    <row r="11439" spans="1:29" ht="15" customHeight="1" x14ac:dyDescent="0.25">
      <c r="A11439" s="342"/>
      <c r="B11439" s="417"/>
      <c r="C11439" s="418"/>
      <c r="S11439" s="367"/>
      <c r="T11439" s="367"/>
      <c r="U11439" s="368"/>
      <c r="V11439" s="1"/>
      <c r="W11439" s="1"/>
      <c r="X11439" s="1"/>
      <c r="Y11439" s="1"/>
      <c r="Z11439" s="1"/>
      <c r="AA11439" s="1"/>
      <c r="AB11439" s="1"/>
      <c r="AC11439" s="1"/>
    </row>
    <row r="11440" spans="1:29" ht="15" customHeight="1" x14ac:dyDescent="0.25">
      <c r="A11440" s="342"/>
      <c r="B11440" s="417"/>
      <c r="C11440" s="418"/>
      <c r="S11440" s="367"/>
      <c r="T11440" s="367"/>
      <c r="U11440" s="368"/>
      <c r="V11440" s="1"/>
      <c r="W11440" s="1"/>
      <c r="X11440" s="1"/>
      <c r="Y11440" s="1"/>
      <c r="Z11440" s="1"/>
      <c r="AA11440" s="1"/>
      <c r="AB11440" s="1"/>
      <c r="AC11440" s="1"/>
    </row>
    <row r="11441" spans="1:29" ht="15" customHeight="1" x14ac:dyDescent="0.25">
      <c r="A11441" s="342"/>
      <c r="B11441" s="417"/>
      <c r="C11441" s="418"/>
      <c r="S11441" s="367"/>
      <c r="T11441" s="367"/>
      <c r="U11441" s="368"/>
      <c r="V11441" s="1"/>
      <c r="W11441" s="1"/>
      <c r="X11441" s="1"/>
      <c r="Y11441" s="1"/>
      <c r="Z11441" s="1"/>
      <c r="AA11441" s="1"/>
      <c r="AB11441" s="1"/>
      <c r="AC11441" s="1"/>
    </row>
    <row r="11442" spans="1:29" ht="15" customHeight="1" x14ac:dyDescent="0.25">
      <c r="A11442" s="342"/>
      <c r="B11442" s="417"/>
      <c r="C11442" s="418"/>
      <c r="S11442" s="367"/>
      <c r="T11442" s="367"/>
      <c r="U11442" s="368"/>
      <c r="V11442" s="1"/>
      <c r="W11442" s="1"/>
      <c r="X11442" s="1"/>
      <c r="Y11442" s="1"/>
      <c r="Z11442" s="1"/>
      <c r="AA11442" s="1"/>
      <c r="AB11442" s="1"/>
      <c r="AC11442" s="1"/>
    </row>
    <row r="11443" spans="1:29" ht="15" customHeight="1" x14ac:dyDescent="0.25">
      <c r="A11443" s="342"/>
      <c r="B11443" s="417"/>
      <c r="C11443" s="418"/>
      <c r="S11443" s="367"/>
      <c r="T11443" s="367"/>
      <c r="U11443" s="368"/>
      <c r="V11443" s="1"/>
      <c r="W11443" s="1"/>
      <c r="X11443" s="1"/>
      <c r="Y11443" s="1"/>
      <c r="Z11443" s="1"/>
      <c r="AA11443" s="1"/>
      <c r="AB11443" s="1"/>
      <c r="AC11443" s="1"/>
    </row>
    <row r="11444" spans="1:29" ht="15" customHeight="1" x14ac:dyDescent="0.25">
      <c r="A11444" s="342"/>
      <c r="B11444" s="417"/>
      <c r="C11444" s="418"/>
      <c r="S11444" s="367"/>
      <c r="T11444" s="367"/>
      <c r="U11444" s="368"/>
      <c r="V11444" s="1"/>
      <c r="W11444" s="1"/>
      <c r="X11444" s="1"/>
      <c r="Y11444" s="1"/>
      <c r="Z11444" s="1"/>
      <c r="AA11444" s="1"/>
      <c r="AB11444" s="1"/>
      <c r="AC11444" s="1"/>
    </row>
    <row r="11445" spans="1:29" ht="15" customHeight="1" x14ac:dyDescent="0.25">
      <c r="A11445" s="342"/>
      <c r="B11445" s="417"/>
      <c r="C11445" s="418"/>
      <c r="S11445" s="367"/>
      <c r="T11445" s="367"/>
      <c r="U11445" s="368"/>
      <c r="V11445" s="1"/>
      <c r="W11445" s="1"/>
      <c r="X11445" s="1"/>
      <c r="Y11445" s="1"/>
      <c r="Z11445" s="1"/>
      <c r="AA11445" s="1"/>
      <c r="AB11445" s="1"/>
      <c r="AC11445" s="1"/>
    </row>
    <row r="11446" spans="1:29" ht="15" customHeight="1" x14ac:dyDescent="0.25">
      <c r="A11446" s="342"/>
      <c r="B11446" s="417"/>
      <c r="C11446" s="418"/>
      <c r="S11446" s="367"/>
      <c r="T11446" s="367"/>
      <c r="U11446" s="368"/>
      <c r="V11446" s="1"/>
      <c r="W11446" s="1"/>
      <c r="X11446" s="1"/>
      <c r="Y11446" s="1"/>
      <c r="Z11446" s="1"/>
      <c r="AA11446" s="1"/>
      <c r="AB11446" s="1"/>
      <c r="AC11446" s="1"/>
    </row>
    <row r="11447" spans="1:29" ht="15" customHeight="1" x14ac:dyDescent="0.25">
      <c r="A11447" s="342"/>
      <c r="B11447" s="417"/>
      <c r="C11447" s="418"/>
      <c r="S11447" s="367"/>
      <c r="T11447" s="367"/>
      <c r="U11447" s="368"/>
      <c r="V11447" s="1"/>
      <c r="W11447" s="1"/>
      <c r="X11447" s="1"/>
      <c r="Y11447" s="1"/>
      <c r="Z11447" s="1"/>
      <c r="AA11447" s="1"/>
      <c r="AB11447" s="1"/>
      <c r="AC11447" s="1"/>
    </row>
    <row r="11448" spans="1:29" ht="15" customHeight="1" x14ac:dyDescent="0.25">
      <c r="A11448" s="342"/>
      <c r="B11448" s="417"/>
      <c r="C11448" s="418"/>
      <c r="S11448" s="367"/>
      <c r="T11448" s="367"/>
      <c r="U11448" s="368"/>
      <c r="V11448" s="1"/>
      <c r="W11448" s="1"/>
      <c r="X11448" s="1"/>
      <c r="Y11448" s="1"/>
      <c r="Z11448" s="1"/>
      <c r="AA11448" s="1"/>
      <c r="AB11448" s="1"/>
      <c r="AC11448" s="1"/>
    </row>
    <row r="11449" spans="1:29" ht="15" customHeight="1" x14ac:dyDescent="0.25">
      <c r="A11449" s="342"/>
      <c r="B11449" s="417"/>
      <c r="C11449" s="418"/>
      <c r="S11449" s="367"/>
      <c r="T11449" s="367"/>
      <c r="U11449" s="368"/>
      <c r="V11449" s="1"/>
      <c r="W11449" s="1"/>
      <c r="X11449" s="1"/>
      <c r="Y11449" s="1"/>
      <c r="Z11449" s="1"/>
      <c r="AA11449" s="1"/>
      <c r="AB11449" s="1"/>
      <c r="AC11449" s="1"/>
    </row>
    <row r="11450" spans="1:29" ht="15" customHeight="1" x14ac:dyDescent="0.25">
      <c r="A11450" s="342"/>
      <c r="B11450" s="417"/>
      <c r="C11450" s="418"/>
      <c r="S11450" s="367"/>
      <c r="T11450" s="367"/>
      <c r="U11450" s="368"/>
      <c r="V11450" s="1"/>
      <c r="W11450" s="1"/>
      <c r="X11450" s="1"/>
      <c r="Y11450" s="1"/>
      <c r="Z11450" s="1"/>
      <c r="AA11450" s="1"/>
      <c r="AB11450" s="1"/>
      <c r="AC11450" s="1"/>
    </row>
    <row r="11451" spans="1:29" ht="15" customHeight="1" x14ac:dyDescent="0.25">
      <c r="A11451" s="342"/>
      <c r="B11451" s="417"/>
      <c r="C11451" s="418"/>
      <c r="S11451" s="367"/>
      <c r="T11451" s="367"/>
      <c r="U11451" s="368"/>
      <c r="V11451" s="1"/>
      <c r="W11451" s="1"/>
      <c r="X11451" s="1"/>
      <c r="Y11451" s="1"/>
      <c r="Z11451" s="1"/>
      <c r="AA11451" s="1"/>
      <c r="AB11451" s="1"/>
      <c r="AC11451" s="1"/>
    </row>
    <row r="11452" spans="1:29" ht="15" customHeight="1" x14ac:dyDescent="0.25">
      <c r="A11452" s="342"/>
      <c r="B11452" s="417"/>
      <c r="C11452" s="418"/>
      <c r="S11452" s="367"/>
      <c r="T11452" s="367"/>
      <c r="U11452" s="368"/>
      <c r="V11452" s="1"/>
      <c r="W11452" s="1"/>
      <c r="X11452" s="1"/>
      <c r="Y11452" s="1"/>
      <c r="Z11452" s="1"/>
      <c r="AA11452" s="1"/>
      <c r="AB11452" s="1"/>
      <c r="AC11452" s="1"/>
    </row>
    <row r="11453" spans="1:29" ht="15" customHeight="1" x14ac:dyDescent="0.25">
      <c r="A11453" s="342"/>
      <c r="B11453" s="417"/>
      <c r="C11453" s="418"/>
      <c r="S11453" s="367"/>
      <c r="T11453" s="367"/>
      <c r="U11453" s="368"/>
      <c r="V11453" s="1"/>
      <c r="W11453" s="1"/>
      <c r="X11453" s="1"/>
      <c r="Y11453" s="1"/>
      <c r="Z11453" s="1"/>
      <c r="AA11453" s="1"/>
      <c r="AB11453" s="1"/>
      <c r="AC11453" s="1"/>
    </row>
    <row r="11454" spans="1:29" ht="15" customHeight="1" x14ac:dyDescent="0.25">
      <c r="A11454" s="342"/>
      <c r="B11454" s="417"/>
      <c r="C11454" s="418"/>
      <c r="S11454" s="367"/>
      <c r="T11454" s="367"/>
      <c r="U11454" s="368"/>
      <c r="V11454" s="1"/>
      <c r="W11454" s="1"/>
      <c r="X11454" s="1"/>
      <c r="Y11454" s="1"/>
      <c r="Z11454" s="1"/>
      <c r="AA11454" s="1"/>
      <c r="AB11454" s="1"/>
      <c r="AC11454" s="1"/>
    </row>
    <row r="11455" spans="1:29" ht="15" customHeight="1" x14ac:dyDescent="0.25">
      <c r="A11455" s="342"/>
      <c r="B11455" s="417"/>
      <c r="C11455" s="418"/>
      <c r="S11455" s="367"/>
      <c r="T11455" s="367"/>
      <c r="U11455" s="368"/>
      <c r="V11455" s="1"/>
      <c r="W11455" s="1"/>
      <c r="X11455" s="1"/>
      <c r="Y11455" s="1"/>
      <c r="Z11455" s="1"/>
      <c r="AA11455" s="1"/>
      <c r="AB11455" s="1"/>
      <c r="AC11455" s="1"/>
    </row>
    <row r="11456" spans="1:29" ht="15" customHeight="1" x14ac:dyDescent="0.25">
      <c r="A11456" s="342"/>
      <c r="B11456" s="417"/>
      <c r="C11456" s="418"/>
      <c r="S11456" s="367"/>
      <c r="T11456" s="367"/>
      <c r="U11456" s="368"/>
      <c r="V11456" s="1"/>
      <c r="W11456" s="1"/>
      <c r="X11456" s="1"/>
      <c r="Y11456" s="1"/>
      <c r="Z11456" s="1"/>
      <c r="AA11456" s="1"/>
      <c r="AB11456" s="1"/>
      <c r="AC11456" s="1"/>
    </row>
    <row r="11457" spans="1:29" ht="15" customHeight="1" x14ac:dyDescent="0.25">
      <c r="A11457" s="342"/>
      <c r="B11457" s="417"/>
      <c r="C11457" s="418"/>
      <c r="S11457" s="367"/>
      <c r="T11457" s="367"/>
      <c r="U11457" s="368"/>
      <c r="V11457" s="1"/>
      <c r="W11457" s="1"/>
      <c r="X11457" s="1"/>
      <c r="Y11457" s="1"/>
      <c r="Z11457" s="1"/>
      <c r="AA11457" s="1"/>
      <c r="AB11457" s="1"/>
      <c r="AC11457" s="1"/>
    </row>
    <row r="11458" spans="1:29" ht="15" customHeight="1" x14ac:dyDescent="0.25">
      <c r="A11458" s="342"/>
      <c r="B11458" s="417"/>
      <c r="C11458" s="418"/>
      <c r="S11458" s="367"/>
      <c r="T11458" s="367"/>
      <c r="U11458" s="368"/>
      <c r="V11458" s="1"/>
      <c r="W11458" s="1"/>
      <c r="X11458" s="1"/>
      <c r="Y11458" s="1"/>
      <c r="Z11458" s="1"/>
      <c r="AA11458" s="1"/>
      <c r="AB11458" s="1"/>
      <c r="AC11458" s="1"/>
    </row>
    <row r="11459" spans="1:29" ht="15" customHeight="1" x14ac:dyDescent="0.25">
      <c r="A11459" s="342"/>
      <c r="B11459" s="417"/>
      <c r="C11459" s="418"/>
      <c r="S11459" s="367"/>
      <c r="T11459" s="367"/>
      <c r="U11459" s="368"/>
      <c r="V11459" s="1"/>
      <c r="W11459" s="1"/>
      <c r="X11459" s="1"/>
      <c r="Y11459" s="1"/>
      <c r="Z11459" s="1"/>
      <c r="AA11459" s="1"/>
      <c r="AB11459" s="1"/>
      <c r="AC11459" s="1"/>
    </row>
    <row r="11460" spans="1:29" ht="15" customHeight="1" x14ac:dyDescent="0.25">
      <c r="A11460" s="342"/>
      <c r="B11460" s="417"/>
      <c r="C11460" s="418"/>
      <c r="S11460" s="367"/>
      <c r="T11460" s="367"/>
      <c r="U11460" s="368"/>
      <c r="V11460" s="1"/>
      <c r="W11460" s="1"/>
      <c r="X11460" s="1"/>
      <c r="Y11460" s="1"/>
      <c r="Z11460" s="1"/>
      <c r="AA11460" s="1"/>
      <c r="AB11460" s="1"/>
      <c r="AC11460" s="1"/>
    </row>
    <row r="11461" spans="1:29" ht="15" customHeight="1" x14ac:dyDescent="0.25">
      <c r="A11461" s="342"/>
      <c r="B11461" s="417"/>
      <c r="C11461" s="418"/>
      <c r="S11461" s="367"/>
      <c r="T11461" s="367"/>
      <c r="U11461" s="368"/>
      <c r="V11461" s="1"/>
      <c r="W11461" s="1"/>
      <c r="X11461" s="1"/>
      <c r="Y11461" s="1"/>
      <c r="Z11461" s="1"/>
      <c r="AA11461" s="1"/>
      <c r="AB11461" s="1"/>
      <c r="AC11461" s="1"/>
    </row>
    <row r="11462" spans="1:29" ht="15" customHeight="1" x14ac:dyDescent="0.25">
      <c r="A11462" s="342"/>
      <c r="B11462" s="417"/>
      <c r="C11462" s="418"/>
      <c r="S11462" s="367"/>
      <c r="T11462" s="367"/>
      <c r="U11462" s="368"/>
      <c r="V11462" s="1"/>
      <c r="W11462" s="1"/>
      <c r="X11462" s="1"/>
      <c r="Y11462" s="1"/>
      <c r="Z11462" s="1"/>
      <c r="AA11462" s="1"/>
      <c r="AB11462" s="1"/>
      <c r="AC11462" s="1"/>
    </row>
    <row r="11463" spans="1:29" ht="15" customHeight="1" x14ac:dyDescent="0.25">
      <c r="A11463" s="342"/>
      <c r="B11463" s="417"/>
      <c r="C11463" s="418"/>
      <c r="S11463" s="367"/>
      <c r="T11463" s="367"/>
      <c r="U11463" s="368"/>
      <c r="V11463" s="1"/>
      <c r="W11463" s="1"/>
      <c r="X11463" s="1"/>
      <c r="Y11463" s="1"/>
      <c r="Z11463" s="1"/>
      <c r="AA11463" s="1"/>
      <c r="AB11463" s="1"/>
      <c r="AC11463" s="1"/>
    </row>
    <row r="11464" spans="1:29" ht="15" customHeight="1" x14ac:dyDescent="0.25">
      <c r="A11464" s="342"/>
      <c r="B11464" s="417"/>
      <c r="C11464" s="418"/>
      <c r="S11464" s="367"/>
      <c r="T11464" s="367"/>
      <c r="U11464" s="368"/>
      <c r="V11464" s="1"/>
      <c r="W11464" s="1"/>
      <c r="X11464" s="1"/>
      <c r="Y11464" s="1"/>
      <c r="Z11464" s="1"/>
      <c r="AA11464" s="1"/>
      <c r="AB11464" s="1"/>
      <c r="AC11464" s="1"/>
    </row>
    <row r="11465" spans="1:29" ht="15" customHeight="1" x14ac:dyDescent="0.25">
      <c r="A11465" s="342"/>
      <c r="B11465" s="417"/>
      <c r="C11465" s="418"/>
      <c r="S11465" s="367"/>
      <c r="T11465" s="367"/>
      <c r="U11465" s="368"/>
      <c r="V11465" s="1"/>
      <c r="W11465" s="1"/>
      <c r="X11465" s="1"/>
      <c r="Y11465" s="1"/>
      <c r="Z11465" s="1"/>
      <c r="AA11465" s="1"/>
      <c r="AB11465" s="1"/>
      <c r="AC11465" s="1"/>
    </row>
    <row r="11466" spans="1:29" ht="15" customHeight="1" x14ac:dyDescent="0.25">
      <c r="A11466" s="342"/>
      <c r="B11466" s="417"/>
      <c r="C11466" s="418"/>
      <c r="S11466" s="367"/>
      <c r="T11466" s="367"/>
      <c r="U11466" s="368"/>
      <c r="V11466" s="1"/>
      <c r="W11466" s="1"/>
      <c r="X11466" s="1"/>
      <c r="Y11466" s="1"/>
      <c r="Z11466" s="1"/>
      <c r="AA11466" s="1"/>
      <c r="AB11466" s="1"/>
      <c r="AC11466" s="1"/>
    </row>
    <row r="11467" spans="1:29" ht="15" customHeight="1" x14ac:dyDescent="0.25">
      <c r="A11467" s="342"/>
      <c r="B11467" s="417"/>
      <c r="C11467" s="418"/>
      <c r="S11467" s="367"/>
      <c r="T11467" s="367"/>
      <c r="U11467" s="368"/>
      <c r="V11467" s="1"/>
      <c r="W11467" s="1"/>
      <c r="X11467" s="1"/>
      <c r="Y11467" s="1"/>
      <c r="Z11467" s="1"/>
      <c r="AA11467" s="1"/>
      <c r="AB11467" s="1"/>
      <c r="AC11467" s="1"/>
    </row>
    <row r="11468" spans="1:29" ht="15" customHeight="1" x14ac:dyDescent="0.25">
      <c r="A11468" s="342"/>
      <c r="B11468" s="417"/>
      <c r="C11468" s="418"/>
      <c r="S11468" s="367"/>
      <c r="T11468" s="367"/>
      <c r="U11468" s="368"/>
      <c r="V11468" s="1"/>
      <c r="W11468" s="1"/>
      <c r="X11468" s="1"/>
      <c r="Y11468" s="1"/>
      <c r="Z11468" s="1"/>
      <c r="AA11468" s="1"/>
      <c r="AB11468" s="1"/>
      <c r="AC11468" s="1"/>
    </row>
    <row r="11469" spans="1:29" ht="15" customHeight="1" x14ac:dyDescent="0.25">
      <c r="A11469" s="342"/>
      <c r="B11469" s="417"/>
      <c r="C11469" s="418"/>
      <c r="S11469" s="367"/>
      <c r="T11469" s="367"/>
      <c r="U11469" s="368"/>
      <c r="V11469" s="1"/>
      <c r="W11469" s="1"/>
      <c r="X11469" s="1"/>
      <c r="Y11469" s="1"/>
      <c r="Z11469" s="1"/>
      <c r="AA11469" s="1"/>
      <c r="AB11469" s="1"/>
      <c r="AC11469" s="1"/>
    </row>
    <row r="11470" spans="1:29" ht="15" customHeight="1" x14ac:dyDescent="0.25">
      <c r="A11470" s="342"/>
      <c r="B11470" s="417"/>
      <c r="C11470" s="418"/>
      <c r="S11470" s="367"/>
      <c r="T11470" s="367"/>
      <c r="U11470" s="368"/>
      <c r="V11470" s="1"/>
      <c r="W11470" s="1"/>
      <c r="X11470" s="1"/>
      <c r="Y11470" s="1"/>
      <c r="Z11470" s="1"/>
      <c r="AA11470" s="1"/>
      <c r="AB11470" s="1"/>
      <c r="AC11470" s="1"/>
    </row>
    <row r="11471" spans="1:29" ht="15" customHeight="1" x14ac:dyDescent="0.25">
      <c r="A11471" s="342"/>
      <c r="B11471" s="417"/>
      <c r="C11471" s="418"/>
      <c r="S11471" s="367"/>
      <c r="T11471" s="367"/>
      <c r="U11471" s="368"/>
      <c r="V11471" s="1"/>
      <c r="W11471" s="1"/>
      <c r="X11471" s="1"/>
      <c r="Y11471" s="1"/>
      <c r="Z11471" s="1"/>
      <c r="AA11471" s="1"/>
      <c r="AB11471" s="1"/>
      <c r="AC11471" s="1"/>
    </row>
    <row r="11472" spans="1:29" ht="15" customHeight="1" x14ac:dyDescent="0.25">
      <c r="A11472" s="342"/>
      <c r="B11472" s="417"/>
      <c r="C11472" s="418"/>
      <c r="S11472" s="367"/>
      <c r="T11472" s="367"/>
      <c r="U11472" s="368"/>
      <c r="V11472" s="1"/>
      <c r="W11472" s="1"/>
      <c r="X11472" s="1"/>
      <c r="Y11472" s="1"/>
      <c r="Z11472" s="1"/>
      <c r="AA11472" s="1"/>
      <c r="AB11472" s="1"/>
      <c r="AC11472" s="1"/>
    </row>
    <row r="11473" spans="1:29" ht="15" customHeight="1" x14ac:dyDescent="0.25">
      <c r="A11473" s="342"/>
      <c r="B11473" s="417"/>
      <c r="C11473" s="418"/>
      <c r="S11473" s="367"/>
      <c r="T11473" s="367"/>
      <c r="U11473" s="368"/>
      <c r="V11473" s="1"/>
      <c r="W11473" s="1"/>
      <c r="X11473" s="1"/>
      <c r="Y11473" s="1"/>
      <c r="Z11473" s="1"/>
      <c r="AA11473" s="1"/>
      <c r="AB11473" s="1"/>
      <c r="AC11473" s="1"/>
    </row>
    <row r="11474" spans="1:29" ht="15" customHeight="1" x14ac:dyDescent="0.25">
      <c r="A11474" s="342"/>
      <c r="B11474" s="417"/>
      <c r="C11474" s="418"/>
      <c r="S11474" s="367"/>
      <c r="T11474" s="367"/>
      <c r="U11474" s="368"/>
      <c r="V11474" s="1"/>
      <c r="W11474" s="1"/>
      <c r="X11474" s="1"/>
      <c r="Y11474" s="1"/>
      <c r="Z11474" s="1"/>
      <c r="AA11474" s="1"/>
      <c r="AB11474" s="1"/>
      <c r="AC11474" s="1"/>
    </row>
    <row r="11475" spans="1:29" ht="15" customHeight="1" x14ac:dyDescent="0.25">
      <c r="A11475" s="342"/>
      <c r="B11475" s="417"/>
      <c r="C11475" s="418"/>
      <c r="S11475" s="367"/>
      <c r="T11475" s="367"/>
      <c r="U11475" s="368"/>
      <c r="V11475" s="1"/>
      <c r="W11475" s="1"/>
      <c r="X11475" s="1"/>
      <c r="Y11475" s="1"/>
      <c r="Z11475" s="1"/>
      <c r="AA11475" s="1"/>
      <c r="AB11475" s="1"/>
      <c r="AC11475" s="1"/>
    </row>
    <row r="11476" spans="1:29" ht="15" customHeight="1" x14ac:dyDescent="0.25">
      <c r="A11476" s="342"/>
      <c r="B11476" s="417"/>
      <c r="C11476" s="418"/>
      <c r="S11476" s="367"/>
      <c r="T11476" s="367"/>
      <c r="U11476" s="368"/>
      <c r="V11476" s="1"/>
      <c r="W11476" s="1"/>
      <c r="X11476" s="1"/>
      <c r="Y11476" s="1"/>
      <c r="Z11476" s="1"/>
      <c r="AA11476" s="1"/>
      <c r="AB11476" s="1"/>
      <c r="AC11476" s="1"/>
    </row>
    <row r="11477" spans="1:29" ht="15" customHeight="1" x14ac:dyDescent="0.25">
      <c r="A11477" s="342"/>
      <c r="B11477" s="417"/>
      <c r="C11477" s="418"/>
      <c r="S11477" s="367"/>
      <c r="T11477" s="367"/>
      <c r="U11477" s="368"/>
      <c r="V11477" s="1"/>
      <c r="W11477" s="1"/>
      <c r="X11477" s="1"/>
      <c r="Y11477" s="1"/>
      <c r="Z11477" s="1"/>
      <c r="AA11477" s="1"/>
      <c r="AB11477" s="1"/>
      <c r="AC11477" s="1"/>
    </row>
    <row r="11478" spans="1:29" ht="15" customHeight="1" x14ac:dyDescent="0.25">
      <c r="A11478" s="342"/>
      <c r="B11478" s="417"/>
      <c r="C11478" s="418"/>
      <c r="S11478" s="367"/>
      <c r="T11478" s="367"/>
      <c r="U11478" s="368"/>
      <c r="V11478" s="1"/>
      <c r="W11478" s="1"/>
      <c r="X11478" s="1"/>
      <c r="Y11478" s="1"/>
      <c r="Z11478" s="1"/>
      <c r="AA11478" s="1"/>
      <c r="AB11478" s="1"/>
      <c r="AC11478" s="1"/>
    </row>
    <row r="11479" spans="1:29" ht="15" customHeight="1" x14ac:dyDescent="0.25">
      <c r="A11479" s="342"/>
      <c r="B11479" s="417"/>
      <c r="C11479" s="418"/>
      <c r="S11479" s="367"/>
      <c r="T11479" s="367"/>
      <c r="U11479" s="368"/>
      <c r="V11479" s="1"/>
      <c r="W11479" s="1"/>
      <c r="X11479" s="1"/>
      <c r="Y11479" s="1"/>
      <c r="Z11479" s="1"/>
      <c r="AA11479" s="1"/>
      <c r="AB11479" s="1"/>
      <c r="AC11479" s="1"/>
    </row>
    <row r="11480" spans="1:29" ht="15" customHeight="1" x14ac:dyDescent="0.25">
      <c r="A11480" s="342"/>
      <c r="B11480" s="417"/>
      <c r="C11480" s="418"/>
      <c r="S11480" s="367"/>
      <c r="T11480" s="367"/>
      <c r="U11480" s="368"/>
      <c r="V11480" s="1"/>
      <c r="W11480" s="1"/>
      <c r="X11480" s="1"/>
      <c r="Y11480" s="1"/>
      <c r="Z11480" s="1"/>
      <c r="AA11480" s="1"/>
      <c r="AB11480" s="1"/>
      <c r="AC11480" s="1"/>
    </row>
    <row r="11481" spans="1:29" ht="15" customHeight="1" x14ac:dyDescent="0.25">
      <c r="A11481" s="342"/>
      <c r="B11481" s="417"/>
      <c r="C11481" s="418"/>
      <c r="S11481" s="367"/>
      <c r="T11481" s="367"/>
      <c r="U11481" s="368"/>
      <c r="V11481" s="1"/>
      <c r="W11481" s="1"/>
      <c r="X11481" s="1"/>
      <c r="Y11481" s="1"/>
      <c r="Z11481" s="1"/>
      <c r="AA11481" s="1"/>
      <c r="AB11481" s="1"/>
      <c r="AC11481" s="1"/>
    </row>
    <row r="11482" spans="1:29" ht="15" customHeight="1" x14ac:dyDescent="0.25">
      <c r="A11482" s="342"/>
      <c r="B11482" s="417"/>
      <c r="C11482" s="418"/>
      <c r="S11482" s="367"/>
      <c r="T11482" s="367"/>
      <c r="U11482" s="368"/>
      <c r="V11482" s="1"/>
      <c r="W11482" s="1"/>
      <c r="X11482" s="1"/>
      <c r="Y11482" s="1"/>
      <c r="Z11482" s="1"/>
      <c r="AA11482" s="1"/>
      <c r="AB11482" s="1"/>
      <c r="AC11482" s="1"/>
    </row>
    <row r="11483" spans="1:29" ht="15" customHeight="1" x14ac:dyDescent="0.25">
      <c r="A11483" s="342"/>
      <c r="B11483" s="417"/>
      <c r="C11483" s="418"/>
      <c r="S11483" s="367"/>
      <c r="T11483" s="367"/>
      <c r="U11483" s="368"/>
      <c r="V11483" s="1"/>
      <c r="W11483" s="1"/>
      <c r="X11483" s="1"/>
      <c r="Y11483" s="1"/>
      <c r="Z11483" s="1"/>
      <c r="AA11483" s="1"/>
      <c r="AB11483" s="1"/>
      <c r="AC11483" s="1"/>
    </row>
    <row r="11484" spans="1:29" ht="15" customHeight="1" x14ac:dyDescent="0.25">
      <c r="A11484" s="342"/>
      <c r="B11484" s="417"/>
      <c r="C11484" s="418"/>
      <c r="S11484" s="367"/>
      <c r="T11484" s="367"/>
      <c r="U11484" s="368"/>
      <c r="V11484" s="1"/>
      <c r="W11484" s="1"/>
      <c r="X11484" s="1"/>
      <c r="Y11484" s="1"/>
      <c r="Z11484" s="1"/>
      <c r="AA11484" s="1"/>
      <c r="AB11484" s="1"/>
      <c r="AC11484" s="1"/>
    </row>
    <row r="11485" spans="1:29" ht="15" customHeight="1" x14ac:dyDescent="0.25">
      <c r="A11485" s="342"/>
      <c r="B11485" s="417"/>
      <c r="C11485" s="418"/>
      <c r="S11485" s="367"/>
      <c r="T11485" s="367"/>
      <c r="U11485" s="368"/>
      <c r="V11485" s="1"/>
      <c r="W11485" s="1"/>
      <c r="X11485" s="1"/>
      <c r="Y11485" s="1"/>
      <c r="Z11485" s="1"/>
      <c r="AA11485" s="1"/>
      <c r="AB11485" s="1"/>
      <c r="AC11485" s="1"/>
    </row>
    <row r="11486" spans="1:29" ht="15" customHeight="1" x14ac:dyDescent="0.25">
      <c r="A11486" s="342"/>
      <c r="B11486" s="417"/>
      <c r="C11486" s="418"/>
      <c r="S11486" s="367"/>
      <c r="T11486" s="367"/>
      <c r="U11486" s="368"/>
      <c r="V11486" s="1"/>
      <c r="W11486" s="1"/>
      <c r="X11486" s="1"/>
      <c r="Y11486" s="1"/>
      <c r="Z11486" s="1"/>
      <c r="AA11486" s="1"/>
      <c r="AB11486" s="1"/>
      <c r="AC11486" s="1"/>
    </row>
    <row r="11487" spans="1:29" ht="15" customHeight="1" x14ac:dyDescent="0.25">
      <c r="A11487" s="342"/>
      <c r="B11487" s="417"/>
      <c r="C11487" s="418"/>
      <c r="S11487" s="367"/>
      <c r="T11487" s="367"/>
      <c r="U11487" s="368"/>
      <c r="V11487" s="1"/>
      <c r="W11487" s="1"/>
      <c r="X11487" s="1"/>
      <c r="Y11487" s="1"/>
      <c r="Z11487" s="1"/>
      <c r="AA11487" s="1"/>
      <c r="AB11487" s="1"/>
      <c r="AC11487" s="1"/>
    </row>
    <row r="11488" spans="1:29" ht="15" customHeight="1" x14ac:dyDescent="0.25">
      <c r="A11488" s="342"/>
      <c r="B11488" s="417"/>
      <c r="C11488" s="418"/>
      <c r="S11488" s="367"/>
      <c r="T11488" s="367"/>
      <c r="U11488" s="368"/>
      <c r="V11488" s="1"/>
      <c r="W11488" s="1"/>
      <c r="X11488" s="1"/>
      <c r="Y11488" s="1"/>
      <c r="Z11488" s="1"/>
      <c r="AA11488" s="1"/>
      <c r="AB11488" s="1"/>
      <c r="AC11488" s="1"/>
    </row>
    <row r="11489" spans="1:29" ht="15" customHeight="1" x14ac:dyDescent="0.25">
      <c r="A11489" s="342"/>
      <c r="B11489" s="417"/>
      <c r="C11489" s="418"/>
      <c r="S11489" s="367"/>
      <c r="T11489" s="367"/>
      <c r="U11489" s="368"/>
      <c r="V11489" s="1"/>
      <c r="W11489" s="1"/>
      <c r="X11489" s="1"/>
      <c r="Y11489" s="1"/>
      <c r="Z11489" s="1"/>
      <c r="AA11489" s="1"/>
      <c r="AB11489" s="1"/>
      <c r="AC11489" s="1"/>
    </row>
    <row r="11490" spans="1:29" ht="15" customHeight="1" x14ac:dyDescent="0.25">
      <c r="A11490" s="342"/>
      <c r="B11490" s="417"/>
      <c r="C11490" s="418"/>
      <c r="S11490" s="367"/>
      <c r="T11490" s="367"/>
      <c r="U11490" s="368"/>
      <c r="V11490" s="1"/>
      <c r="W11490" s="1"/>
      <c r="X11490" s="1"/>
      <c r="Y11490" s="1"/>
      <c r="Z11490" s="1"/>
      <c r="AA11490" s="1"/>
      <c r="AB11490" s="1"/>
      <c r="AC11490" s="1"/>
    </row>
    <row r="11491" spans="1:29" ht="15" customHeight="1" x14ac:dyDescent="0.25">
      <c r="A11491" s="342"/>
      <c r="B11491" s="417"/>
      <c r="C11491" s="418"/>
      <c r="S11491" s="367"/>
      <c r="T11491" s="367"/>
      <c r="U11491" s="368"/>
      <c r="V11491" s="1"/>
      <c r="W11491" s="1"/>
      <c r="X11491" s="1"/>
      <c r="Y11491" s="1"/>
      <c r="Z11491" s="1"/>
      <c r="AA11491" s="1"/>
      <c r="AB11491" s="1"/>
      <c r="AC11491" s="1"/>
    </row>
    <row r="11492" spans="1:29" ht="15" customHeight="1" x14ac:dyDescent="0.25">
      <c r="A11492" s="342"/>
      <c r="B11492" s="417"/>
      <c r="C11492" s="418"/>
      <c r="S11492" s="367"/>
      <c r="T11492" s="367"/>
      <c r="U11492" s="368"/>
      <c r="V11492" s="1"/>
      <c r="W11492" s="1"/>
      <c r="X11492" s="1"/>
      <c r="Y11492" s="1"/>
      <c r="Z11492" s="1"/>
      <c r="AA11492" s="1"/>
      <c r="AB11492" s="1"/>
      <c r="AC11492" s="1"/>
    </row>
    <row r="11493" spans="1:29" ht="15" customHeight="1" x14ac:dyDescent="0.25">
      <c r="A11493" s="342"/>
      <c r="B11493" s="417"/>
      <c r="C11493" s="418"/>
      <c r="S11493" s="367"/>
      <c r="T11493" s="367"/>
      <c r="U11493" s="368"/>
      <c r="V11493" s="1"/>
      <c r="W11493" s="1"/>
      <c r="X11493" s="1"/>
      <c r="Y11493" s="1"/>
      <c r="Z11493" s="1"/>
      <c r="AA11493" s="1"/>
      <c r="AB11493" s="1"/>
      <c r="AC11493" s="1"/>
    </row>
    <row r="11494" spans="1:29" ht="15" customHeight="1" x14ac:dyDescent="0.25">
      <c r="A11494" s="342"/>
      <c r="B11494" s="417"/>
      <c r="C11494" s="418"/>
      <c r="S11494" s="367"/>
      <c r="T11494" s="367"/>
      <c r="U11494" s="368"/>
      <c r="V11494" s="1"/>
      <c r="W11494" s="1"/>
      <c r="X11494" s="1"/>
      <c r="Y11494" s="1"/>
      <c r="Z11494" s="1"/>
      <c r="AA11494" s="1"/>
      <c r="AB11494" s="1"/>
      <c r="AC11494" s="1"/>
    </row>
    <row r="11495" spans="1:29" ht="15" customHeight="1" x14ac:dyDescent="0.25">
      <c r="A11495" s="342"/>
      <c r="B11495" s="417"/>
      <c r="C11495" s="418"/>
      <c r="S11495" s="367"/>
      <c r="T11495" s="367"/>
      <c r="U11495" s="368"/>
      <c r="V11495" s="1"/>
      <c r="W11495" s="1"/>
      <c r="X11495" s="1"/>
      <c r="Y11495" s="1"/>
      <c r="Z11495" s="1"/>
      <c r="AA11495" s="1"/>
      <c r="AB11495" s="1"/>
      <c r="AC11495" s="1"/>
    </row>
    <row r="11496" spans="1:29" ht="15" customHeight="1" x14ac:dyDescent="0.25">
      <c r="A11496" s="342"/>
      <c r="B11496" s="417"/>
      <c r="C11496" s="418"/>
      <c r="S11496" s="367"/>
      <c r="T11496" s="367"/>
      <c r="U11496" s="368"/>
      <c r="V11496" s="1"/>
      <c r="W11496" s="1"/>
      <c r="X11496" s="1"/>
      <c r="Y11496" s="1"/>
      <c r="Z11496" s="1"/>
      <c r="AA11496" s="1"/>
      <c r="AB11496" s="1"/>
      <c r="AC11496" s="1"/>
    </row>
    <row r="11497" spans="1:29" ht="15" customHeight="1" x14ac:dyDescent="0.25">
      <c r="A11497" s="342"/>
      <c r="B11497" s="417"/>
      <c r="C11497" s="418"/>
      <c r="S11497" s="367"/>
      <c r="T11497" s="367"/>
      <c r="U11497" s="368"/>
      <c r="V11497" s="1"/>
      <c r="W11497" s="1"/>
      <c r="X11497" s="1"/>
      <c r="Y11497" s="1"/>
      <c r="Z11497" s="1"/>
      <c r="AA11497" s="1"/>
      <c r="AB11497" s="1"/>
      <c r="AC11497" s="1"/>
    </row>
    <row r="11498" spans="1:29" ht="15" customHeight="1" x14ac:dyDescent="0.25">
      <c r="A11498" s="342"/>
      <c r="B11498" s="417"/>
      <c r="C11498" s="418"/>
      <c r="S11498" s="367"/>
      <c r="T11498" s="367"/>
      <c r="U11498" s="368"/>
      <c r="V11498" s="1"/>
      <c r="W11498" s="1"/>
      <c r="X11498" s="1"/>
      <c r="Y11498" s="1"/>
      <c r="Z11498" s="1"/>
      <c r="AA11498" s="1"/>
      <c r="AB11498" s="1"/>
      <c r="AC11498" s="1"/>
    </row>
    <row r="11499" spans="1:29" ht="15" customHeight="1" x14ac:dyDescent="0.25">
      <c r="A11499" s="342"/>
      <c r="B11499" s="417"/>
      <c r="C11499" s="418"/>
      <c r="S11499" s="367"/>
      <c r="T11499" s="367"/>
      <c r="U11499" s="368"/>
      <c r="V11499" s="1"/>
      <c r="W11499" s="1"/>
      <c r="X11499" s="1"/>
      <c r="Y11499" s="1"/>
      <c r="Z11499" s="1"/>
      <c r="AA11499" s="1"/>
      <c r="AB11499" s="1"/>
      <c r="AC11499" s="1"/>
    </row>
    <row r="11500" spans="1:29" ht="15" customHeight="1" x14ac:dyDescent="0.25">
      <c r="A11500" s="342"/>
      <c r="B11500" s="417"/>
      <c r="C11500" s="418"/>
      <c r="S11500" s="367"/>
      <c r="T11500" s="367"/>
      <c r="U11500" s="368"/>
      <c r="V11500" s="1"/>
      <c r="W11500" s="1"/>
      <c r="X11500" s="1"/>
      <c r="Y11500" s="1"/>
      <c r="Z11500" s="1"/>
      <c r="AA11500" s="1"/>
      <c r="AB11500" s="1"/>
      <c r="AC11500" s="1"/>
    </row>
    <row r="11501" spans="1:29" ht="15" customHeight="1" x14ac:dyDescent="0.25">
      <c r="A11501" s="342"/>
      <c r="B11501" s="417"/>
      <c r="C11501" s="418"/>
      <c r="S11501" s="367"/>
      <c r="T11501" s="367"/>
      <c r="U11501" s="368"/>
      <c r="V11501" s="1"/>
      <c r="W11501" s="1"/>
      <c r="X11501" s="1"/>
      <c r="Y11501" s="1"/>
      <c r="Z11501" s="1"/>
      <c r="AA11501" s="1"/>
      <c r="AB11501" s="1"/>
      <c r="AC11501" s="1"/>
    </row>
    <row r="11502" spans="1:29" ht="15" customHeight="1" x14ac:dyDescent="0.25">
      <c r="A11502" s="342"/>
      <c r="B11502" s="417"/>
      <c r="C11502" s="418"/>
      <c r="S11502" s="367"/>
      <c r="T11502" s="367"/>
      <c r="U11502" s="368"/>
      <c r="V11502" s="1"/>
      <c r="W11502" s="1"/>
      <c r="X11502" s="1"/>
      <c r="Y11502" s="1"/>
      <c r="Z11502" s="1"/>
      <c r="AA11502" s="1"/>
      <c r="AB11502" s="1"/>
      <c r="AC11502" s="1"/>
    </row>
    <row r="11503" spans="1:29" ht="15" customHeight="1" x14ac:dyDescent="0.25">
      <c r="A11503" s="342"/>
      <c r="B11503" s="417"/>
      <c r="C11503" s="418"/>
      <c r="S11503" s="367"/>
      <c r="T11503" s="367"/>
      <c r="U11503" s="368"/>
      <c r="V11503" s="1"/>
      <c r="W11503" s="1"/>
      <c r="X11503" s="1"/>
      <c r="Y11503" s="1"/>
      <c r="Z11503" s="1"/>
      <c r="AA11503" s="1"/>
      <c r="AB11503" s="1"/>
      <c r="AC11503" s="1"/>
    </row>
    <row r="11504" spans="1:29" ht="15" customHeight="1" x14ac:dyDescent="0.25">
      <c r="A11504" s="342"/>
      <c r="B11504" s="417"/>
      <c r="C11504" s="418"/>
      <c r="S11504" s="367"/>
      <c r="T11504" s="367"/>
      <c r="U11504" s="368"/>
      <c r="V11504" s="1"/>
      <c r="W11504" s="1"/>
      <c r="X11504" s="1"/>
      <c r="Y11504" s="1"/>
      <c r="Z11504" s="1"/>
      <c r="AA11504" s="1"/>
      <c r="AB11504" s="1"/>
      <c r="AC11504" s="1"/>
    </row>
    <row r="11505" spans="1:29" ht="15" customHeight="1" x14ac:dyDescent="0.25">
      <c r="A11505" s="342"/>
      <c r="B11505" s="417"/>
      <c r="C11505" s="418"/>
      <c r="S11505" s="367"/>
      <c r="T11505" s="367"/>
      <c r="U11505" s="368"/>
      <c r="V11505" s="1"/>
      <c r="W11505" s="1"/>
      <c r="X11505" s="1"/>
      <c r="Y11505" s="1"/>
      <c r="Z11505" s="1"/>
      <c r="AA11505" s="1"/>
      <c r="AB11505" s="1"/>
      <c r="AC11505" s="1"/>
    </row>
    <row r="11506" spans="1:29" ht="15" customHeight="1" x14ac:dyDescent="0.25">
      <c r="A11506" s="342"/>
      <c r="B11506" s="417"/>
      <c r="C11506" s="418"/>
      <c r="S11506" s="367"/>
      <c r="T11506" s="367"/>
      <c r="U11506" s="368"/>
      <c r="V11506" s="1"/>
      <c r="W11506" s="1"/>
      <c r="X11506" s="1"/>
      <c r="Y11506" s="1"/>
      <c r="Z11506" s="1"/>
      <c r="AA11506" s="1"/>
      <c r="AB11506" s="1"/>
      <c r="AC11506" s="1"/>
    </row>
    <row r="11507" spans="1:29" ht="15" customHeight="1" x14ac:dyDescent="0.25">
      <c r="A11507" s="342"/>
      <c r="B11507" s="417"/>
      <c r="C11507" s="418"/>
      <c r="S11507" s="367"/>
      <c r="T11507" s="367"/>
      <c r="U11507" s="368"/>
      <c r="V11507" s="1"/>
      <c r="W11507" s="1"/>
      <c r="X11507" s="1"/>
      <c r="Y11507" s="1"/>
      <c r="Z11507" s="1"/>
      <c r="AA11507" s="1"/>
      <c r="AB11507" s="1"/>
      <c r="AC11507" s="1"/>
    </row>
    <row r="11508" spans="1:29" ht="15" customHeight="1" x14ac:dyDescent="0.25">
      <c r="A11508" s="342"/>
      <c r="B11508" s="417"/>
      <c r="C11508" s="418"/>
      <c r="S11508" s="367"/>
      <c r="T11508" s="367"/>
      <c r="U11508" s="368"/>
      <c r="V11508" s="1"/>
      <c r="W11508" s="1"/>
      <c r="X11508" s="1"/>
      <c r="Y11508" s="1"/>
      <c r="Z11508" s="1"/>
      <c r="AA11508" s="1"/>
      <c r="AB11508" s="1"/>
      <c r="AC11508" s="1"/>
    </row>
    <row r="11509" spans="1:29" ht="15" customHeight="1" x14ac:dyDescent="0.25">
      <c r="A11509" s="342"/>
      <c r="B11509" s="417"/>
      <c r="C11509" s="418"/>
      <c r="S11509" s="367"/>
      <c r="T11509" s="367"/>
      <c r="U11509" s="368"/>
      <c r="V11509" s="1"/>
      <c r="W11509" s="1"/>
      <c r="X11509" s="1"/>
      <c r="Y11509" s="1"/>
      <c r="Z11509" s="1"/>
      <c r="AA11509" s="1"/>
      <c r="AB11509" s="1"/>
      <c r="AC11509" s="1"/>
    </row>
    <row r="11510" spans="1:29" ht="15" customHeight="1" x14ac:dyDescent="0.25">
      <c r="A11510" s="342"/>
      <c r="B11510" s="417"/>
      <c r="C11510" s="418"/>
      <c r="S11510" s="367"/>
      <c r="T11510" s="367"/>
      <c r="U11510" s="368"/>
      <c r="V11510" s="1"/>
      <c r="W11510" s="1"/>
      <c r="X11510" s="1"/>
      <c r="Y11510" s="1"/>
      <c r="Z11510" s="1"/>
      <c r="AA11510" s="1"/>
      <c r="AB11510" s="1"/>
      <c r="AC11510" s="1"/>
    </row>
    <row r="11511" spans="1:29" ht="15" customHeight="1" x14ac:dyDescent="0.25">
      <c r="A11511" s="342"/>
      <c r="B11511" s="417"/>
      <c r="C11511" s="418"/>
      <c r="S11511" s="367"/>
      <c r="T11511" s="367"/>
      <c r="U11511" s="368"/>
      <c r="V11511" s="1"/>
      <c r="W11511" s="1"/>
      <c r="X11511" s="1"/>
      <c r="Y11511" s="1"/>
      <c r="Z11511" s="1"/>
      <c r="AA11511" s="1"/>
      <c r="AB11511" s="1"/>
      <c r="AC11511" s="1"/>
    </row>
    <row r="11512" spans="1:29" ht="15" customHeight="1" x14ac:dyDescent="0.25">
      <c r="A11512" s="342"/>
      <c r="B11512" s="417"/>
      <c r="C11512" s="418"/>
      <c r="S11512" s="367"/>
      <c r="T11512" s="367"/>
      <c r="U11512" s="368"/>
      <c r="V11512" s="1"/>
      <c r="W11512" s="1"/>
      <c r="X11512" s="1"/>
      <c r="Y11512" s="1"/>
      <c r="Z11512" s="1"/>
      <c r="AA11512" s="1"/>
      <c r="AB11512" s="1"/>
      <c r="AC11512" s="1"/>
    </row>
    <row r="11513" spans="1:29" ht="15" customHeight="1" x14ac:dyDescent="0.25">
      <c r="A11513" s="342"/>
      <c r="B11513" s="417"/>
      <c r="C11513" s="418"/>
      <c r="S11513" s="367"/>
      <c r="T11513" s="367"/>
      <c r="U11513" s="368"/>
      <c r="V11513" s="1"/>
      <c r="W11513" s="1"/>
      <c r="X11513" s="1"/>
      <c r="Y11513" s="1"/>
      <c r="Z11513" s="1"/>
      <c r="AA11513" s="1"/>
      <c r="AB11513" s="1"/>
      <c r="AC11513" s="1"/>
    </row>
    <row r="11514" spans="1:29" ht="15" customHeight="1" x14ac:dyDescent="0.25">
      <c r="A11514" s="342"/>
      <c r="B11514" s="417"/>
      <c r="C11514" s="418"/>
      <c r="S11514" s="367"/>
      <c r="T11514" s="367"/>
      <c r="U11514" s="368"/>
      <c r="V11514" s="1"/>
      <c r="W11514" s="1"/>
      <c r="X11514" s="1"/>
      <c r="Y11514" s="1"/>
      <c r="Z11514" s="1"/>
      <c r="AA11514" s="1"/>
      <c r="AB11514" s="1"/>
      <c r="AC11514" s="1"/>
    </row>
    <row r="11515" spans="1:29" ht="15" customHeight="1" x14ac:dyDescent="0.25">
      <c r="A11515" s="342"/>
      <c r="B11515" s="417"/>
      <c r="C11515" s="418"/>
      <c r="S11515" s="367"/>
      <c r="T11515" s="367"/>
      <c r="U11515" s="368"/>
      <c r="V11515" s="1"/>
      <c r="W11515" s="1"/>
      <c r="X11515" s="1"/>
      <c r="Y11515" s="1"/>
      <c r="Z11515" s="1"/>
      <c r="AA11515" s="1"/>
      <c r="AB11515" s="1"/>
      <c r="AC11515" s="1"/>
    </row>
    <row r="11516" spans="1:29" ht="15" customHeight="1" x14ac:dyDescent="0.25">
      <c r="A11516" s="342"/>
      <c r="B11516" s="417"/>
      <c r="C11516" s="418"/>
      <c r="S11516" s="367"/>
      <c r="T11516" s="367"/>
      <c r="U11516" s="368"/>
      <c r="V11516" s="1"/>
      <c r="W11516" s="1"/>
      <c r="X11516" s="1"/>
      <c r="Y11516" s="1"/>
      <c r="Z11516" s="1"/>
      <c r="AA11516" s="1"/>
      <c r="AB11516" s="1"/>
      <c r="AC11516" s="1"/>
    </row>
    <row r="11517" spans="1:29" ht="15" customHeight="1" x14ac:dyDescent="0.25">
      <c r="A11517" s="342"/>
      <c r="B11517" s="417"/>
      <c r="C11517" s="418"/>
      <c r="S11517" s="367"/>
      <c r="T11517" s="367"/>
      <c r="U11517" s="368"/>
      <c r="V11517" s="1"/>
      <c r="W11517" s="1"/>
      <c r="X11517" s="1"/>
      <c r="Y11517" s="1"/>
      <c r="Z11517" s="1"/>
      <c r="AA11517" s="1"/>
      <c r="AB11517" s="1"/>
      <c r="AC11517" s="1"/>
    </row>
    <row r="11518" spans="1:29" ht="15" customHeight="1" x14ac:dyDescent="0.25">
      <c r="A11518" s="342"/>
      <c r="B11518" s="417"/>
      <c r="C11518" s="418"/>
      <c r="S11518" s="367"/>
      <c r="T11518" s="367"/>
      <c r="U11518" s="368"/>
      <c r="V11518" s="1"/>
      <c r="W11518" s="1"/>
      <c r="X11518" s="1"/>
      <c r="Y11518" s="1"/>
      <c r="Z11518" s="1"/>
      <c r="AA11518" s="1"/>
      <c r="AB11518" s="1"/>
      <c r="AC11518" s="1"/>
    </row>
    <row r="11519" spans="1:29" ht="15" customHeight="1" x14ac:dyDescent="0.25">
      <c r="A11519" s="342"/>
      <c r="B11519" s="417"/>
      <c r="C11519" s="418"/>
      <c r="S11519" s="367"/>
      <c r="T11519" s="367"/>
      <c r="U11519" s="368"/>
      <c r="V11519" s="1"/>
      <c r="W11519" s="1"/>
      <c r="X11519" s="1"/>
      <c r="Y11519" s="1"/>
      <c r="Z11519" s="1"/>
      <c r="AA11519" s="1"/>
      <c r="AB11519" s="1"/>
      <c r="AC11519" s="1"/>
    </row>
    <row r="11520" spans="1:29" ht="15" customHeight="1" x14ac:dyDescent="0.25">
      <c r="A11520" s="342"/>
      <c r="B11520" s="417"/>
      <c r="C11520" s="418"/>
      <c r="S11520" s="367"/>
      <c r="T11520" s="367"/>
      <c r="U11520" s="368"/>
      <c r="V11520" s="1"/>
      <c r="W11520" s="1"/>
      <c r="X11520" s="1"/>
      <c r="Y11520" s="1"/>
      <c r="Z11520" s="1"/>
      <c r="AA11520" s="1"/>
      <c r="AB11520" s="1"/>
      <c r="AC11520" s="1"/>
    </row>
    <row r="11521" spans="1:29" ht="15" customHeight="1" x14ac:dyDescent="0.25">
      <c r="A11521" s="342"/>
      <c r="B11521" s="417"/>
      <c r="C11521" s="418"/>
      <c r="S11521" s="367"/>
      <c r="T11521" s="367"/>
      <c r="U11521" s="368"/>
      <c r="V11521" s="1"/>
      <c r="W11521" s="1"/>
      <c r="X11521" s="1"/>
      <c r="Y11521" s="1"/>
      <c r="Z11521" s="1"/>
      <c r="AA11521" s="1"/>
      <c r="AB11521" s="1"/>
      <c r="AC11521" s="1"/>
    </row>
    <row r="11522" spans="1:29" ht="15" customHeight="1" x14ac:dyDescent="0.25">
      <c r="A11522" s="342"/>
      <c r="B11522" s="417"/>
      <c r="C11522" s="418"/>
      <c r="S11522" s="367"/>
      <c r="T11522" s="367"/>
      <c r="U11522" s="368"/>
      <c r="V11522" s="1"/>
      <c r="W11522" s="1"/>
      <c r="X11522" s="1"/>
      <c r="Y11522" s="1"/>
      <c r="Z11522" s="1"/>
      <c r="AA11522" s="1"/>
      <c r="AB11522" s="1"/>
      <c r="AC11522" s="1"/>
    </row>
    <row r="11523" spans="1:29" ht="15" customHeight="1" x14ac:dyDescent="0.25">
      <c r="A11523" s="342"/>
      <c r="B11523" s="417"/>
      <c r="C11523" s="418"/>
      <c r="S11523" s="367"/>
      <c r="T11523" s="367"/>
      <c r="U11523" s="368"/>
      <c r="V11523" s="1"/>
      <c r="W11523" s="1"/>
      <c r="X11523" s="1"/>
      <c r="Y11523" s="1"/>
      <c r="Z11523" s="1"/>
      <c r="AA11523" s="1"/>
      <c r="AB11523" s="1"/>
      <c r="AC11523" s="1"/>
    </row>
    <row r="11524" spans="1:29" ht="15" customHeight="1" x14ac:dyDescent="0.25">
      <c r="A11524" s="342"/>
      <c r="B11524" s="417"/>
      <c r="C11524" s="418"/>
      <c r="S11524" s="367"/>
      <c r="T11524" s="367"/>
      <c r="U11524" s="368"/>
      <c r="V11524" s="1"/>
      <c r="W11524" s="1"/>
      <c r="X11524" s="1"/>
      <c r="Y11524" s="1"/>
      <c r="Z11524" s="1"/>
      <c r="AA11524" s="1"/>
      <c r="AB11524" s="1"/>
      <c r="AC11524" s="1"/>
    </row>
    <row r="11525" spans="1:29" ht="15" customHeight="1" x14ac:dyDescent="0.25">
      <c r="A11525" s="342"/>
      <c r="B11525" s="417"/>
      <c r="C11525" s="418"/>
      <c r="S11525" s="367"/>
      <c r="T11525" s="367"/>
      <c r="U11525" s="368"/>
      <c r="V11525" s="1"/>
      <c r="W11525" s="1"/>
      <c r="X11525" s="1"/>
      <c r="Y11525" s="1"/>
      <c r="Z11525" s="1"/>
      <c r="AA11525" s="1"/>
      <c r="AB11525" s="1"/>
      <c r="AC11525" s="1"/>
    </row>
    <row r="11526" spans="1:29" ht="15" customHeight="1" x14ac:dyDescent="0.25">
      <c r="A11526" s="342"/>
      <c r="B11526" s="417"/>
      <c r="C11526" s="418"/>
      <c r="S11526" s="367"/>
      <c r="T11526" s="367"/>
      <c r="U11526" s="368"/>
      <c r="V11526" s="1"/>
      <c r="W11526" s="1"/>
      <c r="X11526" s="1"/>
      <c r="Y11526" s="1"/>
      <c r="Z11526" s="1"/>
      <c r="AA11526" s="1"/>
      <c r="AB11526" s="1"/>
      <c r="AC11526" s="1"/>
    </row>
    <row r="11527" spans="1:29" ht="15" customHeight="1" x14ac:dyDescent="0.25">
      <c r="A11527" s="342"/>
      <c r="B11527" s="417"/>
      <c r="C11527" s="418"/>
      <c r="S11527" s="367"/>
      <c r="T11527" s="367"/>
      <c r="U11527" s="368"/>
      <c r="V11527" s="1"/>
      <c r="W11527" s="1"/>
      <c r="X11527" s="1"/>
      <c r="Y11527" s="1"/>
      <c r="Z11527" s="1"/>
      <c r="AA11527" s="1"/>
      <c r="AB11527" s="1"/>
      <c r="AC11527" s="1"/>
    </row>
    <row r="11528" spans="1:29" ht="15" customHeight="1" x14ac:dyDescent="0.25">
      <c r="A11528" s="342"/>
      <c r="B11528" s="417"/>
      <c r="C11528" s="418"/>
      <c r="S11528" s="367"/>
      <c r="T11528" s="367"/>
      <c r="U11528" s="368"/>
      <c r="V11528" s="1"/>
      <c r="W11528" s="1"/>
      <c r="X11528" s="1"/>
      <c r="Y11528" s="1"/>
      <c r="Z11528" s="1"/>
      <c r="AA11528" s="1"/>
      <c r="AB11528" s="1"/>
      <c r="AC11528" s="1"/>
    </row>
    <row r="11529" spans="1:29" ht="15" customHeight="1" x14ac:dyDescent="0.25">
      <c r="A11529" s="342"/>
      <c r="B11529" s="417"/>
      <c r="C11529" s="418"/>
      <c r="S11529" s="367"/>
      <c r="T11529" s="367"/>
      <c r="U11529" s="368"/>
      <c r="V11529" s="1"/>
      <c r="W11529" s="1"/>
      <c r="X11529" s="1"/>
      <c r="Y11529" s="1"/>
      <c r="Z11529" s="1"/>
      <c r="AA11529" s="1"/>
      <c r="AB11529" s="1"/>
      <c r="AC11529" s="1"/>
    </row>
    <row r="11530" spans="1:29" ht="15" customHeight="1" x14ac:dyDescent="0.25">
      <c r="A11530" s="342"/>
      <c r="B11530" s="417"/>
      <c r="C11530" s="418"/>
      <c r="S11530" s="367"/>
      <c r="T11530" s="367"/>
      <c r="U11530" s="368"/>
      <c r="V11530" s="1"/>
      <c r="W11530" s="1"/>
      <c r="X11530" s="1"/>
      <c r="Y11530" s="1"/>
      <c r="Z11530" s="1"/>
      <c r="AA11530" s="1"/>
      <c r="AB11530" s="1"/>
      <c r="AC11530" s="1"/>
    </row>
    <row r="11531" spans="1:29" ht="15" customHeight="1" x14ac:dyDescent="0.25">
      <c r="A11531" s="342"/>
      <c r="B11531" s="417"/>
      <c r="C11531" s="418"/>
      <c r="S11531" s="367"/>
      <c r="T11531" s="367"/>
      <c r="U11531" s="368"/>
      <c r="V11531" s="1"/>
      <c r="W11531" s="1"/>
      <c r="X11531" s="1"/>
      <c r="Y11531" s="1"/>
      <c r="Z11531" s="1"/>
      <c r="AA11531" s="1"/>
      <c r="AB11531" s="1"/>
      <c r="AC11531" s="1"/>
    </row>
    <row r="11532" spans="1:29" ht="15" customHeight="1" x14ac:dyDescent="0.25">
      <c r="A11532" s="342"/>
      <c r="B11532" s="417"/>
      <c r="C11532" s="418"/>
      <c r="S11532" s="367"/>
      <c r="T11532" s="367"/>
      <c r="U11532" s="368"/>
      <c r="V11532" s="1"/>
      <c r="W11532" s="1"/>
      <c r="X11532" s="1"/>
      <c r="Y11532" s="1"/>
      <c r="Z11532" s="1"/>
      <c r="AA11532" s="1"/>
      <c r="AB11532" s="1"/>
      <c r="AC11532" s="1"/>
    </row>
    <row r="11533" spans="1:29" ht="15" customHeight="1" x14ac:dyDescent="0.25">
      <c r="A11533" s="342"/>
      <c r="B11533" s="417"/>
      <c r="C11533" s="418"/>
      <c r="S11533" s="367"/>
      <c r="T11533" s="367"/>
      <c r="U11533" s="368"/>
      <c r="V11533" s="1"/>
      <c r="W11533" s="1"/>
      <c r="X11533" s="1"/>
      <c r="Y11533" s="1"/>
      <c r="Z11533" s="1"/>
      <c r="AA11533" s="1"/>
      <c r="AB11533" s="1"/>
      <c r="AC11533" s="1"/>
    </row>
    <row r="11534" spans="1:29" ht="15" customHeight="1" x14ac:dyDescent="0.25">
      <c r="A11534" s="342"/>
      <c r="B11534" s="417"/>
      <c r="C11534" s="418"/>
      <c r="S11534" s="367"/>
      <c r="T11534" s="367"/>
      <c r="U11534" s="368"/>
      <c r="V11534" s="1"/>
      <c r="W11534" s="1"/>
      <c r="X11534" s="1"/>
      <c r="Y11534" s="1"/>
      <c r="Z11534" s="1"/>
      <c r="AA11534" s="1"/>
      <c r="AB11534" s="1"/>
      <c r="AC11534" s="1"/>
    </row>
    <row r="11535" spans="1:29" ht="15" customHeight="1" x14ac:dyDescent="0.25">
      <c r="A11535" s="342"/>
      <c r="B11535" s="417"/>
      <c r="C11535" s="418"/>
      <c r="S11535" s="367"/>
      <c r="T11535" s="367"/>
      <c r="U11535" s="368"/>
      <c r="V11535" s="1"/>
      <c r="W11535" s="1"/>
      <c r="X11535" s="1"/>
      <c r="Y11535" s="1"/>
      <c r="Z11535" s="1"/>
      <c r="AA11535" s="1"/>
      <c r="AB11535" s="1"/>
      <c r="AC11535" s="1"/>
    </row>
    <row r="11536" spans="1:29" ht="15" customHeight="1" x14ac:dyDescent="0.25">
      <c r="A11536" s="342"/>
      <c r="B11536" s="417"/>
      <c r="C11536" s="418"/>
      <c r="S11536" s="367"/>
      <c r="T11536" s="367"/>
      <c r="U11536" s="368"/>
      <c r="V11536" s="1"/>
      <c r="W11536" s="1"/>
      <c r="X11536" s="1"/>
      <c r="Y11536" s="1"/>
      <c r="Z11536" s="1"/>
      <c r="AA11536" s="1"/>
      <c r="AB11536" s="1"/>
      <c r="AC11536" s="1"/>
    </row>
    <row r="11537" spans="1:29" ht="15" customHeight="1" x14ac:dyDescent="0.25">
      <c r="A11537" s="342"/>
      <c r="B11537" s="417"/>
      <c r="C11537" s="418"/>
      <c r="S11537" s="367"/>
      <c r="T11537" s="367"/>
      <c r="U11537" s="368"/>
      <c r="V11537" s="1"/>
      <c r="W11537" s="1"/>
      <c r="X11537" s="1"/>
      <c r="Y11537" s="1"/>
      <c r="Z11537" s="1"/>
      <c r="AA11537" s="1"/>
      <c r="AB11537" s="1"/>
      <c r="AC11537" s="1"/>
    </row>
    <row r="11538" spans="1:29" ht="15" customHeight="1" x14ac:dyDescent="0.25">
      <c r="A11538" s="342"/>
      <c r="B11538" s="417"/>
      <c r="C11538" s="418"/>
      <c r="S11538" s="367"/>
      <c r="T11538" s="367"/>
      <c r="U11538" s="368"/>
      <c r="V11538" s="1"/>
      <c r="W11538" s="1"/>
      <c r="X11538" s="1"/>
      <c r="Y11538" s="1"/>
      <c r="Z11538" s="1"/>
      <c r="AA11538" s="1"/>
      <c r="AB11538" s="1"/>
      <c r="AC11538" s="1"/>
    </row>
    <row r="11539" spans="1:29" ht="15" customHeight="1" x14ac:dyDescent="0.25">
      <c r="A11539" s="342"/>
      <c r="B11539" s="417"/>
      <c r="C11539" s="418"/>
      <c r="S11539" s="367"/>
      <c r="T11539" s="367"/>
      <c r="U11539" s="368"/>
      <c r="V11539" s="1"/>
      <c r="W11539" s="1"/>
      <c r="X11539" s="1"/>
      <c r="Y11539" s="1"/>
      <c r="Z11539" s="1"/>
      <c r="AA11539" s="1"/>
      <c r="AB11539" s="1"/>
      <c r="AC11539" s="1"/>
    </row>
    <row r="11540" spans="1:29" ht="15" customHeight="1" x14ac:dyDescent="0.25">
      <c r="A11540" s="342"/>
      <c r="B11540" s="417"/>
      <c r="C11540" s="418"/>
      <c r="S11540" s="367"/>
      <c r="T11540" s="367"/>
      <c r="U11540" s="368"/>
      <c r="V11540" s="1"/>
      <c r="W11540" s="1"/>
      <c r="X11540" s="1"/>
      <c r="Y11540" s="1"/>
      <c r="Z11540" s="1"/>
      <c r="AA11540" s="1"/>
      <c r="AB11540" s="1"/>
      <c r="AC11540" s="1"/>
    </row>
    <row r="11541" spans="1:29" ht="15" customHeight="1" x14ac:dyDescent="0.25">
      <c r="A11541" s="342"/>
      <c r="B11541" s="417"/>
      <c r="C11541" s="418"/>
      <c r="S11541" s="367"/>
      <c r="T11541" s="367"/>
      <c r="U11541" s="368"/>
      <c r="V11541" s="1"/>
      <c r="W11541" s="1"/>
      <c r="X11541" s="1"/>
      <c r="Y11541" s="1"/>
      <c r="Z11541" s="1"/>
      <c r="AA11541" s="1"/>
      <c r="AB11541" s="1"/>
      <c r="AC11541" s="1"/>
    </row>
    <row r="11542" spans="1:29" ht="15" customHeight="1" x14ac:dyDescent="0.25">
      <c r="A11542" s="342"/>
      <c r="B11542" s="417"/>
      <c r="C11542" s="418"/>
      <c r="S11542" s="367"/>
      <c r="T11542" s="367"/>
      <c r="U11542" s="368"/>
      <c r="V11542" s="1"/>
      <c r="W11542" s="1"/>
      <c r="X11542" s="1"/>
      <c r="Y11542" s="1"/>
      <c r="Z11542" s="1"/>
      <c r="AA11542" s="1"/>
      <c r="AB11542" s="1"/>
      <c r="AC11542" s="1"/>
    </row>
    <row r="11543" spans="1:29" ht="15" customHeight="1" x14ac:dyDescent="0.25">
      <c r="A11543" s="342"/>
      <c r="B11543" s="417"/>
      <c r="C11543" s="418"/>
      <c r="S11543" s="367"/>
      <c r="T11543" s="367"/>
      <c r="U11543" s="368"/>
      <c r="V11543" s="1"/>
      <c r="W11543" s="1"/>
      <c r="X11543" s="1"/>
      <c r="Y11543" s="1"/>
      <c r="Z11543" s="1"/>
      <c r="AA11543" s="1"/>
      <c r="AB11543" s="1"/>
      <c r="AC11543" s="1"/>
    </row>
    <row r="11544" spans="1:29" ht="15" customHeight="1" x14ac:dyDescent="0.25">
      <c r="A11544" s="342"/>
      <c r="B11544" s="417"/>
      <c r="C11544" s="418"/>
      <c r="S11544" s="367"/>
      <c r="T11544" s="367"/>
      <c r="U11544" s="368"/>
      <c r="V11544" s="1"/>
      <c r="W11544" s="1"/>
      <c r="X11544" s="1"/>
      <c r="Y11544" s="1"/>
      <c r="Z11544" s="1"/>
      <c r="AA11544" s="1"/>
      <c r="AB11544" s="1"/>
      <c r="AC11544" s="1"/>
    </row>
    <row r="11545" spans="1:29" ht="15" customHeight="1" x14ac:dyDescent="0.25">
      <c r="A11545" s="342"/>
      <c r="B11545" s="417"/>
      <c r="C11545" s="418"/>
      <c r="S11545" s="367"/>
      <c r="T11545" s="367"/>
      <c r="U11545" s="368"/>
      <c r="V11545" s="1"/>
      <c r="W11545" s="1"/>
      <c r="X11545" s="1"/>
      <c r="Y11545" s="1"/>
      <c r="Z11545" s="1"/>
      <c r="AA11545" s="1"/>
      <c r="AB11545" s="1"/>
      <c r="AC11545" s="1"/>
    </row>
    <row r="11546" spans="1:29" ht="15" customHeight="1" x14ac:dyDescent="0.25">
      <c r="A11546" s="342"/>
      <c r="B11546" s="417"/>
      <c r="C11546" s="418"/>
      <c r="S11546" s="367"/>
      <c r="T11546" s="367"/>
      <c r="U11546" s="368"/>
      <c r="V11546" s="1"/>
      <c r="W11546" s="1"/>
      <c r="X11546" s="1"/>
      <c r="Y11546" s="1"/>
      <c r="Z11546" s="1"/>
      <c r="AA11546" s="1"/>
      <c r="AB11546" s="1"/>
      <c r="AC11546" s="1"/>
    </row>
    <row r="11547" spans="1:29" ht="15" customHeight="1" x14ac:dyDescent="0.25">
      <c r="A11547" s="342"/>
      <c r="B11547" s="417"/>
      <c r="C11547" s="418"/>
      <c r="S11547" s="367"/>
      <c r="T11547" s="367"/>
      <c r="U11547" s="368"/>
      <c r="V11547" s="1"/>
      <c r="W11547" s="1"/>
      <c r="X11547" s="1"/>
      <c r="Y11547" s="1"/>
      <c r="Z11547" s="1"/>
      <c r="AA11547" s="1"/>
      <c r="AB11547" s="1"/>
      <c r="AC11547" s="1"/>
    </row>
    <row r="11548" spans="1:29" ht="15" customHeight="1" x14ac:dyDescent="0.25">
      <c r="A11548" s="342"/>
      <c r="B11548" s="417"/>
      <c r="C11548" s="418"/>
      <c r="S11548" s="367"/>
      <c r="T11548" s="367"/>
      <c r="U11548" s="368"/>
      <c r="V11548" s="1"/>
      <c r="W11548" s="1"/>
      <c r="X11548" s="1"/>
      <c r="Y11548" s="1"/>
      <c r="Z11548" s="1"/>
      <c r="AA11548" s="1"/>
      <c r="AB11548" s="1"/>
      <c r="AC11548" s="1"/>
    </row>
    <row r="11549" spans="1:29" ht="15" customHeight="1" x14ac:dyDescent="0.25">
      <c r="A11549" s="342"/>
      <c r="B11549" s="417"/>
      <c r="C11549" s="418"/>
      <c r="S11549" s="367"/>
      <c r="T11549" s="367"/>
      <c r="U11549" s="368"/>
      <c r="V11549" s="1"/>
      <c r="W11549" s="1"/>
      <c r="X11549" s="1"/>
      <c r="Y11549" s="1"/>
      <c r="Z11549" s="1"/>
      <c r="AA11549" s="1"/>
      <c r="AB11549" s="1"/>
      <c r="AC11549" s="1"/>
    </row>
    <row r="11550" spans="1:29" ht="15" customHeight="1" x14ac:dyDescent="0.25">
      <c r="A11550" s="342"/>
      <c r="B11550" s="417"/>
      <c r="C11550" s="418"/>
      <c r="S11550" s="367"/>
      <c r="T11550" s="367"/>
      <c r="U11550" s="368"/>
      <c r="V11550" s="1"/>
      <c r="W11550" s="1"/>
      <c r="X11550" s="1"/>
      <c r="Y11550" s="1"/>
      <c r="Z11550" s="1"/>
      <c r="AA11550" s="1"/>
      <c r="AB11550" s="1"/>
      <c r="AC11550" s="1"/>
    </row>
    <row r="11551" spans="1:29" ht="15" customHeight="1" x14ac:dyDescent="0.25">
      <c r="A11551" s="342"/>
      <c r="B11551" s="417"/>
      <c r="C11551" s="418"/>
      <c r="S11551" s="367"/>
      <c r="T11551" s="367"/>
      <c r="U11551" s="368"/>
      <c r="V11551" s="1"/>
      <c r="W11551" s="1"/>
      <c r="X11551" s="1"/>
      <c r="Y11551" s="1"/>
      <c r="Z11551" s="1"/>
      <c r="AA11551" s="1"/>
      <c r="AB11551" s="1"/>
      <c r="AC11551" s="1"/>
    </row>
    <row r="11552" spans="1:29" ht="15" customHeight="1" x14ac:dyDescent="0.25">
      <c r="A11552" s="342"/>
      <c r="B11552" s="417"/>
      <c r="C11552" s="418"/>
      <c r="S11552" s="367"/>
      <c r="T11552" s="367"/>
      <c r="U11552" s="368"/>
      <c r="V11552" s="1"/>
      <c r="W11552" s="1"/>
      <c r="X11552" s="1"/>
      <c r="Y11552" s="1"/>
      <c r="Z11552" s="1"/>
      <c r="AA11552" s="1"/>
      <c r="AB11552" s="1"/>
      <c r="AC11552" s="1"/>
    </row>
    <row r="11553" spans="1:29" ht="15" customHeight="1" x14ac:dyDescent="0.25">
      <c r="A11553" s="342"/>
      <c r="B11553" s="417"/>
      <c r="C11553" s="418"/>
      <c r="S11553" s="367"/>
      <c r="T11553" s="367"/>
      <c r="U11553" s="368"/>
      <c r="V11553" s="1"/>
      <c r="W11553" s="1"/>
      <c r="X11553" s="1"/>
      <c r="Y11553" s="1"/>
      <c r="Z11553" s="1"/>
      <c r="AA11553" s="1"/>
      <c r="AB11553" s="1"/>
      <c r="AC11553" s="1"/>
    </row>
    <row r="11554" spans="1:29" ht="15" customHeight="1" x14ac:dyDescent="0.25">
      <c r="A11554" s="342"/>
      <c r="B11554" s="417"/>
      <c r="C11554" s="418"/>
      <c r="S11554" s="367"/>
      <c r="T11554" s="367"/>
      <c r="U11554" s="368"/>
      <c r="V11554" s="1"/>
      <c r="W11554" s="1"/>
      <c r="X11554" s="1"/>
      <c r="Y11554" s="1"/>
      <c r="Z11554" s="1"/>
      <c r="AA11554" s="1"/>
      <c r="AB11554" s="1"/>
      <c r="AC11554" s="1"/>
    </row>
    <row r="11555" spans="1:29" ht="15" customHeight="1" x14ac:dyDescent="0.25">
      <c r="A11555" s="342"/>
      <c r="B11555" s="417"/>
      <c r="C11555" s="418"/>
      <c r="S11555" s="367"/>
      <c r="T11555" s="367"/>
      <c r="U11555" s="368"/>
      <c r="V11555" s="1"/>
      <c r="W11555" s="1"/>
      <c r="X11555" s="1"/>
      <c r="Y11555" s="1"/>
      <c r="Z11555" s="1"/>
      <c r="AA11555" s="1"/>
      <c r="AB11555" s="1"/>
      <c r="AC11555" s="1"/>
    </row>
    <row r="11556" spans="1:29" ht="15" customHeight="1" x14ac:dyDescent="0.25">
      <c r="A11556" s="342"/>
      <c r="B11556" s="417"/>
      <c r="C11556" s="418"/>
      <c r="S11556" s="367"/>
      <c r="T11556" s="367"/>
      <c r="U11556" s="368"/>
      <c r="V11556" s="1"/>
      <c r="W11556" s="1"/>
      <c r="X11556" s="1"/>
      <c r="Y11556" s="1"/>
      <c r="Z11556" s="1"/>
      <c r="AA11556" s="1"/>
      <c r="AB11556" s="1"/>
      <c r="AC11556" s="1"/>
    </row>
    <row r="11557" spans="1:29" ht="15" customHeight="1" x14ac:dyDescent="0.25">
      <c r="A11557" s="342"/>
      <c r="B11557" s="417"/>
      <c r="C11557" s="418"/>
      <c r="S11557" s="367"/>
      <c r="T11557" s="367"/>
      <c r="U11557" s="368"/>
      <c r="V11557" s="1"/>
      <c r="W11557" s="1"/>
      <c r="X11557" s="1"/>
      <c r="Y11557" s="1"/>
      <c r="Z11557" s="1"/>
      <c r="AA11557" s="1"/>
      <c r="AB11557" s="1"/>
      <c r="AC11557" s="1"/>
    </row>
    <row r="11558" spans="1:29" ht="15" customHeight="1" x14ac:dyDescent="0.25">
      <c r="A11558" s="342"/>
      <c r="B11558" s="417"/>
      <c r="C11558" s="418"/>
      <c r="S11558" s="367"/>
      <c r="T11558" s="367"/>
      <c r="U11558" s="368"/>
      <c r="V11558" s="1"/>
      <c r="W11558" s="1"/>
      <c r="X11558" s="1"/>
      <c r="Y11558" s="1"/>
      <c r="Z11558" s="1"/>
      <c r="AA11558" s="1"/>
      <c r="AB11558" s="1"/>
      <c r="AC11558" s="1"/>
    </row>
    <row r="11559" spans="1:29" ht="15" customHeight="1" x14ac:dyDescent="0.25">
      <c r="A11559" s="342"/>
      <c r="B11559" s="417"/>
      <c r="C11559" s="418"/>
      <c r="S11559" s="367"/>
      <c r="T11559" s="367"/>
      <c r="U11559" s="368"/>
      <c r="V11559" s="1"/>
      <c r="W11559" s="1"/>
      <c r="X11559" s="1"/>
      <c r="Y11559" s="1"/>
      <c r="Z11559" s="1"/>
      <c r="AA11559" s="1"/>
      <c r="AB11559" s="1"/>
      <c r="AC11559" s="1"/>
    </row>
    <row r="11560" spans="1:29" ht="15" customHeight="1" x14ac:dyDescent="0.25">
      <c r="A11560" s="342"/>
      <c r="B11560" s="417"/>
      <c r="C11560" s="418"/>
      <c r="S11560" s="367"/>
      <c r="T11560" s="367"/>
      <c r="U11560" s="368"/>
      <c r="V11560" s="1"/>
      <c r="W11560" s="1"/>
      <c r="X11560" s="1"/>
      <c r="Y11560" s="1"/>
      <c r="Z11560" s="1"/>
      <c r="AA11560" s="1"/>
      <c r="AB11560" s="1"/>
      <c r="AC11560" s="1"/>
    </row>
    <row r="11561" spans="1:29" ht="15" customHeight="1" x14ac:dyDescent="0.25">
      <c r="A11561" s="342"/>
      <c r="B11561" s="417"/>
      <c r="C11561" s="418"/>
      <c r="S11561" s="367"/>
      <c r="T11561" s="367"/>
      <c r="U11561" s="368"/>
      <c r="V11561" s="1"/>
      <c r="W11561" s="1"/>
      <c r="X11561" s="1"/>
      <c r="Y11561" s="1"/>
      <c r="Z11561" s="1"/>
      <c r="AA11561" s="1"/>
      <c r="AB11561" s="1"/>
      <c r="AC11561" s="1"/>
    </row>
    <row r="11562" spans="1:29" ht="15" customHeight="1" x14ac:dyDescent="0.25">
      <c r="A11562" s="342"/>
      <c r="B11562" s="417"/>
      <c r="C11562" s="418"/>
      <c r="S11562" s="367"/>
      <c r="T11562" s="367"/>
      <c r="U11562" s="368"/>
      <c r="V11562" s="1"/>
      <c r="W11562" s="1"/>
      <c r="X11562" s="1"/>
      <c r="Y11562" s="1"/>
      <c r="Z11562" s="1"/>
      <c r="AA11562" s="1"/>
      <c r="AB11562" s="1"/>
      <c r="AC11562" s="1"/>
    </row>
    <row r="11563" spans="1:29" ht="15" customHeight="1" x14ac:dyDescent="0.25">
      <c r="A11563" s="342"/>
      <c r="B11563" s="417"/>
      <c r="C11563" s="418"/>
      <c r="S11563" s="367"/>
      <c r="T11563" s="367"/>
      <c r="U11563" s="368"/>
      <c r="V11563" s="1"/>
      <c r="W11563" s="1"/>
      <c r="X11563" s="1"/>
      <c r="Y11563" s="1"/>
      <c r="Z11563" s="1"/>
      <c r="AA11563" s="1"/>
      <c r="AB11563" s="1"/>
      <c r="AC11563" s="1"/>
    </row>
    <row r="11564" spans="1:29" ht="15" customHeight="1" x14ac:dyDescent="0.25">
      <c r="A11564" s="342"/>
      <c r="B11564" s="417"/>
      <c r="C11564" s="418"/>
      <c r="S11564" s="367"/>
      <c r="T11564" s="367"/>
      <c r="U11564" s="368"/>
      <c r="V11564" s="1"/>
      <c r="W11564" s="1"/>
      <c r="X11564" s="1"/>
      <c r="Y11564" s="1"/>
      <c r="Z11564" s="1"/>
      <c r="AA11564" s="1"/>
      <c r="AB11564" s="1"/>
      <c r="AC11564" s="1"/>
    </row>
    <row r="11565" spans="1:29" ht="15" customHeight="1" x14ac:dyDescent="0.25">
      <c r="A11565" s="342"/>
      <c r="B11565" s="417"/>
      <c r="C11565" s="418"/>
      <c r="S11565" s="367"/>
      <c r="T11565" s="367"/>
      <c r="U11565" s="368"/>
      <c r="V11565" s="1"/>
      <c r="W11565" s="1"/>
      <c r="X11565" s="1"/>
      <c r="Y11565" s="1"/>
      <c r="Z11565" s="1"/>
      <c r="AA11565" s="1"/>
      <c r="AB11565" s="1"/>
      <c r="AC11565" s="1"/>
    </row>
    <row r="11566" spans="1:29" ht="15" customHeight="1" x14ac:dyDescent="0.25">
      <c r="A11566" s="342"/>
      <c r="B11566" s="417"/>
      <c r="C11566" s="418"/>
      <c r="S11566" s="367"/>
      <c r="T11566" s="367"/>
      <c r="U11566" s="368"/>
      <c r="V11566" s="1"/>
      <c r="W11566" s="1"/>
      <c r="X11566" s="1"/>
      <c r="Y11566" s="1"/>
      <c r="Z11566" s="1"/>
      <c r="AA11566" s="1"/>
      <c r="AB11566" s="1"/>
      <c r="AC11566" s="1"/>
    </row>
    <row r="11567" spans="1:29" ht="15" customHeight="1" x14ac:dyDescent="0.25">
      <c r="A11567" s="342"/>
      <c r="B11567" s="417"/>
      <c r="C11567" s="418"/>
      <c r="S11567" s="367"/>
      <c r="T11567" s="367"/>
      <c r="U11567" s="368"/>
      <c r="V11567" s="1"/>
      <c r="W11567" s="1"/>
      <c r="X11567" s="1"/>
      <c r="Y11567" s="1"/>
      <c r="Z11567" s="1"/>
      <c r="AA11567" s="1"/>
      <c r="AB11567" s="1"/>
      <c r="AC11567" s="1"/>
    </row>
    <row r="11568" spans="1:29" ht="15" customHeight="1" x14ac:dyDescent="0.25">
      <c r="A11568" s="342"/>
      <c r="B11568" s="417"/>
      <c r="C11568" s="418"/>
      <c r="S11568" s="367"/>
      <c r="T11568" s="367"/>
      <c r="U11568" s="368"/>
      <c r="V11568" s="1"/>
      <c r="W11568" s="1"/>
      <c r="X11568" s="1"/>
      <c r="Y11568" s="1"/>
      <c r="Z11568" s="1"/>
      <c r="AA11568" s="1"/>
      <c r="AB11568" s="1"/>
      <c r="AC11568" s="1"/>
    </row>
    <row r="11569" spans="1:29" ht="15" customHeight="1" x14ac:dyDescent="0.25">
      <c r="A11569" s="342"/>
      <c r="B11569" s="417"/>
      <c r="C11569" s="418"/>
      <c r="S11569" s="367"/>
      <c r="T11569" s="367"/>
      <c r="U11569" s="368"/>
      <c r="V11569" s="1"/>
      <c r="W11569" s="1"/>
      <c r="X11569" s="1"/>
      <c r="Y11569" s="1"/>
      <c r="Z11569" s="1"/>
      <c r="AA11569" s="1"/>
      <c r="AB11569" s="1"/>
      <c r="AC11569" s="1"/>
    </row>
    <row r="11570" spans="1:29" ht="15" customHeight="1" x14ac:dyDescent="0.25">
      <c r="A11570" s="342"/>
      <c r="B11570" s="417"/>
      <c r="C11570" s="418"/>
      <c r="S11570" s="367"/>
      <c r="T11570" s="367"/>
      <c r="U11570" s="368"/>
      <c r="V11570" s="1"/>
      <c r="W11570" s="1"/>
      <c r="X11570" s="1"/>
      <c r="Y11570" s="1"/>
      <c r="Z11570" s="1"/>
      <c r="AA11570" s="1"/>
      <c r="AB11570" s="1"/>
      <c r="AC11570" s="1"/>
    </row>
    <row r="11571" spans="1:29" ht="15" customHeight="1" x14ac:dyDescent="0.25">
      <c r="A11571" s="342"/>
      <c r="B11571" s="417"/>
      <c r="C11571" s="418"/>
      <c r="S11571" s="367"/>
      <c r="T11571" s="367"/>
      <c r="U11571" s="368"/>
      <c r="V11571" s="1"/>
      <c r="W11571" s="1"/>
      <c r="X11571" s="1"/>
      <c r="Y11571" s="1"/>
      <c r="Z11571" s="1"/>
      <c r="AA11571" s="1"/>
      <c r="AB11571" s="1"/>
      <c r="AC11571" s="1"/>
    </row>
    <row r="11572" spans="1:29" ht="15" customHeight="1" x14ac:dyDescent="0.25">
      <c r="A11572" s="342"/>
      <c r="B11572" s="417"/>
      <c r="C11572" s="418"/>
      <c r="S11572" s="367"/>
      <c r="T11572" s="367"/>
      <c r="U11572" s="368"/>
      <c r="V11572" s="1"/>
      <c r="W11572" s="1"/>
      <c r="X11572" s="1"/>
      <c r="Y11572" s="1"/>
      <c r="Z11572" s="1"/>
      <c r="AA11572" s="1"/>
      <c r="AB11572" s="1"/>
      <c r="AC11572" s="1"/>
    </row>
    <row r="11573" spans="1:29" ht="15" customHeight="1" x14ac:dyDescent="0.25">
      <c r="A11573" s="342"/>
      <c r="B11573" s="417"/>
      <c r="C11573" s="418"/>
      <c r="S11573" s="367"/>
      <c r="T11573" s="367"/>
      <c r="U11573" s="368"/>
      <c r="V11573" s="1"/>
      <c r="W11573" s="1"/>
      <c r="X11573" s="1"/>
      <c r="Y11573" s="1"/>
      <c r="Z11573" s="1"/>
      <c r="AA11573" s="1"/>
      <c r="AB11573" s="1"/>
      <c r="AC11573" s="1"/>
    </row>
    <row r="11574" spans="1:29" ht="15" customHeight="1" x14ac:dyDescent="0.25">
      <c r="A11574" s="342"/>
      <c r="B11574" s="417"/>
      <c r="C11574" s="418"/>
      <c r="S11574" s="367"/>
      <c r="T11574" s="367"/>
      <c r="U11574" s="368"/>
      <c r="V11574" s="1"/>
      <c r="W11574" s="1"/>
      <c r="X11574" s="1"/>
      <c r="Y11574" s="1"/>
      <c r="Z11574" s="1"/>
      <c r="AA11574" s="1"/>
      <c r="AB11574" s="1"/>
      <c r="AC11574" s="1"/>
    </row>
    <row r="11575" spans="1:29" ht="15" customHeight="1" x14ac:dyDescent="0.25">
      <c r="A11575" s="342"/>
      <c r="B11575" s="417"/>
      <c r="C11575" s="418"/>
      <c r="S11575" s="367"/>
      <c r="T11575" s="367"/>
      <c r="U11575" s="368"/>
      <c r="V11575" s="1"/>
      <c r="W11575" s="1"/>
      <c r="X11575" s="1"/>
      <c r="Y11575" s="1"/>
      <c r="Z11575" s="1"/>
      <c r="AA11575" s="1"/>
      <c r="AB11575" s="1"/>
      <c r="AC11575" s="1"/>
    </row>
    <row r="11576" spans="1:29" ht="15" customHeight="1" x14ac:dyDescent="0.25">
      <c r="A11576" s="342"/>
      <c r="B11576" s="417"/>
      <c r="C11576" s="418"/>
      <c r="S11576" s="367"/>
      <c r="T11576" s="367"/>
      <c r="U11576" s="368"/>
      <c r="V11576" s="1"/>
      <c r="W11576" s="1"/>
      <c r="X11576" s="1"/>
      <c r="Y11576" s="1"/>
      <c r="Z11576" s="1"/>
      <c r="AA11576" s="1"/>
      <c r="AB11576" s="1"/>
      <c r="AC11576" s="1"/>
    </row>
    <row r="11577" spans="1:29" ht="15" customHeight="1" x14ac:dyDescent="0.25">
      <c r="A11577" s="342"/>
      <c r="B11577" s="417"/>
      <c r="C11577" s="418"/>
      <c r="S11577" s="367"/>
      <c r="T11577" s="367"/>
      <c r="U11577" s="368"/>
      <c r="V11577" s="1"/>
      <c r="W11577" s="1"/>
      <c r="X11577" s="1"/>
      <c r="Y11577" s="1"/>
      <c r="Z11577" s="1"/>
      <c r="AA11577" s="1"/>
      <c r="AB11577" s="1"/>
      <c r="AC11577" s="1"/>
    </row>
    <row r="11578" spans="1:29" ht="15" customHeight="1" x14ac:dyDescent="0.25">
      <c r="A11578" s="342"/>
      <c r="B11578" s="417"/>
      <c r="C11578" s="418"/>
      <c r="S11578" s="367"/>
      <c r="T11578" s="367"/>
      <c r="U11578" s="368"/>
      <c r="V11578" s="1"/>
      <c r="W11578" s="1"/>
      <c r="X11578" s="1"/>
      <c r="Y11578" s="1"/>
      <c r="Z11578" s="1"/>
      <c r="AA11578" s="1"/>
      <c r="AB11578" s="1"/>
      <c r="AC11578" s="1"/>
    </row>
    <row r="11579" spans="1:29" ht="15" customHeight="1" x14ac:dyDescent="0.25">
      <c r="A11579" s="342"/>
      <c r="B11579" s="417"/>
      <c r="C11579" s="418"/>
      <c r="S11579" s="367"/>
      <c r="T11579" s="367"/>
      <c r="U11579" s="368"/>
      <c r="V11579" s="1"/>
      <c r="W11579" s="1"/>
      <c r="X11579" s="1"/>
      <c r="Y11579" s="1"/>
      <c r="Z11579" s="1"/>
      <c r="AA11579" s="1"/>
      <c r="AB11579" s="1"/>
      <c r="AC11579" s="1"/>
    </row>
    <row r="11580" spans="1:29" ht="15" customHeight="1" x14ac:dyDescent="0.25">
      <c r="A11580" s="342"/>
      <c r="B11580" s="417"/>
      <c r="C11580" s="418"/>
      <c r="S11580" s="367"/>
      <c r="T11580" s="367"/>
      <c r="U11580" s="368"/>
      <c r="V11580" s="1"/>
      <c r="W11580" s="1"/>
      <c r="X11580" s="1"/>
      <c r="Y11580" s="1"/>
      <c r="Z11580" s="1"/>
      <c r="AA11580" s="1"/>
      <c r="AB11580" s="1"/>
      <c r="AC11580" s="1"/>
    </row>
    <row r="11581" spans="1:29" ht="15" customHeight="1" x14ac:dyDescent="0.25">
      <c r="A11581" s="342"/>
      <c r="B11581" s="417"/>
      <c r="C11581" s="418"/>
      <c r="S11581" s="367"/>
      <c r="T11581" s="367"/>
      <c r="U11581" s="368"/>
      <c r="V11581" s="1"/>
      <c r="W11581" s="1"/>
      <c r="X11581" s="1"/>
      <c r="Y11581" s="1"/>
      <c r="Z11581" s="1"/>
      <c r="AA11581" s="1"/>
      <c r="AB11581" s="1"/>
      <c r="AC11581" s="1"/>
    </row>
    <row r="11582" spans="1:29" ht="15" customHeight="1" x14ac:dyDescent="0.25">
      <c r="A11582" s="342"/>
      <c r="B11582" s="417"/>
      <c r="C11582" s="418"/>
      <c r="S11582" s="367"/>
      <c r="T11582" s="367"/>
      <c r="U11582" s="368"/>
      <c r="V11582" s="1"/>
      <c r="W11582" s="1"/>
      <c r="X11582" s="1"/>
      <c r="Y11582" s="1"/>
      <c r="Z11582" s="1"/>
      <c r="AA11582" s="1"/>
      <c r="AB11582" s="1"/>
      <c r="AC11582" s="1"/>
    </row>
    <row r="11583" spans="1:29" ht="15" customHeight="1" x14ac:dyDescent="0.25">
      <c r="A11583" s="342"/>
      <c r="B11583" s="417"/>
      <c r="C11583" s="418"/>
      <c r="S11583" s="367"/>
      <c r="T11583" s="367"/>
      <c r="U11583" s="368"/>
      <c r="V11583" s="1"/>
      <c r="W11583" s="1"/>
      <c r="X11583" s="1"/>
      <c r="Y11583" s="1"/>
      <c r="Z11583" s="1"/>
      <c r="AA11583" s="1"/>
      <c r="AB11583" s="1"/>
      <c r="AC11583" s="1"/>
    </row>
    <row r="11584" spans="1:29" ht="15" customHeight="1" x14ac:dyDescent="0.25">
      <c r="A11584" s="342"/>
      <c r="B11584" s="417"/>
      <c r="C11584" s="418"/>
      <c r="S11584" s="367"/>
      <c r="T11584" s="367"/>
      <c r="U11584" s="368"/>
      <c r="V11584" s="1"/>
      <c r="W11584" s="1"/>
      <c r="X11584" s="1"/>
      <c r="Y11584" s="1"/>
      <c r="Z11584" s="1"/>
      <c r="AA11584" s="1"/>
      <c r="AB11584" s="1"/>
      <c r="AC11584" s="1"/>
    </row>
    <row r="11585" spans="1:29" ht="15" customHeight="1" x14ac:dyDescent="0.25">
      <c r="A11585" s="342"/>
      <c r="B11585" s="417"/>
      <c r="C11585" s="418"/>
      <c r="S11585" s="367"/>
      <c r="T11585" s="367"/>
      <c r="U11585" s="368"/>
      <c r="V11585" s="1"/>
      <c r="W11585" s="1"/>
      <c r="X11585" s="1"/>
      <c r="Y11585" s="1"/>
      <c r="Z11585" s="1"/>
      <c r="AA11585" s="1"/>
      <c r="AB11585" s="1"/>
      <c r="AC11585" s="1"/>
    </row>
    <row r="11586" spans="1:29" ht="15" customHeight="1" x14ac:dyDescent="0.25">
      <c r="A11586" s="342"/>
      <c r="B11586" s="417"/>
      <c r="C11586" s="418"/>
      <c r="S11586" s="367"/>
      <c r="T11586" s="367"/>
      <c r="U11586" s="368"/>
      <c r="V11586" s="1"/>
      <c r="W11586" s="1"/>
      <c r="X11586" s="1"/>
      <c r="Y11586" s="1"/>
      <c r="Z11586" s="1"/>
      <c r="AA11586" s="1"/>
      <c r="AB11586" s="1"/>
      <c r="AC11586" s="1"/>
    </row>
    <row r="11587" spans="1:29" ht="15" customHeight="1" x14ac:dyDescent="0.25">
      <c r="A11587" s="342"/>
      <c r="B11587" s="417"/>
      <c r="C11587" s="418"/>
      <c r="S11587" s="367"/>
      <c r="T11587" s="367"/>
      <c r="U11587" s="368"/>
      <c r="V11587" s="1"/>
      <c r="W11587" s="1"/>
      <c r="X11587" s="1"/>
      <c r="Y11587" s="1"/>
      <c r="Z11587" s="1"/>
      <c r="AA11587" s="1"/>
      <c r="AB11587" s="1"/>
      <c r="AC11587" s="1"/>
    </row>
    <row r="11588" spans="1:29" ht="15" customHeight="1" x14ac:dyDescent="0.25">
      <c r="A11588" s="342"/>
      <c r="B11588" s="417"/>
      <c r="C11588" s="418"/>
      <c r="S11588" s="367"/>
      <c r="T11588" s="367"/>
      <c r="U11588" s="368"/>
      <c r="V11588" s="1"/>
      <c r="W11588" s="1"/>
      <c r="X11588" s="1"/>
      <c r="Y11588" s="1"/>
      <c r="Z11588" s="1"/>
      <c r="AA11588" s="1"/>
      <c r="AB11588" s="1"/>
      <c r="AC11588" s="1"/>
    </row>
    <row r="11589" spans="1:29" ht="15" customHeight="1" x14ac:dyDescent="0.25">
      <c r="A11589" s="342"/>
      <c r="B11589" s="417"/>
      <c r="C11589" s="418"/>
      <c r="S11589" s="367"/>
      <c r="T11589" s="367"/>
      <c r="U11589" s="368"/>
      <c r="V11589" s="1"/>
      <c r="W11589" s="1"/>
      <c r="X11589" s="1"/>
      <c r="Y11589" s="1"/>
      <c r="Z11589" s="1"/>
      <c r="AA11589" s="1"/>
      <c r="AB11589" s="1"/>
      <c r="AC11589" s="1"/>
    </row>
    <row r="11590" spans="1:29" ht="15" customHeight="1" x14ac:dyDescent="0.25">
      <c r="A11590" s="342"/>
      <c r="B11590" s="417"/>
      <c r="C11590" s="418"/>
      <c r="S11590" s="367"/>
      <c r="T11590" s="367"/>
      <c r="U11590" s="368"/>
      <c r="V11590" s="1"/>
      <c r="W11590" s="1"/>
      <c r="X11590" s="1"/>
      <c r="Y11590" s="1"/>
      <c r="Z11590" s="1"/>
      <c r="AA11590" s="1"/>
      <c r="AB11590" s="1"/>
      <c r="AC11590" s="1"/>
    </row>
    <row r="11591" spans="1:29" ht="15" customHeight="1" x14ac:dyDescent="0.25">
      <c r="A11591" s="342"/>
      <c r="B11591" s="417"/>
      <c r="C11591" s="418"/>
      <c r="S11591" s="367"/>
      <c r="T11591" s="367"/>
      <c r="U11591" s="368"/>
      <c r="V11591" s="1"/>
      <c r="W11591" s="1"/>
      <c r="X11591" s="1"/>
      <c r="Y11591" s="1"/>
      <c r="Z11591" s="1"/>
      <c r="AA11591" s="1"/>
      <c r="AB11591" s="1"/>
      <c r="AC11591" s="1"/>
    </row>
    <row r="11592" spans="1:29" ht="15" customHeight="1" x14ac:dyDescent="0.25">
      <c r="A11592" s="342"/>
      <c r="B11592" s="417"/>
      <c r="C11592" s="418"/>
      <c r="S11592" s="367"/>
      <c r="T11592" s="367"/>
      <c r="U11592" s="368"/>
      <c r="V11592" s="1"/>
      <c r="W11592" s="1"/>
      <c r="X11592" s="1"/>
      <c r="Y11592" s="1"/>
      <c r="Z11592" s="1"/>
      <c r="AA11592" s="1"/>
      <c r="AB11592" s="1"/>
      <c r="AC11592" s="1"/>
    </row>
    <row r="11593" spans="1:29" ht="15" customHeight="1" x14ac:dyDescent="0.25">
      <c r="A11593" s="342"/>
      <c r="B11593" s="417"/>
      <c r="C11593" s="418"/>
      <c r="S11593" s="367"/>
      <c r="T11593" s="367"/>
      <c r="U11593" s="368"/>
      <c r="V11593" s="1"/>
      <c r="W11593" s="1"/>
      <c r="X11593" s="1"/>
      <c r="Y11593" s="1"/>
      <c r="Z11593" s="1"/>
      <c r="AA11593" s="1"/>
      <c r="AB11593" s="1"/>
      <c r="AC11593" s="1"/>
    </row>
    <row r="11594" spans="1:29" ht="15" customHeight="1" x14ac:dyDescent="0.25">
      <c r="A11594" s="342"/>
      <c r="B11594" s="417"/>
      <c r="C11594" s="418"/>
      <c r="S11594" s="367"/>
      <c r="T11594" s="367"/>
      <c r="U11594" s="368"/>
      <c r="V11594" s="1"/>
      <c r="W11594" s="1"/>
      <c r="X11594" s="1"/>
      <c r="Y11594" s="1"/>
      <c r="Z11594" s="1"/>
      <c r="AA11594" s="1"/>
      <c r="AB11594" s="1"/>
      <c r="AC11594" s="1"/>
    </row>
    <row r="11595" spans="1:29" ht="15" customHeight="1" x14ac:dyDescent="0.25">
      <c r="A11595" s="342"/>
      <c r="B11595" s="417"/>
      <c r="C11595" s="418"/>
      <c r="S11595" s="367"/>
      <c r="T11595" s="367"/>
      <c r="U11595" s="368"/>
      <c r="V11595" s="1"/>
      <c r="W11595" s="1"/>
      <c r="X11595" s="1"/>
      <c r="Y11595" s="1"/>
      <c r="Z11595" s="1"/>
      <c r="AA11595" s="1"/>
      <c r="AB11595" s="1"/>
      <c r="AC11595" s="1"/>
    </row>
    <row r="11596" spans="1:29" ht="15" customHeight="1" x14ac:dyDescent="0.25">
      <c r="A11596" s="342"/>
      <c r="B11596" s="417"/>
      <c r="C11596" s="418"/>
      <c r="S11596" s="367"/>
      <c r="T11596" s="367"/>
      <c r="U11596" s="368"/>
      <c r="V11596" s="1"/>
      <c r="W11596" s="1"/>
      <c r="X11596" s="1"/>
      <c r="Y11596" s="1"/>
      <c r="Z11596" s="1"/>
      <c r="AA11596" s="1"/>
      <c r="AB11596" s="1"/>
      <c r="AC11596" s="1"/>
    </row>
    <row r="11597" spans="1:29" ht="15" customHeight="1" x14ac:dyDescent="0.25">
      <c r="A11597" s="342"/>
      <c r="B11597" s="417"/>
      <c r="C11597" s="418"/>
      <c r="S11597" s="367"/>
      <c r="T11597" s="367"/>
      <c r="U11597" s="368"/>
      <c r="V11597" s="1"/>
      <c r="W11597" s="1"/>
      <c r="X11597" s="1"/>
      <c r="Y11597" s="1"/>
      <c r="Z11597" s="1"/>
      <c r="AA11597" s="1"/>
      <c r="AB11597" s="1"/>
      <c r="AC11597" s="1"/>
    </row>
    <row r="11598" spans="1:29" ht="15" customHeight="1" x14ac:dyDescent="0.25">
      <c r="A11598" s="342"/>
      <c r="B11598" s="417"/>
      <c r="C11598" s="418"/>
      <c r="S11598" s="367"/>
      <c r="T11598" s="367"/>
      <c r="U11598" s="368"/>
      <c r="V11598" s="1"/>
      <c r="W11598" s="1"/>
      <c r="X11598" s="1"/>
      <c r="Y11598" s="1"/>
      <c r="Z11598" s="1"/>
      <c r="AA11598" s="1"/>
      <c r="AB11598" s="1"/>
      <c r="AC11598" s="1"/>
    </row>
    <row r="11599" spans="1:29" ht="15" customHeight="1" x14ac:dyDescent="0.25">
      <c r="A11599" s="342"/>
      <c r="B11599" s="417"/>
      <c r="C11599" s="418"/>
      <c r="S11599" s="367"/>
      <c r="T11599" s="367"/>
      <c r="U11599" s="368"/>
      <c r="V11599" s="1"/>
      <c r="W11599" s="1"/>
      <c r="X11599" s="1"/>
      <c r="Y11599" s="1"/>
      <c r="Z11599" s="1"/>
      <c r="AA11599" s="1"/>
      <c r="AB11599" s="1"/>
      <c r="AC11599" s="1"/>
    </row>
    <row r="11600" spans="1:29" ht="15" customHeight="1" x14ac:dyDescent="0.25">
      <c r="A11600" s="342"/>
      <c r="B11600" s="417"/>
      <c r="C11600" s="418"/>
      <c r="S11600" s="367"/>
      <c r="T11600" s="367"/>
      <c r="U11600" s="368"/>
      <c r="V11600" s="1"/>
      <c r="W11600" s="1"/>
      <c r="X11600" s="1"/>
      <c r="Y11600" s="1"/>
      <c r="Z11600" s="1"/>
      <c r="AA11600" s="1"/>
      <c r="AB11600" s="1"/>
      <c r="AC11600" s="1"/>
    </row>
    <row r="11601" spans="1:29" ht="15" customHeight="1" x14ac:dyDescent="0.25">
      <c r="A11601" s="342"/>
      <c r="B11601" s="417"/>
      <c r="C11601" s="418"/>
      <c r="S11601" s="367"/>
      <c r="T11601" s="367"/>
      <c r="U11601" s="368"/>
      <c r="V11601" s="1"/>
      <c r="W11601" s="1"/>
      <c r="X11601" s="1"/>
      <c r="Y11601" s="1"/>
      <c r="Z11601" s="1"/>
      <c r="AA11601" s="1"/>
      <c r="AB11601" s="1"/>
      <c r="AC11601" s="1"/>
    </row>
    <row r="11602" spans="1:29" ht="15" customHeight="1" x14ac:dyDescent="0.25">
      <c r="A11602" s="342"/>
      <c r="B11602" s="417"/>
      <c r="C11602" s="418"/>
      <c r="S11602" s="367"/>
      <c r="T11602" s="367"/>
      <c r="U11602" s="368"/>
      <c r="V11602" s="1"/>
      <c r="W11602" s="1"/>
      <c r="X11602" s="1"/>
      <c r="Y11602" s="1"/>
      <c r="Z11602" s="1"/>
      <c r="AA11602" s="1"/>
      <c r="AB11602" s="1"/>
      <c r="AC11602" s="1"/>
    </row>
    <row r="11603" spans="1:29" ht="15" customHeight="1" x14ac:dyDescent="0.25">
      <c r="A11603" s="342"/>
      <c r="B11603" s="417"/>
      <c r="C11603" s="418"/>
      <c r="S11603" s="367"/>
      <c r="T11603" s="367"/>
      <c r="U11603" s="368"/>
      <c r="V11603" s="1"/>
      <c r="W11603" s="1"/>
      <c r="X11603" s="1"/>
      <c r="Y11603" s="1"/>
      <c r="Z11603" s="1"/>
      <c r="AA11603" s="1"/>
      <c r="AB11603" s="1"/>
      <c r="AC11603" s="1"/>
    </row>
    <row r="11604" spans="1:29" ht="15" customHeight="1" x14ac:dyDescent="0.25">
      <c r="A11604" s="342"/>
      <c r="B11604" s="417"/>
      <c r="C11604" s="418"/>
      <c r="S11604" s="367"/>
      <c r="T11604" s="367"/>
      <c r="U11604" s="368"/>
      <c r="V11604" s="1"/>
      <c r="W11604" s="1"/>
      <c r="X11604" s="1"/>
      <c r="Y11604" s="1"/>
      <c r="Z11604" s="1"/>
      <c r="AA11604" s="1"/>
      <c r="AB11604" s="1"/>
      <c r="AC11604" s="1"/>
    </row>
    <row r="11605" spans="1:29" ht="15" customHeight="1" x14ac:dyDescent="0.25">
      <c r="A11605" s="342"/>
      <c r="B11605" s="417"/>
      <c r="C11605" s="418"/>
      <c r="S11605" s="367"/>
      <c r="T11605" s="367"/>
      <c r="U11605" s="368"/>
      <c r="V11605" s="1"/>
      <c r="W11605" s="1"/>
      <c r="X11605" s="1"/>
      <c r="Y11605" s="1"/>
      <c r="Z11605" s="1"/>
      <c r="AA11605" s="1"/>
      <c r="AB11605" s="1"/>
      <c r="AC11605" s="1"/>
    </row>
    <row r="11606" spans="1:29" ht="15" customHeight="1" x14ac:dyDescent="0.25">
      <c r="A11606" s="342"/>
      <c r="B11606" s="417"/>
      <c r="C11606" s="418"/>
      <c r="S11606" s="367"/>
      <c r="T11606" s="367"/>
      <c r="U11606" s="368"/>
      <c r="V11606" s="1"/>
      <c r="W11606" s="1"/>
      <c r="X11606" s="1"/>
      <c r="Y11606" s="1"/>
      <c r="Z11606" s="1"/>
      <c r="AA11606" s="1"/>
      <c r="AB11606" s="1"/>
      <c r="AC11606" s="1"/>
    </row>
    <row r="11607" spans="1:29" ht="15" customHeight="1" x14ac:dyDescent="0.25">
      <c r="A11607" s="342"/>
      <c r="B11607" s="417"/>
      <c r="C11607" s="418"/>
      <c r="S11607" s="367"/>
      <c r="T11607" s="367"/>
      <c r="U11607" s="368"/>
      <c r="V11607" s="1"/>
      <c r="W11607" s="1"/>
      <c r="X11607" s="1"/>
      <c r="Y11607" s="1"/>
      <c r="Z11607" s="1"/>
      <c r="AA11607" s="1"/>
      <c r="AB11607" s="1"/>
      <c r="AC11607" s="1"/>
    </row>
    <row r="11608" spans="1:29" ht="15" customHeight="1" x14ac:dyDescent="0.25">
      <c r="A11608" s="342"/>
      <c r="B11608" s="417"/>
      <c r="C11608" s="418"/>
      <c r="S11608" s="367"/>
      <c r="T11608" s="367"/>
      <c r="U11608" s="368"/>
      <c r="V11608" s="1"/>
      <c r="W11608" s="1"/>
      <c r="X11608" s="1"/>
      <c r="Y11608" s="1"/>
      <c r="Z11608" s="1"/>
      <c r="AA11608" s="1"/>
      <c r="AB11608" s="1"/>
      <c r="AC11608" s="1"/>
    </row>
    <row r="11609" spans="1:29" ht="15" customHeight="1" x14ac:dyDescent="0.25">
      <c r="A11609" s="342"/>
      <c r="B11609" s="417"/>
      <c r="C11609" s="418"/>
      <c r="S11609" s="367"/>
      <c r="T11609" s="367"/>
      <c r="U11609" s="368"/>
      <c r="V11609" s="1"/>
      <c r="W11609" s="1"/>
      <c r="X11609" s="1"/>
      <c r="Y11609" s="1"/>
      <c r="Z11609" s="1"/>
      <c r="AA11609" s="1"/>
      <c r="AB11609" s="1"/>
      <c r="AC11609" s="1"/>
    </row>
    <row r="11610" spans="1:29" ht="15" customHeight="1" x14ac:dyDescent="0.25">
      <c r="A11610" s="342"/>
      <c r="B11610" s="417"/>
      <c r="C11610" s="418"/>
      <c r="S11610" s="367"/>
      <c r="T11610" s="367"/>
      <c r="U11610" s="368"/>
      <c r="V11610" s="1"/>
      <c r="W11610" s="1"/>
      <c r="X11610" s="1"/>
      <c r="Y11610" s="1"/>
      <c r="Z11610" s="1"/>
      <c r="AA11610" s="1"/>
      <c r="AB11610" s="1"/>
      <c r="AC11610" s="1"/>
    </row>
    <row r="11611" spans="1:29" ht="15" customHeight="1" x14ac:dyDescent="0.25">
      <c r="A11611" s="342"/>
      <c r="B11611" s="417"/>
      <c r="C11611" s="418"/>
      <c r="S11611" s="367"/>
      <c r="T11611" s="367"/>
      <c r="U11611" s="368"/>
      <c r="V11611" s="1"/>
      <c r="W11611" s="1"/>
      <c r="X11611" s="1"/>
      <c r="Y11611" s="1"/>
      <c r="Z11611" s="1"/>
      <c r="AA11611" s="1"/>
      <c r="AB11611" s="1"/>
      <c r="AC11611" s="1"/>
    </row>
    <row r="11612" spans="1:29" ht="15" customHeight="1" x14ac:dyDescent="0.25">
      <c r="A11612" s="342"/>
      <c r="B11612" s="417"/>
      <c r="C11612" s="418"/>
      <c r="S11612" s="367"/>
      <c r="T11612" s="367"/>
      <c r="U11612" s="368"/>
      <c r="V11612" s="1"/>
      <c r="W11612" s="1"/>
      <c r="X11612" s="1"/>
      <c r="Y11612" s="1"/>
      <c r="Z11612" s="1"/>
      <c r="AA11612" s="1"/>
      <c r="AB11612" s="1"/>
      <c r="AC11612" s="1"/>
    </row>
    <row r="11613" spans="1:29" ht="15" customHeight="1" x14ac:dyDescent="0.25">
      <c r="A11613" s="342"/>
      <c r="B11613" s="417"/>
      <c r="C11613" s="418"/>
      <c r="S11613" s="367"/>
      <c r="T11613" s="367"/>
      <c r="U11613" s="368"/>
      <c r="V11613" s="1"/>
      <c r="W11613" s="1"/>
      <c r="X11613" s="1"/>
      <c r="Y11613" s="1"/>
      <c r="Z11613" s="1"/>
      <c r="AA11613" s="1"/>
      <c r="AB11613" s="1"/>
      <c r="AC11613" s="1"/>
    </row>
    <row r="11614" spans="1:29" ht="15" customHeight="1" x14ac:dyDescent="0.25">
      <c r="A11614" s="342"/>
      <c r="B11614" s="417"/>
      <c r="C11614" s="418"/>
      <c r="S11614" s="367"/>
      <c r="T11614" s="367"/>
      <c r="U11614" s="368"/>
      <c r="V11614" s="1"/>
      <c r="W11614" s="1"/>
      <c r="X11614" s="1"/>
      <c r="Y11614" s="1"/>
      <c r="Z11614" s="1"/>
      <c r="AA11614" s="1"/>
      <c r="AB11614" s="1"/>
      <c r="AC11614" s="1"/>
    </row>
    <row r="11615" spans="1:29" ht="15" customHeight="1" x14ac:dyDescent="0.25">
      <c r="A11615" s="342"/>
      <c r="B11615" s="417"/>
      <c r="C11615" s="418"/>
      <c r="S11615" s="367"/>
      <c r="T11615" s="367"/>
      <c r="U11615" s="368"/>
      <c r="V11615" s="1"/>
      <c r="W11615" s="1"/>
      <c r="X11615" s="1"/>
      <c r="Y11615" s="1"/>
      <c r="Z11615" s="1"/>
      <c r="AA11615" s="1"/>
      <c r="AB11615" s="1"/>
      <c r="AC11615" s="1"/>
    </row>
    <row r="11616" spans="1:29" ht="15" customHeight="1" x14ac:dyDescent="0.25">
      <c r="A11616" s="342"/>
      <c r="B11616" s="417"/>
      <c r="C11616" s="418"/>
      <c r="S11616" s="367"/>
      <c r="T11616" s="367"/>
      <c r="U11616" s="368"/>
      <c r="V11616" s="1"/>
      <c r="W11616" s="1"/>
      <c r="X11616" s="1"/>
      <c r="Y11616" s="1"/>
      <c r="Z11616" s="1"/>
      <c r="AA11616" s="1"/>
      <c r="AB11616" s="1"/>
      <c r="AC11616" s="1"/>
    </row>
    <row r="11617" spans="1:29" ht="15" customHeight="1" x14ac:dyDescent="0.25">
      <c r="A11617" s="342"/>
      <c r="B11617" s="417"/>
      <c r="C11617" s="418"/>
      <c r="S11617" s="367"/>
      <c r="T11617" s="367"/>
      <c r="U11617" s="368"/>
      <c r="V11617" s="1"/>
      <c r="W11617" s="1"/>
      <c r="X11617" s="1"/>
      <c r="Y11617" s="1"/>
      <c r="Z11617" s="1"/>
      <c r="AA11617" s="1"/>
      <c r="AB11617" s="1"/>
      <c r="AC11617" s="1"/>
    </row>
    <row r="11618" spans="1:29" ht="15" customHeight="1" x14ac:dyDescent="0.25">
      <c r="A11618" s="342"/>
      <c r="B11618" s="417"/>
      <c r="C11618" s="418"/>
      <c r="S11618" s="367"/>
      <c r="T11618" s="367"/>
      <c r="U11618" s="368"/>
      <c r="V11618" s="1"/>
      <c r="W11618" s="1"/>
      <c r="X11618" s="1"/>
      <c r="Y11618" s="1"/>
      <c r="Z11618" s="1"/>
      <c r="AA11618" s="1"/>
      <c r="AB11618" s="1"/>
      <c r="AC11618" s="1"/>
    </row>
    <row r="11619" spans="1:29" ht="15" customHeight="1" x14ac:dyDescent="0.25">
      <c r="A11619" s="342"/>
      <c r="B11619" s="417"/>
      <c r="C11619" s="418"/>
      <c r="S11619" s="367"/>
      <c r="T11619" s="367"/>
      <c r="U11619" s="368"/>
      <c r="V11619" s="1"/>
      <c r="W11619" s="1"/>
      <c r="X11619" s="1"/>
      <c r="Y11619" s="1"/>
      <c r="Z11619" s="1"/>
      <c r="AA11619" s="1"/>
      <c r="AB11619" s="1"/>
      <c r="AC11619" s="1"/>
    </row>
    <row r="11620" spans="1:29" ht="15" customHeight="1" x14ac:dyDescent="0.25">
      <c r="A11620" s="342"/>
      <c r="B11620" s="417"/>
      <c r="C11620" s="418"/>
      <c r="S11620" s="367"/>
      <c r="T11620" s="367"/>
      <c r="U11620" s="368"/>
      <c r="V11620" s="1"/>
      <c r="W11620" s="1"/>
      <c r="X11620" s="1"/>
      <c r="Y11620" s="1"/>
      <c r="Z11620" s="1"/>
      <c r="AA11620" s="1"/>
      <c r="AB11620" s="1"/>
      <c r="AC11620" s="1"/>
    </row>
    <row r="11621" spans="1:29" ht="15" customHeight="1" x14ac:dyDescent="0.25">
      <c r="A11621" s="342"/>
      <c r="B11621" s="417"/>
      <c r="C11621" s="418"/>
      <c r="S11621" s="367"/>
      <c r="T11621" s="367"/>
      <c r="U11621" s="368"/>
      <c r="V11621" s="1"/>
      <c r="W11621" s="1"/>
      <c r="X11621" s="1"/>
      <c r="Y11621" s="1"/>
      <c r="Z11621" s="1"/>
      <c r="AA11621" s="1"/>
      <c r="AB11621" s="1"/>
      <c r="AC11621" s="1"/>
    </row>
    <row r="11622" spans="1:29" ht="15" customHeight="1" x14ac:dyDescent="0.25">
      <c r="A11622" s="342"/>
      <c r="B11622" s="417"/>
      <c r="C11622" s="418"/>
      <c r="S11622" s="367"/>
      <c r="T11622" s="367"/>
      <c r="U11622" s="368"/>
      <c r="V11622" s="1"/>
      <c r="W11622" s="1"/>
      <c r="X11622" s="1"/>
      <c r="Y11622" s="1"/>
      <c r="Z11622" s="1"/>
      <c r="AA11622" s="1"/>
      <c r="AB11622" s="1"/>
      <c r="AC11622" s="1"/>
    </row>
    <row r="11623" spans="1:29" ht="15" customHeight="1" x14ac:dyDescent="0.25">
      <c r="A11623" s="342"/>
      <c r="B11623" s="417"/>
      <c r="C11623" s="418"/>
      <c r="S11623" s="367"/>
      <c r="T11623" s="367"/>
      <c r="U11623" s="368"/>
      <c r="V11623" s="1"/>
      <c r="W11623" s="1"/>
      <c r="X11623" s="1"/>
      <c r="Y11623" s="1"/>
      <c r="Z11623" s="1"/>
      <c r="AA11623" s="1"/>
      <c r="AB11623" s="1"/>
      <c r="AC11623" s="1"/>
    </row>
    <row r="11624" spans="1:29" ht="15" customHeight="1" x14ac:dyDescent="0.25">
      <c r="A11624" s="342"/>
      <c r="B11624" s="417"/>
      <c r="C11624" s="418"/>
      <c r="S11624" s="367"/>
      <c r="T11624" s="367"/>
      <c r="U11624" s="368"/>
      <c r="V11624" s="1"/>
      <c r="W11624" s="1"/>
      <c r="X11624" s="1"/>
      <c r="Y11624" s="1"/>
      <c r="Z11624" s="1"/>
      <c r="AA11624" s="1"/>
      <c r="AB11624" s="1"/>
      <c r="AC11624" s="1"/>
    </row>
    <row r="11625" spans="1:29" ht="15" customHeight="1" x14ac:dyDescent="0.25">
      <c r="A11625" s="342"/>
      <c r="B11625" s="417"/>
      <c r="C11625" s="418"/>
      <c r="S11625" s="367"/>
      <c r="T11625" s="367"/>
      <c r="U11625" s="368"/>
      <c r="V11625" s="1"/>
      <c r="W11625" s="1"/>
      <c r="X11625" s="1"/>
      <c r="Y11625" s="1"/>
      <c r="Z11625" s="1"/>
      <c r="AA11625" s="1"/>
      <c r="AB11625" s="1"/>
      <c r="AC11625" s="1"/>
    </row>
    <row r="11626" spans="1:29" ht="15" customHeight="1" x14ac:dyDescent="0.25">
      <c r="A11626" s="342"/>
      <c r="B11626" s="417"/>
      <c r="C11626" s="418"/>
      <c r="S11626" s="367"/>
      <c r="T11626" s="367"/>
      <c r="U11626" s="368"/>
      <c r="V11626" s="1"/>
      <c r="W11626" s="1"/>
      <c r="X11626" s="1"/>
      <c r="Y11626" s="1"/>
      <c r="Z11626" s="1"/>
      <c r="AA11626" s="1"/>
      <c r="AB11626" s="1"/>
      <c r="AC11626" s="1"/>
    </row>
    <row r="11627" spans="1:29" ht="15" customHeight="1" x14ac:dyDescent="0.25">
      <c r="A11627" s="342"/>
      <c r="B11627" s="417"/>
      <c r="C11627" s="418"/>
      <c r="S11627" s="367"/>
      <c r="T11627" s="367"/>
      <c r="U11627" s="368"/>
      <c r="V11627" s="1"/>
      <c r="W11627" s="1"/>
      <c r="X11627" s="1"/>
      <c r="Y11627" s="1"/>
      <c r="Z11627" s="1"/>
      <c r="AA11627" s="1"/>
      <c r="AB11627" s="1"/>
      <c r="AC11627" s="1"/>
    </row>
    <row r="11628" spans="1:29" ht="15" customHeight="1" x14ac:dyDescent="0.25">
      <c r="A11628" s="342"/>
      <c r="B11628" s="417"/>
      <c r="C11628" s="418"/>
      <c r="S11628" s="367"/>
      <c r="T11628" s="367"/>
      <c r="U11628" s="368"/>
      <c r="V11628" s="1"/>
      <c r="W11628" s="1"/>
      <c r="X11628" s="1"/>
      <c r="Y11628" s="1"/>
      <c r="Z11628" s="1"/>
      <c r="AA11628" s="1"/>
      <c r="AB11628" s="1"/>
      <c r="AC11628" s="1"/>
    </row>
    <row r="11629" spans="1:29" ht="15" customHeight="1" x14ac:dyDescent="0.25">
      <c r="A11629" s="342"/>
      <c r="B11629" s="417"/>
      <c r="C11629" s="418"/>
      <c r="S11629" s="367"/>
      <c r="T11629" s="367"/>
      <c r="U11629" s="368"/>
      <c r="V11629" s="1"/>
      <c r="W11629" s="1"/>
      <c r="X11629" s="1"/>
      <c r="Y11629" s="1"/>
      <c r="Z11629" s="1"/>
      <c r="AA11629" s="1"/>
      <c r="AB11629" s="1"/>
      <c r="AC11629" s="1"/>
    </row>
    <row r="11630" spans="1:29" ht="15" customHeight="1" x14ac:dyDescent="0.25">
      <c r="A11630" s="342"/>
      <c r="B11630" s="417"/>
      <c r="C11630" s="418"/>
      <c r="S11630" s="367"/>
      <c r="T11630" s="367"/>
      <c r="U11630" s="368"/>
      <c r="V11630" s="1"/>
      <c r="W11630" s="1"/>
      <c r="X11630" s="1"/>
      <c r="Y11630" s="1"/>
      <c r="Z11630" s="1"/>
      <c r="AA11630" s="1"/>
      <c r="AB11630" s="1"/>
      <c r="AC11630" s="1"/>
    </row>
    <row r="11631" spans="1:29" ht="15" customHeight="1" x14ac:dyDescent="0.25">
      <c r="A11631" s="342"/>
      <c r="B11631" s="417"/>
      <c r="C11631" s="418"/>
      <c r="S11631" s="367"/>
      <c r="T11631" s="367"/>
      <c r="U11631" s="368"/>
      <c r="V11631" s="1"/>
      <c r="W11631" s="1"/>
      <c r="X11631" s="1"/>
      <c r="Y11631" s="1"/>
      <c r="Z11631" s="1"/>
      <c r="AA11631" s="1"/>
      <c r="AB11631" s="1"/>
      <c r="AC11631" s="1"/>
    </row>
    <row r="11632" spans="1:29" ht="15" customHeight="1" x14ac:dyDescent="0.25">
      <c r="A11632" s="342"/>
      <c r="B11632" s="417"/>
      <c r="C11632" s="418"/>
      <c r="S11632" s="367"/>
      <c r="T11632" s="367"/>
      <c r="U11632" s="368"/>
      <c r="V11632" s="1"/>
      <c r="W11632" s="1"/>
      <c r="X11632" s="1"/>
      <c r="Y11632" s="1"/>
      <c r="Z11632" s="1"/>
      <c r="AA11632" s="1"/>
      <c r="AB11632" s="1"/>
      <c r="AC11632" s="1"/>
    </row>
    <row r="11633" spans="1:29" ht="15" customHeight="1" x14ac:dyDescent="0.25">
      <c r="A11633" s="342"/>
      <c r="B11633" s="417"/>
      <c r="C11633" s="418"/>
      <c r="S11633" s="367"/>
      <c r="T11633" s="367"/>
      <c r="U11633" s="368"/>
      <c r="V11633" s="1"/>
      <c r="W11633" s="1"/>
      <c r="X11633" s="1"/>
      <c r="Y11633" s="1"/>
      <c r="Z11633" s="1"/>
      <c r="AA11633" s="1"/>
      <c r="AB11633" s="1"/>
      <c r="AC11633" s="1"/>
    </row>
    <row r="11634" spans="1:29" ht="15" customHeight="1" x14ac:dyDescent="0.25">
      <c r="A11634" s="342"/>
      <c r="B11634" s="417"/>
      <c r="C11634" s="418"/>
      <c r="S11634" s="367"/>
      <c r="T11634" s="367"/>
      <c r="U11634" s="368"/>
      <c r="V11634" s="1"/>
      <c r="W11634" s="1"/>
      <c r="X11634" s="1"/>
      <c r="Y11634" s="1"/>
      <c r="Z11634" s="1"/>
      <c r="AA11634" s="1"/>
      <c r="AB11634" s="1"/>
      <c r="AC11634" s="1"/>
    </row>
    <row r="11635" spans="1:29" ht="15" customHeight="1" x14ac:dyDescent="0.25">
      <c r="A11635" s="342"/>
      <c r="B11635" s="417"/>
      <c r="C11635" s="418"/>
      <c r="S11635" s="367"/>
      <c r="T11635" s="367"/>
      <c r="U11635" s="368"/>
      <c r="V11635" s="1"/>
      <c r="W11635" s="1"/>
      <c r="X11635" s="1"/>
      <c r="Y11635" s="1"/>
      <c r="Z11635" s="1"/>
      <c r="AA11635" s="1"/>
      <c r="AB11635" s="1"/>
      <c r="AC11635" s="1"/>
    </row>
    <row r="11636" spans="1:29" ht="15" customHeight="1" x14ac:dyDescent="0.25">
      <c r="A11636" s="342"/>
      <c r="B11636" s="417"/>
      <c r="C11636" s="418"/>
      <c r="S11636" s="367"/>
      <c r="T11636" s="367"/>
      <c r="U11636" s="368"/>
      <c r="V11636" s="1"/>
      <c r="W11636" s="1"/>
      <c r="X11636" s="1"/>
      <c r="Y11636" s="1"/>
      <c r="Z11636" s="1"/>
      <c r="AA11636" s="1"/>
      <c r="AB11636" s="1"/>
      <c r="AC11636" s="1"/>
    </row>
    <row r="11637" spans="1:29" ht="15" customHeight="1" x14ac:dyDescent="0.25">
      <c r="A11637" s="342"/>
      <c r="B11637" s="417"/>
      <c r="C11637" s="418"/>
      <c r="S11637" s="367"/>
      <c r="T11637" s="367"/>
      <c r="U11637" s="368"/>
      <c r="V11637" s="1"/>
      <c r="W11637" s="1"/>
      <c r="X11637" s="1"/>
      <c r="Y11637" s="1"/>
      <c r="Z11637" s="1"/>
      <c r="AA11637" s="1"/>
      <c r="AB11637" s="1"/>
      <c r="AC11637" s="1"/>
    </row>
    <row r="11638" spans="1:29" ht="15" customHeight="1" x14ac:dyDescent="0.25">
      <c r="A11638" s="342"/>
      <c r="B11638" s="417"/>
      <c r="C11638" s="418"/>
      <c r="S11638" s="367"/>
      <c r="T11638" s="367"/>
      <c r="U11638" s="368"/>
      <c r="V11638" s="1"/>
      <c r="W11638" s="1"/>
      <c r="X11638" s="1"/>
      <c r="Y11638" s="1"/>
      <c r="Z11638" s="1"/>
      <c r="AA11638" s="1"/>
      <c r="AB11638" s="1"/>
      <c r="AC11638" s="1"/>
    </row>
    <row r="11639" spans="1:29" ht="15" customHeight="1" x14ac:dyDescent="0.25">
      <c r="A11639" s="342"/>
      <c r="B11639" s="417"/>
      <c r="C11639" s="418"/>
      <c r="S11639" s="367"/>
      <c r="T11639" s="367"/>
      <c r="U11639" s="368"/>
      <c r="V11639" s="1"/>
      <c r="W11639" s="1"/>
      <c r="X11639" s="1"/>
      <c r="Y11639" s="1"/>
      <c r="Z11639" s="1"/>
      <c r="AA11639" s="1"/>
      <c r="AB11639" s="1"/>
      <c r="AC11639" s="1"/>
    </row>
    <row r="11640" spans="1:29" ht="15" customHeight="1" x14ac:dyDescent="0.25">
      <c r="A11640" s="342"/>
      <c r="B11640" s="417"/>
      <c r="C11640" s="418"/>
      <c r="S11640" s="367"/>
      <c r="T11640" s="367"/>
      <c r="U11640" s="368"/>
      <c r="V11640" s="1"/>
      <c r="W11640" s="1"/>
      <c r="X11640" s="1"/>
      <c r="Y11640" s="1"/>
      <c r="Z11640" s="1"/>
      <c r="AA11640" s="1"/>
      <c r="AB11640" s="1"/>
      <c r="AC11640" s="1"/>
    </row>
    <row r="11641" spans="1:29" ht="15" customHeight="1" x14ac:dyDescent="0.25">
      <c r="A11641" s="342"/>
      <c r="B11641" s="417"/>
      <c r="C11641" s="418"/>
      <c r="S11641" s="367"/>
      <c r="T11641" s="367"/>
      <c r="U11641" s="368"/>
      <c r="V11641" s="1"/>
      <c r="W11641" s="1"/>
      <c r="X11641" s="1"/>
      <c r="Y11641" s="1"/>
      <c r="Z11641" s="1"/>
      <c r="AA11641" s="1"/>
      <c r="AB11641" s="1"/>
      <c r="AC11641" s="1"/>
    </row>
    <row r="11642" spans="1:29" ht="15" customHeight="1" x14ac:dyDescent="0.25">
      <c r="A11642" s="342"/>
      <c r="B11642" s="417"/>
      <c r="C11642" s="418"/>
      <c r="S11642" s="367"/>
      <c r="T11642" s="367"/>
      <c r="U11642" s="368"/>
      <c r="V11642" s="1"/>
      <c r="W11642" s="1"/>
      <c r="X11642" s="1"/>
      <c r="Y11642" s="1"/>
      <c r="Z11642" s="1"/>
      <c r="AA11642" s="1"/>
      <c r="AB11642" s="1"/>
      <c r="AC11642" s="1"/>
    </row>
    <row r="11643" spans="1:29" ht="15" customHeight="1" x14ac:dyDescent="0.25">
      <c r="A11643" s="342"/>
      <c r="B11643" s="417"/>
      <c r="C11643" s="418"/>
      <c r="S11643" s="367"/>
      <c r="T11643" s="367"/>
      <c r="U11643" s="368"/>
      <c r="V11643" s="1"/>
      <c r="W11643" s="1"/>
      <c r="X11643" s="1"/>
      <c r="Y11643" s="1"/>
      <c r="Z11643" s="1"/>
      <c r="AA11643" s="1"/>
      <c r="AB11643" s="1"/>
      <c r="AC11643" s="1"/>
    </row>
    <row r="11644" spans="1:29" ht="15" customHeight="1" x14ac:dyDescent="0.25">
      <c r="A11644" s="342"/>
      <c r="B11644" s="417"/>
      <c r="C11644" s="418"/>
      <c r="S11644" s="367"/>
      <c r="T11644" s="367"/>
      <c r="U11644" s="368"/>
      <c r="V11644" s="1"/>
      <c r="W11644" s="1"/>
      <c r="X11644" s="1"/>
      <c r="Y11644" s="1"/>
      <c r="Z11644" s="1"/>
      <c r="AA11644" s="1"/>
      <c r="AB11644" s="1"/>
      <c r="AC11644" s="1"/>
    </row>
    <row r="11645" spans="1:29" ht="15" customHeight="1" x14ac:dyDescent="0.25">
      <c r="A11645" s="342"/>
      <c r="B11645" s="417"/>
      <c r="C11645" s="418"/>
      <c r="S11645" s="367"/>
      <c r="T11645" s="367"/>
      <c r="U11645" s="368"/>
      <c r="V11645" s="1"/>
      <c r="W11645" s="1"/>
      <c r="X11645" s="1"/>
      <c r="Y11645" s="1"/>
      <c r="Z11645" s="1"/>
      <c r="AA11645" s="1"/>
      <c r="AB11645" s="1"/>
      <c r="AC11645" s="1"/>
    </row>
    <row r="11646" spans="1:29" ht="15" customHeight="1" x14ac:dyDescent="0.25">
      <c r="A11646" s="342"/>
      <c r="B11646" s="417"/>
      <c r="C11646" s="418"/>
      <c r="S11646" s="367"/>
      <c r="T11646" s="367"/>
      <c r="U11646" s="368"/>
      <c r="V11646" s="1"/>
      <c r="W11646" s="1"/>
      <c r="X11646" s="1"/>
      <c r="Y11646" s="1"/>
      <c r="Z11646" s="1"/>
      <c r="AA11646" s="1"/>
      <c r="AB11646" s="1"/>
      <c r="AC11646" s="1"/>
    </row>
    <row r="11647" spans="1:29" ht="15" customHeight="1" x14ac:dyDescent="0.25">
      <c r="A11647" s="342"/>
      <c r="B11647" s="417"/>
      <c r="C11647" s="418"/>
      <c r="S11647" s="367"/>
      <c r="T11647" s="367"/>
      <c r="U11647" s="368"/>
      <c r="V11647" s="1"/>
      <c r="W11647" s="1"/>
      <c r="X11647" s="1"/>
      <c r="Y11647" s="1"/>
      <c r="Z11647" s="1"/>
      <c r="AA11647" s="1"/>
      <c r="AB11647" s="1"/>
      <c r="AC11647" s="1"/>
    </row>
    <row r="11648" spans="1:29" ht="15" customHeight="1" x14ac:dyDescent="0.25">
      <c r="A11648" s="342"/>
      <c r="B11648" s="417"/>
      <c r="C11648" s="418"/>
      <c r="S11648" s="367"/>
      <c r="T11648" s="367"/>
      <c r="U11648" s="368"/>
      <c r="V11648" s="1"/>
      <c r="W11648" s="1"/>
      <c r="X11648" s="1"/>
      <c r="Y11648" s="1"/>
      <c r="Z11648" s="1"/>
      <c r="AA11648" s="1"/>
      <c r="AB11648" s="1"/>
      <c r="AC11648" s="1"/>
    </row>
    <row r="11649" spans="1:29" ht="15" customHeight="1" x14ac:dyDescent="0.25">
      <c r="A11649" s="342"/>
      <c r="B11649" s="417"/>
      <c r="C11649" s="418"/>
      <c r="S11649" s="367"/>
      <c r="T11649" s="367"/>
      <c r="U11649" s="368"/>
      <c r="V11649" s="1"/>
      <c r="W11649" s="1"/>
      <c r="X11649" s="1"/>
      <c r="Y11649" s="1"/>
      <c r="Z11649" s="1"/>
      <c r="AA11649" s="1"/>
      <c r="AB11649" s="1"/>
      <c r="AC11649" s="1"/>
    </row>
    <row r="11650" spans="1:29" ht="15" customHeight="1" x14ac:dyDescent="0.25">
      <c r="A11650" s="342"/>
      <c r="B11650" s="417"/>
      <c r="C11650" s="418"/>
      <c r="S11650" s="367"/>
      <c r="T11650" s="367"/>
      <c r="U11650" s="368"/>
      <c r="V11650" s="1"/>
      <c r="W11650" s="1"/>
      <c r="X11650" s="1"/>
      <c r="Y11650" s="1"/>
      <c r="Z11650" s="1"/>
      <c r="AA11650" s="1"/>
      <c r="AB11650" s="1"/>
      <c r="AC11650" s="1"/>
    </row>
    <row r="11651" spans="1:29" ht="15" customHeight="1" x14ac:dyDescent="0.25">
      <c r="A11651" s="342"/>
      <c r="B11651" s="417"/>
      <c r="C11651" s="418"/>
      <c r="S11651" s="367"/>
      <c r="T11651" s="367"/>
      <c r="U11651" s="368"/>
      <c r="V11651" s="1"/>
      <c r="W11651" s="1"/>
      <c r="X11651" s="1"/>
      <c r="Y11651" s="1"/>
      <c r="Z11651" s="1"/>
      <c r="AA11651" s="1"/>
      <c r="AB11651" s="1"/>
      <c r="AC11651" s="1"/>
    </row>
    <row r="11652" spans="1:29" ht="15" customHeight="1" x14ac:dyDescent="0.25">
      <c r="A11652" s="342"/>
      <c r="B11652" s="417"/>
      <c r="C11652" s="418"/>
      <c r="S11652" s="367"/>
      <c r="T11652" s="367"/>
      <c r="U11652" s="368"/>
      <c r="V11652" s="1"/>
      <c r="W11652" s="1"/>
      <c r="X11652" s="1"/>
      <c r="Y11652" s="1"/>
      <c r="Z11652" s="1"/>
      <c r="AA11652" s="1"/>
      <c r="AB11652" s="1"/>
      <c r="AC11652" s="1"/>
    </row>
    <row r="11653" spans="1:29" ht="15" customHeight="1" x14ac:dyDescent="0.25">
      <c r="A11653" s="342"/>
      <c r="B11653" s="417"/>
      <c r="C11653" s="418"/>
      <c r="S11653" s="367"/>
      <c r="T11653" s="367"/>
      <c r="U11653" s="368"/>
      <c r="V11653" s="1"/>
      <c r="W11653" s="1"/>
      <c r="X11653" s="1"/>
      <c r="Y11653" s="1"/>
      <c r="Z11653" s="1"/>
      <c r="AA11653" s="1"/>
      <c r="AB11653" s="1"/>
      <c r="AC11653" s="1"/>
    </row>
    <row r="11654" spans="1:29" ht="15" customHeight="1" x14ac:dyDescent="0.25">
      <c r="A11654" s="342"/>
      <c r="B11654" s="417"/>
      <c r="C11654" s="418"/>
      <c r="S11654" s="367"/>
      <c r="T11654" s="367"/>
      <c r="U11654" s="368"/>
      <c r="V11654" s="1"/>
      <c r="W11654" s="1"/>
      <c r="X11654" s="1"/>
      <c r="Y11654" s="1"/>
      <c r="Z11654" s="1"/>
      <c r="AA11654" s="1"/>
      <c r="AB11654" s="1"/>
      <c r="AC11654" s="1"/>
    </row>
    <row r="11655" spans="1:29" ht="15" customHeight="1" x14ac:dyDescent="0.25">
      <c r="A11655" s="342"/>
      <c r="B11655" s="417"/>
      <c r="C11655" s="418"/>
      <c r="S11655" s="367"/>
      <c r="T11655" s="367"/>
      <c r="U11655" s="368"/>
      <c r="V11655" s="1"/>
      <c r="W11655" s="1"/>
      <c r="X11655" s="1"/>
      <c r="Y11655" s="1"/>
      <c r="Z11655" s="1"/>
      <c r="AA11655" s="1"/>
      <c r="AB11655" s="1"/>
      <c r="AC11655" s="1"/>
    </row>
    <row r="11656" spans="1:29" ht="15" customHeight="1" x14ac:dyDescent="0.25">
      <c r="A11656" s="342"/>
      <c r="B11656" s="417"/>
      <c r="C11656" s="418"/>
      <c r="S11656" s="367"/>
      <c r="T11656" s="367"/>
      <c r="U11656" s="368"/>
      <c r="V11656" s="1"/>
      <c r="W11656" s="1"/>
      <c r="X11656" s="1"/>
      <c r="Y11656" s="1"/>
      <c r="Z11656" s="1"/>
      <c r="AA11656" s="1"/>
      <c r="AB11656" s="1"/>
      <c r="AC11656" s="1"/>
    </row>
    <row r="11657" spans="1:29" ht="15" customHeight="1" x14ac:dyDescent="0.25">
      <c r="A11657" s="342"/>
      <c r="B11657" s="417"/>
      <c r="C11657" s="418"/>
      <c r="S11657" s="367"/>
      <c r="T11657" s="367"/>
      <c r="U11657" s="368"/>
      <c r="V11657" s="1"/>
      <c r="W11657" s="1"/>
      <c r="X11657" s="1"/>
      <c r="Y11657" s="1"/>
      <c r="Z11657" s="1"/>
      <c r="AA11657" s="1"/>
      <c r="AB11657" s="1"/>
      <c r="AC11657" s="1"/>
    </row>
    <row r="11658" spans="1:29" ht="15" customHeight="1" x14ac:dyDescent="0.25">
      <c r="A11658" s="342"/>
      <c r="B11658" s="417"/>
      <c r="C11658" s="418"/>
      <c r="S11658" s="367"/>
      <c r="T11658" s="367"/>
      <c r="U11658" s="368"/>
      <c r="V11658" s="1"/>
      <c r="W11658" s="1"/>
      <c r="X11658" s="1"/>
      <c r="Y11658" s="1"/>
      <c r="Z11658" s="1"/>
      <c r="AA11658" s="1"/>
      <c r="AB11658" s="1"/>
      <c r="AC11658" s="1"/>
    </row>
    <row r="11659" spans="1:29" ht="15" customHeight="1" x14ac:dyDescent="0.25">
      <c r="A11659" s="342"/>
      <c r="B11659" s="417"/>
      <c r="C11659" s="418"/>
      <c r="S11659" s="367"/>
      <c r="T11659" s="367"/>
      <c r="U11659" s="368"/>
      <c r="V11659" s="1"/>
      <c r="W11659" s="1"/>
      <c r="X11659" s="1"/>
      <c r="Y11659" s="1"/>
      <c r="Z11659" s="1"/>
      <c r="AA11659" s="1"/>
      <c r="AB11659" s="1"/>
      <c r="AC11659" s="1"/>
    </row>
    <row r="11660" spans="1:29" ht="15" customHeight="1" x14ac:dyDescent="0.25">
      <c r="A11660" s="342"/>
      <c r="B11660" s="417"/>
      <c r="C11660" s="418"/>
      <c r="S11660" s="367"/>
      <c r="T11660" s="367"/>
      <c r="U11660" s="368"/>
      <c r="V11660" s="1"/>
      <c r="W11660" s="1"/>
      <c r="X11660" s="1"/>
      <c r="Y11660" s="1"/>
      <c r="Z11660" s="1"/>
      <c r="AA11660" s="1"/>
      <c r="AB11660" s="1"/>
      <c r="AC11660" s="1"/>
    </row>
    <row r="11661" spans="1:29" ht="15" customHeight="1" x14ac:dyDescent="0.25">
      <c r="A11661" s="342"/>
      <c r="B11661" s="417"/>
      <c r="C11661" s="418"/>
      <c r="S11661" s="367"/>
      <c r="T11661" s="367"/>
      <c r="U11661" s="368"/>
      <c r="V11661" s="1"/>
      <c r="W11661" s="1"/>
      <c r="X11661" s="1"/>
      <c r="Y11661" s="1"/>
      <c r="Z11661" s="1"/>
      <c r="AA11661" s="1"/>
      <c r="AB11661" s="1"/>
      <c r="AC11661" s="1"/>
    </row>
    <row r="11662" spans="1:29" ht="15" customHeight="1" x14ac:dyDescent="0.25">
      <c r="A11662" s="342"/>
      <c r="B11662" s="417"/>
      <c r="C11662" s="418"/>
      <c r="S11662" s="367"/>
      <c r="T11662" s="367"/>
      <c r="U11662" s="368"/>
      <c r="V11662" s="1"/>
      <c r="W11662" s="1"/>
      <c r="X11662" s="1"/>
      <c r="Y11662" s="1"/>
      <c r="Z11662" s="1"/>
      <c r="AA11662" s="1"/>
      <c r="AB11662" s="1"/>
      <c r="AC11662" s="1"/>
    </row>
    <row r="11663" spans="1:29" ht="15" customHeight="1" x14ac:dyDescent="0.25">
      <c r="A11663" s="342"/>
      <c r="B11663" s="417"/>
      <c r="C11663" s="418"/>
      <c r="S11663" s="367"/>
      <c r="T11663" s="367"/>
      <c r="U11663" s="368"/>
      <c r="V11663" s="1"/>
      <c r="W11663" s="1"/>
      <c r="X11663" s="1"/>
      <c r="Y11663" s="1"/>
      <c r="Z11663" s="1"/>
      <c r="AA11663" s="1"/>
      <c r="AB11663" s="1"/>
      <c r="AC11663" s="1"/>
    </row>
    <row r="11664" spans="1:29" ht="15" customHeight="1" x14ac:dyDescent="0.25">
      <c r="A11664" s="342"/>
      <c r="B11664" s="417"/>
      <c r="C11664" s="418"/>
      <c r="S11664" s="367"/>
      <c r="T11664" s="367"/>
      <c r="U11664" s="368"/>
      <c r="V11664" s="1"/>
      <c r="W11664" s="1"/>
      <c r="X11664" s="1"/>
      <c r="Y11664" s="1"/>
      <c r="Z11664" s="1"/>
      <c r="AA11664" s="1"/>
      <c r="AB11664" s="1"/>
      <c r="AC11664" s="1"/>
    </row>
    <row r="11665" spans="1:29" ht="15" customHeight="1" x14ac:dyDescent="0.25">
      <c r="A11665" s="342"/>
      <c r="B11665" s="417"/>
      <c r="C11665" s="418"/>
      <c r="S11665" s="367"/>
      <c r="T11665" s="367"/>
      <c r="U11665" s="368"/>
      <c r="V11665" s="1"/>
      <c r="W11665" s="1"/>
      <c r="X11665" s="1"/>
      <c r="Y11665" s="1"/>
      <c r="Z11665" s="1"/>
      <c r="AA11665" s="1"/>
      <c r="AB11665" s="1"/>
      <c r="AC11665" s="1"/>
    </row>
    <row r="11666" spans="1:29" ht="15" customHeight="1" x14ac:dyDescent="0.25">
      <c r="A11666" s="342"/>
      <c r="B11666" s="417"/>
      <c r="C11666" s="418"/>
      <c r="S11666" s="367"/>
      <c r="T11666" s="367"/>
      <c r="U11666" s="368"/>
      <c r="V11666" s="1"/>
      <c r="W11666" s="1"/>
      <c r="X11666" s="1"/>
      <c r="Y11666" s="1"/>
      <c r="Z11666" s="1"/>
      <c r="AA11666" s="1"/>
      <c r="AB11666" s="1"/>
      <c r="AC11666" s="1"/>
    </row>
    <row r="11667" spans="1:29" ht="15" customHeight="1" x14ac:dyDescent="0.25">
      <c r="A11667" s="342"/>
      <c r="B11667" s="417"/>
      <c r="C11667" s="418"/>
      <c r="S11667" s="367"/>
      <c r="T11667" s="367"/>
      <c r="U11667" s="368"/>
      <c r="V11667" s="1"/>
      <c r="W11667" s="1"/>
      <c r="X11667" s="1"/>
      <c r="Y11667" s="1"/>
      <c r="Z11667" s="1"/>
      <c r="AA11667" s="1"/>
      <c r="AB11667" s="1"/>
      <c r="AC11667" s="1"/>
    </row>
    <row r="11668" spans="1:29" ht="15" customHeight="1" x14ac:dyDescent="0.25">
      <c r="A11668" s="342"/>
      <c r="B11668" s="417"/>
      <c r="C11668" s="418"/>
      <c r="S11668" s="367"/>
      <c r="T11668" s="367"/>
      <c r="U11668" s="368"/>
      <c r="V11668" s="1"/>
      <c r="W11668" s="1"/>
      <c r="X11668" s="1"/>
      <c r="Y11668" s="1"/>
      <c r="Z11668" s="1"/>
      <c r="AA11668" s="1"/>
      <c r="AB11668" s="1"/>
      <c r="AC11668" s="1"/>
    </row>
    <row r="11669" spans="1:29" ht="15" customHeight="1" x14ac:dyDescent="0.25">
      <c r="A11669" s="342"/>
      <c r="B11669" s="417"/>
      <c r="C11669" s="418"/>
      <c r="S11669" s="367"/>
      <c r="T11669" s="367"/>
      <c r="U11669" s="368"/>
      <c r="V11669" s="1"/>
      <c r="W11669" s="1"/>
      <c r="X11669" s="1"/>
      <c r="Y11669" s="1"/>
      <c r="Z11669" s="1"/>
      <c r="AA11669" s="1"/>
      <c r="AB11669" s="1"/>
      <c r="AC11669" s="1"/>
    </row>
    <row r="11670" spans="1:29" ht="15" customHeight="1" x14ac:dyDescent="0.25">
      <c r="A11670" s="342"/>
      <c r="B11670" s="417"/>
      <c r="C11670" s="418"/>
      <c r="S11670" s="367"/>
      <c r="T11670" s="367"/>
      <c r="U11670" s="368"/>
      <c r="V11670" s="1"/>
      <c r="W11670" s="1"/>
      <c r="X11670" s="1"/>
      <c r="Y11670" s="1"/>
      <c r="Z11670" s="1"/>
      <c r="AA11670" s="1"/>
      <c r="AB11670" s="1"/>
      <c r="AC11670" s="1"/>
    </row>
    <row r="11671" spans="1:29" ht="15" customHeight="1" x14ac:dyDescent="0.25">
      <c r="A11671" s="342"/>
      <c r="B11671" s="417"/>
      <c r="C11671" s="418"/>
      <c r="S11671" s="367"/>
      <c r="T11671" s="367"/>
      <c r="U11671" s="368"/>
      <c r="V11671" s="1"/>
      <c r="W11671" s="1"/>
      <c r="X11671" s="1"/>
      <c r="Y11671" s="1"/>
      <c r="Z11671" s="1"/>
      <c r="AA11671" s="1"/>
      <c r="AB11671" s="1"/>
      <c r="AC11671" s="1"/>
    </row>
    <row r="11672" spans="1:29" ht="15" customHeight="1" x14ac:dyDescent="0.25">
      <c r="A11672" s="342"/>
      <c r="B11672" s="417"/>
      <c r="C11672" s="418"/>
      <c r="S11672" s="367"/>
      <c r="T11672" s="367"/>
      <c r="U11672" s="368"/>
      <c r="V11672" s="1"/>
      <c r="W11672" s="1"/>
      <c r="X11672" s="1"/>
      <c r="Y11672" s="1"/>
      <c r="Z11672" s="1"/>
      <c r="AA11672" s="1"/>
      <c r="AB11672" s="1"/>
      <c r="AC11672" s="1"/>
    </row>
    <row r="11673" spans="1:29" ht="15" customHeight="1" x14ac:dyDescent="0.25">
      <c r="A11673" s="342"/>
      <c r="B11673" s="417"/>
      <c r="C11673" s="418"/>
      <c r="S11673" s="367"/>
      <c r="T11673" s="367"/>
      <c r="U11673" s="368"/>
      <c r="V11673" s="1"/>
      <c r="W11673" s="1"/>
      <c r="X11673" s="1"/>
      <c r="Y11673" s="1"/>
      <c r="Z11673" s="1"/>
      <c r="AA11673" s="1"/>
      <c r="AB11673" s="1"/>
      <c r="AC11673" s="1"/>
    </row>
    <row r="11674" spans="1:29" ht="15" customHeight="1" x14ac:dyDescent="0.25">
      <c r="A11674" s="342"/>
      <c r="B11674" s="417"/>
      <c r="C11674" s="418"/>
      <c r="S11674" s="367"/>
      <c r="T11674" s="367"/>
      <c r="U11674" s="368"/>
      <c r="V11674" s="1"/>
      <c r="W11674" s="1"/>
      <c r="X11674" s="1"/>
      <c r="Y11674" s="1"/>
      <c r="Z11674" s="1"/>
      <c r="AA11674" s="1"/>
      <c r="AB11674" s="1"/>
      <c r="AC11674" s="1"/>
    </row>
    <row r="11675" spans="1:29" ht="15" customHeight="1" x14ac:dyDescent="0.25">
      <c r="A11675" s="342"/>
      <c r="B11675" s="417"/>
      <c r="C11675" s="418"/>
      <c r="S11675" s="367"/>
      <c r="T11675" s="367"/>
      <c r="U11675" s="368"/>
      <c r="V11675" s="1"/>
      <c r="W11675" s="1"/>
      <c r="X11675" s="1"/>
      <c r="Y11675" s="1"/>
      <c r="Z11675" s="1"/>
      <c r="AA11675" s="1"/>
      <c r="AB11675" s="1"/>
      <c r="AC11675" s="1"/>
    </row>
    <row r="11676" spans="1:29" ht="15" customHeight="1" x14ac:dyDescent="0.25">
      <c r="A11676" s="342"/>
      <c r="B11676" s="417"/>
      <c r="C11676" s="418"/>
      <c r="S11676" s="367"/>
      <c r="T11676" s="367"/>
      <c r="U11676" s="368"/>
      <c r="V11676" s="1"/>
      <c r="W11676" s="1"/>
      <c r="X11676" s="1"/>
      <c r="Y11676" s="1"/>
      <c r="Z11676" s="1"/>
      <c r="AA11676" s="1"/>
      <c r="AB11676" s="1"/>
      <c r="AC11676" s="1"/>
    </row>
    <row r="11677" spans="1:29" ht="15" customHeight="1" x14ac:dyDescent="0.25">
      <c r="A11677" s="342"/>
      <c r="B11677" s="417"/>
      <c r="C11677" s="418"/>
      <c r="S11677" s="367"/>
      <c r="T11677" s="367"/>
      <c r="U11677" s="368"/>
      <c r="V11677" s="1"/>
      <c r="W11677" s="1"/>
      <c r="X11677" s="1"/>
      <c r="Y11677" s="1"/>
      <c r="Z11677" s="1"/>
      <c r="AA11677" s="1"/>
      <c r="AB11677" s="1"/>
      <c r="AC11677" s="1"/>
    </row>
    <row r="11678" spans="1:29" ht="15" customHeight="1" x14ac:dyDescent="0.25">
      <c r="A11678" s="342"/>
      <c r="B11678" s="417"/>
      <c r="C11678" s="418"/>
      <c r="S11678" s="367"/>
      <c r="T11678" s="367"/>
      <c r="U11678" s="368"/>
      <c r="V11678" s="1"/>
      <c r="W11678" s="1"/>
      <c r="X11678" s="1"/>
      <c r="Y11678" s="1"/>
      <c r="Z11678" s="1"/>
      <c r="AA11678" s="1"/>
      <c r="AB11678" s="1"/>
      <c r="AC11678" s="1"/>
    </row>
    <row r="11679" spans="1:29" ht="15" customHeight="1" x14ac:dyDescent="0.25">
      <c r="A11679" s="342"/>
      <c r="B11679" s="417"/>
      <c r="C11679" s="418"/>
      <c r="S11679" s="367"/>
      <c r="T11679" s="367"/>
      <c r="U11679" s="368"/>
      <c r="V11679" s="1"/>
      <c r="W11679" s="1"/>
      <c r="X11679" s="1"/>
      <c r="Y11679" s="1"/>
      <c r="Z11679" s="1"/>
      <c r="AA11679" s="1"/>
      <c r="AB11679" s="1"/>
      <c r="AC11679" s="1"/>
    </row>
    <row r="11680" spans="1:29" ht="15" customHeight="1" x14ac:dyDescent="0.25">
      <c r="A11680" s="342"/>
      <c r="B11680" s="417"/>
      <c r="C11680" s="418"/>
      <c r="S11680" s="367"/>
      <c r="T11680" s="367"/>
      <c r="U11680" s="368"/>
      <c r="V11680" s="1"/>
      <c r="W11680" s="1"/>
      <c r="X11680" s="1"/>
      <c r="Y11680" s="1"/>
      <c r="Z11680" s="1"/>
      <c r="AA11680" s="1"/>
      <c r="AB11680" s="1"/>
      <c r="AC11680" s="1"/>
    </row>
    <row r="11681" spans="1:29" ht="15" customHeight="1" x14ac:dyDescent="0.25">
      <c r="A11681" s="342"/>
      <c r="B11681" s="417"/>
      <c r="C11681" s="418"/>
      <c r="S11681" s="367"/>
      <c r="T11681" s="367"/>
      <c r="U11681" s="368"/>
      <c r="V11681" s="1"/>
      <c r="W11681" s="1"/>
      <c r="X11681" s="1"/>
      <c r="Y11681" s="1"/>
      <c r="Z11681" s="1"/>
      <c r="AA11681" s="1"/>
      <c r="AB11681" s="1"/>
      <c r="AC11681" s="1"/>
    </row>
    <row r="11682" spans="1:29" ht="15" customHeight="1" x14ac:dyDescent="0.25">
      <c r="A11682" s="342"/>
      <c r="B11682" s="417"/>
      <c r="C11682" s="418"/>
      <c r="S11682" s="367"/>
      <c r="T11682" s="367"/>
      <c r="U11682" s="368"/>
      <c r="V11682" s="1"/>
      <c r="W11682" s="1"/>
      <c r="X11682" s="1"/>
      <c r="Y11682" s="1"/>
      <c r="Z11682" s="1"/>
      <c r="AA11682" s="1"/>
      <c r="AB11682" s="1"/>
      <c r="AC11682" s="1"/>
    </row>
    <row r="11683" spans="1:29" ht="15" customHeight="1" x14ac:dyDescent="0.25">
      <c r="A11683" s="342"/>
      <c r="B11683" s="417"/>
      <c r="C11683" s="418"/>
      <c r="S11683" s="367"/>
      <c r="T11683" s="367"/>
      <c r="U11683" s="368"/>
      <c r="V11683" s="1"/>
      <c r="W11683" s="1"/>
      <c r="X11683" s="1"/>
      <c r="Y11683" s="1"/>
      <c r="Z11683" s="1"/>
      <c r="AA11683" s="1"/>
      <c r="AB11683" s="1"/>
      <c r="AC11683" s="1"/>
    </row>
    <row r="11684" spans="1:29" ht="15" customHeight="1" x14ac:dyDescent="0.25">
      <c r="A11684" s="342"/>
      <c r="B11684" s="417"/>
      <c r="C11684" s="418"/>
      <c r="S11684" s="367"/>
      <c r="T11684" s="367"/>
      <c r="U11684" s="368"/>
      <c r="V11684" s="1"/>
      <c r="W11684" s="1"/>
      <c r="X11684" s="1"/>
      <c r="Y11684" s="1"/>
      <c r="Z11684" s="1"/>
      <c r="AA11684" s="1"/>
      <c r="AB11684" s="1"/>
      <c r="AC11684" s="1"/>
    </row>
    <row r="11685" spans="1:29" ht="15" customHeight="1" x14ac:dyDescent="0.25">
      <c r="A11685" s="342"/>
      <c r="B11685" s="417"/>
      <c r="C11685" s="418"/>
      <c r="S11685" s="367"/>
      <c r="T11685" s="367"/>
      <c r="U11685" s="368"/>
      <c r="V11685" s="1"/>
      <c r="W11685" s="1"/>
      <c r="X11685" s="1"/>
      <c r="Y11685" s="1"/>
      <c r="Z11685" s="1"/>
      <c r="AA11685" s="1"/>
      <c r="AB11685" s="1"/>
      <c r="AC11685" s="1"/>
    </row>
    <row r="11686" spans="1:29" ht="15" customHeight="1" x14ac:dyDescent="0.25">
      <c r="A11686" s="342"/>
      <c r="B11686" s="417"/>
      <c r="C11686" s="418"/>
      <c r="S11686" s="367"/>
      <c r="T11686" s="367"/>
      <c r="U11686" s="368"/>
      <c r="V11686" s="1"/>
      <c r="W11686" s="1"/>
      <c r="X11686" s="1"/>
      <c r="Y11686" s="1"/>
      <c r="Z11686" s="1"/>
      <c r="AA11686" s="1"/>
      <c r="AB11686" s="1"/>
      <c r="AC11686" s="1"/>
    </row>
    <row r="11687" spans="1:29" ht="15" customHeight="1" x14ac:dyDescent="0.25">
      <c r="A11687" s="342"/>
      <c r="B11687" s="417"/>
      <c r="C11687" s="418"/>
      <c r="S11687" s="367"/>
      <c r="T11687" s="367"/>
      <c r="U11687" s="368"/>
      <c r="V11687" s="1"/>
      <c r="W11687" s="1"/>
      <c r="X11687" s="1"/>
      <c r="Y11687" s="1"/>
      <c r="Z11687" s="1"/>
      <c r="AA11687" s="1"/>
      <c r="AB11687" s="1"/>
      <c r="AC11687" s="1"/>
    </row>
    <row r="11688" spans="1:29" ht="15" customHeight="1" x14ac:dyDescent="0.25">
      <c r="A11688" s="342"/>
      <c r="B11688" s="417"/>
      <c r="C11688" s="418"/>
      <c r="S11688" s="367"/>
      <c r="T11688" s="367"/>
      <c r="U11688" s="368"/>
      <c r="V11688" s="1"/>
      <c r="W11688" s="1"/>
      <c r="X11688" s="1"/>
      <c r="Y11688" s="1"/>
      <c r="Z11688" s="1"/>
      <c r="AA11688" s="1"/>
      <c r="AB11688" s="1"/>
      <c r="AC11688" s="1"/>
    </row>
    <row r="11689" spans="1:29" ht="15" customHeight="1" x14ac:dyDescent="0.25">
      <c r="A11689" s="342"/>
      <c r="B11689" s="417"/>
      <c r="C11689" s="418"/>
      <c r="S11689" s="367"/>
      <c r="T11689" s="367"/>
      <c r="U11689" s="368"/>
      <c r="V11689" s="1"/>
      <c r="W11689" s="1"/>
      <c r="X11689" s="1"/>
      <c r="Y11689" s="1"/>
      <c r="Z11689" s="1"/>
      <c r="AA11689" s="1"/>
      <c r="AB11689" s="1"/>
      <c r="AC11689" s="1"/>
    </row>
    <row r="11690" spans="1:29" ht="15" customHeight="1" x14ac:dyDescent="0.25">
      <c r="A11690" s="342"/>
      <c r="B11690" s="417"/>
      <c r="C11690" s="418"/>
      <c r="S11690" s="367"/>
      <c r="T11690" s="367"/>
      <c r="U11690" s="368"/>
      <c r="V11690" s="1"/>
      <c r="W11690" s="1"/>
      <c r="X11690" s="1"/>
      <c r="Y11690" s="1"/>
      <c r="Z11690" s="1"/>
      <c r="AA11690" s="1"/>
      <c r="AB11690" s="1"/>
      <c r="AC11690" s="1"/>
    </row>
    <row r="11691" spans="1:29" ht="15" customHeight="1" x14ac:dyDescent="0.25">
      <c r="A11691" s="342"/>
      <c r="B11691" s="417"/>
      <c r="C11691" s="418"/>
      <c r="S11691" s="367"/>
      <c r="T11691" s="367"/>
      <c r="U11691" s="368"/>
      <c r="V11691" s="1"/>
      <c r="W11691" s="1"/>
      <c r="X11691" s="1"/>
      <c r="Y11691" s="1"/>
      <c r="Z11691" s="1"/>
      <c r="AA11691" s="1"/>
      <c r="AB11691" s="1"/>
      <c r="AC11691" s="1"/>
    </row>
    <row r="11692" spans="1:29" ht="15" customHeight="1" x14ac:dyDescent="0.25">
      <c r="A11692" s="342"/>
      <c r="B11692" s="417"/>
      <c r="C11692" s="418"/>
      <c r="S11692" s="367"/>
      <c r="T11692" s="367"/>
      <c r="U11692" s="368"/>
      <c r="V11692" s="1"/>
      <c r="W11692" s="1"/>
      <c r="X11692" s="1"/>
      <c r="Y11692" s="1"/>
      <c r="Z11692" s="1"/>
      <c r="AA11692" s="1"/>
      <c r="AB11692" s="1"/>
      <c r="AC11692" s="1"/>
    </row>
    <row r="11693" spans="1:29" ht="15" customHeight="1" x14ac:dyDescent="0.25">
      <c r="A11693" s="342"/>
      <c r="B11693" s="417"/>
      <c r="C11693" s="418"/>
      <c r="S11693" s="367"/>
      <c r="T11693" s="367"/>
      <c r="U11693" s="368"/>
      <c r="V11693" s="1"/>
      <c r="W11693" s="1"/>
      <c r="X11693" s="1"/>
      <c r="Y11693" s="1"/>
      <c r="Z11693" s="1"/>
      <c r="AA11693" s="1"/>
      <c r="AB11693" s="1"/>
      <c r="AC11693" s="1"/>
    </row>
    <row r="11694" spans="1:29" ht="15" customHeight="1" x14ac:dyDescent="0.25">
      <c r="A11694" s="342"/>
      <c r="B11694" s="417"/>
      <c r="C11694" s="418"/>
      <c r="S11694" s="367"/>
      <c r="T11694" s="367"/>
      <c r="U11694" s="368"/>
      <c r="V11694" s="1"/>
      <c r="W11694" s="1"/>
      <c r="X11694" s="1"/>
      <c r="Y11694" s="1"/>
      <c r="Z11694" s="1"/>
      <c r="AA11694" s="1"/>
      <c r="AB11694" s="1"/>
      <c r="AC11694" s="1"/>
    </row>
    <row r="11695" spans="1:29" ht="15" customHeight="1" x14ac:dyDescent="0.25">
      <c r="A11695" s="342"/>
      <c r="B11695" s="417"/>
      <c r="C11695" s="418"/>
      <c r="S11695" s="367"/>
      <c r="T11695" s="367"/>
      <c r="U11695" s="368"/>
      <c r="V11695" s="1"/>
      <c r="W11695" s="1"/>
      <c r="X11695" s="1"/>
      <c r="Y11695" s="1"/>
      <c r="Z11695" s="1"/>
      <c r="AA11695" s="1"/>
      <c r="AB11695" s="1"/>
      <c r="AC11695" s="1"/>
    </row>
    <row r="11696" spans="1:29" ht="15" customHeight="1" x14ac:dyDescent="0.25">
      <c r="A11696" s="342"/>
      <c r="B11696" s="417"/>
      <c r="C11696" s="418"/>
      <c r="S11696" s="367"/>
      <c r="T11696" s="367"/>
      <c r="U11696" s="368"/>
      <c r="V11696" s="1"/>
      <c r="W11696" s="1"/>
      <c r="X11696" s="1"/>
      <c r="Y11696" s="1"/>
      <c r="Z11696" s="1"/>
      <c r="AA11696" s="1"/>
      <c r="AB11696" s="1"/>
      <c r="AC11696" s="1"/>
    </row>
    <row r="11697" spans="1:29" ht="15" customHeight="1" x14ac:dyDescent="0.25">
      <c r="A11697" s="342"/>
      <c r="B11697" s="417"/>
      <c r="C11697" s="418"/>
      <c r="S11697" s="367"/>
      <c r="T11697" s="367"/>
      <c r="U11697" s="368"/>
      <c r="V11697" s="1"/>
      <c r="W11697" s="1"/>
      <c r="X11697" s="1"/>
      <c r="Y11697" s="1"/>
      <c r="Z11697" s="1"/>
      <c r="AA11697" s="1"/>
      <c r="AB11697" s="1"/>
      <c r="AC11697" s="1"/>
    </row>
    <row r="11698" spans="1:29" ht="15" customHeight="1" x14ac:dyDescent="0.25">
      <c r="A11698" s="342"/>
      <c r="B11698" s="417"/>
      <c r="C11698" s="418"/>
      <c r="S11698" s="367"/>
      <c r="T11698" s="367"/>
      <c r="U11698" s="368"/>
      <c r="V11698" s="1"/>
      <c r="W11698" s="1"/>
      <c r="X11698" s="1"/>
      <c r="Y11698" s="1"/>
      <c r="Z11698" s="1"/>
      <c r="AA11698" s="1"/>
      <c r="AB11698" s="1"/>
      <c r="AC11698" s="1"/>
    </row>
    <row r="11699" spans="1:29" ht="15" customHeight="1" x14ac:dyDescent="0.25">
      <c r="A11699" s="342"/>
      <c r="B11699" s="417"/>
      <c r="C11699" s="418"/>
      <c r="S11699" s="367"/>
      <c r="T11699" s="367"/>
      <c r="U11699" s="368"/>
      <c r="V11699" s="1"/>
      <c r="W11699" s="1"/>
      <c r="X11699" s="1"/>
      <c r="Y11699" s="1"/>
      <c r="Z11699" s="1"/>
      <c r="AA11699" s="1"/>
      <c r="AB11699" s="1"/>
      <c r="AC11699" s="1"/>
    </row>
    <row r="11700" spans="1:29" ht="15" customHeight="1" x14ac:dyDescent="0.25">
      <c r="A11700" s="342"/>
      <c r="B11700" s="417"/>
      <c r="C11700" s="418"/>
      <c r="S11700" s="367"/>
      <c r="T11700" s="367"/>
      <c r="U11700" s="368"/>
      <c r="V11700" s="1"/>
      <c r="W11700" s="1"/>
      <c r="X11700" s="1"/>
      <c r="Y11700" s="1"/>
      <c r="Z11700" s="1"/>
      <c r="AA11700" s="1"/>
      <c r="AB11700" s="1"/>
      <c r="AC11700" s="1"/>
    </row>
    <row r="11701" spans="1:29" ht="15" customHeight="1" x14ac:dyDescent="0.25">
      <c r="A11701" s="342"/>
      <c r="B11701" s="417"/>
      <c r="C11701" s="418"/>
      <c r="S11701" s="367"/>
      <c r="T11701" s="367"/>
      <c r="U11701" s="368"/>
      <c r="V11701" s="1"/>
      <c r="W11701" s="1"/>
      <c r="X11701" s="1"/>
      <c r="Y11701" s="1"/>
      <c r="Z11701" s="1"/>
      <c r="AA11701" s="1"/>
      <c r="AB11701" s="1"/>
      <c r="AC11701" s="1"/>
    </row>
    <row r="11702" spans="1:29" ht="15" customHeight="1" x14ac:dyDescent="0.25">
      <c r="A11702" s="342"/>
      <c r="B11702" s="417"/>
      <c r="C11702" s="418"/>
      <c r="S11702" s="367"/>
      <c r="T11702" s="367"/>
      <c r="U11702" s="368"/>
      <c r="V11702" s="1"/>
      <c r="W11702" s="1"/>
      <c r="X11702" s="1"/>
      <c r="Y11702" s="1"/>
      <c r="Z11702" s="1"/>
      <c r="AA11702" s="1"/>
      <c r="AB11702" s="1"/>
      <c r="AC11702" s="1"/>
    </row>
    <row r="11703" spans="1:29" ht="15" customHeight="1" x14ac:dyDescent="0.25">
      <c r="A11703" s="342"/>
      <c r="B11703" s="417"/>
      <c r="C11703" s="418"/>
      <c r="S11703" s="367"/>
      <c r="T11703" s="367"/>
      <c r="U11703" s="368"/>
      <c r="V11703" s="1"/>
      <c r="W11703" s="1"/>
      <c r="X11703" s="1"/>
      <c r="Y11703" s="1"/>
      <c r="Z11703" s="1"/>
      <c r="AA11703" s="1"/>
      <c r="AB11703" s="1"/>
      <c r="AC11703" s="1"/>
    </row>
    <row r="11704" spans="1:29" ht="15" customHeight="1" x14ac:dyDescent="0.25">
      <c r="A11704" s="342"/>
      <c r="B11704" s="417"/>
      <c r="C11704" s="418"/>
      <c r="S11704" s="367"/>
      <c r="T11704" s="367"/>
      <c r="U11704" s="368"/>
      <c r="V11704" s="1"/>
      <c r="W11704" s="1"/>
      <c r="X11704" s="1"/>
      <c r="Y11704" s="1"/>
      <c r="Z11704" s="1"/>
      <c r="AA11704" s="1"/>
      <c r="AB11704" s="1"/>
      <c r="AC11704" s="1"/>
    </row>
    <row r="11705" spans="1:29" ht="15" customHeight="1" x14ac:dyDescent="0.25">
      <c r="A11705" s="342"/>
      <c r="B11705" s="417"/>
      <c r="C11705" s="418"/>
      <c r="S11705" s="367"/>
      <c r="T11705" s="367"/>
      <c r="U11705" s="368"/>
      <c r="V11705" s="1"/>
      <c r="W11705" s="1"/>
      <c r="X11705" s="1"/>
      <c r="Y11705" s="1"/>
      <c r="Z11705" s="1"/>
      <c r="AA11705" s="1"/>
      <c r="AB11705" s="1"/>
      <c r="AC11705" s="1"/>
    </row>
    <row r="11706" spans="1:29" ht="15" customHeight="1" x14ac:dyDescent="0.25">
      <c r="A11706" s="342"/>
      <c r="B11706" s="417"/>
      <c r="C11706" s="418"/>
      <c r="S11706" s="367"/>
      <c r="T11706" s="367"/>
      <c r="U11706" s="368"/>
      <c r="V11706" s="1"/>
      <c r="W11706" s="1"/>
      <c r="X11706" s="1"/>
      <c r="Y11706" s="1"/>
      <c r="Z11706" s="1"/>
      <c r="AA11706" s="1"/>
      <c r="AB11706" s="1"/>
      <c r="AC11706" s="1"/>
    </row>
    <row r="11707" spans="1:29" ht="15" customHeight="1" x14ac:dyDescent="0.25">
      <c r="A11707" s="342"/>
      <c r="B11707" s="417"/>
      <c r="C11707" s="418"/>
      <c r="S11707" s="367"/>
      <c r="T11707" s="367"/>
      <c r="U11707" s="368"/>
      <c r="V11707" s="1"/>
      <c r="W11707" s="1"/>
      <c r="X11707" s="1"/>
      <c r="Y11707" s="1"/>
      <c r="Z11707" s="1"/>
      <c r="AA11707" s="1"/>
      <c r="AB11707" s="1"/>
      <c r="AC11707" s="1"/>
    </row>
    <row r="11708" spans="1:29" ht="15" customHeight="1" x14ac:dyDescent="0.25">
      <c r="A11708" s="342"/>
      <c r="B11708" s="417"/>
      <c r="C11708" s="418"/>
      <c r="S11708" s="367"/>
      <c r="T11708" s="367"/>
      <c r="U11708" s="368"/>
      <c r="V11708" s="1"/>
      <c r="W11708" s="1"/>
      <c r="X11708" s="1"/>
      <c r="Y11708" s="1"/>
      <c r="Z11708" s="1"/>
      <c r="AA11708" s="1"/>
      <c r="AB11708" s="1"/>
      <c r="AC11708" s="1"/>
    </row>
    <row r="11709" spans="1:29" ht="15" customHeight="1" x14ac:dyDescent="0.25">
      <c r="A11709" s="342"/>
      <c r="B11709" s="417"/>
      <c r="C11709" s="418"/>
      <c r="S11709" s="367"/>
      <c r="T11709" s="367"/>
      <c r="U11709" s="368"/>
      <c r="V11709" s="1"/>
      <c r="W11709" s="1"/>
      <c r="X11709" s="1"/>
      <c r="Y11709" s="1"/>
      <c r="Z11709" s="1"/>
      <c r="AA11709" s="1"/>
      <c r="AB11709" s="1"/>
      <c r="AC11709" s="1"/>
    </row>
    <row r="11710" spans="1:29" ht="15" customHeight="1" x14ac:dyDescent="0.25">
      <c r="A11710" s="342"/>
      <c r="B11710" s="417"/>
      <c r="C11710" s="418"/>
      <c r="S11710" s="367"/>
      <c r="T11710" s="367"/>
      <c r="U11710" s="368"/>
      <c r="V11710" s="1"/>
      <c r="W11710" s="1"/>
      <c r="X11710" s="1"/>
      <c r="Y11710" s="1"/>
      <c r="Z11710" s="1"/>
      <c r="AA11710" s="1"/>
      <c r="AB11710" s="1"/>
      <c r="AC11710" s="1"/>
    </row>
    <row r="11711" spans="1:29" ht="15" customHeight="1" x14ac:dyDescent="0.25">
      <c r="A11711" s="342"/>
      <c r="B11711" s="417"/>
      <c r="C11711" s="418"/>
      <c r="S11711" s="367"/>
      <c r="T11711" s="367"/>
      <c r="U11711" s="368"/>
      <c r="V11711" s="1"/>
      <c r="W11711" s="1"/>
      <c r="X11711" s="1"/>
      <c r="Y11711" s="1"/>
      <c r="Z11711" s="1"/>
      <c r="AA11711" s="1"/>
      <c r="AB11711" s="1"/>
      <c r="AC11711" s="1"/>
    </row>
    <row r="11712" spans="1:29" ht="15" customHeight="1" x14ac:dyDescent="0.25">
      <c r="A11712" s="342"/>
      <c r="B11712" s="417"/>
      <c r="C11712" s="418"/>
      <c r="S11712" s="367"/>
      <c r="T11712" s="367"/>
      <c r="U11712" s="368"/>
      <c r="V11712" s="1"/>
      <c r="W11712" s="1"/>
      <c r="X11712" s="1"/>
      <c r="Y11712" s="1"/>
      <c r="Z11712" s="1"/>
      <c r="AA11712" s="1"/>
      <c r="AB11712" s="1"/>
      <c r="AC11712" s="1"/>
    </row>
    <row r="11713" spans="1:29" ht="15" customHeight="1" x14ac:dyDescent="0.25">
      <c r="A11713" s="342"/>
      <c r="B11713" s="417"/>
      <c r="C11713" s="418"/>
      <c r="S11713" s="367"/>
      <c r="T11713" s="367"/>
      <c r="U11713" s="368"/>
      <c r="V11713" s="1"/>
      <c r="W11713" s="1"/>
      <c r="X11713" s="1"/>
      <c r="Y11713" s="1"/>
      <c r="Z11713" s="1"/>
      <c r="AA11713" s="1"/>
      <c r="AB11713" s="1"/>
      <c r="AC11713" s="1"/>
    </row>
    <row r="11714" spans="1:29" ht="15" customHeight="1" x14ac:dyDescent="0.25">
      <c r="A11714" s="342"/>
      <c r="B11714" s="417"/>
      <c r="C11714" s="418"/>
      <c r="S11714" s="367"/>
      <c r="T11714" s="367"/>
      <c r="U11714" s="368"/>
      <c r="V11714" s="1"/>
      <c r="W11714" s="1"/>
      <c r="X11714" s="1"/>
      <c r="Y11714" s="1"/>
      <c r="Z11714" s="1"/>
      <c r="AA11714" s="1"/>
      <c r="AB11714" s="1"/>
      <c r="AC11714" s="1"/>
    </row>
    <row r="11715" spans="1:29" ht="15" customHeight="1" x14ac:dyDescent="0.25">
      <c r="A11715" s="342"/>
      <c r="B11715" s="417"/>
      <c r="C11715" s="418"/>
      <c r="S11715" s="367"/>
      <c r="T11715" s="367"/>
      <c r="U11715" s="368"/>
      <c r="V11715" s="1"/>
      <c r="W11715" s="1"/>
      <c r="X11715" s="1"/>
      <c r="Y11715" s="1"/>
      <c r="Z11715" s="1"/>
      <c r="AA11715" s="1"/>
      <c r="AB11715" s="1"/>
      <c r="AC11715" s="1"/>
    </row>
    <row r="11716" spans="1:29" ht="15" customHeight="1" x14ac:dyDescent="0.25">
      <c r="A11716" s="342"/>
      <c r="B11716" s="417"/>
      <c r="C11716" s="418"/>
      <c r="S11716" s="367"/>
      <c r="T11716" s="367"/>
      <c r="U11716" s="368"/>
      <c r="V11716" s="1"/>
      <c r="W11716" s="1"/>
      <c r="X11716" s="1"/>
      <c r="Y11716" s="1"/>
      <c r="Z11716" s="1"/>
      <c r="AA11716" s="1"/>
      <c r="AB11716" s="1"/>
      <c r="AC11716" s="1"/>
    </row>
    <row r="11717" spans="1:29" ht="15" customHeight="1" x14ac:dyDescent="0.25">
      <c r="A11717" s="342"/>
      <c r="B11717" s="417"/>
      <c r="C11717" s="418"/>
      <c r="S11717" s="367"/>
      <c r="T11717" s="367"/>
      <c r="U11717" s="368"/>
      <c r="V11717" s="1"/>
      <c r="W11717" s="1"/>
      <c r="X11717" s="1"/>
      <c r="Y11717" s="1"/>
      <c r="Z11717" s="1"/>
      <c r="AA11717" s="1"/>
      <c r="AB11717" s="1"/>
      <c r="AC11717" s="1"/>
    </row>
    <row r="11718" spans="1:29" ht="15" customHeight="1" x14ac:dyDescent="0.25">
      <c r="A11718" s="342"/>
      <c r="B11718" s="417"/>
      <c r="C11718" s="418"/>
      <c r="S11718" s="367"/>
      <c r="T11718" s="367"/>
      <c r="U11718" s="368"/>
      <c r="V11718" s="1"/>
      <c r="W11718" s="1"/>
      <c r="X11718" s="1"/>
      <c r="Y11718" s="1"/>
      <c r="Z11718" s="1"/>
      <c r="AA11718" s="1"/>
      <c r="AB11718" s="1"/>
      <c r="AC11718" s="1"/>
    </row>
    <row r="11719" spans="1:29" ht="15" customHeight="1" x14ac:dyDescent="0.25">
      <c r="A11719" s="342"/>
      <c r="B11719" s="417"/>
      <c r="C11719" s="418"/>
      <c r="S11719" s="367"/>
      <c r="T11719" s="367"/>
      <c r="U11719" s="368"/>
      <c r="V11719" s="1"/>
      <c r="W11719" s="1"/>
      <c r="X11719" s="1"/>
      <c r="Y11719" s="1"/>
      <c r="Z11719" s="1"/>
      <c r="AA11719" s="1"/>
      <c r="AB11719" s="1"/>
      <c r="AC11719" s="1"/>
    </row>
    <row r="11720" spans="1:29" ht="15" customHeight="1" x14ac:dyDescent="0.25">
      <c r="A11720" s="342"/>
      <c r="B11720" s="417"/>
      <c r="C11720" s="418"/>
      <c r="S11720" s="367"/>
      <c r="T11720" s="367"/>
      <c r="U11720" s="368"/>
      <c r="V11720" s="1"/>
      <c r="W11720" s="1"/>
      <c r="X11720" s="1"/>
      <c r="Y11720" s="1"/>
      <c r="Z11720" s="1"/>
      <c r="AA11720" s="1"/>
      <c r="AB11720" s="1"/>
      <c r="AC11720" s="1"/>
    </row>
    <row r="11721" spans="1:29" ht="15" customHeight="1" x14ac:dyDescent="0.25">
      <c r="A11721" s="342"/>
      <c r="B11721" s="417"/>
      <c r="C11721" s="418"/>
      <c r="S11721" s="367"/>
      <c r="T11721" s="367"/>
      <c r="U11721" s="368"/>
      <c r="V11721" s="1"/>
      <c r="W11721" s="1"/>
      <c r="X11721" s="1"/>
      <c r="Y11721" s="1"/>
      <c r="Z11721" s="1"/>
      <c r="AA11721" s="1"/>
      <c r="AB11721" s="1"/>
      <c r="AC11721" s="1"/>
    </row>
    <row r="11722" spans="1:29" ht="15" customHeight="1" x14ac:dyDescent="0.25">
      <c r="A11722" s="342"/>
      <c r="B11722" s="417"/>
      <c r="C11722" s="418"/>
      <c r="S11722" s="367"/>
      <c r="T11722" s="367"/>
      <c r="U11722" s="368"/>
      <c r="V11722" s="1"/>
      <c r="W11722" s="1"/>
      <c r="X11722" s="1"/>
      <c r="Y11722" s="1"/>
      <c r="Z11722" s="1"/>
      <c r="AA11722" s="1"/>
      <c r="AB11722" s="1"/>
      <c r="AC11722" s="1"/>
    </row>
    <row r="11723" spans="1:29" ht="15" customHeight="1" x14ac:dyDescent="0.25">
      <c r="A11723" s="342"/>
      <c r="B11723" s="417"/>
      <c r="C11723" s="418"/>
      <c r="S11723" s="367"/>
      <c r="T11723" s="367"/>
      <c r="U11723" s="368"/>
      <c r="V11723" s="1"/>
      <c r="W11723" s="1"/>
      <c r="X11723" s="1"/>
      <c r="Y11723" s="1"/>
      <c r="Z11723" s="1"/>
      <c r="AA11723" s="1"/>
      <c r="AB11723" s="1"/>
      <c r="AC11723" s="1"/>
    </row>
    <row r="11724" spans="1:29" ht="15" customHeight="1" x14ac:dyDescent="0.25">
      <c r="A11724" s="342"/>
      <c r="B11724" s="417"/>
      <c r="C11724" s="418"/>
      <c r="S11724" s="367"/>
      <c r="T11724" s="367"/>
      <c r="U11724" s="368"/>
      <c r="V11724" s="1"/>
      <c r="W11724" s="1"/>
      <c r="X11724" s="1"/>
      <c r="Y11724" s="1"/>
      <c r="Z11724" s="1"/>
      <c r="AA11724" s="1"/>
      <c r="AB11724" s="1"/>
      <c r="AC11724" s="1"/>
    </row>
    <row r="11725" spans="1:29" ht="15" customHeight="1" x14ac:dyDescent="0.25">
      <c r="A11725" s="342"/>
      <c r="B11725" s="417"/>
      <c r="C11725" s="418"/>
      <c r="S11725" s="367"/>
      <c r="T11725" s="367"/>
      <c r="U11725" s="368"/>
      <c r="V11725" s="1"/>
      <c r="W11725" s="1"/>
      <c r="X11725" s="1"/>
      <c r="Y11725" s="1"/>
      <c r="Z11725" s="1"/>
      <c r="AA11725" s="1"/>
      <c r="AB11725" s="1"/>
      <c r="AC11725" s="1"/>
    </row>
    <row r="11726" spans="1:29" ht="15" customHeight="1" x14ac:dyDescent="0.25">
      <c r="A11726" s="342"/>
      <c r="B11726" s="417"/>
      <c r="C11726" s="418"/>
      <c r="S11726" s="367"/>
      <c r="T11726" s="367"/>
      <c r="U11726" s="368"/>
      <c r="V11726" s="1"/>
      <c r="W11726" s="1"/>
      <c r="X11726" s="1"/>
      <c r="Y11726" s="1"/>
      <c r="Z11726" s="1"/>
      <c r="AA11726" s="1"/>
      <c r="AB11726" s="1"/>
      <c r="AC11726" s="1"/>
    </row>
    <row r="11727" spans="1:29" ht="15" customHeight="1" x14ac:dyDescent="0.25">
      <c r="A11727" s="342"/>
      <c r="B11727" s="417"/>
      <c r="C11727" s="418"/>
      <c r="S11727" s="367"/>
      <c r="T11727" s="367"/>
      <c r="U11727" s="368"/>
      <c r="V11727" s="1"/>
      <c r="W11727" s="1"/>
      <c r="X11727" s="1"/>
      <c r="Y11727" s="1"/>
      <c r="Z11727" s="1"/>
      <c r="AA11727" s="1"/>
      <c r="AB11727" s="1"/>
      <c r="AC11727" s="1"/>
    </row>
    <row r="11728" spans="1:29" ht="15" customHeight="1" x14ac:dyDescent="0.25">
      <c r="A11728" s="342"/>
      <c r="B11728" s="417"/>
      <c r="C11728" s="418"/>
      <c r="S11728" s="367"/>
      <c r="T11728" s="367"/>
      <c r="U11728" s="368"/>
      <c r="V11728" s="1"/>
      <c r="W11728" s="1"/>
      <c r="X11728" s="1"/>
      <c r="Y11728" s="1"/>
      <c r="Z11728" s="1"/>
      <c r="AA11728" s="1"/>
      <c r="AB11728" s="1"/>
      <c r="AC11728" s="1"/>
    </row>
    <row r="11729" spans="1:29" ht="15" customHeight="1" x14ac:dyDescent="0.25">
      <c r="A11729" s="342"/>
      <c r="B11729" s="417"/>
      <c r="C11729" s="418"/>
      <c r="S11729" s="367"/>
      <c r="T11729" s="367"/>
      <c r="U11729" s="368"/>
      <c r="V11729" s="1"/>
      <c r="W11729" s="1"/>
      <c r="X11729" s="1"/>
      <c r="Y11729" s="1"/>
      <c r="Z11729" s="1"/>
      <c r="AA11729" s="1"/>
      <c r="AB11729" s="1"/>
      <c r="AC11729" s="1"/>
    </row>
    <row r="11730" spans="1:29" ht="15" customHeight="1" x14ac:dyDescent="0.25">
      <c r="A11730" s="342"/>
      <c r="B11730" s="417"/>
      <c r="C11730" s="418"/>
      <c r="S11730" s="367"/>
      <c r="T11730" s="367"/>
      <c r="U11730" s="368"/>
      <c r="V11730" s="1"/>
      <c r="W11730" s="1"/>
      <c r="X11730" s="1"/>
      <c r="Y11730" s="1"/>
      <c r="Z11730" s="1"/>
      <c r="AA11730" s="1"/>
      <c r="AB11730" s="1"/>
      <c r="AC11730" s="1"/>
    </row>
    <row r="11731" spans="1:29" ht="15" customHeight="1" x14ac:dyDescent="0.25">
      <c r="A11731" s="342"/>
      <c r="B11731" s="417"/>
      <c r="C11731" s="418"/>
      <c r="S11731" s="367"/>
      <c r="T11731" s="367"/>
      <c r="U11731" s="368"/>
      <c r="V11731" s="1"/>
      <c r="W11731" s="1"/>
      <c r="X11731" s="1"/>
      <c r="Y11731" s="1"/>
      <c r="Z11731" s="1"/>
      <c r="AA11731" s="1"/>
      <c r="AB11731" s="1"/>
      <c r="AC11731" s="1"/>
    </row>
    <row r="11732" spans="1:29" ht="15" customHeight="1" x14ac:dyDescent="0.25">
      <c r="A11732" s="342"/>
      <c r="B11732" s="417"/>
      <c r="C11732" s="418"/>
      <c r="S11732" s="367"/>
      <c r="T11732" s="367"/>
      <c r="U11732" s="368"/>
      <c r="V11732" s="1"/>
      <c r="W11732" s="1"/>
      <c r="X11732" s="1"/>
      <c r="Y11732" s="1"/>
      <c r="Z11732" s="1"/>
      <c r="AA11732" s="1"/>
      <c r="AB11732" s="1"/>
      <c r="AC11732" s="1"/>
    </row>
    <row r="11733" spans="1:29" ht="15" customHeight="1" x14ac:dyDescent="0.25">
      <c r="A11733" s="342"/>
      <c r="B11733" s="417"/>
      <c r="C11733" s="418"/>
      <c r="S11733" s="367"/>
      <c r="T11733" s="367"/>
      <c r="U11733" s="368"/>
      <c r="V11733" s="1"/>
      <c r="W11733" s="1"/>
      <c r="X11733" s="1"/>
      <c r="Y11733" s="1"/>
      <c r="Z11733" s="1"/>
      <c r="AA11733" s="1"/>
      <c r="AB11733" s="1"/>
      <c r="AC11733" s="1"/>
    </row>
    <row r="11734" spans="1:29" ht="15" customHeight="1" x14ac:dyDescent="0.25">
      <c r="A11734" s="342"/>
      <c r="B11734" s="417"/>
      <c r="C11734" s="418"/>
      <c r="S11734" s="367"/>
      <c r="T11734" s="367"/>
      <c r="U11734" s="368"/>
      <c r="V11734" s="1"/>
      <c r="W11734" s="1"/>
      <c r="X11734" s="1"/>
      <c r="Y11734" s="1"/>
      <c r="Z11734" s="1"/>
      <c r="AA11734" s="1"/>
      <c r="AB11734" s="1"/>
      <c r="AC11734" s="1"/>
    </row>
    <row r="11735" spans="1:29" ht="15" customHeight="1" x14ac:dyDescent="0.25">
      <c r="A11735" s="342"/>
      <c r="B11735" s="417"/>
      <c r="C11735" s="418"/>
      <c r="S11735" s="367"/>
      <c r="T11735" s="367"/>
      <c r="U11735" s="368"/>
      <c r="V11735" s="1"/>
      <c r="W11735" s="1"/>
      <c r="X11735" s="1"/>
      <c r="Y11735" s="1"/>
      <c r="Z11735" s="1"/>
      <c r="AA11735" s="1"/>
      <c r="AB11735" s="1"/>
      <c r="AC11735" s="1"/>
    </row>
    <row r="11736" spans="1:29" ht="15" customHeight="1" x14ac:dyDescent="0.25">
      <c r="A11736" s="342"/>
      <c r="B11736" s="417"/>
      <c r="C11736" s="418"/>
      <c r="S11736" s="367"/>
      <c r="T11736" s="367"/>
      <c r="U11736" s="368"/>
      <c r="V11736" s="1"/>
      <c r="W11736" s="1"/>
      <c r="X11736" s="1"/>
      <c r="Y11736" s="1"/>
      <c r="Z11736" s="1"/>
      <c r="AA11736" s="1"/>
      <c r="AB11736" s="1"/>
      <c r="AC11736" s="1"/>
    </row>
    <row r="11737" spans="1:29" ht="15" customHeight="1" x14ac:dyDescent="0.25">
      <c r="A11737" s="342"/>
      <c r="B11737" s="417"/>
      <c r="C11737" s="418"/>
      <c r="S11737" s="367"/>
      <c r="T11737" s="367"/>
      <c r="U11737" s="368"/>
      <c r="V11737" s="1"/>
      <c r="W11737" s="1"/>
      <c r="X11737" s="1"/>
      <c r="Y11737" s="1"/>
      <c r="Z11737" s="1"/>
      <c r="AA11737" s="1"/>
      <c r="AB11737" s="1"/>
      <c r="AC11737" s="1"/>
    </row>
    <row r="11738" spans="1:29" ht="15" customHeight="1" x14ac:dyDescent="0.25">
      <c r="A11738" s="342"/>
      <c r="B11738" s="417"/>
      <c r="C11738" s="418"/>
      <c r="S11738" s="367"/>
      <c r="T11738" s="367"/>
      <c r="U11738" s="368"/>
      <c r="V11738" s="1"/>
      <c r="W11738" s="1"/>
      <c r="X11738" s="1"/>
      <c r="Y11738" s="1"/>
      <c r="Z11738" s="1"/>
      <c r="AA11738" s="1"/>
      <c r="AB11738" s="1"/>
      <c r="AC11738" s="1"/>
    </row>
    <row r="11739" spans="1:29" ht="15" customHeight="1" x14ac:dyDescent="0.25">
      <c r="A11739" s="342"/>
      <c r="B11739" s="417"/>
      <c r="C11739" s="418"/>
      <c r="S11739" s="367"/>
      <c r="T11739" s="367"/>
      <c r="U11739" s="368"/>
      <c r="V11739" s="1"/>
      <c r="W11739" s="1"/>
      <c r="X11739" s="1"/>
      <c r="Y11739" s="1"/>
      <c r="Z11739" s="1"/>
      <c r="AA11739" s="1"/>
      <c r="AB11739" s="1"/>
      <c r="AC11739" s="1"/>
    </row>
    <row r="11740" spans="1:29" ht="15" customHeight="1" x14ac:dyDescent="0.25">
      <c r="A11740" s="342"/>
      <c r="B11740" s="417"/>
      <c r="C11740" s="418"/>
      <c r="S11740" s="367"/>
      <c r="T11740" s="367"/>
      <c r="U11740" s="368"/>
      <c r="V11740" s="1"/>
      <c r="W11740" s="1"/>
      <c r="X11740" s="1"/>
      <c r="Y11740" s="1"/>
      <c r="Z11740" s="1"/>
      <c r="AA11740" s="1"/>
      <c r="AB11740" s="1"/>
      <c r="AC11740" s="1"/>
    </row>
    <row r="11741" spans="1:29" ht="15" customHeight="1" x14ac:dyDescent="0.25">
      <c r="A11741" s="342"/>
      <c r="B11741" s="417"/>
      <c r="C11741" s="418"/>
      <c r="S11741" s="367"/>
      <c r="T11741" s="367"/>
      <c r="U11741" s="368"/>
      <c r="V11741" s="1"/>
      <c r="W11741" s="1"/>
      <c r="X11741" s="1"/>
      <c r="Y11741" s="1"/>
      <c r="Z11741" s="1"/>
      <c r="AA11741" s="1"/>
      <c r="AB11741" s="1"/>
      <c r="AC11741" s="1"/>
    </row>
    <row r="11742" spans="1:29" ht="15" customHeight="1" x14ac:dyDescent="0.25">
      <c r="A11742" s="342"/>
      <c r="B11742" s="417"/>
      <c r="C11742" s="418"/>
      <c r="S11742" s="367"/>
      <c r="T11742" s="367"/>
      <c r="U11742" s="368"/>
      <c r="V11742" s="1"/>
      <c r="W11742" s="1"/>
      <c r="X11742" s="1"/>
      <c r="Y11742" s="1"/>
      <c r="Z11742" s="1"/>
      <c r="AA11742" s="1"/>
      <c r="AB11742" s="1"/>
      <c r="AC11742" s="1"/>
    </row>
    <row r="11743" spans="1:29" ht="15" customHeight="1" x14ac:dyDescent="0.25">
      <c r="A11743" s="342"/>
      <c r="B11743" s="417"/>
      <c r="C11743" s="418"/>
      <c r="S11743" s="367"/>
      <c r="T11743" s="367"/>
      <c r="U11743" s="368"/>
      <c r="V11743" s="1"/>
      <c r="W11743" s="1"/>
      <c r="X11743" s="1"/>
      <c r="Y11743" s="1"/>
      <c r="Z11743" s="1"/>
      <c r="AA11743" s="1"/>
      <c r="AB11743" s="1"/>
      <c r="AC11743" s="1"/>
    </row>
    <row r="11744" spans="1:29" ht="15" customHeight="1" x14ac:dyDescent="0.25">
      <c r="A11744" s="342"/>
      <c r="B11744" s="417"/>
      <c r="C11744" s="418"/>
      <c r="S11744" s="367"/>
      <c r="T11744" s="367"/>
      <c r="U11744" s="368"/>
      <c r="V11744" s="1"/>
      <c r="W11744" s="1"/>
      <c r="X11744" s="1"/>
      <c r="Y11744" s="1"/>
      <c r="Z11744" s="1"/>
      <c r="AA11744" s="1"/>
      <c r="AB11744" s="1"/>
      <c r="AC11744" s="1"/>
    </row>
    <row r="11745" spans="1:29" ht="15" customHeight="1" x14ac:dyDescent="0.25">
      <c r="A11745" s="342"/>
      <c r="B11745" s="417"/>
      <c r="C11745" s="418"/>
      <c r="S11745" s="367"/>
      <c r="T11745" s="367"/>
      <c r="U11745" s="368"/>
      <c r="V11745" s="1"/>
      <c r="W11745" s="1"/>
      <c r="X11745" s="1"/>
      <c r="Y11745" s="1"/>
      <c r="Z11745" s="1"/>
      <c r="AA11745" s="1"/>
      <c r="AB11745" s="1"/>
      <c r="AC11745" s="1"/>
    </row>
    <row r="11746" spans="1:29" ht="15" customHeight="1" x14ac:dyDescent="0.25">
      <c r="A11746" s="342"/>
      <c r="B11746" s="417"/>
      <c r="C11746" s="418"/>
      <c r="S11746" s="367"/>
      <c r="T11746" s="367"/>
      <c r="U11746" s="368"/>
      <c r="V11746" s="1"/>
      <c r="W11746" s="1"/>
      <c r="X11746" s="1"/>
      <c r="Y11746" s="1"/>
      <c r="Z11746" s="1"/>
      <c r="AA11746" s="1"/>
      <c r="AB11746" s="1"/>
      <c r="AC11746" s="1"/>
    </row>
    <row r="11747" spans="1:29" ht="15" customHeight="1" x14ac:dyDescent="0.25">
      <c r="A11747" s="342"/>
      <c r="B11747" s="417"/>
      <c r="C11747" s="418"/>
      <c r="S11747" s="367"/>
      <c r="T11747" s="367"/>
      <c r="U11747" s="368"/>
      <c r="V11747" s="1"/>
      <c r="W11747" s="1"/>
      <c r="X11747" s="1"/>
      <c r="Y11747" s="1"/>
      <c r="Z11747" s="1"/>
      <c r="AA11747" s="1"/>
      <c r="AB11747" s="1"/>
      <c r="AC11747" s="1"/>
    </row>
    <row r="11748" spans="1:29" ht="15" customHeight="1" x14ac:dyDescent="0.25">
      <c r="A11748" s="342"/>
      <c r="B11748" s="417"/>
      <c r="C11748" s="418"/>
      <c r="S11748" s="367"/>
      <c r="T11748" s="367"/>
      <c r="U11748" s="368"/>
      <c r="V11748" s="1"/>
      <c r="W11748" s="1"/>
      <c r="X11748" s="1"/>
      <c r="Y11748" s="1"/>
      <c r="Z11748" s="1"/>
      <c r="AA11748" s="1"/>
      <c r="AB11748" s="1"/>
      <c r="AC11748" s="1"/>
    </row>
    <row r="11749" spans="1:29" ht="15" customHeight="1" x14ac:dyDescent="0.25">
      <c r="A11749" s="342"/>
      <c r="B11749" s="417"/>
      <c r="C11749" s="418"/>
      <c r="S11749" s="367"/>
      <c r="T11749" s="367"/>
      <c r="U11749" s="368"/>
      <c r="V11749" s="1"/>
      <c r="W11749" s="1"/>
      <c r="X11749" s="1"/>
      <c r="Y11749" s="1"/>
      <c r="Z11749" s="1"/>
      <c r="AA11749" s="1"/>
      <c r="AB11749" s="1"/>
      <c r="AC11749" s="1"/>
    </row>
    <row r="11750" spans="1:29" ht="15" customHeight="1" x14ac:dyDescent="0.25">
      <c r="A11750" s="342"/>
      <c r="B11750" s="417"/>
      <c r="C11750" s="418"/>
      <c r="S11750" s="367"/>
      <c r="T11750" s="367"/>
      <c r="U11750" s="368"/>
      <c r="V11750" s="1"/>
      <c r="W11750" s="1"/>
      <c r="X11750" s="1"/>
      <c r="Y11750" s="1"/>
      <c r="Z11750" s="1"/>
      <c r="AA11750" s="1"/>
      <c r="AB11750" s="1"/>
      <c r="AC11750" s="1"/>
    </row>
    <row r="11751" spans="1:29" ht="15" customHeight="1" x14ac:dyDescent="0.25">
      <c r="A11751" s="342"/>
      <c r="B11751" s="417"/>
      <c r="C11751" s="418"/>
      <c r="S11751" s="367"/>
      <c r="T11751" s="367"/>
      <c r="U11751" s="368"/>
      <c r="V11751" s="1"/>
      <c r="W11751" s="1"/>
      <c r="X11751" s="1"/>
      <c r="Y11751" s="1"/>
      <c r="Z11751" s="1"/>
      <c r="AA11751" s="1"/>
      <c r="AB11751" s="1"/>
      <c r="AC11751" s="1"/>
    </row>
    <row r="11752" spans="1:29" ht="15" customHeight="1" x14ac:dyDescent="0.25">
      <c r="A11752" s="342"/>
      <c r="B11752" s="417"/>
      <c r="C11752" s="418"/>
      <c r="S11752" s="367"/>
      <c r="T11752" s="367"/>
      <c r="U11752" s="368"/>
      <c r="V11752" s="1"/>
      <c r="W11752" s="1"/>
      <c r="X11752" s="1"/>
      <c r="Y11752" s="1"/>
      <c r="Z11752" s="1"/>
      <c r="AA11752" s="1"/>
      <c r="AB11752" s="1"/>
      <c r="AC11752" s="1"/>
    </row>
    <row r="11753" spans="1:29" ht="15" customHeight="1" x14ac:dyDescent="0.25">
      <c r="A11753" s="342"/>
      <c r="B11753" s="417"/>
      <c r="C11753" s="418"/>
      <c r="S11753" s="367"/>
      <c r="T11753" s="367"/>
      <c r="U11753" s="368"/>
      <c r="V11753" s="1"/>
      <c r="W11753" s="1"/>
      <c r="X11753" s="1"/>
      <c r="Y11753" s="1"/>
      <c r="Z11753" s="1"/>
      <c r="AA11753" s="1"/>
      <c r="AB11753" s="1"/>
      <c r="AC11753" s="1"/>
    </row>
    <row r="11754" spans="1:29" ht="15" customHeight="1" x14ac:dyDescent="0.25">
      <c r="A11754" s="342"/>
      <c r="B11754" s="417"/>
      <c r="C11754" s="418"/>
      <c r="S11754" s="367"/>
      <c r="T11754" s="367"/>
      <c r="U11754" s="368"/>
      <c r="V11754" s="1"/>
      <c r="W11754" s="1"/>
      <c r="X11754" s="1"/>
      <c r="Y11754" s="1"/>
      <c r="Z11754" s="1"/>
      <c r="AA11754" s="1"/>
      <c r="AB11754" s="1"/>
      <c r="AC11754" s="1"/>
    </row>
    <row r="11755" spans="1:29" ht="15" customHeight="1" x14ac:dyDescent="0.25">
      <c r="A11755" s="342"/>
      <c r="B11755" s="417"/>
      <c r="C11755" s="418"/>
      <c r="S11755" s="367"/>
      <c r="T11755" s="367"/>
      <c r="U11755" s="368"/>
      <c r="V11755" s="1"/>
      <c r="W11755" s="1"/>
      <c r="X11755" s="1"/>
      <c r="Y11755" s="1"/>
      <c r="Z11755" s="1"/>
      <c r="AA11755" s="1"/>
      <c r="AB11755" s="1"/>
      <c r="AC11755" s="1"/>
    </row>
    <row r="11756" spans="1:29" ht="15" customHeight="1" x14ac:dyDescent="0.25">
      <c r="A11756" s="342"/>
      <c r="B11756" s="417"/>
      <c r="C11756" s="418"/>
      <c r="S11756" s="367"/>
      <c r="T11756" s="367"/>
      <c r="U11756" s="368"/>
      <c r="V11756" s="1"/>
      <c r="W11756" s="1"/>
      <c r="X11756" s="1"/>
      <c r="Y11756" s="1"/>
      <c r="Z11756" s="1"/>
      <c r="AA11756" s="1"/>
      <c r="AB11756" s="1"/>
      <c r="AC11756" s="1"/>
    </row>
    <row r="11757" spans="1:29" ht="15" customHeight="1" x14ac:dyDescent="0.25">
      <c r="A11757" s="342"/>
      <c r="B11757" s="417"/>
      <c r="C11757" s="418"/>
      <c r="S11757" s="367"/>
      <c r="T11757" s="367"/>
      <c r="U11757" s="368"/>
      <c r="V11757" s="1"/>
      <c r="W11757" s="1"/>
      <c r="X11757" s="1"/>
      <c r="Y11757" s="1"/>
      <c r="Z11757" s="1"/>
      <c r="AA11757" s="1"/>
      <c r="AB11757" s="1"/>
      <c r="AC11757" s="1"/>
    </row>
    <row r="11758" spans="1:29" ht="15" customHeight="1" x14ac:dyDescent="0.25">
      <c r="A11758" s="342"/>
      <c r="B11758" s="417"/>
      <c r="C11758" s="418"/>
      <c r="S11758" s="367"/>
      <c r="T11758" s="367"/>
      <c r="U11758" s="368"/>
      <c r="V11758" s="1"/>
      <c r="W11758" s="1"/>
      <c r="X11758" s="1"/>
      <c r="Y11758" s="1"/>
      <c r="Z11758" s="1"/>
      <c r="AA11758" s="1"/>
      <c r="AB11758" s="1"/>
      <c r="AC11758" s="1"/>
    </row>
    <row r="11759" spans="1:29" ht="15" customHeight="1" x14ac:dyDescent="0.25">
      <c r="A11759" s="342"/>
      <c r="B11759" s="417"/>
      <c r="C11759" s="418"/>
      <c r="S11759" s="367"/>
      <c r="T11759" s="367"/>
      <c r="U11759" s="368"/>
      <c r="V11759" s="1"/>
      <c r="W11759" s="1"/>
      <c r="X11759" s="1"/>
      <c r="Y11759" s="1"/>
      <c r="Z11759" s="1"/>
      <c r="AA11759" s="1"/>
      <c r="AB11759" s="1"/>
      <c r="AC11759" s="1"/>
    </row>
    <row r="11760" spans="1:29" ht="15" customHeight="1" x14ac:dyDescent="0.25">
      <c r="A11760" s="342"/>
      <c r="B11760" s="417"/>
      <c r="C11760" s="418"/>
      <c r="S11760" s="367"/>
      <c r="T11760" s="367"/>
      <c r="U11760" s="368"/>
      <c r="V11760" s="1"/>
      <c r="W11760" s="1"/>
      <c r="X11760" s="1"/>
      <c r="Y11760" s="1"/>
      <c r="Z11760" s="1"/>
      <c r="AA11760" s="1"/>
      <c r="AB11760" s="1"/>
      <c r="AC11760" s="1"/>
    </row>
    <row r="11761" spans="1:29" ht="15" customHeight="1" x14ac:dyDescent="0.25">
      <c r="A11761" s="342"/>
      <c r="B11761" s="417"/>
      <c r="C11761" s="418"/>
      <c r="S11761" s="367"/>
      <c r="T11761" s="367"/>
      <c r="U11761" s="368"/>
      <c r="V11761" s="1"/>
      <c r="W11761" s="1"/>
      <c r="X11761" s="1"/>
      <c r="Y11761" s="1"/>
      <c r="Z11761" s="1"/>
      <c r="AA11761" s="1"/>
      <c r="AB11761" s="1"/>
      <c r="AC11761" s="1"/>
    </row>
    <row r="11762" spans="1:29" ht="15" customHeight="1" x14ac:dyDescent="0.25">
      <c r="A11762" s="342"/>
      <c r="B11762" s="417"/>
      <c r="C11762" s="418"/>
      <c r="S11762" s="367"/>
      <c r="T11762" s="367"/>
      <c r="U11762" s="368"/>
      <c r="V11762" s="1"/>
      <c r="W11762" s="1"/>
      <c r="X11762" s="1"/>
      <c r="Y11762" s="1"/>
      <c r="Z11762" s="1"/>
      <c r="AA11762" s="1"/>
      <c r="AB11762" s="1"/>
      <c r="AC11762" s="1"/>
    </row>
    <row r="11763" spans="1:29" ht="15" customHeight="1" x14ac:dyDescent="0.25">
      <c r="A11763" s="342"/>
      <c r="B11763" s="417"/>
      <c r="C11763" s="418"/>
      <c r="S11763" s="367"/>
      <c r="T11763" s="367"/>
      <c r="U11763" s="368"/>
      <c r="V11763" s="1"/>
      <c r="W11763" s="1"/>
      <c r="X11763" s="1"/>
      <c r="Y11763" s="1"/>
      <c r="Z11763" s="1"/>
      <c r="AA11763" s="1"/>
      <c r="AB11763" s="1"/>
      <c r="AC11763" s="1"/>
    </row>
    <row r="11764" spans="1:29" ht="15" customHeight="1" x14ac:dyDescent="0.25">
      <c r="A11764" s="342"/>
      <c r="B11764" s="417"/>
      <c r="C11764" s="418"/>
      <c r="S11764" s="367"/>
      <c r="T11764" s="367"/>
      <c r="U11764" s="368"/>
      <c r="V11764" s="1"/>
      <c r="W11764" s="1"/>
      <c r="X11764" s="1"/>
      <c r="Y11764" s="1"/>
      <c r="Z11764" s="1"/>
      <c r="AA11764" s="1"/>
      <c r="AB11764" s="1"/>
      <c r="AC11764" s="1"/>
    </row>
    <row r="11765" spans="1:29" ht="15" customHeight="1" x14ac:dyDescent="0.25">
      <c r="A11765" s="342"/>
      <c r="B11765" s="417"/>
      <c r="C11765" s="418"/>
      <c r="S11765" s="367"/>
      <c r="T11765" s="367"/>
      <c r="U11765" s="368"/>
      <c r="V11765" s="1"/>
      <c r="W11765" s="1"/>
      <c r="X11765" s="1"/>
      <c r="Y11765" s="1"/>
      <c r="Z11765" s="1"/>
      <c r="AA11765" s="1"/>
      <c r="AB11765" s="1"/>
      <c r="AC11765" s="1"/>
    </row>
    <row r="11766" spans="1:29" ht="15" customHeight="1" x14ac:dyDescent="0.25">
      <c r="A11766" s="342"/>
      <c r="B11766" s="417"/>
      <c r="C11766" s="418"/>
      <c r="S11766" s="367"/>
      <c r="T11766" s="367"/>
      <c r="U11766" s="368"/>
      <c r="V11766" s="1"/>
      <c r="W11766" s="1"/>
      <c r="X11766" s="1"/>
      <c r="Y11766" s="1"/>
      <c r="Z11766" s="1"/>
      <c r="AA11766" s="1"/>
      <c r="AB11766" s="1"/>
      <c r="AC11766" s="1"/>
    </row>
    <row r="11767" spans="1:29" ht="15" customHeight="1" x14ac:dyDescent="0.25">
      <c r="A11767" s="342"/>
      <c r="B11767" s="417"/>
      <c r="C11767" s="418"/>
      <c r="S11767" s="367"/>
      <c r="T11767" s="367"/>
      <c r="U11767" s="368"/>
      <c r="V11767" s="1"/>
      <c r="W11767" s="1"/>
      <c r="X11767" s="1"/>
      <c r="Y11767" s="1"/>
      <c r="Z11767" s="1"/>
      <c r="AA11767" s="1"/>
      <c r="AB11767" s="1"/>
      <c r="AC11767" s="1"/>
    </row>
    <row r="11768" spans="1:29" ht="15" customHeight="1" x14ac:dyDescent="0.25">
      <c r="A11768" s="342"/>
      <c r="B11768" s="417"/>
      <c r="C11768" s="418"/>
      <c r="S11768" s="367"/>
      <c r="T11768" s="367"/>
      <c r="U11768" s="368"/>
      <c r="V11768" s="1"/>
      <c r="W11768" s="1"/>
      <c r="X11768" s="1"/>
      <c r="Y11768" s="1"/>
      <c r="Z11768" s="1"/>
      <c r="AA11768" s="1"/>
      <c r="AB11768" s="1"/>
      <c r="AC11768" s="1"/>
    </row>
    <row r="11769" spans="1:29" ht="15" customHeight="1" x14ac:dyDescent="0.25">
      <c r="A11769" s="342"/>
      <c r="B11769" s="417"/>
      <c r="C11769" s="418"/>
      <c r="S11769" s="367"/>
      <c r="T11769" s="367"/>
      <c r="U11769" s="368"/>
      <c r="V11769" s="1"/>
      <c r="W11769" s="1"/>
      <c r="X11769" s="1"/>
      <c r="Y11769" s="1"/>
      <c r="Z11769" s="1"/>
      <c r="AA11769" s="1"/>
      <c r="AB11769" s="1"/>
      <c r="AC11769" s="1"/>
    </row>
    <row r="11770" spans="1:29" ht="15" customHeight="1" x14ac:dyDescent="0.25">
      <c r="A11770" s="342"/>
      <c r="B11770" s="417"/>
      <c r="C11770" s="418"/>
      <c r="S11770" s="367"/>
      <c r="T11770" s="367"/>
      <c r="U11770" s="368"/>
      <c r="V11770" s="1"/>
      <c r="W11770" s="1"/>
      <c r="X11770" s="1"/>
      <c r="Y11770" s="1"/>
      <c r="Z11770" s="1"/>
      <c r="AA11770" s="1"/>
      <c r="AB11770" s="1"/>
      <c r="AC11770" s="1"/>
    </row>
    <row r="11771" spans="1:29" ht="15" customHeight="1" x14ac:dyDescent="0.25">
      <c r="A11771" s="342"/>
      <c r="B11771" s="417"/>
      <c r="C11771" s="418"/>
      <c r="S11771" s="367"/>
      <c r="T11771" s="367"/>
      <c r="U11771" s="368"/>
      <c r="V11771" s="1"/>
      <c r="W11771" s="1"/>
      <c r="X11771" s="1"/>
      <c r="Y11771" s="1"/>
      <c r="Z11771" s="1"/>
      <c r="AA11771" s="1"/>
      <c r="AB11771" s="1"/>
      <c r="AC11771" s="1"/>
    </row>
    <row r="11772" spans="1:29" ht="15" customHeight="1" x14ac:dyDescent="0.25">
      <c r="A11772" s="342"/>
      <c r="B11772" s="417"/>
      <c r="C11772" s="418"/>
      <c r="S11772" s="367"/>
      <c r="T11772" s="367"/>
      <c r="U11772" s="368"/>
      <c r="V11772" s="1"/>
      <c r="W11772" s="1"/>
      <c r="X11772" s="1"/>
      <c r="Y11772" s="1"/>
      <c r="Z11772" s="1"/>
      <c r="AA11772" s="1"/>
      <c r="AB11772" s="1"/>
      <c r="AC11772" s="1"/>
    </row>
    <row r="11773" spans="1:29" ht="15" customHeight="1" x14ac:dyDescent="0.25">
      <c r="A11773" s="342"/>
      <c r="B11773" s="417"/>
      <c r="C11773" s="418"/>
      <c r="S11773" s="367"/>
      <c r="T11773" s="367"/>
      <c r="U11773" s="368"/>
      <c r="V11773" s="1"/>
      <c r="W11773" s="1"/>
      <c r="X11773" s="1"/>
      <c r="Y11773" s="1"/>
      <c r="Z11773" s="1"/>
      <c r="AA11773" s="1"/>
      <c r="AB11773" s="1"/>
      <c r="AC11773" s="1"/>
    </row>
    <row r="11774" spans="1:29" ht="15" customHeight="1" x14ac:dyDescent="0.25">
      <c r="A11774" s="342"/>
      <c r="B11774" s="417"/>
      <c r="C11774" s="418"/>
      <c r="S11774" s="367"/>
      <c r="T11774" s="367"/>
      <c r="U11774" s="368"/>
      <c r="V11774" s="1"/>
      <c r="W11774" s="1"/>
      <c r="X11774" s="1"/>
      <c r="Y11774" s="1"/>
      <c r="Z11774" s="1"/>
      <c r="AA11774" s="1"/>
      <c r="AB11774" s="1"/>
      <c r="AC11774" s="1"/>
    </row>
    <row r="11775" spans="1:29" ht="15" customHeight="1" x14ac:dyDescent="0.25">
      <c r="A11775" s="342"/>
      <c r="B11775" s="417"/>
      <c r="C11775" s="418"/>
      <c r="S11775" s="367"/>
      <c r="T11775" s="367"/>
      <c r="U11775" s="368"/>
      <c r="V11775" s="1"/>
      <c r="W11775" s="1"/>
      <c r="X11775" s="1"/>
      <c r="Y11775" s="1"/>
      <c r="Z11775" s="1"/>
      <c r="AA11775" s="1"/>
      <c r="AB11775" s="1"/>
      <c r="AC11775" s="1"/>
    </row>
    <row r="11776" spans="1:29" ht="15" customHeight="1" x14ac:dyDescent="0.25">
      <c r="A11776" s="342"/>
      <c r="B11776" s="417"/>
      <c r="C11776" s="418"/>
      <c r="S11776" s="367"/>
      <c r="T11776" s="367"/>
      <c r="U11776" s="368"/>
      <c r="V11776" s="1"/>
      <c r="W11776" s="1"/>
      <c r="X11776" s="1"/>
      <c r="Y11776" s="1"/>
      <c r="Z11776" s="1"/>
      <c r="AA11776" s="1"/>
      <c r="AB11776" s="1"/>
      <c r="AC11776" s="1"/>
    </row>
    <row r="11777" spans="1:29" ht="15" customHeight="1" x14ac:dyDescent="0.25">
      <c r="A11777" s="342"/>
      <c r="B11777" s="417"/>
      <c r="C11777" s="418"/>
      <c r="S11777" s="367"/>
      <c r="T11777" s="367"/>
      <c r="U11777" s="368"/>
      <c r="V11777" s="1"/>
      <c r="W11777" s="1"/>
      <c r="X11777" s="1"/>
      <c r="Y11777" s="1"/>
      <c r="Z11777" s="1"/>
      <c r="AA11777" s="1"/>
      <c r="AB11777" s="1"/>
      <c r="AC11777" s="1"/>
    </row>
    <row r="11778" spans="1:29" ht="15" customHeight="1" x14ac:dyDescent="0.25">
      <c r="A11778" s="342"/>
      <c r="B11778" s="417"/>
      <c r="C11778" s="418"/>
      <c r="S11778" s="367"/>
      <c r="T11778" s="367"/>
      <c r="U11778" s="368"/>
      <c r="V11778" s="1"/>
      <c r="W11778" s="1"/>
      <c r="X11778" s="1"/>
      <c r="Y11778" s="1"/>
      <c r="Z11778" s="1"/>
      <c r="AA11778" s="1"/>
      <c r="AB11778" s="1"/>
      <c r="AC11778" s="1"/>
    </row>
    <row r="11779" spans="1:29" ht="15" customHeight="1" x14ac:dyDescent="0.25">
      <c r="A11779" s="342"/>
      <c r="B11779" s="417"/>
      <c r="C11779" s="418"/>
      <c r="S11779" s="367"/>
      <c r="T11779" s="367"/>
      <c r="U11779" s="368"/>
      <c r="V11779" s="1"/>
      <c r="W11779" s="1"/>
      <c r="X11779" s="1"/>
      <c r="Y11779" s="1"/>
      <c r="Z11779" s="1"/>
      <c r="AA11779" s="1"/>
      <c r="AB11779" s="1"/>
      <c r="AC11779" s="1"/>
    </row>
    <row r="11780" spans="1:29" ht="15" customHeight="1" x14ac:dyDescent="0.25">
      <c r="A11780" s="342"/>
      <c r="B11780" s="417"/>
      <c r="C11780" s="418"/>
      <c r="S11780" s="367"/>
      <c r="T11780" s="367"/>
      <c r="U11780" s="368"/>
      <c r="V11780" s="1"/>
      <c r="W11780" s="1"/>
      <c r="X11780" s="1"/>
      <c r="Y11780" s="1"/>
      <c r="Z11780" s="1"/>
      <c r="AA11780" s="1"/>
      <c r="AB11780" s="1"/>
      <c r="AC11780" s="1"/>
    </row>
    <row r="11781" spans="1:29" ht="15" customHeight="1" x14ac:dyDescent="0.25">
      <c r="A11781" s="342"/>
      <c r="B11781" s="417"/>
      <c r="C11781" s="418"/>
      <c r="S11781" s="367"/>
      <c r="T11781" s="367"/>
      <c r="U11781" s="368"/>
      <c r="V11781" s="1"/>
      <c r="W11781" s="1"/>
      <c r="X11781" s="1"/>
      <c r="Y11781" s="1"/>
      <c r="Z11781" s="1"/>
      <c r="AA11781" s="1"/>
      <c r="AB11781" s="1"/>
      <c r="AC11781" s="1"/>
    </row>
    <row r="11782" spans="1:29" ht="15" customHeight="1" x14ac:dyDescent="0.25">
      <c r="A11782" s="342"/>
      <c r="B11782" s="417"/>
      <c r="C11782" s="418"/>
      <c r="S11782" s="367"/>
      <c r="T11782" s="367"/>
      <c r="U11782" s="368"/>
      <c r="V11782" s="1"/>
      <c r="W11782" s="1"/>
      <c r="X11782" s="1"/>
      <c r="Y11782" s="1"/>
      <c r="Z11782" s="1"/>
      <c r="AA11782" s="1"/>
      <c r="AB11782" s="1"/>
      <c r="AC11782" s="1"/>
    </row>
    <row r="11783" spans="1:29" ht="15" customHeight="1" x14ac:dyDescent="0.25">
      <c r="A11783" s="342"/>
      <c r="B11783" s="417"/>
      <c r="C11783" s="418"/>
      <c r="S11783" s="367"/>
      <c r="T11783" s="367"/>
      <c r="U11783" s="368"/>
      <c r="V11783" s="1"/>
      <c r="W11783" s="1"/>
      <c r="X11783" s="1"/>
      <c r="Y11783" s="1"/>
      <c r="Z11783" s="1"/>
      <c r="AA11783" s="1"/>
      <c r="AB11783" s="1"/>
      <c r="AC11783" s="1"/>
    </row>
    <row r="11784" spans="1:29" ht="15" customHeight="1" x14ac:dyDescent="0.25">
      <c r="A11784" s="342"/>
      <c r="B11784" s="417"/>
      <c r="C11784" s="418"/>
      <c r="S11784" s="367"/>
      <c r="T11784" s="367"/>
      <c r="U11784" s="368"/>
      <c r="V11784" s="1"/>
      <c r="W11784" s="1"/>
      <c r="X11784" s="1"/>
      <c r="Y11784" s="1"/>
      <c r="Z11784" s="1"/>
      <c r="AA11784" s="1"/>
      <c r="AB11784" s="1"/>
      <c r="AC11784" s="1"/>
    </row>
    <row r="11785" spans="1:29" ht="15" customHeight="1" x14ac:dyDescent="0.25">
      <c r="A11785" s="342"/>
      <c r="B11785" s="417"/>
      <c r="C11785" s="418"/>
      <c r="S11785" s="367"/>
      <c r="T11785" s="367"/>
      <c r="U11785" s="368"/>
      <c r="V11785" s="1"/>
      <c r="W11785" s="1"/>
      <c r="X11785" s="1"/>
      <c r="Y11785" s="1"/>
      <c r="Z11785" s="1"/>
      <c r="AA11785" s="1"/>
      <c r="AB11785" s="1"/>
      <c r="AC11785" s="1"/>
    </row>
    <row r="11786" spans="1:29" ht="15" customHeight="1" x14ac:dyDescent="0.25">
      <c r="A11786" s="342"/>
      <c r="B11786" s="417"/>
      <c r="C11786" s="418"/>
      <c r="S11786" s="367"/>
      <c r="T11786" s="367"/>
      <c r="U11786" s="368"/>
      <c r="V11786" s="1"/>
      <c r="W11786" s="1"/>
      <c r="X11786" s="1"/>
      <c r="Y11786" s="1"/>
      <c r="Z11786" s="1"/>
      <c r="AA11786" s="1"/>
      <c r="AB11786" s="1"/>
      <c r="AC11786" s="1"/>
    </row>
    <row r="11787" spans="1:29" ht="15" customHeight="1" x14ac:dyDescent="0.25">
      <c r="A11787" s="342"/>
      <c r="B11787" s="417"/>
      <c r="C11787" s="418"/>
      <c r="S11787" s="367"/>
      <c r="T11787" s="367"/>
      <c r="U11787" s="368"/>
      <c r="V11787" s="1"/>
      <c r="W11787" s="1"/>
      <c r="X11787" s="1"/>
      <c r="Y11787" s="1"/>
      <c r="Z11787" s="1"/>
      <c r="AA11787" s="1"/>
      <c r="AB11787" s="1"/>
      <c r="AC11787" s="1"/>
    </row>
    <row r="11788" spans="1:29" ht="15" customHeight="1" x14ac:dyDescent="0.25">
      <c r="A11788" s="342"/>
      <c r="B11788" s="417"/>
      <c r="C11788" s="418"/>
      <c r="S11788" s="367"/>
      <c r="T11788" s="367"/>
      <c r="U11788" s="368"/>
      <c r="V11788" s="1"/>
      <c r="W11788" s="1"/>
      <c r="X11788" s="1"/>
      <c r="Y11788" s="1"/>
      <c r="Z11788" s="1"/>
      <c r="AA11788" s="1"/>
      <c r="AB11788" s="1"/>
      <c r="AC11788" s="1"/>
    </row>
    <row r="11789" spans="1:29" ht="15" customHeight="1" x14ac:dyDescent="0.25">
      <c r="A11789" s="342"/>
      <c r="B11789" s="417"/>
      <c r="C11789" s="418"/>
      <c r="S11789" s="367"/>
      <c r="T11789" s="367"/>
      <c r="U11789" s="368"/>
      <c r="V11789" s="1"/>
      <c r="W11789" s="1"/>
      <c r="X11789" s="1"/>
      <c r="Y11789" s="1"/>
      <c r="Z11789" s="1"/>
      <c r="AA11789" s="1"/>
      <c r="AB11789" s="1"/>
      <c r="AC11789" s="1"/>
    </row>
    <row r="11790" spans="1:29" ht="15" customHeight="1" x14ac:dyDescent="0.25">
      <c r="A11790" s="342"/>
      <c r="B11790" s="417"/>
      <c r="C11790" s="418"/>
      <c r="S11790" s="367"/>
      <c r="T11790" s="367"/>
      <c r="U11790" s="368"/>
      <c r="V11790" s="1"/>
      <c r="W11790" s="1"/>
      <c r="X11790" s="1"/>
      <c r="Y11790" s="1"/>
      <c r="Z11790" s="1"/>
      <c r="AA11790" s="1"/>
      <c r="AB11790" s="1"/>
      <c r="AC11790" s="1"/>
    </row>
    <row r="11791" spans="1:29" ht="15" customHeight="1" x14ac:dyDescent="0.25">
      <c r="A11791" s="342"/>
      <c r="B11791" s="417"/>
      <c r="C11791" s="418"/>
      <c r="S11791" s="367"/>
      <c r="T11791" s="367"/>
      <c r="U11791" s="368"/>
      <c r="V11791" s="1"/>
      <c r="W11791" s="1"/>
      <c r="X11791" s="1"/>
      <c r="Y11791" s="1"/>
      <c r="Z11791" s="1"/>
      <c r="AA11791" s="1"/>
      <c r="AB11791" s="1"/>
      <c r="AC11791" s="1"/>
    </row>
    <row r="11792" spans="1:29" ht="15" customHeight="1" x14ac:dyDescent="0.25">
      <c r="A11792" s="342"/>
      <c r="B11792" s="417"/>
      <c r="C11792" s="418"/>
      <c r="S11792" s="367"/>
      <c r="T11792" s="367"/>
      <c r="U11792" s="368"/>
      <c r="V11792" s="1"/>
      <c r="W11792" s="1"/>
      <c r="X11792" s="1"/>
      <c r="Y11792" s="1"/>
      <c r="Z11792" s="1"/>
      <c r="AA11792" s="1"/>
      <c r="AB11792" s="1"/>
      <c r="AC11792" s="1"/>
    </row>
    <row r="11793" spans="1:29" ht="15" customHeight="1" x14ac:dyDescent="0.25">
      <c r="A11793" s="342"/>
      <c r="B11793" s="417"/>
      <c r="C11793" s="418"/>
      <c r="S11793" s="367"/>
      <c r="T11793" s="367"/>
      <c r="U11793" s="368"/>
      <c r="V11793" s="1"/>
      <c r="W11793" s="1"/>
      <c r="X11793" s="1"/>
      <c r="Y11793" s="1"/>
      <c r="Z11793" s="1"/>
      <c r="AA11793" s="1"/>
      <c r="AB11793" s="1"/>
      <c r="AC11793" s="1"/>
    </row>
    <row r="11794" spans="1:29" ht="15" customHeight="1" x14ac:dyDescent="0.25">
      <c r="A11794" s="342"/>
      <c r="B11794" s="417"/>
      <c r="C11794" s="418"/>
      <c r="S11794" s="367"/>
      <c r="T11794" s="367"/>
      <c r="U11794" s="368"/>
      <c r="V11794" s="1"/>
      <c r="W11794" s="1"/>
      <c r="X11794" s="1"/>
      <c r="Y11794" s="1"/>
      <c r="Z11794" s="1"/>
      <c r="AA11794" s="1"/>
      <c r="AB11794" s="1"/>
      <c r="AC11794" s="1"/>
    </row>
    <row r="11795" spans="1:29" ht="15" customHeight="1" x14ac:dyDescent="0.25">
      <c r="A11795" s="342"/>
      <c r="B11795" s="417"/>
      <c r="C11795" s="418"/>
      <c r="S11795" s="367"/>
      <c r="T11795" s="367"/>
      <c r="U11795" s="368"/>
      <c r="V11795" s="1"/>
      <c r="W11795" s="1"/>
      <c r="X11795" s="1"/>
      <c r="Y11795" s="1"/>
      <c r="Z11795" s="1"/>
      <c r="AA11795" s="1"/>
      <c r="AB11795" s="1"/>
      <c r="AC11795" s="1"/>
    </row>
    <row r="11796" spans="1:29" ht="15" customHeight="1" x14ac:dyDescent="0.25">
      <c r="A11796" s="342"/>
      <c r="B11796" s="417"/>
      <c r="C11796" s="418"/>
      <c r="S11796" s="367"/>
      <c r="T11796" s="367"/>
      <c r="U11796" s="368"/>
      <c r="V11796" s="1"/>
      <c r="W11796" s="1"/>
      <c r="X11796" s="1"/>
      <c r="Y11796" s="1"/>
      <c r="Z11796" s="1"/>
      <c r="AA11796" s="1"/>
      <c r="AB11796" s="1"/>
      <c r="AC11796" s="1"/>
    </row>
    <row r="11797" spans="1:29" ht="15" customHeight="1" x14ac:dyDescent="0.25">
      <c r="A11797" s="342"/>
      <c r="B11797" s="417"/>
      <c r="C11797" s="418"/>
      <c r="S11797" s="367"/>
      <c r="T11797" s="367"/>
      <c r="U11797" s="368"/>
      <c r="V11797" s="1"/>
      <c r="W11797" s="1"/>
      <c r="X11797" s="1"/>
      <c r="Y11797" s="1"/>
      <c r="Z11797" s="1"/>
      <c r="AA11797" s="1"/>
      <c r="AB11797" s="1"/>
      <c r="AC11797" s="1"/>
    </row>
    <row r="11798" spans="1:29" ht="15" customHeight="1" x14ac:dyDescent="0.25">
      <c r="A11798" s="342"/>
      <c r="B11798" s="417"/>
      <c r="C11798" s="418"/>
      <c r="S11798" s="367"/>
      <c r="T11798" s="367"/>
      <c r="U11798" s="368"/>
      <c r="V11798" s="1"/>
      <c r="W11798" s="1"/>
      <c r="X11798" s="1"/>
      <c r="Y11798" s="1"/>
      <c r="Z11798" s="1"/>
      <c r="AA11798" s="1"/>
      <c r="AB11798" s="1"/>
      <c r="AC11798" s="1"/>
    </row>
    <row r="11799" spans="1:29" ht="15" customHeight="1" x14ac:dyDescent="0.25">
      <c r="A11799" s="342"/>
      <c r="B11799" s="417"/>
      <c r="C11799" s="418"/>
      <c r="S11799" s="367"/>
      <c r="T11799" s="367"/>
      <c r="U11799" s="368"/>
      <c r="V11799" s="1"/>
      <c r="W11799" s="1"/>
      <c r="X11799" s="1"/>
      <c r="Y11799" s="1"/>
      <c r="Z11799" s="1"/>
      <c r="AA11799" s="1"/>
      <c r="AB11799" s="1"/>
      <c r="AC11799" s="1"/>
    </row>
    <row r="11800" spans="1:29" ht="15" customHeight="1" x14ac:dyDescent="0.25">
      <c r="A11800" s="342"/>
      <c r="B11800" s="417"/>
      <c r="C11800" s="418"/>
      <c r="S11800" s="367"/>
      <c r="T11800" s="367"/>
      <c r="U11800" s="368"/>
      <c r="V11800" s="1"/>
      <c r="W11800" s="1"/>
      <c r="X11800" s="1"/>
      <c r="Y11800" s="1"/>
      <c r="Z11800" s="1"/>
      <c r="AA11800" s="1"/>
      <c r="AB11800" s="1"/>
      <c r="AC11800" s="1"/>
    </row>
    <row r="11801" spans="1:29" ht="15" customHeight="1" x14ac:dyDescent="0.25">
      <c r="A11801" s="342"/>
      <c r="B11801" s="417"/>
      <c r="C11801" s="418"/>
      <c r="S11801" s="367"/>
      <c r="T11801" s="367"/>
      <c r="U11801" s="368"/>
      <c r="V11801" s="1"/>
      <c r="W11801" s="1"/>
      <c r="X11801" s="1"/>
      <c r="Y11801" s="1"/>
      <c r="Z11801" s="1"/>
      <c r="AA11801" s="1"/>
      <c r="AB11801" s="1"/>
      <c r="AC11801" s="1"/>
    </row>
    <row r="11802" spans="1:29" ht="15" customHeight="1" x14ac:dyDescent="0.25">
      <c r="A11802" s="342"/>
      <c r="B11802" s="417"/>
      <c r="C11802" s="418"/>
      <c r="S11802" s="367"/>
      <c r="T11802" s="367"/>
      <c r="U11802" s="368"/>
      <c r="V11802" s="1"/>
      <c r="W11802" s="1"/>
      <c r="X11802" s="1"/>
      <c r="Y11802" s="1"/>
      <c r="Z11802" s="1"/>
      <c r="AA11802" s="1"/>
      <c r="AB11802" s="1"/>
      <c r="AC11802" s="1"/>
    </row>
    <row r="11803" spans="1:29" ht="15" customHeight="1" x14ac:dyDescent="0.25">
      <c r="A11803" s="342"/>
      <c r="B11803" s="417"/>
      <c r="C11803" s="418"/>
      <c r="S11803" s="367"/>
      <c r="T11803" s="367"/>
      <c r="U11803" s="368"/>
      <c r="V11803" s="1"/>
      <c r="W11803" s="1"/>
      <c r="X11803" s="1"/>
      <c r="Y11803" s="1"/>
      <c r="Z11803" s="1"/>
      <c r="AA11803" s="1"/>
      <c r="AB11803" s="1"/>
      <c r="AC11803" s="1"/>
    </row>
    <row r="11804" spans="1:29" ht="15" customHeight="1" x14ac:dyDescent="0.25">
      <c r="A11804" s="342"/>
      <c r="B11804" s="417"/>
      <c r="C11804" s="418"/>
      <c r="S11804" s="367"/>
      <c r="T11804" s="367"/>
      <c r="U11804" s="368"/>
      <c r="V11804" s="1"/>
      <c r="W11804" s="1"/>
      <c r="X11804" s="1"/>
      <c r="Y11804" s="1"/>
      <c r="Z11804" s="1"/>
      <c r="AA11804" s="1"/>
      <c r="AB11804" s="1"/>
      <c r="AC11804" s="1"/>
    </row>
    <row r="11805" spans="1:29" ht="15" customHeight="1" x14ac:dyDescent="0.25">
      <c r="A11805" s="342"/>
      <c r="B11805" s="417"/>
      <c r="C11805" s="418"/>
      <c r="S11805" s="367"/>
      <c r="T11805" s="367"/>
      <c r="U11805" s="368"/>
      <c r="V11805" s="1"/>
      <c r="W11805" s="1"/>
      <c r="X11805" s="1"/>
      <c r="Y11805" s="1"/>
      <c r="Z11805" s="1"/>
      <c r="AA11805" s="1"/>
      <c r="AB11805" s="1"/>
      <c r="AC11805" s="1"/>
    </row>
    <row r="11806" spans="1:29" ht="15" customHeight="1" x14ac:dyDescent="0.25">
      <c r="A11806" s="342"/>
      <c r="B11806" s="417"/>
      <c r="C11806" s="418"/>
      <c r="S11806" s="367"/>
      <c r="T11806" s="367"/>
      <c r="U11806" s="368"/>
      <c r="V11806" s="1"/>
      <c r="W11806" s="1"/>
      <c r="X11806" s="1"/>
      <c r="Y11806" s="1"/>
      <c r="Z11806" s="1"/>
      <c r="AA11806" s="1"/>
      <c r="AB11806" s="1"/>
      <c r="AC11806" s="1"/>
    </row>
    <row r="11807" spans="1:29" ht="15" customHeight="1" x14ac:dyDescent="0.25">
      <c r="A11807" s="342"/>
      <c r="B11807" s="417"/>
      <c r="C11807" s="418"/>
      <c r="S11807" s="367"/>
      <c r="T11807" s="367"/>
      <c r="U11807" s="368"/>
      <c r="V11807" s="1"/>
      <c r="W11807" s="1"/>
      <c r="X11807" s="1"/>
      <c r="Y11807" s="1"/>
      <c r="Z11807" s="1"/>
      <c r="AA11807" s="1"/>
      <c r="AB11807" s="1"/>
      <c r="AC11807" s="1"/>
    </row>
    <row r="11808" spans="1:29" ht="15" customHeight="1" x14ac:dyDescent="0.25">
      <c r="A11808" s="342"/>
      <c r="B11808" s="417"/>
      <c r="C11808" s="418"/>
      <c r="S11808" s="367"/>
      <c r="T11808" s="367"/>
      <c r="U11808" s="368"/>
      <c r="V11808" s="1"/>
      <c r="W11808" s="1"/>
      <c r="X11808" s="1"/>
      <c r="Y11808" s="1"/>
      <c r="Z11808" s="1"/>
      <c r="AA11808" s="1"/>
      <c r="AB11808" s="1"/>
      <c r="AC11808" s="1"/>
    </row>
    <row r="11809" spans="1:29" ht="15" customHeight="1" x14ac:dyDescent="0.25">
      <c r="A11809" s="342"/>
      <c r="B11809" s="417"/>
      <c r="C11809" s="418"/>
      <c r="S11809" s="367"/>
      <c r="T11809" s="367"/>
      <c r="U11809" s="368"/>
      <c r="V11809" s="1"/>
      <c r="W11809" s="1"/>
      <c r="X11809" s="1"/>
      <c r="Y11809" s="1"/>
      <c r="Z11809" s="1"/>
      <c r="AA11809" s="1"/>
      <c r="AB11809" s="1"/>
      <c r="AC11809" s="1"/>
    </row>
    <row r="11810" spans="1:29" ht="15" customHeight="1" x14ac:dyDescent="0.25">
      <c r="A11810" s="342"/>
      <c r="B11810" s="417"/>
      <c r="C11810" s="418"/>
      <c r="S11810" s="367"/>
      <c r="T11810" s="367"/>
      <c r="U11810" s="368"/>
      <c r="V11810" s="1"/>
      <c r="W11810" s="1"/>
      <c r="X11810" s="1"/>
      <c r="Y11810" s="1"/>
      <c r="Z11810" s="1"/>
      <c r="AA11810" s="1"/>
      <c r="AB11810" s="1"/>
      <c r="AC11810" s="1"/>
    </row>
    <row r="11811" spans="1:29" ht="15" customHeight="1" x14ac:dyDescent="0.25">
      <c r="A11811" s="342"/>
      <c r="B11811" s="417"/>
      <c r="C11811" s="418"/>
      <c r="S11811" s="367"/>
      <c r="T11811" s="367"/>
      <c r="U11811" s="368"/>
      <c r="V11811" s="1"/>
      <c r="W11811" s="1"/>
      <c r="X11811" s="1"/>
      <c r="Y11811" s="1"/>
      <c r="Z11811" s="1"/>
      <c r="AA11811" s="1"/>
      <c r="AB11811" s="1"/>
      <c r="AC11811" s="1"/>
    </row>
    <row r="11812" spans="1:29" ht="15" customHeight="1" x14ac:dyDescent="0.25">
      <c r="A11812" s="342"/>
      <c r="B11812" s="417"/>
      <c r="C11812" s="418"/>
      <c r="S11812" s="367"/>
      <c r="T11812" s="367"/>
      <c r="U11812" s="368"/>
      <c r="V11812" s="1"/>
      <c r="W11812" s="1"/>
      <c r="X11812" s="1"/>
      <c r="Y11812" s="1"/>
      <c r="Z11812" s="1"/>
      <c r="AA11812" s="1"/>
      <c r="AB11812" s="1"/>
      <c r="AC11812" s="1"/>
    </row>
    <row r="11813" spans="1:29" ht="15" customHeight="1" x14ac:dyDescent="0.25">
      <c r="A11813" s="342"/>
      <c r="B11813" s="417"/>
      <c r="C11813" s="418"/>
      <c r="S11813" s="367"/>
      <c r="T11813" s="367"/>
      <c r="U11813" s="368"/>
      <c r="V11813" s="1"/>
      <c r="W11813" s="1"/>
      <c r="X11813" s="1"/>
      <c r="Y11813" s="1"/>
      <c r="Z11813" s="1"/>
      <c r="AA11813" s="1"/>
      <c r="AB11813" s="1"/>
      <c r="AC11813" s="1"/>
    </row>
    <row r="11814" spans="1:29" ht="15" customHeight="1" x14ac:dyDescent="0.25">
      <c r="A11814" s="342"/>
      <c r="B11814" s="417"/>
      <c r="C11814" s="418"/>
      <c r="S11814" s="367"/>
      <c r="T11814" s="367"/>
      <c r="U11814" s="368"/>
      <c r="V11814" s="1"/>
      <c r="W11814" s="1"/>
      <c r="X11814" s="1"/>
      <c r="Y11814" s="1"/>
      <c r="Z11814" s="1"/>
      <c r="AA11814" s="1"/>
      <c r="AB11814" s="1"/>
      <c r="AC11814" s="1"/>
    </row>
    <row r="11815" spans="1:29" ht="15" customHeight="1" x14ac:dyDescent="0.25">
      <c r="A11815" s="342"/>
      <c r="B11815" s="417"/>
      <c r="C11815" s="418"/>
      <c r="S11815" s="367"/>
      <c r="T11815" s="367"/>
      <c r="U11815" s="368"/>
      <c r="V11815" s="1"/>
      <c r="W11815" s="1"/>
      <c r="X11815" s="1"/>
      <c r="Y11815" s="1"/>
      <c r="Z11815" s="1"/>
      <c r="AA11815" s="1"/>
      <c r="AB11815" s="1"/>
      <c r="AC11815" s="1"/>
    </row>
    <row r="11816" spans="1:29" ht="15" customHeight="1" x14ac:dyDescent="0.25">
      <c r="A11816" s="342"/>
      <c r="B11816" s="417"/>
      <c r="C11816" s="418"/>
      <c r="S11816" s="367"/>
      <c r="T11816" s="367"/>
      <c r="U11816" s="368"/>
      <c r="V11816" s="1"/>
      <c r="W11816" s="1"/>
      <c r="X11816" s="1"/>
      <c r="Y11816" s="1"/>
      <c r="Z11816" s="1"/>
      <c r="AA11816" s="1"/>
      <c r="AB11816" s="1"/>
      <c r="AC11816" s="1"/>
    </row>
    <row r="11817" spans="1:29" ht="15" customHeight="1" x14ac:dyDescent="0.25">
      <c r="A11817" s="342"/>
      <c r="B11817" s="417"/>
      <c r="C11817" s="418"/>
      <c r="S11817" s="367"/>
      <c r="T11817" s="367"/>
      <c r="U11817" s="368"/>
      <c r="V11817" s="1"/>
      <c r="W11817" s="1"/>
      <c r="X11817" s="1"/>
      <c r="Y11817" s="1"/>
      <c r="Z11817" s="1"/>
      <c r="AA11817" s="1"/>
      <c r="AB11817" s="1"/>
      <c r="AC11817" s="1"/>
    </row>
    <row r="11818" spans="1:29" ht="15" customHeight="1" x14ac:dyDescent="0.25">
      <c r="A11818" s="342"/>
      <c r="B11818" s="417"/>
      <c r="C11818" s="418"/>
      <c r="S11818" s="367"/>
      <c r="T11818" s="367"/>
      <c r="U11818" s="368"/>
      <c r="V11818" s="1"/>
      <c r="W11818" s="1"/>
      <c r="X11818" s="1"/>
      <c r="Y11818" s="1"/>
      <c r="Z11818" s="1"/>
      <c r="AA11818" s="1"/>
      <c r="AB11818" s="1"/>
      <c r="AC11818" s="1"/>
    </row>
    <row r="11819" spans="1:29" ht="15" customHeight="1" x14ac:dyDescent="0.25">
      <c r="A11819" s="342"/>
      <c r="B11819" s="417"/>
      <c r="C11819" s="418"/>
      <c r="S11819" s="367"/>
      <c r="T11819" s="367"/>
      <c r="U11819" s="368"/>
      <c r="V11819" s="1"/>
      <c r="W11819" s="1"/>
      <c r="X11819" s="1"/>
      <c r="Y11819" s="1"/>
      <c r="Z11819" s="1"/>
      <c r="AA11819" s="1"/>
      <c r="AB11819" s="1"/>
      <c r="AC11819" s="1"/>
    </row>
    <row r="11820" spans="1:29" ht="15" customHeight="1" x14ac:dyDescent="0.25">
      <c r="A11820" s="342"/>
      <c r="B11820" s="417"/>
      <c r="C11820" s="418"/>
      <c r="S11820" s="367"/>
      <c r="T11820" s="367"/>
      <c r="U11820" s="368"/>
      <c r="V11820" s="1"/>
      <c r="W11820" s="1"/>
      <c r="X11820" s="1"/>
      <c r="Y11820" s="1"/>
      <c r="Z11820" s="1"/>
      <c r="AA11820" s="1"/>
      <c r="AB11820" s="1"/>
      <c r="AC11820" s="1"/>
    </row>
    <row r="11821" spans="1:29" ht="15" customHeight="1" x14ac:dyDescent="0.25">
      <c r="A11821" s="342"/>
      <c r="B11821" s="417"/>
      <c r="C11821" s="418"/>
      <c r="S11821" s="367"/>
      <c r="T11821" s="367"/>
      <c r="U11821" s="368"/>
      <c r="V11821" s="1"/>
      <c r="W11821" s="1"/>
      <c r="X11821" s="1"/>
      <c r="Y11821" s="1"/>
      <c r="Z11821" s="1"/>
      <c r="AA11821" s="1"/>
      <c r="AB11821" s="1"/>
      <c r="AC11821" s="1"/>
    </row>
    <row r="11822" spans="1:29" ht="15" customHeight="1" x14ac:dyDescent="0.25">
      <c r="A11822" s="342"/>
      <c r="B11822" s="417"/>
      <c r="C11822" s="418"/>
      <c r="S11822" s="367"/>
      <c r="T11822" s="367"/>
      <c r="U11822" s="368"/>
      <c r="V11822" s="1"/>
      <c r="W11822" s="1"/>
      <c r="X11822" s="1"/>
      <c r="Y11822" s="1"/>
      <c r="Z11822" s="1"/>
      <c r="AA11822" s="1"/>
      <c r="AB11822" s="1"/>
      <c r="AC11822" s="1"/>
    </row>
    <row r="11823" spans="1:29" ht="15" customHeight="1" x14ac:dyDescent="0.25">
      <c r="A11823" s="342"/>
      <c r="B11823" s="417"/>
      <c r="C11823" s="418"/>
      <c r="S11823" s="367"/>
      <c r="T11823" s="367"/>
      <c r="U11823" s="368"/>
      <c r="V11823" s="1"/>
      <c r="W11823" s="1"/>
      <c r="X11823" s="1"/>
      <c r="Y11823" s="1"/>
      <c r="Z11823" s="1"/>
      <c r="AA11823" s="1"/>
      <c r="AB11823" s="1"/>
      <c r="AC11823" s="1"/>
    </row>
    <row r="11824" spans="1:29" ht="15" customHeight="1" x14ac:dyDescent="0.25">
      <c r="A11824" s="342"/>
      <c r="B11824" s="417"/>
      <c r="C11824" s="418"/>
      <c r="S11824" s="367"/>
      <c r="T11824" s="367"/>
      <c r="U11824" s="368"/>
      <c r="V11824" s="1"/>
      <c r="W11824" s="1"/>
      <c r="X11824" s="1"/>
      <c r="Y11824" s="1"/>
      <c r="Z11824" s="1"/>
      <c r="AA11824" s="1"/>
      <c r="AB11824" s="1"/>
      <c r="AC11824" s="1"/>
    </row>
    <row r="11825" spans="1:29" ht="15" customHeight="1" x14ac:dyDescent="0.25">
      <c r="A11825" s="342"/>
      <c r="B11825" s="417"/>
      <c r="C11825" s="418"/>
      <c r="S11825" s="367"/>
      <c r="T11825" s="367"/>
      <c r="U11825" s="368"/>
      <c r="V11825" s="1"/>
      <c r="W11825" s="1"/>
      <c r="X11825" s="1"/>
      <c r="Y11825" s="1"/>
      <c r="Z11825" s="1"/>
      <c r="AA11825" s="1"/>
      <c r="AB11825" s="1"/>
      <c r="AC11825" s="1"/>
    </row>
    <row r="11826" spans="1:29" ht="15" customHeight="1" x14ac:dyDescent="0.25">
      <c r="A11826" s="342"/>
      <c r="B11826" s="417"/>
      <c r="C11826" s="418"/>
      <c r="S11826" s="367"/>
      <c r="T11826" s="367"/>
      <c r="U11826" s="368"/>
      <c r="V11826" s="1"/>
      <c r="W11826" s="1"/>
      <c r="X11826" s="1"/>
      <c r="Y11826" s="1"/>
      <c r="Z11826" s="1"/>
      <c r="AA11826" s="1"/>
      <c r="AB11826" s="1"/>
      <c r="AC11826" s="1"/>
    </row>
    <row r="11827" spans="1:29" ht="15" customHeight="1" x14ac:dyDescent="0.25">
      <c r="A11827" s="342"/>
      <c r="B11827" s="417"/>
      <c r="C11827" s="418"/>
      <c r="S11827" s="367"/>
      <c r="T11827" s="367"/>
      <c r="U11827" s="368"/>
      <c r="V11827" s="1"/>
      <c r="W11827" s="1"/>
      <c r="X11827" s="1"/>
      <c r="Y11827" s="1"/>
      <c r="Z11827" s="1"/>
      <c r="AA11827" s="1"/>
      <c r="AB11827" s="1"/>
      <c r="AC11827" s="1"/>
    </row>
    <row r="11828" spans="1:29" ht="15" customHeight="1" x14ac:dyDescent="0.25">
      <c r="A11828" s="342"/>
      <c r="B11828" s="417"/>
      <c r="C11828" s="418"/>
      <c r="S11828" s="367"/>
      <c r="T11828" s="367"/>
      <c r="U11828" s="368"/>
      <c r="V11828" s="1"/>
      <c r="W11828" s="1"/>
      <c r="X11828" s="1"/>
      <c r="Y11828" s="1"/>
      <c r="Z11828" s="1"/>
      <c r="AA11828" s="1"/>
      <c r="AB11828" s="1"/>
      <c r="AC11828" s="1"/>
    </row>
    <row r="11829" spans="1:29" ht="15" customHeight="1" x14ac:dyDescent="0.25">
      <c r="A11829" s="342"/>
      <c r="B11829" s="417"/>
      <c r="C11829" s="418"/>
      <c r="S11829" s="367"/>
      <c r="T11829" s="367"/>
      <c r="U11829" s="368"/>
      <c r="V11829" s="1"/>
      <c r="W11829" s="1"/>
      <c r="X11829" s="1"/>
      <c r="Y11829" s="1"/>
      <c r="Z11829" s="1"/>
      <c r="AA11829" s="1"/>
      <c r="AB11829" s="1"/>
      <c r="AC11829" s="1"/>
    </row>
    <row r="11830" spans="1:29" ht="15" customHeight="1" x14ac:dyDescent="0.25">
      <c r="A11830" s="342"/>
      <c r="B11830" s="417"/>
      <c r="C11830" s="418"/>
      <c r="S11830" s="367"/>
      <c r="T11830" s="367"/>
      <c r="U11830" s="368"/>
      <c r="V11830" s="1"/>
      <c r="W11830" s="1"/>
      <c r="X11830" s="1"/>
      <c r="Y11830" s="1"/>
      <c r="Z11830" s="1"/>
      <c r="AA11830" s="1"/>
      <c r="AB11830" s="1"/>
      <c r="AC11830" s="1"/>
    </row>
    <row r="11831" spans="1:29" ht="15" customHeight="1" x14ac:dyDescent="0.25">
      <c r="A11831" s="342"/>
      <c r="B11831" s="417"/>
      <c r="C11831" s="418"/>
      <c r="S11831" s="367"/>
      <c r="T11831" s="367"/>
      <c r="U11831" s="368"/>
      <c r="V11831" s="1"/>
      <c r="W11831" s="1"/>
      <c r="X11831" s="1"/>
      <c r="Y11831" s="1"/>
      <c r="Z11831" s="1"/>
      <c r="AA11831" s="1"/>
      <c r="AB11831" s="1"/>
      <c r="AC11831" s="1"/>
    </row>
    <row r="11832" spans="1:29" ht="15" customHeight="1" x14ac:dyDescent="0.25">
      <c r="A11832" s="342"/>
      <c r="B11832" s="417"/>
      <c r="C11832" s="418"/>
      <c r="S11832" s="367"/>
      <c r="T11832" s="367"/>
      <c r="U11832" s="368"/>
      <c r="V11832" s="1"/>
      <c r="W11832" s="1"/>
      <c r="X11832" s="1"/>
      <c r="Y11832" s="1"/>
      <c r="Z11832" s="1"/>
      <c r="AA11832" s="1"/>
      <c r="AB11832" s="1"/>
      <c r="AC11832" s="1"/>
    </row>
    <row r="11833" spans="1:29" ht="15" customHeight="1" x14ac:dyDescent="0.25">
      <c r="A11833" s="342"/>
      <c r="B11833" s="417"/>
      <c r="C11833" s="418"/>
      <c r="S11833" s="367"/>
      <c r="T11833" s="367"/>
      <c r="U11833" s="368"/>
      <c r="V11833" s="1"/>
      <c r="W11833" s="1"/>
      <c r="X11833" s="1"/>
      <c r="Y11833" s="1"/>
      <c r="Z11833" s="1"/>
      <c r="AA11833" s="1"/>
      <c r="AB11833" s="1"/>
      <c r="AC11833" s="1"/>
    </row>
    <row r="11834" spans="1:29" ht="15" customHeight="1" x14ac:dyDescent="0.25">
      <c r="A11834" s="342"/>
      <c r="B11834" s="417"/>
      <c r="C11834" s="418"/>
      <c r="S11834" s="367"/>
      <c r="T11834" s="367"/>
      <c r="U11834" s="368"/>
      <c r="V11834" s="1"/>
      <c r="W11834" s="1"/>
      <c r="X11834" s="1"/>
      <c r="Y11834" s="1"/>
      <c r="Z11834" s="1"/>
      <c r="AA11834" s="1"/>
      <c r="AB11834" s="1"/>
      <c r="AC11834" s="1"/>
    </row>
    <row r="11835" spans="1:29" ht="15" customHeight="1" x14ac:dyDescent="0.25">
      <c r="A11835" s="342"/>
      <c r="B11835" s="417"/>
      <c r="C11835" s="418"/>
      <c r="S11835" s="367"/>
      <c r="T11835" s="367"/>
      <c r="U11835" s="368"/>
      <c r="V11835" s="1"/>
      <c r="W11835" s="1"/>
      <c r="X11835" s="1"/>
      <c r="Y11835" s="1"/>
      <c r="Z11835" s="1"/>
      <c r="AA11835" s="1"/>
      <c r="AB11835" s="1"/>
      <c r="AC11835" s="1"/>
    </row>
    <row r="11836" spans="1:29" ht="15" customHeight="1" x14ac:dyDescent="0.25">
      <c r="A11836" s="342"/>
      <c r="B11836" s="417"/>
      <c r="C11836" s="418"/>
      <c r="S11836" s="367"/>
      <c r="T11836" s="367"/>
      <c r="U11836" s="368"/>
      <c r="V11836" s="1"/>
      <c r="W11836" s="1"/>
      <c r="X11836" s="1"/>
      <c r="Y11836" s="1"/>
      <c r="Z11836" s="1"/>
      <c r="AA11836" s="1"/>
      <c r="AB11836" s="1"/>
      <c r="AC11836" s="1"/>
    </row>
    <row r="11837" spans="1:29" ht="15" customHeight="1" x14ac:dyDescent="0.25">
      <c r="A11837" s="342"/>
      <c r="B11837" s="417"/>
      <c r="C11837" s="418"/>
      <c r="S11837" s="367"/>
      <c r="T11837" s="367"/>
      <c r="U11837" s="368"/>
      <c r="V11837" s="1"/>
      <c r="W11837" s="1"/>
      <c r="X11837" s="1"/>
      <c r="Y11837" s="1"/>
      <c r="Z11837" s="1"/>
      <c r="AA11837" s="1"/>
      <c r="AB11837" s="1"/>
      <c r="AC11837" s="1"/>
    </row>
    <row r="11838" spans="1:29" ht="15" customHeight="1" x14ac:dyDescent="0.25">
      <c r="A11838" s="342"/>
      <c r="B11838" s="417"/>
      <c r="C11838" s="418"/>
      <c r="S11838" s="367"/>
      <c r="T11838" s="367"/>
      <c r="U11838" s="368"/>
      <c r="V11838" s="1"/>
      <c r="W11838" s="1"/>
      <c r="X11838" s="1"/>
      <c r="Y11838" s="1"/>
      <c r="Z11838" s="1"/>
      <c r="AA11838" s="1"/>
      <c r="AB11838" s="1"/>
      <c r="AC11838" s="1"/>
    </row>
    <row r="11839" spans="1:29" ht="15" customHeight="1" x14ac:dyDescent="0.25">
      <c r="A11839" s="342"/>
      <c r="B11839" s="417"/>
      <c r="C11839" s="418"/>
      <c r="S11839" s="367"/>
      <c r="T11839" s="367"/>
      <c r="U11839" s="368"/>
      <c r="V11839" s="1"/>
      <c r="W11839" s="1"/>
      <c r="X11839" s="1"/>
      <c r="Y11839" s="1"/>
      <c r="Z11839" s="1"/>
      <c r="AA11839" s="1"/>
      <c r="AB11839" s="1"/>
      <c r="AC11839" s="1"/>
    </row>
    <row r="11840" spans="1:29" ht="15" customHeight="1" x14ac:dyDescent="0.25">
      <c r="A11840" s="342"/>
      <c r="B11840" s="417"/>
      <c r="C11840" s="418"/>
      <c r="S11840" s="367"/>
      <c r="T11840" s="367"/>
      <c r="U11840" s="368"/>
      <c r="V11840" s="1"/>
      <c r="W11840" s="1"/>
      <c r="X11840" s="1"/>
      <c r="Y11840" s="1"/>
      <c r="Z11840" s="1"/>
      <c r="AA11840" s="1"/>
      <c r="AB11840" s="1"/>
      <c r="AC11840" s="1"/>
    </row>
    <row r="11841" spans="1:29" ht="15" customHeight="1" x14ac:dyDescent="0.25">
      <c r="A11841" s="342"/>
      <c r="B11841" s="417"/>
      <c r="C11841" s="418"/>
      <c r="S11841" s="367"/>
      <c r="T11841" s="367"/>
      <c r="U11841" s="368"/>
      <c r="V11841" s="1"/>
      <c r="W11841" s="1"/>
      <c r="X11841" s="1"/>
      <c r="Y11841" s="1"/>
      <c r="Z11841" s="1"/>
      <c r="AA11841" s="1"/>
      <c r="AB11841" s="1"/>
      <c r="AC11841" s="1"/>
    </row>
    <row r="11842" spans="1:29" ht="15" customHeight="1" x14ac:dyDescent="0.25">
      <c r="A11842" s="342"/>
      <c r="B11842" s="417"/>
      <c r="C11842" s="418"/>
      <c r="S11842" s="367"/>
      <c r="T11842" s="367"/>
      <c r="U11842" s="368"/>
      <c r="V11842" s="1"/>
      <c r="W11842" s="1"/>
      <c r="X11842" s="1"/>
      <c r="Y11842" s="1"/>
      <c r="Z11842" s="1"/>
      <c r="AA11842" s="1"/>
      <c r="AB11842" s="1"/>
      <c r="AC11842" s="1"/>
    </row>
    <row r="11843" spans="1:29" ht="15" customHeight="1" x14ac:dyDescent="0.25">
      <c r="A11843" s="342"/>
      <c r="B11843" s="417"/>
      <c r="C11843" s="418"/>
      <c r="S11843" s="367"/>
      <c r="T11843" s="367"/>
      <c r="U11843" s="368"/>
      <c r="V11843" s="1"/>
      <c r="W11843" s="1"/>
      <c r="X11843" s="1"/>
      <c r="Y11843" s="1"/>
      <c r="Z11843" s="1"/>
      <c r="AA11843" s="1"/>
      <c r="AB11843" s="1"/>
      <c r="AC11843" s="1"/>
    </row>
    <row r="11844" spans="1:29" ht="15" customHeight="1" x14ac:dyDescent="0.25">
      <c r="A11844" s="342"/>
      <c r="B11844" s="417"/>
      <c r="C11844" s="418"/>
      <c r="S11844" s="367"/>
      <c r="T11844" s="367"/>
      <c r="U11844" s="368"/>
      <c r="V11844" s="1"/>
      <c r="W11844" s="1"/>
      <c r="X11844" s="1"/>
      <c r="Y11844" s="1"/>
      <c r="Z11844" s="1"/>
      <c r="AA11844" s="1"/>
      <c r="AB11844" s="1"/>
      <c r="AC11844" s="1"/>
    </row>
    <row r="11845" spans="1:29" ht="15" customHeight="1" x14ac:dyDescent="0.25">
      <c r="A11845" s="342"/>
      <c r="B11845" s="417"/>
      <c r="C11845" s="418"/>
      <c r="S11845" s="367"/>
      <c r="T11845" s="367"/>
      <c r="U11845" s="368"/>
      <c r="V11845" s="1"/>
      <c r="W11845" s="1"/>
      <c r="X11845" s="1"/>
      <c r="Y11845" s="1"/>
      <c r="Z11845" s="1"/>
      <c r="AA11845" s="1"/>
      <c r="AB11845" s="1"/>
      <c r="AC11845" s="1"/>
    </row>
    <row r="11846" spans="1:29" ht="15" customHeight="1" x14ac:dyDescent="0.25">
      <c r="A11846" s="342"/>
      <c r="B11846" s="417"/>
      <c r="C11846" s="418"/>
      <c r="S11846" s="367"/>
      <c r="T11846" s="367"/>
      <c r="U11846" s="368"/>
      <c r="V11846" s="1"/>
      <c r="W11846" s="1"/>
      <c r="X11846" s="1"/>
      <c r="Y11846" s="1"/>
      <c r="Z11846" s="1"/>
      <c r="AA11846" s="1"/>
      <c r="AB11846" s="1"/>
      <c r="AC11846" s="1"/>
    </row>
    <row r="11847" spans="1:29" ht="15" customHeight="1" x14ac:dyDescent="0.25">
      <c r="A11847" s="342"/>
      <c r="B11847" s="417"/>
      <c r="C11847" s="418"/>
      <c r="S11847" s="367"/>
      <c r="T11847" s="367"/>
      <c r="U11847" s="368"/>
      <c r="V11847" s="1"/>
      <c r="W11847" s="1"/>
      <c r="X11847" s="1"/>
      <c r="Y11847" s="1"/>
      <c r="Z11847" s="1"/>
      <c r="AA11847" s="1"/>
      <c r="AB11847" s="1"/>
      <c r="AC11847" s="1"/>
    </row>
    <row r="11848" spans="1:29" ht="15" customHeight="1" x14ac:dyDescent="0.25">
      <c r="A11848" s="342"/>
      <c r="B11848" s="417"/>
      <c r="C11848" s="418"/>
      <c r="S11848" s="367"/>
      <c r="T11848" s="367"/>
      <c r="U11848" s="368"/>
      <c r="V11848" s="1"/>
      <c r="W11848" s="1"/>
      <c r="X11848" s="1"/>
      <c r="Y11848" s="1"/>
      <c r="Z11848" s="1"/>
      <c r="AA11848" s="1"/>
      <c r="AB11848" s="1"/>
      <c r="AC11848" s="1"/>
    </row>
    <row r="11849" spans="1:29" ht="15" customHeight="1" x14ac:dyDescent="0.25">
      <c r="A11849" s="342"/>
      <c r="B11849" s="417"/>
      <c r="C11849" s="418"/>
      <c r="S11849" s="367"/>
      <c r="T11849" s="367"/>
      <c r="U11849" s="368"/>
      <c r="V11849" s="1"/>
      <c r="W11849" s="1"/>
      <c r="X11849" s="1"/>
      <c r="Y11849" s="1"/>
      <c r="Z11849" s="1"/>
      <c r="AA11849" s="1"/>
      <c r="AB11849" s="1"/>
      <c r="AC11849" s="1"/>
    </row>
    <row r="11850" spans="1:29" ht="15" customHeight="1" x14ac:dyDescent="0.25">
      <c r="A11850" s="342"/>
      <c r="B11850" s="417"/>
      <c r="C11850" s="418"/>
      <c r="S11850" s="367"/>
      <c r="T11850" s="367"/>
      <c r="U11850" s="368"/>
      <c r="V11850" s="1"/>
      <c r="W11850" s="1"/>
      <c r="X11850" s="1"/>
      <c r="Y11850" s="1"/>
      <c r="Z11850" s="1"/>
      <c r="AA11850" s="1"/>
      <c r="AB11850" s="1"/>
      <c r="AC11850" s="1"/>
    </row>
    <row r="11851" spans="1:29" ht="15" customHeight="1" x14ac:dyDescent="0.25">
      <c r="A11851" s="342"/>
      <c r="B11851" s="417"/>
      <c r="C11851" s="418"/>
      <c r="S11851" s="367"/>
      <c r="T11851" s="367"/>
      <c r="U11851" s="368"/>
      <c r="V11851" s="1"/>
      <c r="W11851" s="1"/>
      <c r="X11851" s="1"/>
      <c r="Y11851" s="1"/>
      <c r="Z11851" s="1"/>
      <c r="AA11851" s="1"/>
      <c r="AB11851" s="1"/>
      <c r="AC11851" s="1"/>
    </row>
    <row r="11852" spans="1:29" ht="15" customHeight="1" x14ac:dyDescent="0.25">
      <c r="A11852" s="342"/>
      <c r="B11852" s="417"/>
      <c r="C11852" s="418"/>
      <c r="S11852" s="367"/>
      <c r="T11852" s="367"/>
      <c r="U11852" s="368"/>
      <c r="V11852" s="1"/>
      <c r="W11852" s="1"/>
      <c r="X11852" s="1"/>
      <c r="Y11852" s="1"/>
      <c r="Z11852" s="1"/>
      <c r="AA11852" s="1"/>
      <c r="AB11852" s="1"/>
      <c r="AC11852" s="1"/>
    </row>
    <row r="11853" spans="1:29" ht="15" customHeight="1" x14ac:dyDescent="0.25">
      <c r="A11853" s="342"/>
      <c r="B11853" s="417"/>
      <c r="C11853" s="418"/>
      <c r="S11853" s="367"/>
      <c r="T11853" s="367"/>
      <c r="U11853" s="368"/>
      <c r="V11853" s="1"/>
      <c r="W11853" s="1"/>
      <c r="X11853" s="1"/>
      <c r="Y11853" s="1"/>
      <c r="Z11853" s="1"/>
      <c r="AA11853" s="1"/>
      <c r="AB11853" s="1"/>
      <c r="AC11853" s="1"/>
    </row>
    <row r="11854" spans="1:29" ht="15" customHeight="1" x14ac:dyDescent="0.25">
      <c r="A11854" s="342"/>
      <c r="B11854" s="417"/>
      <c r="C11854" s="418"/>
      <c r="S11854" s="367"/>
      <c r="T11854" s="367"/>
      <c r="U11854" s="368"/>
      <c r="V11854" s="1"/>
      <c r="W11854" s="1"/>
      <c r="X11854" s="1"/>
      <c r="Y11854" s="1"/>
      <c r="Z11854" s="1"/>
      <c r="AA11854" s="1"/>
      <c r="AB11854" s="1"/>
      <c r="AC11854" s="1"/>
    </row>
    <row r="11855" spans="1:29" ht="15" customHeight="1" x14ac:dyDescent="0.25">
      <c r="A11855" s="342"/>
      <c r="B11855" s="417"/>
      <c r="C11855" s="418"/>
      <c r="S11855" s="367"/>
      <c r="T11855" s="367"/>
      <c r="U11855" s="368"/>
      <c r="V11855" s="1"/>
      <c r="W11855" s="1"/>
      <c r="X11855" s="1"/>
      <c r="Y11855" s="1"/>
      <c r="Z11855" s="1"/>
      <c r="AA11855" s="1"/>
      <c r="AB11855" s="1"/>
      <c r="AC11855" s="1"/>
    </row>
    <row r="11856" spans="1:29" ht="15" customHeight="1" x14ac:dyDescent="0.25">
      <c r="A11856" s="342"/>
      <c r="B11856" s="417"/>
      <c r="C11856" s="418"/>
      <c r="S11856" s="367"/>
      <c r="T11856" s="367"/>
      <c r="U11856" s="368"/>
      <c r="V11856" s="1"/>
      <c r="W11856" s="1"/>
      <c r="X11856" s="1"/>
      <c r="Y11856" s="1"/>
      <c r="Z11856" s="1"/>
      <c r="AA11856" s="1"/>
      <c r="AB11856" s="1"/>
      <c r="AC11856" s="1"/>
    </row>
    <row r="11857" spans="1:29" ht="15" customHeight="1" x14ac:dyDescent="0.25">
      <c r="A11857" s="342"/>
      <c r="B11857" s="417"/>
      <c r="C11857" s="418"/>
      <c r="S11857" s="367"/>
      <c r="T11857" s="367"/>
      <c r="U11857" s="368"/>
      <c r="V11857" s="1"/>
      <c r="W11857" s="1"/>
      <c r="X11857" s="1"/>
      <c r="Y11857" s="1"/>
      <c r="Z11857" s="1"/>
      <c r="AA11857" s="1"/>
      <c r="AB11857" s="1"/>
      <c r="AC11857" s="1"/>
    </row>
    <row r="11858" spans="1:29" ht="15" customHeight="1" x14ac:dyDescent="0.25">
      <c r="A11858" s="342"/>
      <c r="B11858" s="417"/>
      <c r="C11858" s="418"/>
      <c r="S11858" s="367"/>
      <c r="T11858" s="367"/>
      <c r="U11858" s="368"/>
      <c r="V11858" s="1"/>
      <c r="W11858" s="1"/>
      <c r="X11858" s="1"/>
      <c r="Y11858" s="1"/>
      <c r="Z11858" s="1"/>
      <c r="AA11858" s="1"/>
      <c r="AB11858" s="1"/>
      <c r="AC11858" s="1"/>
    </row>
    <row r="11859" spans="1:29" ht="15" customHeight="1" x14ac:dyDescent="0.25">
      <c r="A11859" s="342"/>
      <c r="B11859" s="417"/>
      <c r="C11859" s="418"/>
      <c r="S11859" s="367"/>
      <c r="T11859" s="367"/>
      <c r="U11859" s="368"/>
      <c r="V11859" s="1"/>
      <c r="W11859" s="1"/>
      <c r="X11859" s="1"/>
      <c r="Y11859" s="1"/>
      <c r="Z11859" s="1"/>
      <c r="AA11859" s="1"/>
      <c r="AB11859" s="1"/>
      <c r="AC11859" s="1"/>
    </row>
    <row r="11860" spans="1:29" ht="15" customHeight="1" x14ac:dyDescent="0.25">
      <c r="A11860" s="342"/>
      <c r="B11860" s="417"/>
      <c r="C11860" s="418"/>
      <c r="S11860" s="367"/>
      <c r="T11860" s="367"/>
      <c r="U11860" s="368"/>
      <c r="V11860" s="1"/>
      <c r="W11860" s="1"/>
      <c r="X11860" s="1"/>
      <c r="Y11860" s="1"/>
      <c r="Z11860" s="1"/>
      <c r="AA11860" s="1"/>
      <c r="AB11860" s="1"/>
      <c r="AC11860" s="1"/>
    </row>
    <row r="11861" spans="1:29" ht="15" customHeight="1" x14ac:dyDescent="0.25">
      <c r="A11861" s="342"/>
      <c r="B11861" s="417"/>
      <c r="C11861" s="418"/>
      <c r="S11861" s="367"/>
      <c r="T11861" s="367"/>
      <c r="U11861" s="368"/>
      <c r="V11861" s="1"/>
      <c r="W11861" s="1"/>
      <c r="X11861" s="1"/>
      <c r="Y11861" s="1"/>
      <c r="Z11861" s="1"/>
      <c r="AA11861" s="1"/>
      <c r="AB11861" s="1"/>
      <c r="AC11861" s="1"/>
    </row>
    <row r="11862" spans="1:29" ht="15" customHeight="1" x14ac:dyDescent="0.25">
      <c r="A11862" s="342"/>
      <c r="B11862" s="417"/>
      <c r="C11862" s="418"/>
      <c r="S11862" s="367"/>
      <c r="T11862" s="367"/>
      <c r="U11862" s="368"/>
      <c r="V11862" s="1"/>
      <c r="W11862" s="1"/>
      <c r="X11862" s="1"/>
      <c r="Y11862" s="1"/>
      <c r="Z11862" s="1"/>
      <c r="AA11862" s="1"/>
      <c r="AB11862" s="1"/>
      <c r="AC11862" s="1"/>
    </row>
    <row r="11863" spans="1:29" ht="15" customHeight="1" x14ac:dyDescent="0.25">
      <c r="A11863" s="342"/>
      <c r="B11863" s="417"/>
      <c r="C11863" s="418"/>
      <c r="S11863" s="367"/>
      <c r="T11863" s="367"/>
      <c r="U11863" s="368"/>
      <c r="V11863" s="1"/>
      <c r="W11863" s="1"/>
      <c r="X11863" s="1"/>
      <c r="Y11863" s="1"/>
      <c r="Z11863" s="1"/>
      <c r="AA11863" s="1"/>
      <c r="AB11863" s="1"/>
      <c r="AC11863" s="1"/>
    </row>
    <row r="11864" spans="1:29" ht="15" customHeight="1" x14ac:dyDescent="0.25">
      <c r="A11864" s="342"/>
      <c r="B11864" s="417"/>
      <c r="C11864" s="418"/>
      <c r="S11864" s="367"/>
      <c r="T11864" s="367"/>
      <c r="U11864" s="368"/>
      <c r="V11864" s="1"/>
      <c r="W11864" s="1"/>
      <c r="X11864" s="1"/>
      <c r="Y11864" s="1"/>
      <c r="Z11864" s="1"/>
      <c r="AA11864" s="1"/>
      <c r="AB11864" s="1"/>
      <c r="AC11864" s="1"/>
    </row>
    <row r="11865" spans="1:29" ht="15" customHeight="1" x14ac:dyDescent="0.25">
      <c r="A11865" s="342"/>
      <c r="B11865" s="417"/>
      <c r="C11865" s="418"/>
      <c r="S11865" s="367"/>
      <c r="T11865" s="367"/>
      <c r="U11865" s="368"/>
      <c r="V11865" s="1"/>
      <c r="W11865" s="1"/>
      <c r="X11865" s="1"/>
      <c r="Y11865" s="1"/>
      <c r="Z11865" s="1"/>
      <c r="AA11865" s="1"/>
      <c r="AB11865" s="1"/>
      <c r="AC11865" s="1"/>
    </row>
    <row r="11866" spans="1:29" ht="15" customHeight="1" x14ac:dyDescent="0.25">
      <c r="A11866" s="342"/>
      <c r="B11866" s="417"/>
      <c r="C11866" s="418"/>
      <c r="S11866" s="367"/>
      <c r="T11866" s="367"/>
      <c r="U11866" s="368"/>
      <c r="V11866" s="1"/>
      <c r="W11866" s="1"/>
      <c r="X11866" s="1"/>
      <c r="Y11866" s="1"/>
      <c r="Z11866" s="1"/>
      <c r="AA11866" s="1"/>
      <c r="AB11866" s="1"/>
      <c r="AC11866" s="1"/>
    </row>
    <row r="11867" spans="1:29" ht="15" customHeight="1" x14ac:dyDescent="0.25">
      <c r="A11867" s="342"/>
      <c r="B11867" s="417"/>
      <c r="C11867" s="418"/>
      <c r="S11867" s="367"/>
      <c r="T11867" s="367"/>
      <c r="U11867" s="368"/>
      <c r="V11867" s="1"/>
      <c r="W11867" s="1"/>
      <c r="X11867" s="1"/>
      <c r="Y11867" s="1"/>
      <c r="Z11867" s="1"/>
      <c r="AA11867" s="1"/>
      <c r="AB11867" s="1"/>
      <c r="AC11867" s="1"/>
    </row>
    <row r="11868" spans="1:29" ht="15" customHeight="1" x14ac:dyDescent="0.25">
      <c r="A11868" s="342"/>
      <c r="B11868" s="417"/>
      <c r="C11868" s="418"/>
      <c r="S11868" s="367"/>
      <c r="T11868" s="367"/>
      <c r="U11868" s="368"/>
      <c r="V11868" s="1"/>
      <c r="W11868" s="1"/>
      <c r="X11868" s="1"/>
      <c r="Y11868" s="1"/>
      <c r="Z11868" s="1"/>
      <c r="AA11868" s="1"/>
      <c r="AB11868" s="1"/>
      <c r="AC11868" s="1"/>
    </row>
    <row r="11869" spans="1:29" ht="15" customHeight="1" x14ac:dyDescent="0.25">
      <c r="A11869" s="342"/>
      <c r="B11869" s="417"/>
      <c r="C11869" s="418"/>
      <c r="S11869" s="367"/>
      <c r="T11869" s="367"/>
      <c r="U11869" s="368"/>
      <c r="V11869" s="1"/>
      <c r="W11869" s="1"/>
      <c r="X11869" s="1"/>
      <c r="Y11869" s="1"/>
      <c r="Z11869" s="1"/>
      <c r="AA11869" s="1"/>
      <c r="AB11869" s="1"/>
      <c r="AC11869" s="1"/>
    </row>
    <row r="11870" spans="1:29" ht="15" customHeight="1" x14ac:dyDescent="0.25">
      <c r="A11870" s="342"/>
      <c r="B11870" s="417"/>
      <c r="C11870" s="418"/>
      <c r="S11870" s="367"/>
      <c r="T11870" s="367"/>
      <c r="U11870" s="368"/>
      <c r="V11870" s="1"/>
      <c r="W11870" s="1"/>
      <c r="X11870" s="1"/>
      <c r="Y11870" s="1"/>
      <c r="Z11870" s="1"/>
      <c r="AA11870" s="1"/>
      <c r="AB11870" s="1"/>
      <c r="AC11870" s="1"/>
    </row>
    <row r="11871" spans="1:29" ht="15" customHeight="1" x14ac:dyDescent="0.25">
      <c r="A11871" s="342"/>
      <c r="B11871" s="417"/>
      <c r="C11871" s="418"/>
      <c r="S11871" s="367"/>
      <c r="T11871" s="367"/>
      <c r="U11871" s="368"/>
      <c r="V11871" s="1"/>
      <c r="W11871" s="1"/>
      <c r="X11871" s="1"/>
      <c r="Y11871" s="1"/>
      <c r="Z11871" s="1"/>
      <c r="AA11871" s="1"/>
      <c r="AB11871" s="1"/>
      <c r="AC11871" s="1"/>
    </row>
    <row r="11872" spans="1:29" ht="15" customHeight="1" x14ac:dyDescent="0.25">
      <c r="A11872" s="342"/>
      <c r="B11872" s="417"/>
      <c r="C11872" s="418"/>
      <c r="S11872" s="367"/>
      <c r="T11872" s="367"/>
      <c r="U11872" s="368"/>
      <c r="V11872" s="1"/>
      <c r="W11872" s="1"/>
      <c r="X11872" s="1"/>
      <c r="Y11872" s="1"/>
      <c r="Z11872" s="1"/>
      <c r="AA11872" s="1"/>
      <c r="AB11872" s="1"/>
      <c r="AC11872" s="1"/>
    </row>
    <row r="11873" spans="1:29" ht="15" customHeight="1" x14ac:dyDescent="0.25">
      <c r="A11873" s="342"/>
      <c r="B11873" s="417"/>
      <c r="C11873" s="418"/>
      <c r="S11873" s="367"/>
      <c r="T11873" s="367"/>
      <c r="U11873" s="368"/>
      <c r="V11873" s="1"/>
      <c r="W11873" s="1"/>
      <c r="X11873" s="1"/>
      <c r="Y11873" s="1"/>
      <c r="Z11873" s="1"/>
      <c r="AA11873" s="1"/>
      <c r="AB11873" s="1"/>
      <c r="AC11873" s="1"/>
    </row>
    <row r="11874" spans="1:29" ht="15" customHeight="1" x14ac:dyDescent="0.25">
      <c r="A11874" s="342"/>
      <c r="B11874" s="417"/>
      <c r="C11874" s="418"/>
      <c r="S11874" s="367"/>
      <c r="T11874" s="367"/>
      <c r="U11874" s="368"/>
      <c r="V11874" s="1"/>
      <c r="W11874" s="1"/>
      <c r="X11874" s="1"/>
      <c r="Y11874" s="1"/>
      <c r="Z11874" s="1"/>
      <c r="AA11874" s="1"/>
      <c r="AB11874" s="1"/>
      <c r="AC11874" s="1"/>
    </row>
    <row r="11875" spans="1:29" ht="15" customHeight="1" x14ac:dyDescent="0.25">
      <c r="A11875" s="342"/>
      <c r="B11875" s="417"/>
      <c r="C11875" s="418"/>
      <c r="S11875" s="367"/>
      <c r="T11875" s="367"/>
      <c r="U11875" s="368"/>
      <c r="V11875" s="1"/>
      <c r="W11875" s="1"/>
      <c r="X11875" s="1"/>
      <c r="Y11875" s="1"/>
      <c r="Z11875" s="1"/>
      <c r="AA11875" s="1"/>
      <c r="AB11875" s="1"/>
      <c r="AC11875" s="1"/>
    </row>
    <row r="11876" spans="1:29" ht="15" customHeight="1" x14ac:dyDescent="0.25">
      <c r="A11876" s="342"/>
      <c r="B11876" s="417"/>
      <c r="C11876" s="418"/>
      <c r="S11876" s="367"/>
      <c r="T11876" s="367"/>
      <c r="U11876" s="368"/>
      <c r="V11876" s="1"/>
      <c r="W11876" s="1"/>
      <c r="X11876" s="1"/>
      <c r="Y11876" s="1"/>
      <c r="Z11876" s="1"/>
      <c r="AA11876" s="1"/>
      <c r="AB11876" s="1"/>
      <c r="AC11876" s="1"/>
    </row>
    <row r="11877" spans="1:29" ht="15" customHeight="1" x14ac:dyDescent="0.25">
      <c r="A11877" s="342"/>
      <c r="B11877" s="417"/>
      <c r="C11877" s="418"/>
      <c r="S11877" s="367"/>
      <c r="T11877" s="367"/>
      <c r="U11877" s="368"/>
      <c r="V11877" s="1"/>
      <c r="W11877" s="1"/>
      <c r="X11877" s="1"/>
      <c r="Y11877" s="1"/>
      <c r="Z11877" s="1"/>
      <c r="AA11877" s="1"/>
      <c r="AB11877" s="1"/>
      <c r="AC11877" s="1"/>
    </row>
    <row r="11878" spans="1:29" ht="15" customHeight="1" x14ac:dyDescent="0.25">
      <c r="A11878" s="342"/>
      <c r="B11878" s="417"/>
      <c r="C11878" s="418"/>
      <c r="S11878" s="367"/>
      <c r="T11878" s="367"/>
      <c r="U11878" s="368"/>
      <c r="V11878" s="1"/>
      <c r="W11878" s="1"/>
      <c r="X11878" s="1"/>
      <c r="Y11878" s="1"/>
      <c r="Z11878" s="1"/>
      <c r="AA11878" s="1"/>
      <c r="AB11878" s="1"/>
      <c r="AC11878" s="1"/>
    </row>
    <row r="11879" spans="1:29" ht="15" customHeight="1" x14ac:dyDescent="0.25">
      <c r="A11879" s="342"/>
      <c r="B11879" s="417"/>
      <c r="C11879" s="418"/>
      <c r="S11879" s="367"/>
      <c r="T11879" s="367"/>
      <c r="U11879" s="368"/>
      <c r="V11879" s="1"/>
      <c r="W11879" s="1"/>
      <c r="X11879" s="1"/>
      <c r="Y11879" s="1"/>
      <c r="Z11879" s="1"/>
      <c r="AA11879" s="1"/>
      <c r="AB11879" s="1"/>
      <c r="AC11879" s="1"/>
    </row>
    <row r="11880" spans="1:29" ht="15" customHeight="1" x14ac:dyDescent="0.25">
      <c r="A11880" s="342"/>
      <c r="B11880" s="417"/>
      <c r="C11880" s="418"/>
      <c r="S11880" s="367"/>
      <c r="T11880" s="367"/>
      <c r="U11880" s="368"/>
      <c r="V11880" s="1"/>
      <c r="W11880" s="1"/>
      <c r="X11880" s="1"/>
      <c r="Y11880" s="1"/>
      <c r="Z11880" s="1"/>
      <c r="AA11880" s="1"/>
      <c r="AB11880" s="1"/>
      <c r="AC11880" s="1"/>
    </row>
    <row r="11881" spans="1:29" ht="15" customHeight="1" x14ac:dyDescent="0.25">
      <c r="A11881" s="342"/>
      <c r="B11881" s="417"/>
      <c r="C11881" s="418"/>
      <c r="S11881" s="367"/>
      <c r="T11881" s="367"/>
      <c r="U11881" s="368"/>
      <c r="V11881" s="1"/>
      <c r="W11881" s="1"/>
      <c r="X11881" s="1"/>
      <c r="Y11881" s="1"/>
      <c r="Z11881" s="1"/>
      <c r="AA11881" s="1"/>
      <c r="AB11881" s="1"/>
      <c r="AC11881" s="1"/>
    </row>
    <row r="11882" spans="1:29" ht="15" customHeight="1" x14ac:dyDescent="0.25">
      <c r="A11882" s="342"/>
      <c r="B11882" s="417"/>
      <c r="C11882" s="418"/>
      <c r="S11882" s="367"/>
      <c r="T11882" s="367"/>
      <c r="U11882" s="368"/>
      <c r="V11882" s="1"/>
      <c r="W11882" s="1"/>
      <c r="X11882" s="1"/>
      <c r="Y11882" s="1"/>
      <c r="Z11882" s="1"/>
      <c r="AA11882" s="1"/>
      <c r="AB11882" s="1"/>
      <c r="AC11882" s="1"/>
    </row>
    <row r="11883" spans="1:29" ht="15" customHeight="1" x14ac:dyDescent="0.25">
      <c r="A11883" s="342"/>
      <c r="B11883" s="417"/>
      <c r="C11883" s="418"/>
      <c r="S11883" s="367"/>
      <c r="T11883" s="367"/>
      <c r="U11883" s="368"/>
      <c r="V11883" s="1"/>
      <c r="W11883" s="1"/>
      <c r="X11883" s="1"/>
      <c r="Y11883" s="1"/>
      <c r="Z11883" s="1"/>
      <c r="AA11883" s="1"/>
      <c r="AB11883" s="1"/>
      <c r="AC11883" s="1"/>
    </row>
    <row r="11884" spans="1:29" ht="15" customHeight="1" x14ac:dyDescent="0.25">
      <c r="A11884" s="342"/>
      <c r="B11884" s="417"/>
      <c r="C11884" s="418"/>
      <c r="S11884" s="367"/>
      <c r="T11884" s="367"/>
      <c r="U11884" s="368"/>
      <c r="V11884" s="1"/>
      <c r="W11884" s="1"/>
      <c r="X11884" s="1"/>
      <c r="Y11884" s="1"/>
      <c r="Z11884" s="1"/>
      <c r="AA11884" s="1"/>
      <c r="AB11884" s="1"/>
      <c r="AC11884" s="1"/>
    </row>
    <row r="11885" spans="1:29" ht="15" customHeight="1" x14ac:dyDescent="0.25">
      <c r="A11885" s="342"/>
      <c r="B11885" s="417"/>
      <c r="C11885" s="418"/>
      <c r="S11885" s="367"/>
      <c r="T11885" s="367"/>
      <c r="U11885" s="368"/>
      <c r="V11885" s="1"/>
      <c r="W11885" s="1"/>
      <c r="X11885" s="1"/>
      <c r="Y11885" s="1"/>
      <c r="Z11885" s="1"/>
      <c r="AA11885" s="1"/>
      <c r="AB11885" s="1"/>
      <c r="AC11885" s="1"/>
    </row>
    <row r="11886" spans="1:29" ht="15" customHeight="1" x14ac:dyDescent="0.25">
      <c r="A11886" s="342"/>
      <c r="B11886" s="417"/>
      <c r="C11886" s="418"/>
      <c r="S11886" s="367"/>
      <c r="T11886" s="367"/>
      <c r="U11886" s="368"/>
      <c r="V11886" s="1"/>
      <c r="W11886" s="1"/>
      <c r="X11886" s="1"/>
      <c r="Y11886" s="1"/>
      <c r="Z11886" s="1"/>
      <c r="AA11886" s="1"/>
      <c r="AB11886" s="1"/>
      <c r="AC11886" s="1"/>
    </row>
    <row r="11887" spans="1:29" ht="15" customHeight="1" x14ac:dyDescent="0.25">
      <c r="A11887" s="342"/>
      <c r="B11887" s="417"/>
      <c r="C11887" s="418"/>
      <c r="S11887" s="367"/>
      <c r="T11887" s="367"/>
      <c r="U11887" s="368"/>
      <c r="V11887" s="1"/>
      <c r="W11887" s="1"/>
      <c r="X11887" s="1"/>
      <c r="Y11887" s="1"/>
      <c r="Z11887" s="1"/>
      <c r="AA11887" s="1"/>
      <c r="AB11887" s="1"/>
      <c r="AC11887" s="1"/>
    </row>
    <row r="11888" spans="1:29" ht="15" customHeight="1" x14ac:dyDescent="0.25">
      <c r="A11888" s="342"/>
      <c r="B11888" s="417"/>
      <c r="C11888" s="418"/>
      <c r="S11888" s="367"/>
      <c r="T11888" s="367"/>
      <c r="U11888" s="368"/>
      <c r="V11888" s="1"/>
      <c r="W11888" s="1"/>
      <c r="X11888" s="1"/>
      <c r="Y11888" s="1"/>
      <c r="Z11888" s="1"/>
      <c r="AA11888" s="1"/>
      <c r="AB11888" s="1"/>
      <c r="AC11888" s="1"/>
    </row>
    <row r="11889" spans="1:29" ht="15" customHeight="1" x14ac:dyDescent="0.25">
      <c r="A11889" s="342"/>
      <c r="B11889" s="417"/>
      <c r="C11889" s="418"/>
      <c r="S11889" s="367"/>
      <c r="T11889" s="367"/>
      <c r="U11889" s="368"/>
      <c r="V11889" s="1"/>
      <c r="W11889" s="1"/>
      <c r="X11889" s="1"/>
      <c r="Y11889" s="1"/>
      <c r="Z11889" s="1"/>
      <c r="AA11889" s="1"/>
      <c r="AB11889" s="1"/>
      <c r="AC11889" s="1"/>
    </row>
    <row r="11890" spans="1:29" ht="15" customHeight="1" x14ac:dyDescent="0.25">
      <c r="A11890" s="342"/>
      <c r="B11890" s="417"/>
      <c r="C11890" s="418"/>
      <c r="S11890" s="367"/>
      <c r="T11890" s="367"/>
      <c r="U11890" s="368"/>
      <c r="V11890" s="1"/>
      <c r="W11890" s="1"/>
      <c r="X11890" s="1"/>
      <c r="Y11890" s="1"/>
      <c r="Z11890" s="1"/>
      <c r="AA11890" s="1"/>
      <c r="AB11890" s="1"/>
      <c r="AC11890" s="1"/>
    </row>
    <row r="11891" spans="1:29" ht="15" customHeight="1" x14ac:dyDescent="0.25">
      <c r="A11891" s="342"/>
      <c r="B11891" s="417"/>
      <c r="C11891" s="418"/>
      <c r="S11891" s="367"/>
      <c r="T11891" s="367"/>
      <c r="U11891" s="368"/>
      <c r="V11891" s="1"/>
      <c r="W11891" s="1"/>
      <c r="X11891" s="1"/>
      <c r="Y11891" s="1"/>
      <c r="Z11891" s="1"/>
      <c r="AA11891" s="1"/>
      <c r="AB11891" s="1"/>
      <c r="AC11891" s="1"/>
    </row>
    <row r="11892" spans="1:29" ht="15" customHeight="1" x14ac:dyDescent="0.25">
      <c r="A11892" s="342"/>
      <c r="B11892" s="417"/>
      <c r="C11892" s="418"/>
      <c r="S11892" s="367"/>
      <c r="T11892" s="367"/>
      <c r="U11892" s="368"/>
      <c r="V11892" s="1"/>
      <c r="W11892" s="1"/>
      <c r="X11892" s="1"/>
      <c r="Y11892" s="1"/>
      <c r="Z11892" s="1"/>
      <c r="AA11892" s="1"/>
      <c r="AB11892" s="1"/>
      <c r="AC11892" s="1"/>
    </row>
    <row r="11893" spans="1:29" ht="15" customHeight="1" x14ac:dyDescent="0.25">
      <c r="A11893" s="342"/>
      <c r="B11893" s="417"/>
      <c r="C11893" s="418"/>
      <c r="S11893" s="367"/>
      <c r="T11893" s="367"/>
      <c r="U11893" s="368"/>
      <c r="V11893" s="1"/>
      <c r="W11893" s="1"/>
      <c r="X11893" s="1"/>
      <c r="Y11893" s="1"/>
      <c r="Z11893" s="1"/>
      <c r="AA11893" s="1"/>
      <c r="AB11893" s="1"/>
      <c r="AC11893" s="1"/>
    </row>
    <row r="11894" spans="1:29" ht="15" customHeight="1" x14ac:dyDescent="0.25">
      <c r="A11894" s="342"/>
      <c r="B11894" s="417"/>
      <c r="C11894" s="418"/>
      <c r="S11894" s="367"/>
      <c r="T11894" s="367"/>
      <c r="U11894" s="368"/>
      <c r="V11894" s="1"/>
      <c r="W11894" s="1"/>
      <c r="X11894" s="1"/>
      <c r="Y11894" s="1"/>
      <c r="Z11894" s="1"/>
      <c r="AA11894" s="1"/>
      <c r="AB11894" s="1"/>
      <c r="AC11894" s="1"/>
    </row>
    <row r="11895" spans="1:29" ht="15" customHeight="1" x14ac:dyDescent="0.25">
      <c r="A11895" s="342"/>
      <c r="B11895" s="417"/>
      <c r="C11895" s="418"/>
      <c r="S11895" s="367"/>
      <c r="T11895" s="367"/>
      <c r="U11895" s="368"/>
      <c r="V11895" s="1"/>
      <c r="W11895" s="1"/>
      <c r="X11895" s="1"/>
      <c r="Y11895" s="1"/>
      <c r="Z11895" s="1"/>
      <c r="AA11895" s="1"/>
      <c r="AB11895" s="1"/>
      <c r="AC11895" s="1"/>
    </row>
    <row r="11896" spans="1:29" ht="15" customHeight="1" x14ac:dyDescent="0.25">
      <c r="A11896" s="342"/>
      <c r="B11896" s="417"/>
      <c r="C11896" s="418"/>
      <c r="S11896" s="367"/>
      <c r="T11896" s="367"/>
      <c r="U11896" s="368"/>
      <c r="V11896" s="1"/>
      <c r="W11896" s="1"/>
      <c r="X11896" s="1"/>
      <c r="Y11896" s="1"/>
      <c r="Z11896" s="1"/>
      <c r="AA11896" s="1"/>
      <c r="AB11896" s="1"/>
      <c r="AC11896" s="1"/>
    </row>
    <row r="11897" spans="1:29" ht="15" customHeight="1" x14ac:dyDescent="0.25">
      <c r="A11897" s="342"/>
      <c r="B11897" s="417"/>
      <c r="C11897" s="418"/>
      <c r="S11897" s="367"/>
      <c r="T11897" s="367"/>
      <c r="U11897" s="368"/>
      <c r="V11897" s="1"/>
      <c r="W11897" s="1"/>
      <c r="X11897" s="1"/>
      <c r="Y11897" s="1"/>
      <c r="Z11897" s="1"/>
      <c r="AA11897" s="1"/>
      <c r="AB11897" s="1"/>
      <c r="AC11897" s="1"/>
    </row>
    <row r="11898" spans="1:29" ht="15" customHeight="1" x14ac:dyDescent="0.25">
      <c r="A11898" s="342"/>
      <c r="B11898" s="417"/>
      <c r="C11898" s="418"/>
      <c r="S11898" s="367"/>
      <c r="T11898" s="367"/>
      <c r="U11898" s="368"/>
      <c r="V11898" s="1"/>
      <c r="W11898" s="1"/>
      <c r="X11898" s="1"/>
      <c r="Y11898" s="1"/>
      <c r="Z11898" s="1"/>
      <c r="AA11898" s="1"/>
      <c r="AB11898" s="1"/>
      <c r="AC11898" s="1"/>
    </row>
    <row r="11899" spans="1:29" ht="15" customHeight="1" x14ac:dyDescent="0.25">
      <c r="A11899" s="342"/>
      <c r="B11899" s="417"/>
      <c r="C11899" s="418"/>
      <c r="S11899" s="367"/>
      <c r="T11899" s="367"/>
      <c r="U11899" s="368"/>
      <c r="V11899" s="1"/>
      <c r="W11899" s="1"/>
      <c r="X11899" s="1"/>
      <c r="Y11899" s="1"/>
      <c r="Z11899" s="1"/>
      <c r="AA11899" s="1"/>
      <c r="AB11899" s="1"/>
      <c r="AC11899" s="1"/>
    </row>
    <row r="11900" spans="1:29" ht="15" customHeight="1" x14ac:dyDescent="0.25">
      <c r="A11900" s="342"/>
      <c r="B11900" s="417"/>
      <c r="C11900" s="418"/>
      <c r="S11900" s="367"/>
      <c r="T11900" s="367"/>
      <c r="U11900" s="368"/>
      <c r="V11900" s="1"/>
      <c r="W11900" s="1"/>
      <c r="X11900" s="1"/>
      <c r="Y11900" s="1"/>
      <c r="Z11900" s="1"/>
      <c r="AA11900" s="1"/>
      <c r="AB11900" s="1"/>
      <c r="AC11900" s="1"/>
    </row>
    <row r="11901" spans="1:29" ht="15" customHeight="1" x14ac:dyDescent="0.25">
      <c r="A11901" s="342"/>
      <c r="B11901" s="417"/>
      <c r="C11901" s="418"/>
      <c r="S11901" s="367"/>
      <c r="T11901" s="367"/>
      <c r="U11901" s="368"/>
      <c r="V11901" s="1"/>
      <c r="W11901" s="1"/>
      <c r="X11901" s="1"/>
      <c r="Y11901" s="1"/>
      <c r="Z11901" s="1"/>
      <c r="AA11901" s="1"/>
      <c r="AB11901" s="1"/>
      <c r="AC11901" s="1"/>
    </row>
    <row r="11902" spans="1:29" ht="15" customHeight="1" x14ac:dyDescent="0.25">
      <c r="A11902" s="342"/>
      <c r="B11902" s="417"/>
      <c r="C11902" s="418"/>
      <c r="S11902" s="367"/>
      <c r="T11902" s="367"/>
      <c r="U11902" s="368"/>
      <c r="V11902" s="1"/>
      <c r="W11902" s="1"/>
      <c r="X11902" s="1"/>
      <c r="Y11902" s="1"/>
      <c r="Z11902" s="1"/>
      <c r="AA11902" s="1"/>
      <c r="AB11902" s="1"/>
      <c r="AC11902" s="1"/>
    </row>
    <row r="11903" spans="1:29" ht="15" customHeight="1" x14ac:dyDescent="0.25">
      <c r="A11903" s="342"/>
      <c r="B11903" s="417"/>
      <c r="C11903" s="418"/>
      <c r="S11903" s="367"/>
      <c r="T11903" s="367"/>
      <c r="U11903" s="368"/>
      <c r="V11903" s="1"/>
      <c r="W11903" s="1"/>
      <c r="X11903" s="1"/>
      <c r="Y11903" s="1"/>
      <c r="Z11903" s="1"/>
      <c r="AA11903" s="1"/>
      <c r="AB11903" s="1"/>
      <c r="AC11903" s="1"/>
    </row>
    <row r="11904" spans="1:29" ht="15" customHeight="1" x14ac:dyDescent="0.25">
      <c r="A11904" s="342"/>
      <c r="B11904" s="417"/>
      <c r="C11904" s="418"/>
      <c r="S11904" s="367"/>
      <c r="T11904" s="367"/>
      <c r="U11904" s="368"/>
      <c r="V11904" s="1"/>
      <c r="W11904" s="1"/>
      <c r="X11904" s="1"/>
      <c r="Y11904" s="1"/>
      <c r="Z11904" s="1"/>
      <c r="AA11904" s="1"/>
      <c r="AB11904" s="1"/>
      <c r="AC11904" s="1"/>
    </row>
    <row r="11905" spans="1:29" ht="15" customHeight="1" x14ac:dyDescent="0.25">
      <c r="A11905" s="342"/>
      <c r="B11905" s="417"/>
      <c r="C11905" s="418"/>
      <c r="S11905" s="367"/>
      <c r="T11905" s="367"/>
      <c r="U11905" s="368"/>
      <c r="V11905" s="1"/>
      <c r="W11905" s="1"/>
      <c r="X11905" s="1"/>
      <c r="Y11905" s="1"/>
      <c r="Z11905" s="1"/>
      <c r="AA11905" s="1"/>
      <c r="AB11905" s="1"/>
      <c r="AC11905" s="1"/>
    </row>
    <row r="11906" spans="1:29" ht="15" customHeight="1" x14ac:dyDescent="0.25">
      <c r="A11906" s="342"/>
      <c r="B11906" s="417"/>
      <c r="C11906" s="418"/>
      <c r="S11906" s="367"/>
      <c r="T11906" s="367"/>
      <c r="U11906" s="368"/>
      <c r="V11906" s="1"/>
      <c r="W11906" s="1"/>
      <c r="X11906" s="1"/>
      <c r="Y11906" s="1"/>
      <c r="Z11906" s="1"/>
      <c r="AA11906" s="1"/>
      <c r="AB11906" s="1"/>
      <c r="AC11906" s="1"/>
    </row>
    <row r="11907" spans="1:29" ht="15" customHeight="1" x14ac:dyDescent="0.25">
      <c r="A11907" s="342"/>
      <c r="B11907" s="417"/>
      <c r="C11907" s="418"/>
      <c r="S11907" s="367"/>
      <c r="T11907" s="367"/>
      <c r="U11907" s="368"/>
      <c r="V11907" s="1"/>
      <c r="W11907" s="1"/>
      <c r="X11907" s="1"/>
      <c r="Y11907" s="1"/>
      <c r="Z11907" s="1"/>
      <c r="AA11907" s="1"/>
      <c r="AB11907" s="1"/>
      <c r="AC11907" s="1"/>
    </row>
    <row r="11908" spans="1:29" ht="15" customHeight="1" x14ac:dyDescent="0.25">
      <c r="A11908" s="342"/>
      <c r="B11908" s="417"/>
      <c r="C11908" s="418"/>
      <c r="S11908" s="367"/>
      <c r="T11908" s="367"/>
      <c r="U11908" s="368"/>
      <c r="V11908" s="1"/>
      <c r="W11908" s="1"/>
      <c r="X11908" s="1"/>
      <c r="Y11908" s="1"/>
      <c r="Z11908" s="1"/>
      <c r="AA11908" s="1"/>
      <c r="AB11908" s="1"/>
      <c r="AC11908" s="1"/>
    </row>
    <row r="11909" spans="1:29" ht="15" customHeight="1" x14ac:dyDescent="0.25">
      <c r="A11909" s="342"/>
      <c r="B11909" s="417"/>
      <c r="C11909" s="418"/>
      <c r="S11909" s="367"/>
      <c r="T11909" s="367"/>
      <c r="U11909" s="368"/>
      <c r="V11909" s="1"/>
      <c r="W11909" s="1"/>
      <c r="X11909" s="1"/>
      <c r="Y11909" s="1"/>
      <c r="Z11909" s="1"/>
      <c r="AA11909" s="1"/>
      <c r="AB11909" s="1"/>
      <c r="AC11909" s="1"/>
    </row>
    <row r="11910" spans="1:29" ht="15" customHeight="1" x14ac:dyDescent="0.25">
      <c r="A11910" s="342"/>
      <c r="B11910" s="417"/>
      <c r="C11910" s="418"/>
      <c r="S11910" s="367"/>
      <c r="T11910" s="367"/>
      <c r="U11910" s="368"/>
      <c r="V11910" s="1"/>
      <c r="W11910" s="1"/>
      <c r="X11910" s="1"/>
      <c r="Y11910" s="1"/>
      <c r="Z11910" s="1"/>
      <c r="AA11910" s="1"/>
      <c r="AB11910" s="1"/>
      <c r="AC11910" s="1"/>
    </row>
    <row r="11911" spans="1:29" ht="15" customHeight="1" x14ac:dyDescent="0.25">
      <c r="A11911" s="342"/>
      <c r="B11911" s="417"/>
      <c r="C11911" s="418"/>
      <c r="S11911" s="367"/>
      <c r="T11911" s="367"/>
      <c r="U11911" s="368"/>
      <c r="V11911" s="1"/>
      <c r="W11911" s="1"/>
      <c r="X11911" s="1"/>
      <c r="Y11911" s="1"/>
      <c r="Z11911" s="1"/>
      <c r="AA11911" s="1"/>
      <c r="AB11911" s="1"/>
      <c r="AC11911" s="1"/>
    </row>
    <row r="11912" spans="1:29" ht="15" customHeight="1" x14ac:dyDescent="0.25">
      <c r="A11912" s="342"/>
      <c r="B11912" s="417"/>
      <c r="C11912" s="418"/>
      <c r="S11912" s="367"/>
      <c r="T11912" s="367"/>
      <c r="U11912" s="368"/>
      <c r="V11912" s="1"/>
      <c r="W11912" s="1"/>
      <c r="X11912" s="1"/>
      <c r="Y11912" s="1"/>
      <c r="Z11912" s="1"/>
      <c r="AA11912" s="1"/>
      <c r="AB11912" s="1"/>
      <c r="AC11912" s="1"/>
    </row>
    <row r="11913" spans="1:29" ht="15" customHeight="1" x14ac:dyDescent="0.25">
      <c r="A11913" s="342"/>
      <c r="B11913" s="417"/>
      <c r="C11913" s="418"/>
      <c r="S11913" s="367"/>
      <c r="T11913" s="367"/>
      <c r="U11913" s="368"/>
      <c r="V11913" s="1"/>
      <c r="W11913" s="1"/>
      <c r="X11913" s="1"/>
      <c r="Y11913" s="1"/>
      <c r="Z11913" s="1"/>
      <c r="AA11913" s="1"/>
      <c r="AB11913" s="1"/>
      <c r="AC11913" s="1"/>
    </row>
    <row r="11914" spans="1:29" ht="15" customHeight="1" x14ac:dyDescent="0.25">
      <c r="A11914" s="342"/>
      <c r="B11914" s="417"/>
      <c r="C11914" s="418"/>
      <c r="S11914" s="367"/>
      <c r="T11914" s="367"/>
      <c r="U11914" s="368"/>
      <c r="V11914" s="1"/>
      <c r="W11914" s="1"/>
      <c r="X11914" s="1"/>
      <c r="Y11914" s="1"/>
      <c r="Z11914" s="1"/>
      <c r="AA11914" s="1"/>
      <c r="AB11914" s="1"/>
      <c r="AC11914" s="1"/>
    </row>
    <row r="11915" spans="1:29" ht="15" customHeight="1" x14ac:dyDescent="0.25">
      <c r="A11915" s="342"/>
      <c r="B11915" s="417"/>
      <c r="C11915" s="418"/>
      <c r="S11915" s="367"/>
      <c r="T11915" s="367"/>
      <c r="U11915" s="368"/>
      <c r="V11915" s="1"/>
      <c r="W11915" s="1"/>
      <c r="X11915" s="1"/>
      <c r="Y11915" s="1"/>
      <c r="Z11915" s="1"/>
      <c r="AA11915" s="1"/>
      <c r="AB11915" s="1"/>
      <c r="AC11915" s="1"/>
    </row>
    <row r="11916" spans="1:29" ht="15" customHeight="1" x14ac:dyDescent="0.25">
      <c r="A11916" s="342"/>
      <c r="B11916" s="417"/>
      <c r="C11916" s="418"/>
      <c r="S11916" s="367"/>
      <c r="T11916" s="367"/>
      <c r="U11916" s="368"/>
      <c r="V11916" s="1"/>
      <c r="W11916" s="1"/>
      <c r="X11916" s="1"/>
      <c r="Y11916" s="1"/>
      <c r="Z11916" s="1"/>
      <c r="AA11916" s="1"/>
      <c r="AB11916" s="1"/>
      <c r="AC11916" s="1"/>
    </row>
    <row r="11917" spans="1:29" ht="15" customHeight="1" x14ac:dyDescent="0.25">
      <c r="A11917" s="342"/>
      <c r="B11917" s="417"/>
      <c r="C11917" s="418"/>
      <c r="S11917" s="367"/>
      <c r="T11917" s="367"/>
      <c r="U11917" s="368"/>
      <c r="V11917" s="1"/>
      <c r="W11917" s="1"/>
      <c r="X11917" s="1"/>
      <c r="Y11917" s="1"/>
      <c r="Z11917" s="1"/>
      <c r="AA11917" s="1"/>
      <c r="AB11917" s="1"/>
      <c r="AC11917" s="1"/>
    </row>
    <row r="11918" spans="1:29" ht="15" customHeight="1" x14ac:dyDescent="0.25">
      <c r="A11918" s="342"/>
      <c r="B11918" s="417"/>
      <c r="C11918" s="418"/>
      <c r="S11918" s="367"/>
      <c r="T11918" s="367"/>
      <c r="U11918" s="368"/>
      <c r="V11918" s="1"/>
      <c r="W11918" s="1"/>
      <c r="X11918" s="1"/>
      <c r="Y11918" s="1"/>
      <c r="Z11918" s="1"/>
      <c r="AA11918" s="1"/>
      <c r="AB11918" s="1"/>
      <c r="AC11918" s="1"/>
    </row>
    <row r="11919" spans="1:29" ht="15" customHeight="1" x14ac:dyDescent="0.25">
      <c r="A11919" s="342"/>
      <c r="B11919" s="417"/>
      <c r="C11919" s="418"/>
      <c r="S11919" s="367"/>
      <c r="T11919" s="367"/>
      <c r="U11919" s="368"/>
      <c r="V11919" s="1"/>
      <c r="W11919" s="1"/>
      <c r="X11919" s="1"/>
      <c r="Y11919" s="1"/>
      <c r="Z11919" s="1"/>
      <c r="AA11919" s="1"/>
      <c r="AB11919" s="1"/>
      <c r="AC11919" s="1"/>
    </row>
    <row r="11920" spans="1:29" ht="15" customHeight="1" x14ac:dyDescent="0.25">
      <c r="A11920" s="342"/>
      <c r="B11920" s="417"/>
      <c r="C11920" s="418"/>
      <c r="S11920" s="367"/>
      <c r="T11920" s="367"/>
      <c r="U11920" s="368"/>
      <c r="V11920" s="1"/>
      <c r="W11920" s="1"/>
      <c r="X11920" s="1"/>
      <c r="Y11920" s="1"/>
      <c r="Z11920" s="1"/>
      <c r="AA11920" s="1"/>
      <c r="AB11920" s="1"/>
      <c r="AC11920" s="1"/>
    </row>
    <row r="11921" spans="1:29" ht="15" customHeight="1" x14ac:dyDescent="0.25">
      <c r="A11921" s="342"/>
      <c r="B11921" s="417"/>
      <c r="C11921" s="418"/>
      <c r="S11921" s="367"/>
      <c r="T11921" s="367"/>
      <c r="U11921" s="368"/>
      <c r="V11921" s="1"/>
      <c r="W11921" s="1"/>
      <c r="X11921" s="1"/>
      <c r="Y11921" s="1"/>
      <c r="Z11921" s="1"/>
      <c r="AA11921" s="1"/>
      <c r="AB11921" s="1"/>
      <c r="AC11921" s="1"/>
    </row>
    <row r="11922" spans="1:29" ht="15" customHeight="1" x14ac:dyDescent="0.25">
      <c r="A11922" s="342"/>
      <c r="B11922" s="417"/>
      <c r="C11922" s="418"/>
      <c r="S11922" s="367"/>
      <c r="T11922" s="367"/>
      <c r="U11922" s="368"/>
      <c r="V11922" s="1"/>
      <c r="W11922" s="1"/>
      <c r="X11922" s="1"/>
      <c r="Y11922" s="1"/>
      <c r="Z11922" s="1"/>
      <c r="AA11922" s="1"/>
      <c r="AB11922" s="1"/>
      <c r="AC11922" s="1"/>
    </row>
    <row r="11923" spans="1:29" ht="15" customHeight="1" x14ac:dyDescent="0.25">
      <c r="A11923" s="342"/>
      <c r="B11923" s="417"/>
      <c r="C11923" s="418"/>
      <c r="S11923" s="367"/>
      <c r="T11923" s="367"/>
      <c r="U11923" s="368"/>
      <c r="V11923" s="1"/>
      <c r="W11923" s="1"/>
      <c r="X11923" s="1"/>
      <c r="Y11923" s="1"/>
      <c r="Z11923" s="1"/>
      <c r="AA11923" s="1"/>
      <c r="AB11923" s="1"/>
      <c r="AC11923" s="1"/>
    </row>
    <row r="11924" spans="1:29" ht="15" customHeight="1" x14ac:dyDescent="0.25">
      <c r="A11924" s="342"/>
      <c r="B11924" s="417"/>
      <c r="C11924" s="418"/>
      <c r="S11924" s="367"/>
      <c r="T11924" s="367"/>
      <c r="U11924" s="368"/>
      <c r="V11924" s="1"/>
      <c r="W11924" s="1"/>
      <c r="X11924" s="1"/>
      <c r="Y11924" s="1"/>
      <c r="Z11924" s="1"/>
      <c r="AA11924" s="1"/>
      <c r="AB11924" s="1"/>
      <c r="AC11924" s="1"/>
    </row>
    <row r="11925" spans="1:29" ht="15" customHeight="1" x14ac:dyDescent="0.25">
      <c r="A11925" s="342"/>
      <c r="B11925" s="417"/>
      <c r="C11925" s="418"/>
      <c r="S11925" s="367"/>
      <c r="T11925" s="367"/>
      <c r="U11925" s="368"/>
      <c r="V11925" s="1"/>
      <c r="W11925" s="1"/>
      <c r="X11925" s="1"/>
      <c r="Y11925" s="1"/>
      <c r="Z11925" s="1"/>
      <c r="AA11925" s="1"/>
      <c r="AB11925" s="1"/>
      <c r="AC11925" s="1"/>
    </row>
    <row r="11926" spans="1:29" ht="15" customHeight="1" x14ac:dyDescent="0.25">
      <c r="A11926" s="342"/>
      <c r="B11926" s="417"/>
      <c r="C11926" s="418"/>
      <c r="S11926" s="367"/>
      <c r="T11926" s="367"/>
      <c r="U11926" s="368"/>
      <c r="V11926" s="1"/>
      <c r="W11926" s="1"/>
      <c r="X11926" s="1"/>
      <c r="Y11926" s="1"/>
      <c r="Z11926" s="1"/>
      <c r="AA11926" s="1"/>
      <c r="AB11926" s="1"/>
      <c r="AC11926" s="1"/>
    </row>
    <row r="11927" spans="1:29" ht="15" customHeight="1" x14ac:dyDescent="0.25">
      <c r="A11927" s="342"/>
      <c r="B11927" s="417"/>
      <c r="C11927" s="418"/>
      <c r="S11927" s="367"/>
      <c r="T11927" s="367"/>
      <c r="U11927" s="368"/>
      <c r="V11927" s="1"/>
      <c r="W11927" s="1"/>
      <c r="X11927" s="1"/>
      <c r="Y11927" s="1"/>
      <c r="Z11927" s="1"/>
      <c r="AA11927" s="1"/>
      <c r="AB11927" s="1"/>
      <c r="AC11927" s="1"/>
    </row>
    <row r="11928" spans="1:29" ht="15" customHeight="1" x14ac:dyDescent="0.25">
      <c r="A11928" s="342"/>
      <c r="B11928" s="417"/>
      <c r="C11928" s="418"/>
      <c r="S11928" s="367"/>
      <c r="T11928" s="367"/>
      <c r="U11928" s="368"/>
      <c r="V11928" s="1"/>
      <c r="W11928" s="1"/>
      <c r="X11928" s="1"/>
      <c r="Y11928" s="1"/>
      <c r="Z11928" s="1"/>
      <c r="AA11928" s="1"/>
      <c r="AB11928" s="1"/>
      <c r="AC11928" s="1"/>
    </row>
    <row r="11929" spans="1:29" ht="15" customHeight="1" x14ac:dyDescent="0.25">
      <c r="A11929" s="342"/>
      <c r="B11929" s="417"/>
      <c r="C11929" s="418"/>
      <c r="S11929" s="367"/>
      <c r="T11929" s="367"/>
      <c r="U11929" s="368"/>
      <c r="V11929" s="1"/>
      <c r="W11929" s="1"/>
      <c r="X11929" s="1"/>
      <c r="Y11929" s="1"/>
      <c r="Z11929" s="1"/>
      <c r="AA11929" s="1"/>
      <c r="AB11929" s="1"/>
      <c r="AC11929" s="1"/>
    </row>
    <row r="11930" spans="1:29" ht="15" customHeight="1" x14ac:dyDescent="0.25">
      <c r="A11930" s="342"/>
      <c r="B11930" s="417"/>
      <c r="C11930" s="418"/>
      <c r="S11930" s="367"/>
      <c r="T11930" s="367"/>
      <c r="U11930" s="368"/>
      <c r="V11930" s="1"/>
      <c r="W11930" s="1"/>
      <c r="X11930" s="1"/>
      <c r="Y11930" s="1"/>
      <c r="Z11930" s="1"/>
      <c r="AA11930" s="1"/>
      <c r="AB11930" s="1"/>
      <c r="AC11930" s="1"/>
    </row>
    <row r="11931" spans="1:29" ht="15" customHeight="1" x14ac:dyDescent="0.25">
      <c r="A11931" s="342"/>
      <c r="B11931" s="417"/>
      <c r="C11931" s="418"/>
      <c r="S11931" s="367"/>
      <c r="T11931" s="367"/>
      <c r="U11931" s="368"/>
      <c r="V11931" s="1"/>
      <c r="W11931" s="1"/>
      <c r="X11931" s="1"/>
      <c r="Y11931" s="1"/>
      <c r="Z11931" s="1"/>
      <c r="AA11931" s="1"/>
      <c r="AB11931" s="1"/>
      <c r="AC11931" s="1"/>
    </row>
    <row r="11932" spans="1:29" ht="15" customHeight="1" x14ac:dyDescent="0.25">
      <c r="A11932" s="342"/>
      <c r="B11932" s="417"/>
      <c r="C11932" s="418"/>
      <c r="S11932" s="367"/>
      <c r="T11932" s="367"/>
      <c r="U11932" s="368"/>
      <c r="V11932" s="1"/>
      <c r="W11932" s="1"/>
      <c r="X11932" s="1"/>
      <c r="Y11932" s="1"/>
      <c r="Z11932" s="1"/>
      <c r="AA11932" s="1"/>
      <c r="AB11932" s="1"/>
      <c r="AC11932" s="1"/>
    </row>
    <row r="11933" spans="1:29" ht="15" customHeight="1" x14ac:dyDescent="0.25">
      <c r="A11933" s="342"/>
      <c r="B11933" s="417"/>
      <c r="C11933" s="418"/>
      <c r="S11933" s="367"/>
      <c r="T11933" s="367"/>
      <c r="U11933" s="368"/>
      <c r="V11933" s="1"/>
      <c r="W11933" s="1"/>
      <c r="X11933" s="1"/>
      <c r="Y11933" s="1"/>
      <c r="Z11933" s="1"/>
      <c r="AA11933" s="1"/>
      <c r="AB11933" s="1"/>
      <c r="AC11933" s="1"/>
    </row>
    <row r="11934" spans="1:29" ht="15" customHeight="1" x14ac:dyDescent="0.25">
      <c r="A11934" s="342"/>
      <c r="B11934" s="417"/>
      <c r="C11934" s="418"/>
      <c r="S11934" s="367"/>
      <c r="T11934" s="367"/>
      <c r="U11934" s="368"/>
      <c r="V11934" s="1"/>
      <c r="W11934" s="1"/>
      <c r="X11934" s="1"/>
      <c r="Y11934" s="1"/>
      <c r="Z11934" s="1"/>
      <c r="AA11934" s="1"/>
      <c r="AB11934" s="1"/>
      <c r="AC11934" s="1"/>
    </row>
    <row r="11935" spans="1:29" ht="15" customHeight="1" x14ac:dyDescent="0.25">
      <c r="A11935" s="342"/>
      <c r="B11935" s="417"/>
      <c r="C11935" s="418"/>
      <c r="S11935" s="367"/>
      <c r="T11935" s="367"/>
      <c r="U11935" s="368"/>
      <c r="V11935" s="1"/>
      <c r="W11935" s="1"/>
      <c r="X11935" s="1"/>
      <c r="Y11935" s="1"/>
      <c r="Z11935" s="1"/>
      <c r="AA11935" s="1"/>
      <c r="AB11935" s="1"/>
      <c r="AC11935" s="1"/>
    </row>
    <row r="11936" spans="1:29" ht="15" customHeight="1" x14ac:dyDescent="0.25">
      <c r="A11936" s="342"/>
      <c r="B11936" s="417"/>
      <c r="C11936" s="418"/>
      <c r="S11936" s="367"/>
      <c r="T11936" s="367"/>
      <c r="U11936" s="368"/>
      <c r="V11936" s="1"/>
      <c r="W11936" s="1"/>
      <c r="X11936" s="1"/>
      <c r="Y11936" s="1"/>
      <c r="Z11936" s="1"/>
      <c r="AA11936" s="1"/>
      <c r="AB11936" s="1"/>
      <c r="AC11936" s="1"/>
    </row>
    <row r="11937" spans="1:29" ht="15" customHeight="1" x14ac:dyDescent="0.25">
      <c r="A11937" s="342"/>
      <c r="B11937" s="417"/>
      <c r="C11937" s="418"/>
      <c r="S11937" s="367"/>
      <c r="T11937" s="367"/>
      <c r="U11937" s="368"/>
      <c r="V11937" s="1"/>
      <c r="W11937" s="1"/>
      <c r="X11937" s="1"/>
      <c r="Y11937" s="1"/>
      <c r="Z11937" s="1"/>
      <c r="AA11937" s="1"/>
      <c r="AB11937" s="1"/>
      <c r="AC11937" s="1"/>
    </row>
    <row r="11938" spans="1:29" ht="15" customHeight="1" x14ac:dyDescent="0.25">
      <c r="A11938" s="342"/>
      <c r="B11938" s="417"/>
      <c r="C11938" s="418"/>
      <c r="S11938" s="367"/>
      <c r="T11938" s="367"/>
      <c r="U11938" s="368"/>
      <c r="V11938" s="1"/>
      <c r="W11938" s="1"/>
      <c r="X11938" s="1"/>
      <c r="Y11938" s="1"/>
      <c r="Z11938" s="1"/>
      <c r="AA11938" s="1"/>
      <c r="AB11938" s="1"/>
      <c r="AC11938" s="1"/>
    </row>
    <row r="11939" spans="1:29" ht="15" customHeight="1" x14ac:dyDescent="0.25">
      <c r="A11939" s="342"/>
      <c r="B11939" s="417"/>
      <c r="C11939" s="418"/>
      <c r="S11939" s="367"/>
      <c r="T11939" s="367"/>
      <c r="U11939" s="368"/>
      <c r="V11939" s="1"/>
      <c r="W11939" s="1"/>
      <c r="X11939" s="1"/>
      <c r="Y11939" s="1"/>
      <c r="Z11939" s="1"/>
      <c r="AA11939" s="1"/>
      <c r="AB11939" s="1"/>
      <c r="AC11939" s="1"/>
    </row>
    <row r="11940" spans="1:29" ht="15" customHeight="1" x14ac:dyDescent="0.25">
      <c r="A11940" s="342"/>
      <c r="B11940" s="417"/>
      <c r="C11940" s="418"/>
      <c r="S11940" s="367"/>
      <c r="T11940" s="367"/>
      <c r="U11940" s="368"/>
      <c r="V11940" s="1"/>
      <c r="W11940" s="1"/>
      <c r="X11940" s="1"/>
      <c r="Y11940" s="1"/>
      <c r="Z11940" s="1"/>
      <c r="AA11940" s="1"/>
      <c r="AB11940" s="1"/>
      <c r="AC11940" s="1"/>
    </row>
    <row r="11941" spans="1:29" ht="15" customHeight="1" x14ac:dyDescent="0.25">
      <c r="A11941" s="342"/>
      <c r="B11941" s="417"/>
      <c r="C11941" s="418"/>
      <c r="S11941" s="367"/>
      <c r="T11941" s="367"/>
      <c r="U11941" s="368"/>
      <c r="V11941" s="1"/>
      <c r="W11941" s="1"/>
      <c r="X11941" s="1"/>
      <c r="Y11941" s="1"/>
      <c r="Z11941" s="1"/>
      <c r="AA11941" s="1"/>
      <c r="AB11941" s="1"/>
      <c r="AC11941" s="1"/>
    </row>
    <row r="11942" spans="1:29" ht="15" customHeight="1" x14ac:dyDescent="0.25">
      <c r="A11942" s="342"/>
      <c r="B11942" s="417"/>
      <c r="C11942" s="418"/>
      <c r="S11942" s="367"/>
      <c r="T11942" s="367"/>
      <c r="U11942" s="368"/>
      <c r="V11942" s="1"/>
      <c r="W11942" s="1"/>
      <c r="X11942" s="1"/>
      <c r="Y11942" s="1"/>
      <c r="Z11942" s="1"/>
      <c r="AA11942" s="1"/>
      <c r="AB11942" s="1"/>
      <c r="AC11942" s="1"/>
    </row>
    <row r="11943" spans="1:29" ht="15" customHeight="1" x14ac:dyDescent="0.25">
      <c r="A11943" s="342"/>
      <c r="B11943" s="417"/>
      <c r="C11943" s="418"/>
      <c r="S11943" s="367"/>
      <c r="T11943" s="367"/>
      <c r="U11943" s="368"/>
      <c r="V11943" s="1"/>
      <c r="W11943" s="1"/>
      <c r="X11943" s="1"/>
      <c r="Y11943" s="1"/>
      <c r="Z11943" s="1"/>
      <c r="AA11943" s="1"/>
      <c r="AB11943" s="1"/>
      <c r="AC11943" s="1"/>
    </row>
    <row r="11944" spans="1:29" ht="15" customHeight="1" x14ac:dyDescent="0.25">
      <c r="A11944" s="342"/>
      <c r="B11944" s="417"/>
      <c r="C11944" s="418"/>
      <c r="E11944" s="1"/>
      <c r="F11944" s="1"/>
      <c r="G11944" s="1"/>
      <c r="H11944" s="1"/>
      <c r="I11944" s="1"/>
      <c r="J11944" s="1"/>
      <c r="K11944" s="1"/>
      <c r="L11944" s="1"/>
      <c r="M11944" s="1"/>
      <c r="N11944" s="1"/>
      <c r="O11944" s="1"/>
      <c r="S11944" s="367"/>
      <c r="T11944" s="367"/>
      <c r="U11944" s="368"/>
      <c r="V11944" s="1"/>
      <c r="W11944" s="1"/>
      <c r="X11944" s="1"/>
      <c r="Y11944" s="1"/>
      <c r="Z11944" s="1"/>
      <c r="AA11944" s="1"/>
      <c r="AB11944" s="1"/>
      <c r="AC11944" s="1"/>
    </row>
    <row r="11945" spans="1:29" ht="15" customHeight="1" x14ac:dyDescent="0.25">
      <c r="A11945" s="342"/>
      <c r="B11945" s="417"/>
      <c r="C11945" s="418"/>
      <c r="E11945" s="1"/>
      <c r="F11945" s="1"/>
      <c r="G11945" s="1"/>
      <c r="H11945" s="1"/>
      <c r="I11945" s="1"/>
      <c r="J11945" s="1"/>
      <c r="K11945" s="1"/>
      <c r="L11945" s="1"/>
      <c r="M11945" s="1"/>
      <c r="N11945" s="1"/>
      <c r="O11945" s="1"/>
      <c r="S11945" s="367"/>
      <c r="T11945" s="367"/>
      <c r="U11945" s="368"/>
      <c r="V11945" s="1"/>
      <c r="W11945" s="1"/>
      <c r="X11945" s="1"/>
      <c r="Y11945" s="1"/>
      <c r="Z11945" s="1"/>
      <c r="AA11945" s="1"/>
      <c r="AB11945" s="1"/>
      <c r="AC11945" s="1"/>
    </row>
    <row r="11946" spans="1:29" ht="15" customHeight="1" x14ac:dyDescent="0.25">
      <c r="A11946" s="342"/>
      <c r="B11946" s="420"/>
      <c r="C11946" s="421"/>
      <c r="D11946" s="421"/>
      <c r="P11946" s="1"/>
      <c r="Q11946" s="345"/>
      <c r="S11946" s="367"/>
      <c r="T11946" s="367"/>
      <c r="U11946" s="368"/>
      <c r="V11946" s="1"/>
      <c r="W11946" s="1"/>
      <c r="X11946" s="1"/>
      <c r="Y11946" s="1"/>
      <c r="Z11946" s="1"/>
      <c r="AA11946" s="1"/>
      <c r="AB11946" s="1"/>
      <c r="AC11946" s="1"/>
    </row>
    <row r="11947" spans="1:29" ht="15" customHeight="1" x14ac:dyDescent="0.25">
      <c r="A11947" s="342"/>
      <c r="B11947" s="420"/>
      <c r="C11947" s="421"/>
      <c r="D11947" s="421"/>
      <c r="P11947" s="1"/>
      <c r="Q11947" s="345"/>
      <c r="V11947" s="1"/>
      <c r="W11947" s="1"/>
      <c r="X11947" s="1"/>
      <c r="Y11947" s="1"/>
      <c r="Z11947" s="1"/>
      <c r="AA11947" s="1"/>
      <c r="AB11947" s="1"/>
      <c r="AC11947" s="1"/>
    </row>
    <row r="11948" spans="1:29" ht="15" customHeight="1" x14ac:dyDescent="0.25">
      <c r="V11948" s="1"/>
      <c r="W11948" s="1"/>
      <c r="X11948" s="1"/>
      <c r="Y11948" s="1"/>
      <c r="Z11948" s="1"/>
      <c r="AA11948" s="1"/>
      <c r="AB11948" s="1"/>
      <c r="AC11948" s="1"/>
    </row>
    <row r="11949" spans="1:29" ht="15" customHeight="1" x14ac:dyDescent="0.25">
      <c r="R11949" s="1"/>
      <c r="V11949" s="1"/>
      <c r="W11949" s="1"/>
      <c r="X11949" s="1"/>
      <c r="Y11949" s="1"/>
      <c r="Z11949" s="1"/>
      <c r="AA11949" s="1"/>
      <c r="AB11949" s="1"/>
      <c r="AC11949" s="1"/>
    </row>
    <row r="11950" spans="1:29" ht="15" customHeight="1" x14ac:dyDescent="0.25">
      <c r="R11950" s="1"/>
      <c r="V11950" s="1"/>
      <c r="W11950" s="1"/>
      <c r="X11950" s="1"/>
      <c r="Y11950" s="1"/>
      <c r="Z11950" s="1"/>
      <c r="AA11950" s="1"/>
      <c r="AB11950" s="1"/>
      <c r="AC11950" s="1"/>
    </row>
  </sheetData>
  <mergeCells count="286">
    <mergeCell ref="D132:D136"/>
    <mergeCell ref="A132:A136"/>
    <mergeCell ref="L84:M84"/>
    <mergeCell ref="N84:O84"/>
    <mergeCell ref="A129:A131"/>
    <mergeCell ref="B129:B131"/>
    <mergeCell ref="C129:C131"/>
    <mergeCell ref="D129:D131"/>
    <mergeCell ref="C269:C271"/>
    <mergeCell ref="A269:A271"/>
    <mergeCell ref="D269:D271"/>
    <mergeCell ref="B269:B271"/>
    <mergeCell ref="B81:B84"/>
    <mergeCell ref="D81:D84"/>
    <mergeCell ref="A98:A99"/>
    <mergeCell ref="B98:B99"/>
    <mergeCell ref="D98:D99"/>
    <mergeCell ref="A101:A109"/>
    <mergeCell ref="B101:B109"/>
    <mergeCell ref="D101:D109"/>
    <mergeCell ref="A139:A140"/>
    <mergeCell ref="B139:B140"/>
    <mergeCell ref="C139:C140"/>
    <mergeCell ref="D139:D140"/>
    <mergeCell ref="B132:B136"/>
    <mergeCell ref="C132:C136"/>
    <mergeCell ref="N83:O83"/>
    <mergeCell ref="G32:I35"/>
    <mergeCell ref="M32:O34"/>
    <mergeCell ref="N82:O82"/>
    <mergeCell ref="G82:I82"/>
    <mergeCell ref="A125:A128"/>
    <mergeCell ref="G1:I1"/>
    <mergeCell ref="K1:M1"/>
    <mergeCell ref="J68:O68"/>
    <mergeCell ref="J70:O70"/>
    <mergeCell ref="J72:O72"/>
    <mergeCell ref="J74:O78"/>
    <mergeCell ref="C81:C84"/>
    <mergeCell ref="C98:C99"/>
    <mergeCell ref="C101:C109"/>
    <mergeCell ref="G81:I81"/>
    <mergeCell ref="J81:K81"/>
    <mergeCell ref="L81:M81"/>
    <mergeCell ref="N81:O81"/>
    <mergeCell ref="G83:I83"/>
    <mergeCell ref="J83:K83"/>
    <mergeCell ref="L83:M83"/>
    <mergeCell ref="G84:I84"/>
    <mergeCell ref="J84:K84"/>
    <mergeCell ref="U2:U4"/>
    <mergeCell ref="J12:O12"/>
    <mergeCell ref="J36:O36"/>
    <mergeCell ref="M38:O40"/>
    <mergeCell ref="J42:O45"/>
    <mergeCell ref="J47:O53"/>
    <mergeCell ref="J14:O16"/>
    <mergeCell ref="J18:O19"/>
    <mergeCell ref="J21:O22"/>
    <mergeCell ref="J24:O27"/>
    <mergeCell ref="J29:L29"/>
    <mergeCell ref="S2:S4"/>
    <mergeCell ref="T2:T4"/>
    <mergeCell ref="J94:L94"/>
    <mergeCell ref="G96:I97"/>
    <mergeCell ref="J96:O97"/>
    <mergeCell ref="G109:H109"/>
    <mergeCell ref="G85:I85"/>
    <mergeCell ref="J85:K85"/>
    <mergeCell ref="L85:M85"/>
    <mergeCell ref="N85:O85"/>
    <mergeCell ref="G86:I86"/>
    <mergeCell ref="J86:M86"/>
    <mergeCell ref="N86:O86"/>
    <mergeCell ref="G104:H104"/>
    <mergeCell ref="G105:H105"/>
    <mergeCell ref="G106:H106"/>
    <mergeCell ref="G107:H107"/>
    <mergeCell ref="G108:H108"/>
    <mergeCell ref="J99:O100"/>
    <mergeCell ref="G87:I87"/>
    <mergeCell ref="J87:M87"/>
    <mergeCell ref="N87:O87"/>
    <mergeCell ref="N88:O88"/>
    <mergeCell ref="K102:L103"/>
    <mergeCell ref="N133:O133"/>
    <mergeCell ref="G134:H134"/>
    <mergeCell ref="N134:O134"/>
    <mergeCell ref="G135:H135"/>
    <mergeCell ref="N135:O135"/>
    <mergeCell ref="G146:H146"/>
    <mergeCell ref="I102:I103"/>
    <mergeCell ref="J129:K129"/>
    <mergeCell ref="L129:M129"/>
    <mergeCell ref="N129:O131"/>
    <mergeCell ref="J130:K130"/>
    <mergeCell ref="L130:M130"/>
    <mergeCell ref="G132:H132"/>
    <mergeCell ref="N132:O132"/>
    <mergeCell ref="I129:I130"/>
    <mergeCell ref="G133:H133"/>
    <mergeCell ref="G148:H148"/>
    <mergeCell ref="G149:H149"/>
    <mergeCell ref="G150:H150"/>
    <mergeCell ref="G136:H136"/>
    <mergeCell ref="N136:O136"/>
    <mergeCell ref="G137:H137"/>
    <mergeCell ref="N137:O137"/>
    <mergeCell ref="I142:I143"/>
    <mergeCell ref="J142:L142"/>
    <mergeCell ref="M142:O142"/>
    <mergeCell ref="J143:K143"/>
    <mergeCell ref="M143:N143"/>
    <mergeCell ref="G145:H145"/>
    <mergeCell ref="G147:H147"/>
    <mergeCell ref="G156:I156"/>
    <mergeCell ref="J156:K156"/>
    <mergeCell ref="L156:M156"/>
    <mergeCell ref="L158:O158"/>
    <mergeCell ref="G188:I192"/>
    <mergeCell ref="J188:O192"/>
    <mergeCell ref="G154:I154"/>
    <mergeCell ref="J154:K154"/>
    <mergeCell ref="L154:M154"/>
    <mergeCell ref="G155:I155"/>
    <mergeCell ref="J155:K155"/>
    <mergeCell ref="L155:M155"/>
    <mergeCell ref="N204:O204"/>
    <mergeCell ref="G205:I205"/>
    <mergeCell ref="J205:K205"/>
    <mergeCell ref="L205:M205"/>
    <mergeCell ref="N205:O205"/>
    <mergeCell ref="G195:I199"/>
    <mergeCell ref="J195:O199"/>
    <mergeCell ref="G202:I202"/>
    <mergeCell ref="J202:K202"/>
    <mergeCell ref="L202:M202"/>
    <mergeCell ref="N202:O202"/>
    <mergeCell ref="G204:I204"/>
    <mergeCell ref="J204:K204"/>
    <mergeCell ref="L204:M204"/>
    <mergeCell ref="N223:O223"/>
    <mergeCell ref="G220:I220"/>
    <mergeCell ref="J220:K220"/>
    <mergeCell ref="L220:M220"/>
    <mergeCell ref="N220:O220"/>
    <mergeCell ref="G221:I221"/>
    <mergeCell ref="J221:K221"/>
    <mergeCell ref="L221:M221"/>
    <mergeCell ref="N221:O221"/>
    <mergeCell ref="G248:I248"/>
    <mergeCell ref="G267:I267"/>
    <mergeCell ref="G255:H255"/>
    <mergeCell ref="G256:H256"/>
    <mergeCell ref="G257:H257"/>
    <mergeCell ref="G258:H258"/>
    <mergeCell ref="G261:J261"/>
    <mergeCell ref="K261:L261"/>
    <mergeCell ref="G222:I222"/>
    <mergeCell ref="J222:M222"/>
    <mergeCell ref="J225:M225"/>
    <mergeCell ref="G223:I223"/>
    <mergeCell ref="J223:M223"/>
    <mergeCell ref="N261:O261"/>
    <mergeCell ref="L267:N267"/>
    <mergeCell ref="G272:I272"/>
    <mergeCell ref="K272:M272"/>
    <mergeCell ref="G291:I291"/>
    <mergeCell ref="J291:K291"/>
    <mergeCell ref="G262:J262"/>
    <mergeCell ref="K262:L262"/>
    <mergeCell ref="N262:O262"/>
    <mergeCell ref="G263:J263"/>
    <mergeCell ref="K263:L263"/>
    <mergeCell ref="N263:O263"/>
    <mergeCell ref="G298:I298"/>
    <mergeCell ref="J298:K298"/>
    <mergeCell ref="G299:I299"/>
    <mergeCell ref="J299:K299"/>
    <mergeCell ref="G292:I292"/>
    <mergeCell ref="J292:K292"/>
    <mergeCell ref="G294:I294"/>
    <mergeCell ref="J294:K294"/>
    <mergeCell ref="G295:I295"/>
    <mergeCell ref="J295:K295"/>
    <mergeCell ref="G311:I311"/>
    <mergeCell ref="G312:I312"/>
    <mergeCell ref="G313:I313"/>
    <mergeCell ref="J313:O313"/>
    <mergeCell ref="G315:I315"/>
    <mergeCell ref="J315:O315"/>
    <mergeCell ref="G307:I307"/>
    <mergeCell ref="G308:I308"/>
    <mergeCell ref="G309:I309"/>
    <mergeCell ref="J309:O309"/>
    <mergeCell ref="G310:I310"/>
    <mergeCell ref="J310:O310"/>
    <mergeCell ref="G314:I314"/>
    <mergeCell ref="J314:O314"/>
    <mergeCell ref="G325:I325"/>
    <mergeCell ref="G326:I326"/>
    <mergeCell ref="G327:I327"/>
    <mergeCell ref="G328:I328"/>
    <mergeCell ref="G329:I329"/>
    <mergeCell ref="G330:I330"/>
    <mergeCell ref="G316:I316"/>
    <mergeCell ref="J316:M316"/>
    <mergeCell ref="G321:I321"/>
    <mergeCell ref="J321:O322"/>
    <mergeCell ref="G322:I322"/>
    <mergeCell ref="G323:I323"/>
    <mergeCell ref="J323:O324"/>
    <mergeCell ref="G324:I324"/>
    <mergeCell ref="G317:I317"/>
    <mergeCell ref="J317:O320"/>
    <mergeCell ref="L357:O357"/>
    <mergeCell ref="G358:J358"/>
    <mergeCell ref="L358:O358"/>
    <mergeCell ref="G359:J359"/>
    <mergeCell ref="L359:O359"/>
    <mergeCell ref="G346:J346"/>
    <mergeCell ref="G348:J348"/>
    <mergeCell ref="G349:J349"/>
    <mergeCell ref="G350:J350"/>
    <mergeCell ref="G352:J352"/>
    <mergeCell ref="G357:J357"/>
    <mergeCell ref="G336:I336"/>
    <mergeCell ref="J336:O339"/>
    <mergeCell ref="G343:J343"/>
    <mergeCell ref="G344:J344"/>
    <mergeCell ref="G345:J345"/>
    <mergeCell ref="G331:I331"/>
    <mergeCell ref="G333:I333"/>
    <mergeCell ref="J333:O333"/>
    <mergeCell ref="G334:I334"/>
    <mergeCell ref="J334:O334"/>
    <mergeCell ref="G335:I335"/>
    <mergeCell ref="J335:O335"/>
    <mergeCell ref="N225:O225"/>
    <mergeCell ref="N226:O226"/>
    <mergeCell ref="G219:I219"/>
    <mergeCell ref="J219:K219"/>
    <mergeCell ref="L219:M219"/>
    <mergeCell ref="N219:O219"/>
    <mergeCell ref="G203:I203"/>
    <mergeCell ref="J203:K203"/>
    <mergeCell ref="L203:M203"/>
    <mergeCell ref="N203:O203"/>
    <mergeCell ref="N208:O208"/>
    <mergeCell ref="G211:I215"/>
    <mergeCell ref="J211:O215"/>
    <mergeCell ref="G218:I218"/>
    <mergeCell ref="J218:K218"/>
    <mergeCell ref="L218:M218"/>
    <mergeCell ref="N218:O218"/>
    <mergeCell ref="G206:I206"/>
    <mergeCell ref="J206:M206"/>
    <mergeCell ref="N206:O206"/>
    <mergeCell ref="G207:I207"/>
    <mergeCell ref="J207:M207"/>
    <mergeCell ref="N207:O207"/>
    <mergeCell ref="N222:O222"/>
    <mergeCell ref="B125:B126"/>
    <mergeCell ref="C125:C126"/>
    <mergeCell ref="D125:D126"/>
    <mergeCell ref="A296:A297"/>
    <mergeCell ref="J32:L32"/>
    <mergeCell ref="J33:L33"/>
    <mergeCell ref="J34:L34"/>
    <mergeCell ref="J38:L38"/>
    <mergeCell ref="J39:L39"/>
    <mergeCell ref="J40:L40"/>
    <mergeCell ref="A81:A84"/>
    <mergeCell ref="A33:A34"/>
    <mergeCell ref="A39:A40"/>
    <mergeCell ref="J82:K82"/>
    <mergeCell ref="L82:M82"/>
    <mergeCell ref="G297:I297"/>
    <mergeCell ref="J297:K297"/>
    <mergeCell ref="G269:I270"/>
    <mergeCell ref="I250:I251"/>
    <mergeCell ref="J250:L250"/>
    <mergeCell ref="M250:O250"/>
    <mergeCell ref="G253:H253"/>
    <mergeCell ref="G254:H254"/>
    <mergeCell ref="G225:I225"/>
  </mergeCells>
  <conditionalFormatting sqref="J24:J26 J72 J68:O68 J10 J8 J29 J94 J267 J269 J36:O36 J42:J44 J70:O70 J195:J198 J96 J272 J104:J109 N272 N222 G132:G137 I132:N137">
    <cfRule type="expression" dxfId="95" priority="141">
      <formula>NOT($J$1="nein/non/no")</formula>
    </cfRule>
  </conditionalFormatting>
  <conditionalFormatting sqref="E260 Q1297:Q1048576 Q8 Q266:Q268 Q270:Q276 Q76:Q119 Q226:Q264 Q184:Q224 Q128:Q182 Q10:Q74 Q308:Q363">
    <cfRule type="expression" dxfId="94" priority="94">
      <formula>NOT(ISBLANK(E8))</formula>
    </cfRule>
  </conditionalFormatting>
  <conditionalFormatting sqref="J24:J26">
    <cfRule type="expression" dxfId="93" priority="95">
      <formula>NOT($J$1="nein/non/no")</formula>
    </cfRule>
  </conditionalFormatting>
  <conditionalFormatting sqref="J211:J214">
    <cfRule type="expression" dxfId="92" priority="92">
      <formula>NOT($J$1="nein/non/no")</formula>
    </cfRule>
  </conditionalFormatting>
  <conditionalFormatting sqref="J211:J214">
    <cfRule type="expression" dxfId="91" priority="91">
      <formula>NOT($J$1="nein/non/no")</formula>
    </cfRule>
  </conditionalFormatting>
  <conditionalFormatting sqref="J74">
    <cfRule type="expression" dxfId="90" priority="90">
      <formula>NOT($J$1="nein/non/no")</formula>
    </cfRule>
  </conditionalFormatting>
  <conditionalFormatting sqref="G359">
    <cfRule type="expression" dxfId="89" priority="89">
      <formula>NOT($J$1="nein/non/no")</formula>
    </cfRule>
  </conditionalFormatting>
  <conditionalFormatting sqref="J99">
    <cfRule type="expression" dxfId="88" priority="88">
      <formula>NOT($J$1="nein/non/no")</formula>
    </cfRule>
  </conditionalFormatting>
  <conditionalFormatting sqref="J188:J191">
    <cfRule type="expression" dxfId="87" priority="87">
      <formula>NOT($J$1="nein/non/no")</formula>
    </cfRule>
  </conditionalFormatting>
  <conditionalFormatting sqref="J274:K274">
    <cfRule type="notContainsBlanks" dxfId="86" priority="86">
      <formula>LEN(TRIM(J274))&gt;0</formula>
    </cfRule>
  </conditionalFormatting>
  <conditionalFormatting sqref="G357:G358">
    <cfRule type="expression" dxfId="85" priority="85">
      <formula>NOT($J$1="nein/non/no")</formula>
    </cfRule>
  </conditionalFormatting>
  <conditionalFormatting sqref="J247:N247">
    <cfRule type="notContainsBlanks" dxfId="84" priority="84">
      <formula>LEN(TRIM(J247))&gt;0</formula>
    </cfRule>
  </conditionalFormatting>
  <conditionalFormatting sqref="J113">
    <cfRule type="expression" dxfId="83" priority="96">
      <formula>NOT(COUNT(#REF!)=COUNT(#REF!))</formula>
    </cfRule>
  </conditionalFormatting>
  <conditionalFormatting sqref="M261:M262">
    <cfRule type="notContainsBlanks" dxfId="82" priority="83">
      <formula>LEN(TRIM(M261))&gt;0</formula>
    </cfRule>
  </conditionalFormatting>
  <conditionalFormatting sqref="Q2:Q3">
    <cfRule type="expression" dxfId="81" priority="82">
      <formula>NOT(ISBLANK(Q2))</formula>
    </cfRule>
  </conditionalFormatting>
  <conditionalFormatting sqref="L359">
    <cfRule type="expression" dxfId="80" priority="78">
      <formula>NOT($J$1="nein/non/no")</formula>
    </cfRule>
  </conditionalFormatting>
  <conditionalFormatting sqref="J294">
    <cfRule type="expression" dxfId="79" priority="81">
      <formula>NOT($J$1="nein/non/no")</formula>
    </cfRule>
  </conditionalFormatting>
  <conditionalFormatting sqref="L357:L358">
    <cfRule type="expression" dxfId="78" priority="77">
      <formula>NOT($J$1="nein/non/no")</formula>
    </cfRule>
  </conditionalFormatting>
  <conditionalFormatting sqref="J295">
    <cfRule type="expression" dxfId="77" priority="79">
      <formula>OR($J$294="Kanton",$J$294="Privat")</formula>
    </cfRule>
    <cfRule type="expression" dxfId="76" priority="80">
      <formula>NOT($J$1="nein/non/no")</formula>
    </cfRule>
  </conditionalFormatting>
  <conditionalFormatting sqref="Q4:Q7">
    <cfRule type="expression" dxfId="75" priority="76">
      <formula>NOT(ISBLANK(Q4))</formula>
    </cfRule>
  </conditionalFormatting>
  <conditionalFormatting sqref="J225">
    <cfRule type="expression" dxfId="74" priority="74">
      <formula>NOT($J$1="nein/non/no")</formula>
    </cfRule>
  </conditionalFormatting>
  <conditionalFormatting sqref="J275:O275">
    <cfRule type="expression" dxfId="73" priority="75">
      <formula>J277&lt;1</formula>
    </cfRule>
  </conditionalFormatting>
  <conditionalFormatting sqref="G86:G87">
    <cfRule type="expression" dxfId="72" priority="68">
      <formula>NOT($J$1="nein/non/no")</formula>
    </cfRule>
  </conditionalFormatting>
  <conditionalFormatting sqref="I104:I109">
    <cfRule type="expression" dxfId="71" priority="69">
      <formula>NOT($J$1="nein/non/no")</formula>
    </cfRule>
  </conditionalFormatting>
  <conditionalFormatting sqref="G223">
    <cfRule type="expression" dxfId="70" priority="71">
      <formula>NOT($J$1="nein/non/no")</formula>
    </cfRule>
  </conditionalFormatting>
  <conditionalFormatting sqref="G225">
    <cfRule type="expression" dxfId="69" priority="70">
      <formula>NOT($J$1="nein/non/no")</formula>
    </cfRule>
  </conditionalFormatting>
  <conditionalFormatting sqref="J47:J52">
    <cfRule type="expression" dxfId="68" priority="62">
      <formula>NOT($J$1="nein/non/no")</formula>
    </cfRule>
  </conditionalFormatting>
  <conditionalFormatting sqref="J14:J16">
    <cfRule type="expression" dxfId="67" priority="60">
      <formula>NOT($J$1="nein/non/no")</formula>
    </cfRule>
  </conditionalFormatting>
  <conditionalFormatting sqref="J14:J16">
    <cfRule type="expression" dxfId="66" priority="59">
      <formula>NOT($J$1="nein/non/no")</formula>
    </cfRule>
  </conditionalFormatting>
  <conditionalFormatting sqref="J21:J22">
    <cfRule type="expression" dxfId="65" priority="56">
      <formula>NOT($J$1="nein/non/no")</formula>
    </cfRule>
  </conditionalFormatting>
  <conditionalFormatting sqref="G104:G109">
    <cfRule type="expression" dxfId="64" priority="67">
      <formula>NOT($J$1="nein/non/no")</formula>
    </cfRule>
  </conditionalFormatting>
  <conditionalFormatting sqref="I275 H283:O283">
    <cfRule type="expression" dxfId="63" priority="72">
      <formula>H277&lt;1</formula>
    </cfRule>
  </conditionalFormatting>
  <conditionalFormatting sqref="J18:J19">
    <cfRule type="expression" dxfId="62" priority="57">
      <formula>NOT($J$1="nein/non/no")</formula>
    </cfRule>
  </conditionalFormatting>
  <conditionalFormatting sqref="J12:O12">
    <cfRule type="expression" dxfId="61" priority="61">
      <formula>NOT($J$1="nein/non/no")</formula>
    </cfRule>
  </conditionalFormatting>
  <conditionalFormatting sqref="L158:L179">
    <cfRule type="notContainsBlanks" dxfId="60" priority="65">
      <formula>LEN(TRIM(L158))&gt;0</formula>
    </cfRule>
    <cfRule type="cellIs" dxfId="59" priority="66" operator="lessThan">
      <formula>0</formula>
    </cfRule>
  </conditionalFormatting>
  <conditionalFormatting sqref="Q269">
    <cfRule type="expression" dxfId="58" priority="64">
      <formula>NOT(ISBLANK(Q269))</formula>
    </cfRule>
  </conditionalFormatting>
  <conditionalFormatting sqref="Q282:Q307">
    <cfRule type="expression" dxfId="57" priority="63">
      <formula>NOT(ISBLANK(Q282))</formula>
    </cfRule>
  </conditionalFormatting>
  <conditionalFormatting sqref="J18:J19">
    <cfRule type="expression" dxfId="56" priority="58">
      <formula>NOT($J$1="nein/non/no")</formula>
    </cfRule>
  </conditionalFormatting>
  <conditionalFormatting sqref="J21:J22">
    <cfRule type="expression" dxfId="55" priority="55">
      <formula>NOT($J$1="nein/non/no")</formula>
    </cfRule>
  </conditionalFormatting>
  <conditionalFormatting sqref="N86:N87">
    <cfRule type="expression" dxfId="54" priority="41">
      <formula>NOT($J$1="nein/non/no")</formula>
    </cfRule>
  </conditionalFormatting>
  <conditionalFormatting sqref="G206:G207">
    <cfRule type="expression" dxfId="53" priority="53">
      <formula>NOT($J$1="nein/non/no")</formula>
    </cfRule>
  </conditionalFormatting>
  <conditionalFormatting sqref="J81">
    <cfRule type="expression" dxfId="52" priority="39">
      <formula>NOT($J$1="nein/non/no")</formula>
    </cfRule>
  </conditionalFormatting>
  <conditionalFormatting sqref="J223">
    <cfRule type="expression" dxfId="51" priority="54">
      <formula>NOT($J$1="nein/non/no")</formula>
    </cfRule>
  </conditionalFormatting>
  <conditionalFormatting sqref="L204:L205">
    <cfRule type="expression" dxfId="50" priority="35">
      <formula>NOT($J$1="nein/non/no")</formula>
    </cfRule>
  </conditionalFormatting>
  <conditionalFormatting sqref="M38:M40">
    <cfRule type="expression" dxfId="49" priority="45">
      <formula>NOT($J$1="nein/non/no")</formula>
    </cfRule>
  </conditionalFormatting>
  <conditionalFormatting sqref="N206:N207">
    <cfRule type="expression" dxfId="48" priority="43">
      <formula>NOT($J$1="nein/non/no")</formula>
    </cfRule>
  </conditionalFormatting>
  <conditionalFormatting sqref="J84">
    <cfRule type="expression" dxfId="47" priority="38">
      <formula>NOT($J$1="nein/non/no")</formula>
    </cfRule>
  </conditionalFormatting>
  <conditionalFormatting sqref="M38:M40">
    <cfRule type="expression" dxfId="46" priority="46">
      <formula>NOT($J$1="nein/non/no")</formula>
    </cfRule>
  </conditionalFormatting>
  <conditionalFormatting sqref="J32:J34">
    <cfRule type="expression" dxfId="45" priority="52">
      <formula>NOT($J$1="nein/non/no")</formula>
    </cfRule>
  </conditionalFormatting>
  <conditionalFormatting sqref="J32:J34">
    <cfRule type="expression" dxfId="44" priority="51">
      <formula>NOT($J$1="nein/non/no")</formula>
    </cfRule>
  </conditionalFormatting>
  <conditionalFormatting sqref="M32:M34">
    <cfRule type="expression" dxfId="43" priority="50">
      <formula>NOT($J$1="nein/non/no")</formula>
    </cfRule>
  </conditionalFormatting>
  <conditionalFormatting sqref="M32:M34">
    <cfRule type="expression" dxfId="42" priority="49">
      <formula>NOT($J$1="nein/non/no")</formula>
    </cfRule>
  </conditionalFormatting>
  <conditionalFormatting sqref="N225">
    <cfRule type="expression" dxfId="41" priority="44">
      <formula>NOT($J$1="nein/non/no")</formula>
    </cfRule>
  </conditionalFormatting>
  <conditionalFormatting sqref="J206:J207">
    <cfRule type="expression" dxfId="40" priority="42">
      <formula>NOT($J$1="nein/non/no")</formula>
    </cfRule>
  </conditionalFormatting>
  <conditionalFormatting sqref="L202">
    <cfRule type="expression" dxfId="39" priority="36">
      <formula>NOT($J$1="nein/non/no")</formula>
    </cfRule>
  </conditionalFormatting>
  <conditionalFormatting sqref="J86:J87">
    <cfRule type="expression" dxfId="38" priority="40">
      <formula>NOT($J$1="nein/non/no")</formula>
    </cfRule>
  </conditionalFormatting>
  <conditionalFormatting sqref="J204">
    <cfRule type="expression" dxfId="37" priority="30">
      <formula>NOT($J$1="nein/non/no")</formula>
    </cfRule>
  </conditionalFormatting>
  <conditionalFormatting sqref="J202">
    <cfRule type="expression" dxfId="36" priority="32">
      <formula>NOT($J$1="nein/non/no")</formula>
    </cfRule>
  </conditionalFormatting>
  <conditionalFormatting sqref="J83">
    <cfRule type="expression" dxfId="35" priority="37">
      <formula>NOT($J$1="nein/non/no")</formula>
    </cfRule>
  </conditionalFormatting>
  <conditionalFormatting sqref="L81">
    <cfRule type="expression" dxfId="34" priority="34">
      <formula>NOT($J$1="nein/non/no")</formula>
    </cfRule>
  </conditionalFormatting>
  <conditionalFormatting sqref="L83:L84">
    <cfRule type="expression" dxfId="33" priority="33">
      <formula>NOT($J$1="nein/non/no")</formula>
    </cfRule>
  </conditionalFormatting>
  <conditionalFormatting sqref="J205">
    <cfRule type="expression" dxfId="32" priority="31">
      <formula>NOT($J$1="nein/non/no")</formula>
    </cfRule>
  </conditionalFormatting>
  <conditionalFormatting sqref="L218">
    <cfRule type="expression" dxfId="31" priority="29">
      <formula>NOT($J$1="nein/non/no")</formula>
    </cfRule>
  </conditionalFormatting>
  <conditionalFormatting sqref="J218">
    <cfRule type="expression" dxfId="30" priority="28">
      <formula>NOT($J$1="nein/non/no")</formula>
    </cfRule>
  </conditionalFormatting>
  <conditionalFormatting sqref="J222">
    <cfRule type="expression" dxfId="29" priority="27">
      <formula>NOT($J$1="nein/non/no")</formula>
    </cfRule>
  </conditionalFormatting>
  <conditionalFormatting sqref="N223">
    <cfRule type="expression" dxfId="28" priority="23">
      <formula>NOT($J$1="nein/non/no")</formula>
    </cfRule>
  </conditionalFormatting>
  <conditionalFormatting sqref="L220:L221">
    <cfRule type="expression" dxfId="27" priority="26">
      <formula>NOT($J$1="nein/non/no")</formula>
    </cfRule>
  </conditionalFormatting>
  <conditionalFormatting sqref="J220">
    <cfRule type="expression" dxfId="26" priority="24">
      <formula>NOT($J$1="nein/non/no")</formula>
    </cfRule>
  </conditionalFormatting>
  <conditionalFormatting sqref="J221">
    <cfRule type="expression" dxfId="25" priority="25">
      <formula>NOT($J$1="nein/non/no")</formula>
    </cfRule>
  </conditionalFormatting>
  <conditionalFormatting sqref="G222">
    <cfRule type="expression" dxfId="24" priority="22">
      <formula>NOT($J$1="nein/non/no")</formula>
    </cfRule>
  </conditionalFormatting>
  <conditionalFormatting sqref="Q183">
    <cfRule type="expression" dxfId="23" priority="21">
      <formula>NOT(ISBLANK(Q183))</formula>
    </cfRule>
  </conditionalFormatting>
  <conditionalFormatting sqref="N29">
    <cfRule type="expression" dxfId="22" priority="20">
      <formula>ISERROR(N29)</formula>
    </cfRule>
  </conditionalFormatting>
  <conditionalFormatting sqref="N132:N137">
    <cfRule type="expression" dxfId="21" priority="19">
      <formula>AND(N132="",NOT(G132=""))</formula>
    </cfRule>
  </conditionalFormatting>
  <conditionalFormatting sqref="J248">
    <cfRule type="expression" dxfId="20" priority="18">
      <formula>NOT($J$1="nein/non/no")</formula>
    </cfRule>
  </conditionalFormatting>
  <conditionalFormatting sqref="J85">
    <cfRule type="expression" dxfId="19" priority="17">
      <formula>NOT($J$1="nein/non/no")</formula>
    </cfRule>
  </conditionalFormatting>
  <conditionalFormatting sqref="L85">
    <cfRule type="expression" dxfId="18" priority="16">
      <formula>NOT($J$1="nein/non/no")</formula>
    </cfRule>
  </conditionalFormatting>
  <conditionalFormatting sqref="Q120:Q123">
    <cfRule type="expression" dxfId="17" priority="15">
      <formula>NOT(ISBLANK(Q120))</formula>
    </cfRule>
  </conditionalFormatting>
  <conditionalFormatting sqref="Q124:Q127">
    <cfRule type="expression" dxfId="16" priority="14">
      <formula>NOT(ISBLANK(Q124))</formula>
    </cfRule>
  </conditionalFormatting>
  <conditionalFormatting sqref="Q265">
    <cfRule type="expression" dxfId="15" priority="13">
      <formula>NOT(ISBLANK(Q265))</formula>
    </cfRule>
  </conditionalFormatting>
  <conditionalFormatting sqref="I279:O279 H287:O287">
    <cfRule type="expression" dxfId="14" priority="137">
      <formula>H275&lt;($J$272+$N$272)</formula>
    </cfRule>
  </conditionalFormatting>
  <conditionalFormatting sqref="N132:O137">
    <cfRule type="expression" dxfId="13" priority="12">
      <formula>AND(NOT(ISBLANK(N132)),COUNTIF($G$104:$H$109,N132)=0)</formula>
    </cfRule>
  </conditionalFormatting>
  <conditionalFormatting sqref="J82">
    <cfRule type="expression" dxfId="12" priority="11">
      <formula>NOT($J$1="nein/non/no")</formula>
    </cfRule>
  </conditionalFormatting>
  <conditionalFormatting sqref="L82">
    <cfRule type="expression" dxfId="11" priority="10">
      <formula>NOT($J$1="nein/non/no")</formula>
    </cfRule>
  </conditionalFormatting>
  <conditionalFormatting sqref="J219">
    <cfRule type="expression" dxfId="10" priority="9">
      <formula>NOT($J$1="nein/non/no")</formula>
    </cfRule>
  </conditionalFormatting>
  <conditionalFormatting sqref="L219">
    <cfRule type="expression" dxfId="9" priority="8">
      <formula>NOT($J$1="nein/non/no")</formula>
    </cfRule>
  </conditionalFormatting>
  <conditionalFormatting sqref="J203">
    <cfRule type="expression" dxfId="8" priority="7">
      <formula>NOT($J$1="nein/non/no")</formula>
    </cfRule>
  </conditionalFormatting>
  <conditionalFormatting sqref="L203">
    <cfRule type="expression" dxfId="7" priority="6">
      <formula>NOT($J$1="nein/non/no")</formula>
    </cfRule>
  </conditionalFormatting>
  <conditionalFormatting sqref="J38:J40">
    <cfRule type="expression" dxfId="6" priority="5">
      <formula>NOT($J$1="nein/non/no")</formula>
    </cfRule>
  </conditionalFormatting>
  <conditionalFormatting sqref="J38:J40">
    <cfRule type="expression" dxfId="5" priority="4">
      <formula>NOT($J$1="nein/non/no")</formula>
    </cfRule>
  </conditionalFormatting>
  <conditionalFormatting sqref="J24:O27">
    <cfRule type="expression" dxfId="4" priority="93">
      <formula>AND($N$29=12,LEN($J$24)&lt;3)</formula>
    </cfRule>
  </conditionalFormatting>
  <conditionalFormatting sqref="A29">
    <cfRule type="expression" dxfId="3" priority="143">
      <formula>AND($N$29=12,LEN($J$24)&lt;3)</formula>
    </cfRule>
  </conditionalFormatting>
  <conditionalFormatting sqref="A317">
    <cfRule type="expression" dxfId="2" priority="1">
      <formula>AND($N$29=12,LEN($J$24)&lt;3)</formula>
    </cfRule>
  </conditionalFormatting>
  <dataValidations count="8">
    <dataValidation type="list" allowBlank="1" showInputMessage="1" showErrorMessage="1" sqref="J294:K294">
      <formula1>AnspruchFischereiertrag</formula1>
    </dataValidation>
    <dataValidation type="list" allowBlank="1" showInputMessage="1" showErrorMessage="1" sqref="J267">
      <formula1>RegenerationGesamtdauer</formula1>
    </dataValidation>
    <dataValidation type="list" allowBlank="1" showInputMessage="1" showErrorMessage="1" sqref="J94">
      <formula1>FISCHREGION</formula1>
    </dataValidation>
    <dataValidation type="list" allowBlank="1" showInputMessage="1" showErrorMessage="1" sqref="J29">
      <formula1>SCHADENURSACHE</formula1>
    </dataValidation>
    <dataValidation type="list" allowBlank="1" showInputMessage="1" showErrorMessage="1" sqref="J8 L91">
      <formula1>KANTON</formula1>
    </dataValidation>
    <dataValidation type="list" allowBlank="1" showInputMessage="1" showErrorMessage="1" sqref="O1">
      <formula1>Sprache</formula1>
    </dataValidation>
    <dataValidation type="list" allowBlank="1" showInputMessage="1" showErrorMessage="1" sqref="J1">
      <formula1>Formularfeld</formula1>
    </dataValidation>
    <dataValidation type="list" allowBlank="1" showInputMessage="1" showErrorMessage="1" errorTitle="Unzulässige Eingabe" error="bitte Dropdown-Menu verwenden" sqref="N132:O137">
      <formula1>$G$104:$G$109</formula1>
    </dataValidation>
  </dataValidations>
  <pageMargins left="0.59055118110236227" right="0.39370078740157483" top="1.1811023622047245" bottom="0.78740157480314965" header="0.51181102362204722" footer="0.31496062992125984"/>
  <pageSetup paperSize="9" scale="82" fitToHeight="0" orientation="portrait" r:id="rId1"/>
  <headerFooter>
    <oddHeader>&amp;LKanton Barbünden&amp;CAmt für Fischsterben&amp;R&amp;G</oddHeader>
    <oddFooter>&amp;L&amp;D&amp;RSeite &amp;P/&amp;N</oddFooter>
  </headerFooter>
  <rowBreaks count="2" manualBreakCount="2">
    <brk id="183" min="6" max="14" man="1"/>
    <brk id="303" min="6" max="14" man="1"/>
  </rowBreaks>
  <ignoredErrors>
    <ignoredError sqref="L259 A10" formula="1"/>
  </ignoredError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AA11946"/>
  <sheetViews>
    <sheetView topLeftCell="K1" zoomScaleNormal="100" workbookViewId="0">
      <pane ySplit="1" topLeftCell="A2" activePane="bottomLeft" state="frozen"/>
      <selection pane="bottomLeft" activeCell="F7" sqref="F7"/>
    </sheetView>
  </sheetViews>
  <sheetFormatPr defaultColWidth="13" defaultRowHeight="15" outlineLevelCol="1" x14ac:dyDescent="0.25"/>
  <cols>
    <col min="1" max="1" width="26.42578125" style="73" customWidth="1"/>
    <col min="2" max="2" width="11" style="92" customWidth="1"/>
    <col min="3" max="3" width="9.7109375" style="92" customWidth="1"/>
    <col min="4" max="5" width="20" style="73" customWidth="1"/>
    <col min="6" max="6" width="29.5703125" style="73" customWidth="1"/>
    <col min="7" max="7" width="11.28515625" style="92" customWidth="1"/>
    <col min="8" max="8" width="17.85546875" style="73" customWidth="1"/>
    <col min="9" max="9" width="22.42578125" style="73" customWidth="1"/>
    <col min="10" max="10" width="25.85546875" style="92" customWidth="1"/>
    <col min="11" max="12" width="14.5703125" style="92" customWidth="1"/>
    <col min="13" max="13" width="20" style="92" customWidth="1"/>
    <col min="14" max="16" width="17.28515625" style="92" customWidth="1"/>
    <col min="17" max="17" width="18" style="92" customWidth="1"/>
    <col min="18" max="18" width="17" style="92" bestFit="1" customWidth="1"/>
    <col min="19" max="19" width="23.85546875" style="92" customWidth="1"/>
    <col min="20" max="20" width="34.140625" style="92" customWidth="1"/>
    <col min="21" max="21" width="40.5703125" style="92" customWidth="1"/>
    <col min="22" max="23" width="13" style="73"/>
    <col min="24" max="24" width="56" style="411" hidden="1" customWidth="1" outlineLevel="1"/>
    <col min="25" max="25" width="56" style="412" hidden="1" customWidth="1" outlineLevel="1"/>
    <col min="26" max="26" width="59.140625" style="426" hidden="1" customWidth="1" outlineLevel="1"/>
    <col min="27" max="27" width="74.140625" style="73" customWidth="1" collapsed="1"/>
    <col min="28" max="47" width="9" style="73" customWidth="1"/>
    <col min="48" max="16384" width="13" style="73"/>
  </cols>
  <sheetData>
    <row r="1" spans="1:26" ht="57.75" customHeight="1" x14ac:dyDescent="0.25">
      <c r="A1" s="679" t="str">
        <f>IF($J$1="FR",Y6,IF($J$1="IT",Z6,X6))</f>
        <v>Wenn man in diesem Formular in Spalte A die Fall-ID eines Fischsterbens eingibt  (Fall-ID = Name des Tabellenblattes unten in der Tab-Leiste ), so füllt sich dieses Formular von selber aus.</v>
      </c>
      <c r="B1" s="679"/>
      <c r="C1" s="679"/>
      <c r="D1" s="679"/>
      <c r="E1" s="182"/>
      <c r="F1" s="376" t="str">
        <f>IF($J$1="FR",Y2,IF($J$1="IT",Z2,X2))</f>
        <v xml:space="preserve">Formularfelder anzeigen/ ausblenden
</v>
      </c>
      <c r="G1" s="213" t="s">
        <v>412</v>
      </c>
      <c r="H1" s="182"/>
      <c r="I1" s="182" t="s">
        <v>292</v>
      </c>
      <c r="J1" s="147" t="s">
        <v>278</v>
      </c>
      <c r="K1" s="182"/>
      <c r="L1" s="182"/>
      <c r="M1" s="182"/>
      <c r="N1" s="182"/>
      <c r="O1" s="182"/>
      <c r="P1" s="182"/>
      <c r="Q1" s="182"/>
      <c r="R1" s="182"/>
      <c r="S1" s="182"/>
      <c r="T1" s="182"/>
      <c r="U1" s="182"/>
      <c r="V1" s="182"/>
      <c r="W1" s="182"/>
      <c r="X1" s="422" t="s">
        <v>278</v>
      </c>
      <c r="Y1" s="449" t="s">
        <v>75</v>
      </c>
      <c r="Z1" s="448" t="s">
        <v>288</v>
      </c>
    </row>
    <row r="2" spans="1:26" x14ac:dyDescent="0.25">
      <c r="A2" s="72"/>
      <c r="B2" s="252"/>
      <c r="C2" s="88"/>
      <c r="D2" s="72"/>
      <c r="E2" s="72"/>
      <c r="F2" s="72"/>
      <c r="G2" s="88"/>
      <c r="H2" s="72"/>
      <c r="I2" s="72"/>
      <c r="J2" s="88"/>
      <c r="K2" s="88"/>
      <c r="L2" s="88"/>
      <c r="M2" s="88"/>
      <c r="N2" s="88"/>
      <c r="O2" s="88"/>
      <c r="P2" s="88"/>
      <c r="Q2" s="88"/>
      <c r="R2" s="88"/>
      <c r="S2" s="88"/>
      <c r="T2" s="88"/>
      <c r="U2" s="88"/>
      <c r="V2" s="72"/>
      <c r="W2" s="72"/>
      <c r="X2" s="680" t="s">
        <v>806</v>
      </c>
      <c r="Y2" s="681" t="s">
        <v>807</v>
      </c>
      <c r="Z2" s="682" t="s">
        <v>865</v>
      </c>
    </row>
    <row r="3" spans="1:26" s="92" customFormat="1" x14ac:dyDescent="0.25">
      <c r="A3" s="243" t="str">
        <f>IF($J$1="FR",Y8,IF($J$1="IT",Z8,X8))</f>
        <v>Bezugsfeld</v>
      </c>
      <c r="B3" s="93" t="s">
        <v>526</v>
      </c>
      <c r="C3" s="93" t="s">
        <v>527</v>
      </c>
      <c r="D3" s="93" t="s">
        <v>528</v>
      </c>
      <c r="E3" s="93" t="s">
        <v>530</v>
      </c>
      <c r="F3" s="93" t="s">
        <v>531</v>
      </c>
      <c r="G3" s="93" t="s">
        <v>810</v>
      </c>
      <c r="H3" s="93" t="s">
        <v>529</v>
      </c>
      <c r="I3" s="93" t="s">
        <v>811</v>
      </c>
      <c r="J3" s="93" t="s">
        <v>532</v>
      </c>
      <c r="K3" s="93" t="s">
        <v>812</v>
      </c>
      <c r="L3" s="93" t="s">
        <v>770</v>
      </c>
      <c r="M3" s="93" t="s">
        <v>771</v>
      </c>
      <c r="N3" s="93" t="s">
        <v>771</v>
      </c>
      <c r="O3" s="93" t="s">
        <v>772</v>
      </c>
      <c r="P3" s="93" t="s">
        <v>813</v>
      </c>
      <c r="Q3" s="93" t="s">
        <v>533</v>
      </c>
      <c r="R3" s="93" t="s">
        <v>773</v>
      </c>
      <c r="S3" s="93" t="s">
        <v>774</v>
      </c>
      <c r="T3" s="93" t="s">
        <v>814</v>
      </c>
      <c r="U3" s="93" t="s">
        <v>775</v>
      </c>
      <c r="V3" s="88"/>
      <c r="W3" s="88"/>
      <c r="X3" s="680"/>
      <c r="Y3" s="681"/>
      <c r="Z3" s="682"/>
    </row>
    <row r="4" spans="1:26" x14ac:dyDescent="0.25">
      <c r="A4" s="72"/>
      <c r="B4" s="88"/>
      <c r="C4" s="88"/>
      <c r="D4" s="72"/>
      <c r="E4" s="72"/>
      <c r="F4" s="72"/>
      <c r="G4" s="88"/>
      <c r="H4" s="72"/>
      <c r="I4" s="72"/>
      <c r="J4" s="88"/>
      <c r="K4" s="88"/>
      <c r="L4" s="88"/>
      <c r="M4" s="88"/>
      <c r="N4" s="88"/>
      <c r="O4" s="88"/>
      <c r="P4" s="88"/>
      <c r="Q4" s="88"/>
      <c r="R4" s="88"/>
      <c r="S4" s="88"/>
      <c r="T4" s="88"/>
      <c r="U4" s="88"/>
      <c r="V4" s="72"/>
      <c r="W4" s="72"/>
      <c r="X4" s="680"/>
      <c r="Y4" s="681"/>
      <c r="Z4" s="682"/>
    </row>
    <row r="5" spans="1:26" x14ac:dyDescent="0.25">
      <c r="A5" s="25" t="str">
        <f>IF($J$1="FR",Y9,IF($J$1="IT",Z9,X9))</f>
        <v>Exporttabelle für Fischereistatistik des Bundes</v>
      </c>
      <c r="B5" s="89"/>
      <c r="C5" s="89"/>
      <c r="D5" s="25"/>
      <c r="E5" s="25"/>
      <c r="F5" s="25"/>
      <c r="G5" s="89"/>
      <c r="H5" s="25"/>
      <c r="I5" s="25"/>
      <c r="J5" s="89"/>
      <c r="K5" s="89"/>
      <c r="L5" s="89"/>
      <c r="M5" s="89"/>
      <c r="N5" s="89"/>
      <c r="O5" s="89"/>
      <c r="P5" s="89"/>
      <c r="Q5" s="89"/>
      <c r="R5" s="89"/>
      <c r="S5" s="89"/>
      <c r="T5" s="89"/>
      <c r="U5" s="89"/>
      <c r="V5" s="72"/>
      <c r="W5" s="72"/>
      <c r="Y5" s="423"/>
      <c r="Z5" s="433"/>
    </row>
    <row r="6" spans="1:26" s="78" customFormat="1" ht="48" customHeight="1" x14ac:dyDescent="0.25">
      <c r="A6" s="76" t="str">
        <f>IF($J$1="FR",Y11,IF($J$1="IT",Z11,X11))</f>
        <v>Fall-ID</v>
      </c>
      <c r="B6" s="90" t="str">
        <f>IF($J$1="FR",Y12,IF($J$1="IT",Z12,X12))</f>
        <v>Kanton</v>
      </c>
      <c r="C6" s="90" t="str">
        <f>IF($J$1="FR",Y13,IF($J$1="IT",Z13,X13))</f>
        <v>Jahr</v>
      </c>
      <c r="D6" s="76" t="str">
        <f>IF($J$1="FR",Y14,IF($J$1="IT",Z14,X14))</f>
        <v>Betroffenes Gewässer/-system</v>
      </c>
      <c r="E6" s="76" t="str">
        <f>IF($J$1="FR",Y15,IF($J$1="IT",Z15,X15))</f>
        <v>Fischerei-Revier/-e (Fischereistatistik)</v>
      </c>
      <c r="F6" s="76" t="str">
        <f>IF($J$1="FR",Y16,IF($J$1="IT",Z16,X16))</f>
        <v>Ursache (BAFU)</v>
      </c>
      <c r="G6" s="90" t="str">
        <f>IF($J$1="FR",Y17,IF($J$1="IT",Z17,X17))</f>
        <v>Ursache-ID (BAFU)</v>
      </c>
      <c r="H6" s="76" t="str">
        <f>IF($J$1="FR",Y18,IF($J$1="IT",Z18,X18))</f>
        <v>Fischregion</v>
      </c>
      <c r="I6" s="76" t="str">
        <f>IF($J$1="FR",Y19,IF($J$1="IT",Z19,X19))</f>
        <v>Betroffene Fisch- und Krebsarten</v>
      </c>
      <c r="J6" s="90" t="str">
        <f>IF($J$1="FR",Y20,IF($J$1="IT",Z20,X20))</f>
        <v>Länge der betroffenen Strecke</v>
      </c>
      <c r="K6" s="90" t="str">
        <f>IF($J$1="FR",Y21,IF($J$1="IT",Z21,X21))</f>
        <v>Oberfläche</v>
      </c>
      <c r="L6" s="90" t="str">
        <f>IF($J$1="FR",Y22,IF($J$1="IT",Z22,X22))</f>
        <v>Bestandes-verlust</v>
      </c>
      <c r="M6" s="90" t="str">
        <f>IF($J$1="FR",Y23,IF($J$1="IT",Z23,X23))</f>
        <v>Mittlere Mortalität</v>
      </c>
      <c r="N6" s="90" t="str">
        <f>IF($J$1="FR",Y24,IF($J$1="IT",Z24,X24))</f>
        <v>Ertragsverlust z.Zeitpunkt Fischsterben</v>
      </c>
      <c r="O6" s="90" t="str">
        <f>IF($J$1="FR",Y25,IF($J$1="IT",Z25,X25))</f>
        <v>Ertragsverlust Total Biomasse [kg]</v>
      </c>
      <c r="P6" s="90" t="str">
        <f>IF($J$1="FR",Y26,IF($J$1="IT",Z26,X26))</f>
        <v>Ertragsverlust Total Fr.</v>
      </c>
      <c r="Q6" s="90" t="str">
        <f>IF($J$1="FR",Y27,IF($J$1="IT",Z27,X27))</f>
        <v>Ersatzkosten</v>
      </c>
      <c r="R6" s="90" t="str">
        <f>IF($J$1="FR",Y28,IF($J$1="IT",Z28,X28))</f>
        <v>Behebungs-kosten</v>
      </c>
      <c r="S6" s="90" t="str">
        <f>IF($J$1="FR",Y29,IF($J$1="IT",Z29,X29))</f>
        <v>Total Forderung</v>
      </c>
      <c r="T6" s="90" t="str">
        <f>IF($J$1="FR",Y30,IF($J$1="IT",Z30,X30))</f>
        <v>Ursache-Beschreibung</v>
      </c>
      <c r="U6" s="90" t="str">
        <f>IF($J$1="FR",Y31,IF($J$1="IT",Z31,X31))</f>
        <v>Bemerkungen</v>
      </c>
      <c r="V6" s="77"/>
      <c r="W6" s="77"/>
      <c r="X6" s="411" t="s">
        <v>805</v>
      </c>
      <c r="Y6" s="423" t="s">
        <v>804</v>
      </c>
      <c r="Z6" s="433" t="s">
        <v>892</v>
      </c>
    </row>
    <row r="7" spans="1:26" x14ac:dyDescent="0.25">
      <c r="A7" s="75" t="s">
        <v>767</v>
      </c>
      <c r="B7" s="91" t="str">
        <f ca="1">IF(ISBLANK($A7),"",INDIRECT("'" &amp; $A7 &amp; "'!"&amp;B$3))</f>
        <v>AR</v>
      </c>
      <c r="C7" s="91">
        <f ca="1">IF(ISBLANK($A7),"",YEAR(INDIRECT("'" &amp; $A7 &amp; "'!"&amp;C$3)))</f>
        <v>2017</v>
      </c>
      <c r="D7" s="74" t="str">
        <f ca="1">IF(ISBLANK($A7),"",INDIRECT("'" &amp; $A7 &amp; "'!"&amp;D$3))</f>
        <v>Mühlbach</v>
      </c>
      <c r="E7" s="74">
        <f ca="1">IF(ISBLANK($A7),"",INDIRECT("'" &amp; $A7 &amp; "'!"&amp;E$3))</f>
        <v>15.1</v>
      </c>
      <c r="F7" s="74" t="str">
        <f ca="1">IF(ISBLANK($A7),"",INDIRECT("'" &amp; $A7 &amp; "'!"&amp;F$3))</f>
        <v>Pestizide</v>
      </c>
      <c r="G7" s="91">
        <f ca="1">IF(ISBLANK($A7),"",INDIRECT("'" &amp; $A7 &amp; "'!"&amp;G$3))</f>
        <v>2</v>
      </c>
      <c r="H7" s="74" t="str">
        <f ca="1">IF(ISBLANK($A7),"",INDIRECT("'" &amp; $A7 &amp; "'!"&amp;H$3))</f>
        <v>Zona della trota</v>
      </c>
      <c r="I7" s="74" t="str">
        <f t="shared" ref="I7:U13" ca="1" si="0">IF(ISBLANK($A7),"",INDIRECT("'" &amp; $A7 &amp; "'!"&amp;I$3))</f>
        <v>Bachforelle, Groppe, Nase, Alet, Bachsaibling</v>
      </c>
      <c r="J7" s="346">
        <f t="shared" ca="1" si="0"/>
        <v>1.2</v>
      </c>
      <c r="K7" s="350">
        <f t="shared" ca="1" si="0"/>
        <v>0.76</v>
      </c>
      <c r="L7" s="347">
        <f t="shared" ca="1" si="0"/>
        <v>93.086419753086432</v>
      </c>
      <c r="M7" s="348">
        <f ca="1">IF(ISBLANK($A7),"",INDIRECT("'" &amp; $A7 &amp; "'!"&amp;M$3)/100)</f>
        <v>1.0956000000000001</v>
      </c>
      <c r="N7" s="349">
        <f t="shared" ca="1" si="0"/>
        <v>109.56</v>
      </c>
      <c r="O7" s="349">
        <f t="shared" ca="1" si="0"/>
        <v>227.304</v>
      </c>
      <c r="P7" s="351">
        <f t="shared" ca="1" si="0"/>
        <v>6964.2072258295966</v>
      </c>
      <c r="Q7" s="351">
        <f t="shared" ca="1" si="0"/>
        <v>9253.2072258295957</v>
      </c>
      <c r="R7" s="351">
        <f t="shared" ca="1" si="0"/>
        <v>3355</v>
      </c>
      <c r="S7" s="351">
        <f t="shared" ca="1" si="0"/>
        <v>12608.207225829596</v>
      </c>
      <c r="T7" s="370" t="str">
        <f ca="1">IF(ISBLANK($A7),"",INDIRECT("'" &amp; $A7 &amp; "'!"&amp;T$3))</f>
        <v>Reinigung Spritzbehälter</v>
      </c>
      <c r="U7" s="369" t="str">
        <f t="shared" ca="1" si="0"/>
        <v>Bemerkung</v>
      </c>
      <c r="V7" s="72"/>
      <c r="W7" s="72"/>
      <c r="Y7" s="423"/>
      <c r="Z7" s="433"/>
    </row>
    <row r="8" spans="1:26" x14ac:dyDescent="0.25">
      <c r="A8" s="75"/>
      <c r="B8" s="91" t="str">
        <f t="shared" ref="B8:B56" ca="1" si="1">IF(ISBLANK($A8),"",INDIRECT("'" &amp; $A8 &amp; "'!"&amp;B$3))</f>
        <v/>
      </c>
      <c r="C8" s="91" t="str">
        <f t="shared" ref="C8:C56" ca="1" si="2">IF(ISBLANK($A8),"",YEAR(INDIRECT("'" &amp; $A8 &amp; "'!"&amp;C$3)))</f>
        <v/>
      </c>
      <c r="D8" s="74" t="str">
        <f t="shared" ref="D8:H39" ca="1" si="3">IF(ISBLANK($A8),"",INDIRECT("'" &amp; $A8 &amp; "'!"&amp;D$3))</f>
        <v/>
      </c>
      <c r="E8" s="74" t="str">
        <f t="shared" ca="1" si="3"/>
        <v/>
      </c>
      <c r="F8" s="74" t="str">
        <f t="shared" ca="1" si="3"/>
        <v/>
      </c>
      <c r="G8" s="91" t="str">
        <f t="shared" ca="1" si="3"/>
        <v/>
      </c>
      <c r="H8" s="74" t="str">
        <f t="shared" ca="1" si="3"/>
        <v/>
      </c>
      <c r="I8" s="74" t="str">
        <f t="shared" ca="1" si="0"/>
        <v/>
      </c>
      <c r="J8" s="346" t="str">
        <f t="shared" ca="1" si="0"/>
        <v/>
      </c>
      <c r="K8" s="350" t="str">
        <f t="shared" ca="1" si="0"/>
        <v/>
      </c>
      <c r="L8" s="347" t="str">
        <f t="shared" ca="1" si="0"/>
        <v/>
      </c>
      <c r="M8" s="348" t="str">
        <f t="shared" ref="M8:M56" ca="1" si="4">IF(ISBLANK($A8),"",INDIRECT("'" &amp; $A8 &amp; "'!"&amp;M$3)/100)</f>
        <v/>
      </c>
      <c r="N8" s="349" t="str">
        <f t="shared" ca="1" si="0"/>
        <v/>
      </c>
      <c r="O8" s="349" t="str">
        <f t="shared" ca="1" si="0"/>
        <v/>
      </c>
      <c r="P8" s="351" t="str">
        <f t="shared" ca="1" si="0"/>
        <v/>
      </c>
      <c r="Q8" s="351" t="str">
        <f t="shared" ca="1" si="0"/>
        <v/>
      </c>
      <c r="R8" s="351" t="str">
        <f t="shared" ca="1" si="0"/>
        <v/>
      </c>
      <c r="S8" s="351" t="str">
        <f t="shared" ca="1" si="0"/>
        <v/>
      </c>
      <c r="T8" s="370" t="str">
        <f t="shared" ca="1" si="0"/>
        <v/>
      </c>
      <c r="U8" s="369" t="str">
        <f t="shared" ca="1" si="0"/>
        <v/>
      </c>
      <c r="V8" s="72"/>
      <c r="W8" s="72"/>
      <c r="X8" s="411" t="s">
        <v>196</v>
      </c>
      <c r="Y8" s="437" t="s">
        <v>1037</v>
      </c>
      <c r="Z8" s="433" t="s">
        <v>893</v>
      </c>
    </row>
    <row r="9" spans="1:26" x14ac:dyDescent="0.25">
      <c r="A9" s="75"/>
      <c r="B9" s="91" t="str">
        <f t="shared" ca="1" si="1"/>
        <v/>
      </c>
      <c r="C9" s="91" t="str">
        <f t="shared" ca="1" si="2"/>
        <v/>
      </c>
      <c r="D9" s="74" t="str">
        <f t="shared" ca="1" si="3"/>
        <v/>
      </c>
      <c r="E9" s="74" t="str">
        <f t="shared" ca="1" si="3"/>
        <v/>
      </c>
      <c r="F9" s="74" t="str">
        <f t="shared" ca="1" si="3"/>
        <v/>
      </c>
      <c r="G9" s="91" t="str">
        <f t="shared" ca="1" si="3"/>
        <v/>
      </c>
      <c r="H9" s="74" t="str">
        <f t="shared" ca="1" si="3"/>
        <v/>
      </c>
      <c r="I9" s="74" t="str">
        <f t="shared" ca="1" si="0"/>
        <v/>
      </c>
      <c r="J9" s="346" t="str">
        <f t="shared" ca="1" si="0"/>
        <v/>
      </c>
      <c r="K9" s="350" t="str">
        <f t="shared" ca="1" si="0"/>
        <v/>
      </c>
      <c r="L9" s="347" t="str">
        <f t="shared" ca="1" si="0"/>
        <v/>
      </c>
      <c r="M9" s="348" t="str">
        <f t="shared" ca="1" si="4"/>
        <v/>
      </c>
      <c r="N9" s="349" t="str">
        <f t="shared" ca="1" si="0"/>
        <v/>
      </c>
      <c r="O9" s="349" t="str">
        <f t="shared" ca="1" si="0"/>
        <v/>
      </c>
      <c r="P9" s="351" t="str">
        <f t="shared" ca="1" si="0"/>
        <v/>
      </c>
      <c r="Q9" s="351" t="str">
        <f t="shared" ca="1" si="0"/>
        <v/>
      </c>
      <c r="R9" s="351" t="str">
        <f t="shared" ca="1" si="0"/>
        <v/>
      </c>
      <c r="S9" s="351" t="str">
        <f t="shared" ca="1" si="0"/>
        <v/>
      </c>
      <c r="T9" s="370" t="str">
        <f t="shared" ca="1" si="0"/>
        <v/>
      </c>
      <c r="U9" s="369" t="str">
        <f t="shared" ca="1" si="0"/>
        <v/>
      </c>
      <c r="V9" s="72"/>
      <c r="W9" s="72"/>
      <c r="X9" s="411" t="s">
        <v>197</v>
      </c>
      <c r="Y9" s="437" t="s">
        <v>831</v>
      </c>
      <c r="Z9" s="433" t="s">
        <v>894</v>
      </c>
    </row>
    <row r="10" spans="1:26" x14ac:dyDescent="0.25">
      <c r="A10" s="75"/>
      <c r="B10" s="91" t="str">
        <f t="shared" ca="1" si="1"/>
        <v/>
      </c>
      <c r="C10" s="91" t="str">
        <f t="shared" ca="1" si="2"/>
        <v/>
      </c>
      <c r="D10" s="74" t="str">
        <f t="shared" ca="1" si="3"/>
        <v/>
      </c>
      <c r="E10" s="74" t="str">
        <f t="shared" ca="1" si="3"/>
        <v/>
      </c>
      <c r="F10" s="74" t="str">
        <f t="shared" ca="1" si="3"/>
        <v/>
      </c>
      <c r="G10" s="91" t="str">
        <f t="shared" ca="1" si="3"/>
        <v/>
      </c>
      <c r="H10" s="74" t="str">
        <f t="shared" ca="1" si="3"/>
        <v/>
      </c>
      <c r="I10" s="74" t="str">
        <f t="shared" ca="1" si="0"/>
        <v/>
      </c>
      <c r="J10" s="346" t="str">
        <f t="shared" ca="1" si="0"/>
        <v/>
      </c>
      <c r="K10" s="350" t="str">
        <f t="shared" ca="1" si="0"/>
        <v/>
      </c>
      <c r="L10" s="347" t="str">
        <f t="shared" ca="1" si="0"/>
        <v/>
      </c>
      <c r="M10" s="348" t="str">
        <f t="shared" ca="1" si="4"/>
        <v/>
      </c>
      <c r="N10" s="349" t="str">
        <f t="shared" ca="1" si="0"/>
        <v/>
      </c>
      <c r="O10" s="349" t="str">
        <f t="shared" ca="1" si="0"/>
        <v/>
      </c>
      <c r="P10" s="351" t="str">
        <f t="shared" ca="1" si="0"/>
        <v/>
      </c>
      <c r="Q10" s="351" t="str">
        <f t="shared" ca="1" si="0"/>
        <v/>
      </c>
      <c r="R10" s="351" t="str">
        <f t="shared" ca="1" si="0"/>
        <v/>
      </c>
      <c r="S10" s="351" t="str">
        <f t="shared" ca="1" si="0"/>
        <v/>
      </c>
      <c r="T10" s="370" t="str">
        <f t="shared" ca="1" si="0"/>
        <v/>
      </c>
      <c r="U10" s="369" t="str">
        <f t="shared" ca="1" si="0"/>
        <v/>
      </c>
      <c r="V10" s="72"/>
      <c r="W10" s="72"/>
      <c r="Y10" s="437"/>
      <c r="Z10" s="433"/>
    </row>
    <row r="11" spans="1:26" x14ac:dyDescent="0.25">
      <c r="A11" s="75"/>
      <c r="B11" s="91" t="str">
        <f t="shared" ca="1" si="1"/>
        <v/>
      </c>
      <c r="C11" s="91" t="str">
        <f t="shared" ca="1" si="2"/>
        <v/>
      </c>
      <c r="D11" s="74" t="str">
        <f t="shared" ca="1" si="3"/>
        <v/>
      </c>
      <c r="E11" s="74" t="str">
        <f t="shared" ca="1" si="3"/>
        <v/>
      </c>
      <c r="F11" s="74" t="str">
        <f t="shared" ca="1" si="3"/>
        <v/>
      </c>
      <c r="G11" s="91" t="str">
        <f t="shared" ca="1" si="3"/>
        <v/>
      </c>
      <c r="H11" s="74" t="str">
        <f t="shared" ca="1" si="3"/>
        <v/>
      </c>
      <c r="I11" s="74" t="str">
        <f t="shared" ca="1" si="0"/>
        <v/>
      </c>
      <c r="J11" s="346" t="str">
        <f t="shared" ca="1" si="0"/>
        <v/>
      </c>
      <c r="K11" s="350" t="str">
        <f t="shared" ca="1" si="0"/>
        <v/>
      </c>
      <c r="L11" s="347" t="str">
        <f t="shared" ca="1" si="0"/>
        <v/>
      </c>
      <c r="M11" s="348" t="str">
        <f t="shared" ca="1" si="4"/>
        <v/>
      </c>
      <c r="N11" s="349" t="str">
        <f t="shared" ca="1" si="0"/>
        <v/>
      </c>
      <c r="O11" s="349" t="str">
        <f t="shared" ca="1" si="0"/>
        <v/>
      </c>
      <c r="P11" s="351" t="str">
        <f t="shared" ca="1" si="0"/>
        <v/>
      </c>
      <c r="Q11" s="351" t="str">
        <f t="shared" ca="1" si="0"/>
        <v/>
      </c>
      <c r="R11" s="351" t="str">
        <f t="shared" ca="1" si="0"/>
        <v/>
      </c>
      <c r="S11" s="351" t="str">
        <f t="shared" ca="1" si="0"/>
        <v/>
      </c>
      <c r="T11" s="370" t="str">
        <f t="shared" ca="1" si="0"/>
        <v/>
      </c>
      <c r="U11" s="369" t="str">
        <f t="shared" ca="1" si="0"/>
        <v/>
      </c>
      <c r="V11" s="72"/>
      <c r="W11" s="72"/>
      <c r="X11" s="411" t="s">
        <v>779</v>
      </c>
      <c r="Y11" s="437" t="s">
        <v>601</v>
      </c>
      <c r="Z11" s="433" t="s">
        <v>895</v>
      </c>
    </row>
    <row r="12" spans="1:26" x14ac:dyDescent="0.25">
      <c r="A12" s="75"/>
      <c r="B12" s="91" t="str">
        <f t="shared" ca="1" si="1"/>
        <v/>
      </c>
      <c r="C12" s="91" t="str">
        <f t="shared" ca="1" si="2"/>
        <v/>
      </c>
      <c r="D12" s="74" t="str">
        <f t="shared" ca="1" si="3"/>
        <v/>
      </c>
      <c r="E12" s="74" t="str">
        <f t="shared" ca="1" si="3"/>
        <v/>
      </c>
      <c r="F12" s="74" t="str">
        <f t="shared" ca="1" si="3"/>
        <v/>
      </c>
      <c r="G12" s="91" t="str">
        <f t="shared" ca="1" si="3"/>
        <v/>
      </c>
      <c r="H12" s="74" t="str">
        <f t="shared" ca="1" si="3"/>
        <v/>
      </c>
      <c r="I12" s="74" t="str">
        <f t="shared" ca="1" si="0"/>
        <v/>
      </c>
      <c r="J12" s="346" t="str">
        <f t="shared" ca="1" si="0"/>
        <v/>
      </c>
      <c r="K12" s="350" t="str">
        <f t="shared" ca="1" si="0"/>
        <v/>
      </c>
      <c r="L12" s="347" t="str">
        <f t="shared" ca="1" si="0"/>
        <v/>
      </c>
      <c r="M12" s="348" t="str">
        <f t="shared" ca="1" si="4"/>
        <v/>
      </c>
      <c r="N12" s="349" t="str">
        <f t="shared" ca="1" si="0"/>
        <v/>
      </c>
      <c r="O12" s="349" t="str">
        <f t="shared" ca="1" si="0"/>
        <v/>
      </c>
      <c r="P12" s="351" t="str">
        <f t="shared" ca="1" si="0"/>
        <v/>
      </c>
      <c r="Q12" s="351" t="str">
        <f t="shared" ca="1" si="0"/>
        <v/>
      </c>
      <c r="R12" s="351" t="str">
        <f t="shared" ca="1" si="0"/>
        <v/>
      </c>
      <c r="S12" s="351" t="str">
        <f t="shared" ca="1" si="0"/>
        <v/>
      </c>
      <c r="T12" s="370" t="str">
        <f t="shared" ca="1" si="0"/>
        <v/>
      </c>
      <c r="U12" s="369" t="str">
        <f t="shared" ca="1" si="0"/>
        <v/>
      </c>
      <c r="V12" s="72"/>
      <c r="W12" s="72"/>
      <c r="X12" s="411" t="s">
        <v>6</v>
      </c>
      <c r="Y12" s="437" t="s">
        <v>280</v>
      </c>
      <c r="Z12" s="433" t="s">
        <v>291</v>
      </c>
    </row>
    <row r="13" spans="1:26" x14ac:dyDescent="0.25">
      <c r="A13" s="75"/>
      <c r="B13" s="91" t="str">
        <f t="shared" ca="1" si="1"/>
        <v/>
      </c>
      <c r="C13" s="91" t="str">
        <f t="shared" ca="1" si="2"/>
        <v/>
      </c>
      <c r="D13" s="74" t="str">
        <f t="shared" ca="1" si="3"/>
        <v/>
      </c>
      <c r="E13" s="74" t="str">
        <f t="shared" ca="1" si="3"/>
        <v/>
      </c>
      <c r="F13" s="74" t="str">
        <f t="shared" ca="1" si="3"/>
        <v/>
      </c>
      <c r="G13" s="91" t="str">
        <f t="shared" ca="1" si="3"/>
        <v/>
      </c>
      <c r="H13" s="74" t="str">
        <f t="shared" ca="1" si="3"/>
        <v/>
      </c>
      <c r="I13" s="74" t="str">
        <f t="shared" ca="1" si="0"/>
        <v/>
      </c>
      <c r="J13" s="346" t="str">
        <f t="shared" ca="1" si="0"/>
        <v/>
      </c>
      <c r="K13" s="350" t="str">
        <f t="shared" ca="1" si="0"/>
        <v/>
      </c>
      <c r="L13" s="347" t="str">
        <f t="shared" ca="1" si="0"/>
        <v/>
      </c>
      <c r="M13" s="348" t="str">
        <f t="shared" ca="1" si="4"/>
        <v/>
      </c>
      <c r="N13" s="349" t="str">
        <f t="shared" ref="I13:U34" ca="1" si="5">IF(ISBLANK($A13),"",INDIRECT("'" &amp; $A13 &amp; "'!"&amp;N$3))</f>
        <v/>
      </c>
      <c r="O13" s="349" t="str">
        <f t="shared" ca="1" si="5"/>
        <v/>
      </c>
      <c r="P13" s="351" t="str">
        <f t="shared" ca="1" si="5"/>
        <v/>
      </c>
      <c r="Q13" s="351" t="str">
        <f t="shared" ca="1" si="5"/>
        <v/>
      </c>
      <c r="R13" s="351" t="str">
        <f t="shared" ca="1" si="5"/>
        <v/>
      </c>
      <c r="S13" s="351" t="str">
        <f t="shared" ca="1" si="5"/>
        <v/>
      </c>
      <c r="T13" s="370" t="str">
        <f t="shared" ca="1" si="5"/>
        <v/>
      </c>
      <c r="U13" s="369" t="str">
        <f t="shared" ca="1" si="5"/>
        <v/>
      </c>
      <c r="V13" s="72"/>
      <c r="W13" s="72"/>
      <c r="X13" s="411" t="s">
        <v>8</v>
      </c>
      <c r="Y13" s="437" t="s">
        <v>352</v>
      </c>
      <c r="Z13" s="433" t="s">
        <v>387</v>
      </c>
    </row>
    <row r="14" spans="1:26" x14ac:dyDescent="0.25">
      <c r="A14" s="75"/>
      <c r="B14" s="91" t="str">
        <f t="shared" ca="1" si="1"/>
        <v/>
      </c>
      <c r="C14" s="91" t="str">
        <f t="shared" ca="1" si="2"/>
        <v/>
      </c>
      <c r="D14" s="74" t="str">
        <f t="shared" ca="1" si="3"/>
        <v/>
      </c>
      <c r="E14" s="74" t="str">
        <f t="shared" ca="1" si="3"/>
        <v/>
      </c>
      <c r="F14" s="74" t="str">
        <f t="shared" ca="1" si="3"/>
        <v/>
      </c>
      <c r="G14" s="91" t="str">
        <f t="shared" ca="1" si="3"/>
        <v/>
      </c>
      <c r="H14" s="74" t="str">
        <f t="shared" ca="1" si="3"/>
        <v/>
      </c>
      <c r="I14" s="74" t="str">
        <f t="shared" ca="1" si="5"/>
        <v/>
      </c>
      <c r="J14" s="346" t="str">
        <f t="shared" ca="1" si="5"/>
        <v/>
      </c>
      <c r="K14" s="350" t="str">
        <f t="shared" ca="1" si="5"/>
        <v/>
      </c>
      <c r="L14" s="347" t="str">
        <f t="shared" ca="1" si="5"/>
        <v/>
      </c>
      <c r="M14" s="348" t="str">
        <f t="shared" ca="1" si="4"/>
        <v/>
      </c>
      <c r="N14" s="349" t="str">
        <f t="shared" ca="1" si="5"/>
        <v/>
      </c>
      <c r="O14" s="349" t="str">
        <f t="shared" ca="1" si="5"/>
        <v/>
      </c>
      <c r="P14" s="351" t="str">
        <f t="shared" ca="1" si="5"/>
        <v/>
      </c>
      <c r="Q14" s="351" t="str">
        <f t="shared" ca="1" si="5"/>
        <v/>
      </c>
      <c r="R14" s="351" t="str">
        <f t="shared" ca="1" si="5"/>
        <v/>
      </c>
      <c r="S14" s="351" t="str">
        <f t="shared" ca="1" si="5"/>
        <v/>
      </c>
      <c r="T14" s="370" t="str">
        <f t="shared" ca="1" si="5"/>
        <v/>
      </c>
      <c r="U14" s="369" t="str">
        <f t="shared" ca="1" si="5"/>
        <v/>
      </c>
      <c r="V14" s="72"/>
      <c r="W14" s="72"/>
      <c r="X14" s="411" t="s">
        <v>162</v>
      </c>
      <c r="Y14" s="437" t="s">
        <v>588</v>
      </c>
      <c r="Z14" s="433" t="s">
        <v>896</v>
      </c>
    </row>
    <row r="15" spans="1:26" x14ac:dyDescent="0.25">
      <c r="A15" s="75"/>
      <c r="B15" s="91" t="str">
        <f t="shared" ca="1" si="1"/>
        <v/>
      </c>
      <c r="C15" s="91" t="str">
        <f t="shared" ca="1" si="2"/>
        <v/>
      </c>
      <c r="D15" s="74" t="str">
        <f t="shared" ca="1" si="3"/>
        <v/>
      </c>
      <c r="E15" s="74" t="str">
        <f t="shared" ca="1" si="3"/>
        <v/>
      </c>
      <c r="F15" s="74" t="str">
        <f t="shared" ca="1" si="3"/>
        <v/>
      </c>
      <c r="G15" s="91" t="str">
        <f t="shared" ca="1" si="3"/>
        <v/>
      </c>
      <c r="H15" s="74" t="str">
        <f t="shared" ca="1" si="3"/>
        <v/>
      </c>
      <c r="I15" s="74" t="str">
        <f t="shared" ca="1" si="5"/>
        <v/>
      </c>
      <c r="J15" s="346" t="str">
        <f t="shared" ca="1" si="5"/>
        <v/>
      </c>
      <c r="K15" s="350" t="str">
        <f t="shared" ca="1" si="5"/>
        <v/>
      </c>
      <c r="L15" s="347" t="str">
        <f t="shared" ca="1" si="5"/>
        <v/>
      </c>
      <c r="M15" s="348" t="str">
        <f t="shared" ca="1" si="4"/>
        <v/>
      </c>
      <c r="N15" s="349" t="str">
        <f t="shared" ca="1" si="5"/>
        <v/>
      </c>
      <c r="O15" s="349" t="str">
        <f t="shared" ca="1" si="5"/>
        <v/>
      </c>
      <c r="P15" s="351" t="str">
        <f t="shared" ca="1" si="5"/>
        <v/>
      </c>
      <c r="Q15" s="351" t="str">
        <f t="shared" ca="1" si="5"/>
        <v/>
      </c>
      <c r="R15" s="351" t="str">
        <f t="shared" ca="1" si="5"/>
        <v/>
      </c>
      <c r="S15" s="351" t="str">
        <f t="shared" ca="1" si="5"/>
        <v/>
      </c>
      <c r="T15" s="370" t="str">
        <f t="shared" ca="1" si="5"/>
        <v/>
      </c>
      <c r="U15" s="369" t="str">
        <f t="shared" ca="1" si="5"/>
        <v/>
      </c>
      <c r="V15" s="72"/>
      <c r="W15" s="72"/>
      <c r="X15" s="411" t="s">
        <v>786</v>
      </c>
      <c r="Y15" s="437" t="s">
        <v>787</v>
      </c>
      <c r="Z15" s="433" t="s">
        <v>897</v>
      </c>
    </row>
    <row r="16" spans="1:26" x14ac:dyDescent="0.25">
      <c r="A16" s="75"/>
      <c r="B16" s="91" t="str">
        <f t="shared" ca="1" si="1"/>
        <v/>
      </c>
      <c r="C16" s="91" t="str">
        <f t="shared" ca="1" si="2"/>
        <v/>
      </c>
      <c r="D16" s="74" t="str">
        <f t="shared" ca="1" si="3"/>
        <v/>
      </c>
      <c r="E16" s="74" t="str">
        <f t="shared" ca="1" si="3"/>
        <v/>
      </c>
      <c r="F16" s="74" t="str">
        <f t="shared" ca="1" si="3"/>
        <v/>
      </c>
      <c r="G16" s="91" t="str">
        <f t="shared" ca="1" si="3"/>
        <v/>
      </c>
      <c r="H16" s="74" t="str">
        <f t="shared" ca="1" si="3"/>
        <v/>
      </c>
      <c r="I16" s="74" t="str">
        <f t="shared" ca="1" si="5"/>
        <v/>
      </c>
      <c r="J16" s="346" t="str">
        <f t="shared" ca="1" si="5"/>
        <v/>
      </c>
      <c r="K16" s="350" t="str">
        <f t="shared" ca="1" si="5"/>
        <v/>
      </c>
      <c r="L16" s="347" t="str">
        <f t="shared" ca="1" si="5"/>
        <v/>
      </c>
      <c r="M16" s="348" t="str">
        <f t="shared" ca="1" si="4"/>
        <v/>
      </c>
      <c r="N16" s="349" t="str">
        <f t="shared" ca="1" si="5"/>
        <v/>
      </c>
      <c r="O16" s="349" t="str">
        <f t="shared" ca="1" si="5"/>
        <v/>
      </c>
      <c r="P16" s="351" t="str">
        <f t="shared" ca="1" si="5"/>
        <v/>
      </c>
      <c r="Q16" s="351" t="str">
        <f t="shared" ca="1" si="5"/>
        <v/>
      </c>
      <c r="R16" s="351" t="str">
        <f t="shared" ca="1" si="5"/>
        <v/>
      </c>
      <c r="S16" s="351" t="str">
        <f t="shared" ca="1" si="5"/>
        <v/>
      </c>
      <c r="T16" s="370" t="str">
        <f t="shared" ca="1" si="5"/>
        <v/>
      </c>
      <c r="U16" s="369" t="str">
        <f t="shared" ca="1" si="5"/>
        <v/>
      </c>
      <c r="V16" s="72"/>
      <c r="W16" s="72"/>
      <c r="X16" s="411" t="s">
        <v>118</v>
      </c>
      <c r="Y16" s="437" t="s">
        <v>631</v>
      </c>
      <c r="Z16" s="433" t="s">
        <v>898</v>
      </c>
    </row>
    <row r="17" spans="1:26" x14ac:dyDescent="0.25">
      <c r="A17" s="75"/>
      <c r="B17" s="91" t="str">
        <f t="shared" ca="1" si="1"/>
        <v/>
      </c>
      <c r="C17" s="91" t="str">
        <f t="shared" ca="1" si="2"/>
        <v/>
      </c>
      <c r="D17" s="74" t="str">
        <f t="shared" ca="1" si="3"/>
        <v/>
      </c>
      <c r="E17" s="74" t="str">
        <f t="shared" ca="1" si="3"/>
        <v/>
      </c>
      <c r="F17" s="74" t="str">
        <f t="shared" ca="1" si="3"/>
        <v/>
      </c>
      <c r="G17" s="91" t="str">
        <f t="shared" ca="1" si="3"/>
        <v/>
      </c>
      <c r="H17" s="74" t="str">
        <f t="shared" ca="1" si="3"/>
        <v/>
      </c>
      <c r="I17" s="74" t="str">
        <f t="shared" ca="1" si="5"/>
        <v/>
      </c>
      <c r="J17" s="346" t="str">
        <f t="shared" ca="1" si="5"/>
        <v/>
      </c>
      <c r="K17" s="350" t="str">
        <f t="shared" ca="1" si="5"/>
        <v/>
      </c>
      <c r="L17" s="347" t="str">
        <f t="shared" ca="1" si="5"/>
        <v/>
      </c>
      <c r="M17" s="348" t="str">
        <f t="shared" ca="1" si="4"/>
        <v/>
      </c>
      <c r="N17" s="349" t="str">
        <f t="shared" ca="1" si="5"/>
        <v/>
      </c>
      <c r="O17" s="349" t="str">
        <f t="shared" ca="1" si="5"/>
        <v/>
      </c>
      <c r="P17" s="351" t="str">
        <f t="shared" ca="1" si="5"/>
        <v/>
      </c>
      <c r="Q17" s="351" t="str">
        <f t="shared" ca="1" si="5"/>
        <v/>
      </c>
      <c r="R17" s="351" t="str">
        <f t="shared" ca="1" si="5"/>
        <v/>
      </c>
      <c r="S17" s="351" t="str">
        <f t="shared" ca="1" si="5"/>
        <v/>
      </c>
      <c r="T17" s="370" t="str">
        <f t="shared" ca="1" si="5"/>
        <v/>
      </c>
      <c r="U17" s="369" t="str">
        <f t="shared" ca="1" si="5"/>
        <v/>
      </c>
      <c r="V17" s="72"/>
      <c r="W17" s="72"/>
      <c r="X17" s="411" t="s">
        <v>117</v>
      </c>
      <c r="Y17" s="437" t="s">
        <v>830</v>
      </c>
      <c r="Z17" s="433" t="s">
        <v>899</v>
      </c>
    </row>
    <row r="18" spans="1:26" x14ac:dyDescent="0.25">
      <c r="A18" s="75"/>
      <c r="B18" s="91" t="str">
        <f t="shared" ca="1" si="1"/>
        <v/>
      </c>
      <c r="C18" s="91" t="str">
        <f t="shared" ca="1" si="2"/>
        <v/>
      </c>
      <c r="D18" s="74" t="str">
        <f t="shared" ca="1" si="3"/>
        <v/>
      </c>
      <c r="E18" s="74" t="str">
        <f t="shared" ca="1" si="3"/>
        <v/>
      </c>
      <c r="F18" s="74" t="str">
        <f t="shared" ca="1" si="3"/>
        <v/>
      </c>
      <c r="G18" s="91" t="str">
        <f t="shared" ca="1" si="3"/>
        <v/>
      </c>
      <c r="H18" s="74" t="str">
        <f t="shared" ca="1" si="3"/>
        <v/>
      </c>
      <c r="I18" s="74" t="str">
        <f t="shared" ca="1" si="5"/>
        <v/>
      </c>
      <c r="J18" s="346" t="str">
        <f t="shared" ca="1" si="5"/>
        <v/>
      </c>
      <c r="K18" s="350" t="str">
        <f t="shared" ca="1" si="5"/>
        <v/>
      </c>
      <c r="L18" s="347" t="str">
        <f t="shared" ca="1" si="5"/>
        <v/>
      </c>
      <c r="M18" s="348" t="str">
        <f t="shared" ca="1" si="4"/>
        <v/>
      </c>
      <c r="N18" s="349" t="str">
        <f t="shared" ca="1" si="5"/>
        <v/>
      </c>
      <c r="O18" s="349" t="str">
        <f t="shared" ca="1" si="5"/>
        <v/>
      </c>
      <c r="P18" s="351" t="str">
        <f t="shared" ca="1" si="5"/>
        <v/>
      </c>
      <c r="Q18" s="351" t="str">
        <f t="shared" ca="1" si="5"/>
        <v/>
      </c>
      <c r="R18" s="351" t="str">
        <f t="shared" ca="1" si="5"/>
        <v/>
      </c>
      <c r="S18" s="351" t="str">
        <f t="shared" ca="1" si="5"/>
        <v/>
      </c>
      <c r="T18" s="370" t="str">
        <f t="shared" ca="1" si="5"/>
        <v/>
      </c>
      <c r="U18" s="369" t="str">
        <f t="shared" ca="1" si="5"/>
        <v/>
      </c>
      <c r="V18" s="72"/>
      <c r="W18" s="72"/>
      <c r="X18" s="411" t="s">
        <v>10</v>
      </c>
      <c r="Y18" s="437" t="s">
        <v>312</v>
      </c>
      <c r="Z18" s="433" t="s">
        <v>381</v>
      </c>
    </row>
    <row r="19" spans="1:26" x14ac:dyDescent="0.25">
      <c r="A19" s="75"/>
      <c r="B19" s="91" t="str">
        <f t="shared" ca="1" si="1"/>
        <v/>
      </c>
      <c r="C19" s="91" t="str">
        <f t="shared" ca="1" si="2"/>
        <v/>
      </c>
      <c r="D19" s="74" t="str">
        <f t="shared" ca="1" si="3"/>
        <v/>
      </c>
      <c r="E19" s="74" t="str">
        <f t="shared" ca="1" si="3"/>
        <v/>
      </c>
      <c r="F19" s="74" t="str">
        <f t="shared" ca="1" si="3"/>
        <v/>
      </c>
      <c r="G19" s="91" t="str">
        <f t="shared" ca="1" si="3"/>
        <v/>
      </c>
      <c r="H19" s="74" t="str">
        <f t="shared" ca="1" si="3"/>
        <v/>
      </c>
      <c r="I19" s="74" t="str">
        <f t="shared" ca="1" si="5"/>
        <v/>
      </c>
      <c r="J19" s="346" t="str">
        <f t="shared" ca="1" si="5"/>
        <v/>
      </c>
      <c r="K19" s="350" t="str">
        <f t="shared" ca="1" si="5"/>
        <v/>
      </c>
      <c r="L19" s="347" t="str">
        <f t="shared" ca="1" si="5"/>
        <v/>
      </c>
      <c r="M19" s="348" t="str">
        <f t="shared" ca="1" si="4"/>
        <v/>
      </c>
      <c r="N19" s="349" t="str">
        <f t="shared" ca="1" si="5"/>
        <v/>
      </c>
      <c r="O19" s="349" t="str">
        <f t="shared" ca="1" si="5"/>
        <v/>
      </c>
      <c r="P19" s="351" t="str">
        <f t="shared" ca="1" si="5"/>
        <v/>
      </c>
      <c r="Q19" s="351" t="str">
        <f t="shared" ca="1" si="5"/>
        <v/>
      </c>
      <c r="R19" s="351" t="str">
        <f t="shared" ca="1" si="5"/>
        <v/>
      </c>
      <c r="S19" s="351" t="str">
        <f t="shared" ca="1" si="5"/>
        <v/>
      </c>
      <c r="T19" s="370" t="str">
        <f t="shared" ca="1" si="5"/>
        <v/>
      </c>
      <c r="U19" s="369" t="str">
        <f t="shared" ca="1" si="5"/>
        <v/>
      </c>
      <c r="V19" s="72"/>
      <c r="W19" s="72"/>
      <c r="X19" s="411" t="s">
        <v>199</v>
      </c>
      <c r="Y19" s="437" t="s">
        <v>313</v>
      </c>
      <c r="Z19" s="433" t="s">
        <v>382</v>
      </c>
    </row>
    <row r="20" spans="1:26" x14ac:dyDescent="0.25">
      <c r="A20" s="75"/>
      <c r="B20" s="91" t="str">
        <f t="shared" ca="1" si="1"/>
        <v/>
      </c>
      <c r="C20" s="91" t="str">
        <f t="shared" ca="1" si="2"/>
        <v/>
      </c>
      <c r="D20" s="74" t="str">
        <f t="shared" ca="1" si="3"/>
        <v/>
      </c>
      <c r="E20" s="74" t="str">
        <f t="shared" ca="1" si="3"/>
        <v/>
      </c>
      <c r="F20" s="74" t="str">
        <f t="shared" ca="1" si="3"/>
        <v/>
      </c>
      <c r="G20" s="91" t="str">
        <f t="shared" ca="1" si="3"/>
        <v/>
      </c>
      <c r="H20" s="74" t="str">
        <f t="shared" ca="1" si="3"/>
        <v/>
      </c>
      <c r="I20" s="74" t="str">
        <f t="shared" ca="1" si="5"/>
        <v/>
      </c>
      <c r="J20" s="346" t="str">
        <f t="shared" ca="1" si="5"/>
        <v/>
      </c>
      <c r="K20" s="350" t="str">
        <f t="shared" ca="1" si="5"/>
        <v/>
      </c>
      <c r="L20" s="347" t="str">
        <f t="shared" ca="1" si="5"/>
        <v/>
      </c>
      <c r="M20" s="348" t="str">
        <f t="shared" ca="1" si="4"/>
        <v/>
      </c>
      <c r="N20" s="349" t="str">
        <f t="shared" ca="1" si="5"/>
        <v/>
      </c>
      <c r="O20" s="349" t="str">
        <f t="shared" ca="1" si="5"/>
        <v/>
      </c>
      <c r="P20" s="351" t="str">
        <f t="shared" ca="1" si="5"/>
        <v/>
      </c>
      <c r="Q20" s="351" t="str">
        <f t="shared" ca="1" si="5"/>
        <v/>
      </c>
      <c r="R20" s="351" t="str">
        <f t="shared" ca="1" si="5"/>
        <v/>
      </c>
      <c r="S20" s="351" t="str">
        <f t="shared" ca="1" si="5"/>
        <v/>
      </c>
      <c r="T20" s="370" t="str">
        <f t="shared" ca="1" si="5"/>
        <v/>
      </c>
      <c r="U20" s="369" t="str">
        <f t="shared" ca="1" si="5"/>
        <v/>
      </c>
      <c r="V20" s="72"/>
      <c r="W20" s="72"/>
      <c r="X20" s="411" t="s">
        <v>155</v>
      </c>
      <c r="Y20" s="437" t="s">
        <v>366</v>
      </c>
      <c r="Z20" s="433" t="s">
        <v>900</v>
      </c>
    </row>
    <row r="21" spans="1:26" x14ac:dyDescent="0.25">
      <c r="A21" s="75"/>
      <c r="B21" s="91" t="str">
        <f t="shared" ca="1" si="1"/>
        <v/>
      </c>
      <c r="C21" s="91" t="str">
        <f t="shared" ca="1" si="2"/>
        <v/>
      </c>
      <c r="D21" s="74" t="str">
        <f t="shared" ca="1" si="3"/>
        <v/>
      </c>
      <c r="E21" s="74" t="str">
        <f t="shared" ca="1" si="3"/>
        <v/>
      </c>
      <c r="F21" s="74" t="str">
        <f t="shared" ca="1" si="3"/>
        <v/>
      </c>
      <c r="G21" s="91" t="str">
        <f t="shared" ca="1" si="3"/>
        <v/>
      </c>
      <c r="H21" s="74" t="str">
        <f t="shared" ca="1" si="3"/>
        <v/>
      </c>
      <c r="I21" s="74" t="str">
        <f t="shared" ca="1" si="5"/>
        <v/>
      </c>
      <c r="J21" s="346" t="str">
        <f t="shared" ca="1" si="5"/>
        <v/>
      </c>
      <c r="K21" s="350" t="str">
        <f t="shared" ca="1" si="5"/>
        <v/>
      </c>
      <c r="L21" s="347" t="str">
        <f t="shared" ca="1" si="5"/>
        <v/>
      </c>
      <c r="M21" s="348" t="str">
        <f t="shared" ca="1" si="4"/>
        <v/>
      </c>
      <c r="N21" s="349" t="str">
        <f t="shared" ca="1" si="5"/>
        <v/>
      </c>
      <c r="O21" s="349" t="str">
        <f t="shared" ca="1" si="5"/>
        <v/>
      </c>
      <c r="P21" s="351" t="str">
        <f t="shared" ca="1" si="5"/>
        <v/>
      </c>
      <c r="Q21" s="351" t="str">
        <f t="shared" ca="1" si="5"/>
        <v/>
      </c>
      <c r="R21" s="351" t="str">
        <f t="shared" ca="1" si="5"/>
        <v/>
      </c>
      <c r="S21" s="351" t="str">
        <f t="shared" ca="1" si="5"/>
        <v/>
      </c>
      <c r="T21" s="370" t="str">
        <f t="shared" ca="1" si="5"/>
        <v/>
      </c>
      <c r="U21" s="369" t="str">
        <f t="shared" ca="1" si="5"/>
        <v/>
      </c>
      <c r="V21" s="72"/>
      <c r="W21" s="72"/>
      <c r="X21" s="411" t="s">
        <v>11</v>
      </c>
      <c r="Y21" s="437" t="s">
        <v>367</v>
      </c>
      <c r="Z21" s="433" t="s">
        <v>901</v>
      </c>
    </row>
    <row r="22" spans="1:26" x14ac:dyDescent="0.25">
      <c r="A22" s="75"/>
      <c r="B22" s="91" t="str">
        <f t="shared" ca="1" si="1"/>
        <v/>
      </c>
      <c r="C22" s="91" t="str">
        <f t="shared" ca="1" si="2"/>
        <v/>
      </c>
      <c r="D22" s="74" t="str">
        <f t="shared" ca="1" si="3"/>
        <v/>
      </c>
      <c r="E22" s="74" t="str">
        <f t="shared" ca="1" si="3"/>
        <v/>
      </c>
      <c r="F22" s="74" t="str">
        <f t="shared" ca="1" si="3"/>
        <v/>
      </c>
      <c r="G22" s="91" t="str">
        <f t="shared" ca="1" si="3"/>
        <v/>
      </c>
      <c r="H22" s="74" t="str">
        <f t="shared" ca="1" si="3"/>
        <v/>
      </c>
      <c r="I22" s="74" t="str">
        <f t="shared" ca="1" si="5"/>
        <v/>
      </c>
      <c r="J22" s="346" t="str">
        <f t="shared" ca="1" si="5"/>
        <v/>
      </c>
      <c r="K22" s="350" t="str">
        <f t="shared" ca="1" si="5"/>
        <v/>
      </c>
      <c r="L22" s="347" t="str">
        <f t="shared" ca="1" si="5"/>
        <v/>
      </c>
      <c r="M22" s="348" t="str">
        <f t="shared" ca="1" si="4"/>
        <v/>
      </c>
      <c r="N22" s="349" t="str">
        <f t="shared" ca="1" si="5"/>
        <v/>
      </c>
      <c r="O22" s="349" t="str">
        <f t="shared" ca="1" si="5"/>
        <v/>
      </c>
      <c r="P22" s="351" t="str">
        <f t="shared" ca="1" si="5"/>
        <v/>
      </c>
      <c r="Q22" s="351" t="str">
        <f t="shared" ca="1" si="5"/>
        <v/>
      </c>
      <c r="R22" s="351" t="str">
        <f t="shared" ca="1" si="5"/>
        <v/>
      </c>
      <c r="S22" s="351" t="str">
        <f t="shared" ca="1" si="5"/>
        <v/>
      </c>
      <c r="T22" s="370" t="str">
        <f t="shared" ca="1" si="5"/>
        <v/>
      </c>
      <c r="U22" s="369" t="str">
        <f t="shared" ca="1" si="5"/>
        <v/>
      </c>
      <c r="V22" s="72"/>
      <c r="W22" s="72"/>
      <c r="X22" s="411" t="s">
        <v>228</v>
      </c>
      <c r="Y22" s="437" t="s">
        <v>368</v>
      </c>
      <c r="Z22" s="433" t="s">
        <v>902</v>
      </c>
    </row>
    <row r="23" spans="1:26" x14ac:dyDescent="0.25">
      <c r="A23" s="75"/>
      <c r="B23" s="91" t="str">
        <f t="shared" ca="1" si="1"/>
        <v/>
      </c>
      <c r="C23" s="91" t="str">
        <f t="shared" ca="1" si="2"/>
        <v/>
      </c>
      <c r="D23" s="74" t="str">
        <f t="shared" ca="1" si="3"/>
        <v/>
      </c>
      <c r="E23" s="74" t="str">
        <f t="shared" ca="1" si="3"/>
        <v/>
      </c>
      <c r="F23" s="74" t="str">
        <f t="shared" ca="1" si="3"/>
        <v/>
      </c>
      <c r="G23" s="91" t="str">
        <f t="shared" ca="1" si="3"/>
        <v/>
      </c>
      <c r="H23" s="74" t="str">
        <f t="shared" ca="1" si="3"/>
        <v/>
      </c>
      <c r="I23" s="74" t="str">
        <f t="shared" ca="1" si="5"/>
        <v/>
      </c>
      <c r="J23" s="346" t="str">
        <f t="shared" ca="1" si="5"/>
        <v/>
      </c>
      <c r="K23" s="350" t="str">
        <f t="shared" ca="1" si="5"/>
        <v/>
      </c>
      <c r="L23" s="347" t="str">
        <f t="shared" ca="1" si="5"/>
        <v/>
      </c>
      <c r="M23" s="348" t="str">
        <f t="shared" ca="1" si="4"/>
        <v/>
      </c>
      <c r="N23" s="349" t="str">
        <f t="shared" ca="1" si="5"/>
        <v/>
      </c>
      <c r="O23" s="349" t="str">
        <f t="shared" ca="1" si="5"/>
        <v/>
      </c>
      <c r="P23" s="351" t="str">
        <f t="shared" ca="1" si="5"/>
        <v/>
      </c>
      <c r="Q23" s="351" t="str">
        <f t="shared" ca="1" si="5"/>
        <v/>
      </c>
      <c r="R23" s="351" t="str">
        <f t="shared" ca="1" si="5"/>
        <v/>
      </c>
      <c r="S23" s="351" t="str">
        <f t="shared" ca="1" si="5"/>
        <v/>
      </c>
      <c r="T23" s="370" t="str">
        <f t="shared" ca="1" si="5"/>
        <v/>
      </c>
      <c r="U23" s="369" t="str">
        <f t="shared" ca="1" si="5"/>
        <v/>
      </c>
      <c r="V23" s="72"/>
      <c r="W23" s="72"/>
      <c r="X23" s="411" t="s">
        <v>128</v>
      </c>
      <c r="Y23" s="445" t="s">
        <v>609</v>
      </c>
      <c r="Z23" s="433" t="s">
        <v>903</v>
      </c>
    </row>
    <row r="24" spans="1:26" x14ac:dyDescent="0.25">
      <c r="A24" s="75"/>
      <c r="B24" s="91" t="str">
        <f t="shared" ca="1" si="1"/>
        <v/>
      </c>
      <c r="C24" s="91" t="str">
        <f t="shared" ca="1" si="2"/>
        <v/>
      </c>
      <c r="D24" s="74" t="str">
        <f t="shared" ca="1" si="3"/>
        <v/>
      </c>
      <c r="E24" s="74" t="str">
        <f t="shared" ca="1" si="3"/>
        <v/>
      </c>
      <c r="F24" s="74" t="str">
        <f t="shared" ca="1" si="3"/>
        <v/>
      </c>
      <c r="G24" s="91" t="str">
        <f t="shared" ca="1" si="3"/>
        <v/>
      </c>
      <c r="H24" s="74" t="str">
        <f t="shared" ca="1" si="3"/>
        <v/>
      </c>
      <c r="I24" s="74" t="str">
        <f t="shared" ca="1" si="5"/>
        <v/>
      </c>
      <c r="J24" s="346" t="str">
        <f t="shared" ca="1" si="5"/>
        <v/>
      </c>
      <c r="K24" s="350" t="str">
        <f t="shared" ca="1" si="5"/>
        <v/>
      </c>
      <c r="L24" s="347" t="str">
        <f t="shared" ca="1" si="5"/>
        <v/>
      </c>
      <c r="M24" s="348" t="str">
        <f t="shared" ca="1" si="4"/>
        <v/>
      </c>
      <c r="N24" s="349" t="str">
        <f t="shared" ca="1" si="5"/>
        <v/>
      </c>
      <c r="O24" s="349" t="str">
        <f t="shared" ca="1" si="5"/>
        <v/>
      </c>
      <c r="P24" s="351" t="str">
        <f t="shared" ca="1" si="5"/>
        <v/>
      </c>
      <c r="Q24" s="351" t="str">
        <f t="shared" ca="1" si="5"/>
        <v/>
      </c>
      <c r="R24" s="351" t="str">
        <f t="shared" ca="1" si="5"/>
        <v/>
      </c>
      <c r="S24" s="351" t="str">
        <f t="shared" ca="1" si="5"/>
        <v/>
      </c>
      <c r="T24" s="370" t="str">
        <f t="shared" ca="1" si="5"/>
        <v/>
      </c>
      <c r="U24" s="369" t="str">
        <f t="shared" ca="1" si="5"/>
        <v/>
      </c>
      <c r="V24" s="72"/>
      <c r="W24" s="72"/>
      <c r="X24" s="411" t="s">
        <v>229</v>
      </c>
      <c r="Y24" s="437" t="s">
        <v>348</v>
      </c>
      <c r="Z24" s="433" t="s">
        <v>907</v>
      </c>
    </row>
    <row r="25" spans="1:26" x14ac:dyDescent="0.25">
      <c r="A25" s="75"/>
      <c r="B25" s="91" t="str">
        <f t="shared" ca="1" si="1"/>
        <v/>
      </c>
      <c r="C25" s="91" t="str">
        <f t="shared" ca="1" si="2"/>
        <v/>
      </c>
      <c r="D25" s="74" t="str">
        <f t="shared" ca="1" si="3"/>
        <v/>
      </c>
      <c r="E25" s="74" t="str">
        <f t="shared" ca="1" si="3"/>
        <v/>
      </c>
      <c r="F25" s="74" t="str">
        <f t="shared" ca="1" si="3"/>
        <v/>
      </c>
      <c r="G25" s="91" t="str">
        <f t="shared" ca="1" si="3"/>
        <v/>
      </c>
      <c r="H25" s="74" t="str">
        <f t="shared" ca="1" si="3"/>
        <v/>
      </c>
      <c r="I25" s="74" t="str">
        <f t="shared" ca="1" si="5"/>
        <v/>
      </c>
      <c r="J25" s="346" t="str">
        <f t="shared" ca="1" si="5"/>
        <v/>
      </c>
      <c r="K25" s="350" t="str">
        <f t="shared" ca="1" si="5"/>
        <v/>
      </c>
      <c r="L25" s="347" t="str">
        <f t="shared" ca="1" si="5"/>
        <v/>
      </c>
      <c r="M25" s="348" t="str">
        <f t="shared" ca="1" si="4"/>
        <v/>
      </c>
      <c r="N25" s="349" t="str">
        <f t="shared" ca="1" si="5"/>
        <v/>
      </c>
      <c r="O25" s="349" t="str">
        <f t="shared" ca="1" si="5"/>
        <v/>
      </c>
      <c r="P25" s="351" t="str">
        <f t="shared" ca="1" si="5"/>
        <v/>
      </c>
      <c r="Q25" s="351" t="str">
        <f t="shared" ca="1" si="5"/>
        <v/>
      </c>
      <c r="R25" s="351" t="str">
        <f t="shared" ca="1" si="5"/>
        <v/>
      </c>
      <c r="S25" s="351" t="str">
        <f t="shared" ca="1" si="5"/>
        <v/>
      </c>
      <c r="T25" s="370" t="str">
        <f t="shared" ca="1" si="5"/>
        <v/>
      </c>
      <c r="U25" s="369" t="str">
        <f t="shared" ca="1" si="5"/>
        <v/>
      </c>
      <c r="V25" s="72"/>
      <c r="W25" s="72"/>
      <c r="X25" s="411" t="s">
        <v>808</v>
      </c>
      <c r="Y25" s="437" t="s">
        <v>798</v>
      </c>
      <c r="Z25" s="433" t="s">
        <v>904</v>
      </c>
    </row>
    <row r="26" spans="1:26" x14ac:dyDescent="0.25">
      <c r="A26" s="75"/>
      <c r="B26" s="91" t="str">
        <f t="shared" ca="1" si="1"/>
        <v/>
      </c>
      <c r="C26" s="91" t="str">
        <f t="shared" ca="1" si="2"/>
        <v/>
      </c>
      <c r="D26" s="74" t="str">
        <f t="shared" ca="1" si="3"/>
        <v/>
      </c>
      <c r="E26" s="74" t="str">
        <f t="shared" ca="1" si="3"/>
        <v/>
      </c>
      <c r="F26" s="74" t="str">
        <f t="shared" ca="1" si="3"/>
        <v/>
      </c>
      <c r="G26" s="91" t="str">
        <f t="shared" ca="1" si="3"/>
        <v/>
      </c>
      <c r="H26" s="74" t="str">
        <f t="shared" ca="1" si="3"/>
        <v/>
      </c>
      <c r="I26" s="74" t="str">
        <f t="shared" ca="1" si="5"/>
        <v/>
      </c>
      <c r="J26" s="346" t="str">
        <f t="shared" ca="1" si="5"/>
        <v/>
      </c>
      <c r="K26" s="350" t="str">
        <f t="shared" ca="1" si="5"/>
        <v/>
      </c>
      <c r="L26" s="347" t="str">
        <f t="shared" ca="1" si="5"/>
        <v/>
      </c>
      <c r="M26" s="348" t="str">
        <f t="shared" ca="1" si="4"/>
        <v/>
      </c>
      <c r="N26" s="349" t="str">
        <f t="shared" ca="1" si="5"/>
        <v/>
      </c>
      <c r="O26" s="349" t="str">
        <f t="shared" ca="1" si="5"/>
        <v/>
      </c>
      <c r="P26" s="351" t="str">
        <f t="shared" ca="1" si="5"/>
        <v/>
      </c>
      <c r="Q26" s="351" t="str">
        <f t="shared" ca="1" si="5"/>
        <v/>
      </c>
      <c r="R26" s="351" t="str">
        <f t="shared" ca="1" si="5"/>
        <v/>
      </c>
      <c r="S26" s="351" t="str">
        <f t="shared" ca="1" si="5"/>
        <v/>
      </c>
      <c r="T26" s="370" t="str">
        <f t="shared" ca="1" si="5"/>
        <v/>
      </c>
      <c r="U26" s="369" t="str">
        <f t="shared" ca="1" si="5"/>
        <v/>
      </c>
      <c r="V26" s="72"/>
      <c r="W26" s="72"/>
      <c r="X26" s="411" t="s">
        <v>735</v>
      </c>
      <c r="Y26" s="437" t="s">
        <v>584</v>
      </c>
      <c r="Z26" s="433" t="s">
        <v>905</v>
      </c>
    </row>
    <row r="27" spans="1:26" x14ac:dyDescent="0.25">
      <c r="A27" s="75"/>
      <c r="B27" s="91" t="str">
        <f t="shared" ca="1" si="1"/>
        <v/>
      </c>
      <c r="C27" s="91" t="str">
        <f t="shared" ca="1" si="2"/>
        <v/>
      </c>
      <c r="D27" s="74" t="str">
        <f t="shared" ca="1" si="3"/>
        <v/>
      </c>
      <c r="E27" s="74" t="str">
        <f t="shared" ca="1" si="3"/>
        <v/>
      </c>
      <c r="F27" s="74" t="str">
        <f t="shared" ca="1" si="3"/>
        <v/>
      </c>
      <c r="G27" s="91" t="str">
        <f t="shared" ca="1" si="3"/>
        <v/>
      </c>
      <c r="H27" s="74" t="str">
        <f t="shared" ca="1" si="3"/>
        <v/>
      </c>
      <c r="I27" s="74" t="str">
        <f t="shared" ca="1" si="5"/>
        <v/>
      </c>
      <c r="J27" s="346" t="str">
        <f t="shared" ca="1" si="5"/>
        <v/>
      </c>
      <c r="K27" s="350" t="str">
        <f t="shared" ca="1" si="5"/>
        <v/>
      </c>
      <c r="L27" s="347" t="str">
        <f t="shared" ca="1" si="5"/>
        <v/>
      </c>
      <c r="M27" s="348" t="str">
        <f t="shared" ca="1" si="4"/>
        <v/>
      </c>
      <c r="N27" s="349" t="str">
        <f t="shared" ca="1" si="5"/>
        <v/>
      </c>
      <c r="O27" s="349" t="str">
        <f t="shared" ca="1" si="5"/>
        <v/>
      </c>
      <c r="P27" s="351" t="str">
        <f t="shared" ca="1" si="5"/>
        <v/>
      </c>
      <c r="Q27" s="351" t="str">
        <f t="shared" ca="1" si="5"/>
        <v/>
      </c>
      <c r="R27" s="351" t="str">
        <f t="shared" ca="1" si="5"/>
        <v/>
      </c>
      <c r="S27" s="351" t="str">
        <f t="shared" ca="1" si="5"/>
        <v/>
      </c>
      <c r="T27" s="370" t="str">
        <f t="shared" ca="1" si="5"/>
        <v/>
      </c>
      <c r="U27" s="369" t="str">
        <f t="shared" ca="1" si="5"/>
        <v/>
      </c>
      <c r="V27" s="72"/>
      <c r="W27" s="72"/>
      <c r="X27" s="411" t="s">
        <v>9</v>
      </c>
      <c r="Y27" s="437" t="s">
        <v>371</v>
      </c>
      <c r="Z27" s="433" t="s">
        <v>873</v>
      </c>
    </row>
    <row r="28" spans="1:26" x14ac:dyDescent="0.25">
      <c r="A28" s="75"/>
      <c r="B28" s="91" t="str">
        <f t="shared" ca="1" si="1"/>
        <v/>
      </c>
      <c r="C28" s="91" t="str">
        <f t="shared" ca="1" si="2"/>
        <v/>
      </c>
      <c r="D28" s="74" t="str">
        <f t="shared" ca="1" si="3"/>
        <v/>
      </c>
      <c r="E28" s="74" t="str">
        <f t="shared" ca="1" si="3"/>
        <v/>
      </c>
      <c r="F28" s="74" t="str">
        <f t="shared" ca="1" si="3"/>
        <v/>
      </c>
      <c r="G28" s="91" t="str">
        <f t="shared" ca="1" si="3"/>
        <v/>
      </c>
      <c r="H28" s="74" t="str">
        <f t="shared" ca="1" si="3"/>
        <v/>
      </c>
      <c r="I28" s="74" t="str">
        <f t="shared" ca="1" si="5"/>
        <v/>
      </c>
      <c r="J28" s="346" t="str">
        <f t="shared" ca="1" si="5"/>
        <v/>
      </c>
      <c r="K28" s="350" t="str">
        <f t="shared" ca="1" si="5"/>
        <v/>
      </c>
      <c r="L28" s="347" t="str">
        <f t="shared" ca="1" si="5"/>
        <v/>
      </c>
      <c r="M28" s="348" t="str">
        <f t="shared" ca="1" si="4"/>
        <v/>
      </c>
      <c r="N28" s="349" t="str">
        <f t="shared" ca="1" si="5"/>
        <v/>
      </c>
      <c r="O28" s="349" t="str">
        <f t="shared" ca="1" si="5"/>
        <v/>
      </c>
      <c r="P28" s="351" t="str">
        <f t="shared" ca="1" si="5"/>
        <v/>
      </c>
      <c r="Q28" s="351" t="str">
        <f t="shared" ca="1" si="5"/>
        <v/>
      </c>
      <c r="R28" s="351" t="str">
        <f t="shared" ca="1" si="5"/>
        <v/>
      </c>
      <c r="S28" s="351" t="str">
        <f t="shared" ca="1" si="5"/>
        <v/>
      </c>
      <c r="T28" s="370" t="str">
        <f t="shared" ca="1" si="5"/>
        <v/>
      </c>
      <c r="U28" s="369" t="str">
        <f t="shared" ca="1" si="5"/>
        <v/>
      </c>
      <c r="V28" s="72"/>
      <c r="W28" s="72"/>
      <c r="X28" s="411" t="s">
        <v>198</v>
      </c>
      <c r="Y28" s="437" t="s">
        <v>586</v>
      </c>
      <c r="Z28" s="433" t="s">
        <v>906</v>
      </c>
    </row>
    <row r="29" spans="1:26" x14ac:dyDescent="0.25">
      <c r="A29" s="75"/>
      <c r="B29" s="91" t="str">
        <f t="shared" ca="1" si="1"/>
        <v/>
      </c>
      <c r="C29" s="91" t="str">
        <f t="shared" ca="1" si="2"/>
        <v/>
      </c>
      <c r="D29" s="74" t="str">
        <f t="shared" ca="1" si="3"/>
        <v/>
      </c>
      <c r="E29" s="74" t="str">
        <f t="shared" ca="1" si="3"/>
        <v/>
      </c>
      <c r="F29" s="74" t="str">
        <f t="shared" ca="1" si="3"/>
        <v/>
      </c>
      <c r="G29" s="91" t="str">
        <f t="shared" ca="1" si="3"/>
        <v/>
      </c>
      <c r="H29" s="74" t="str">
        <f t="shared" ca="1" si="3"/>
        <v/>
      </c>
      <c r="I29" s="74" t="str">
        <f t="shared" ca="1" si="5"/>
        <v/>
      </c>
      <c r="J29" s="346" t="str">
        <f t="shared" ca="1" si="5"/>
        <v/>
      </c>
      <c r="K29" s="350" t="str">
        <f t="shared" ca="1" si="5"/>
        <v/>
      </c>
      <c r="L29" s="347" t="str">
        <f t="shared" ca="1" si="5"/>
        <v/>
      </c>
      <c r="M29" s="348" t="str">
        <f t="shared" ca="1" si="4"/>
        <v/>
      </c>
      <c r="N29" s="349" t="str">
        <f t="shared" ca="1" si="5"/>
        <v/>
      </c>
      <c r="O29" s="349" t="str">
        <f t="shared" ca="1" si="5"/>
        <v/>
      </c>
      <c r="P29" s="351" t="str">
        <f t="shared" ca="1" si="5"/>
        <v/>
      </c>
      <c r="Q29" s="351" t="str">
        <f t="shared" ca="1" si="5"/>
        <v/>
      </c>
      <c r="R29" s="351" t="str">
        <f t="shared" ca="1" si="5"/>
        <v/>
      </c>
      <c r="S29" s="351" t="str">
        <f t="shared" ca="1" si="5"/>
        <v/>
      </c>
      <c r="T29" s="370" t="str">
        <f t="shared" ca="1" si="5"/>
        <v/>
      </c>
      <c r="U29" s="369" t="str">
        <f t="shared" ca="1" si="5"/>
        <v/>
      </c>
      <c r="V29" s="72"/>
      <c r="W29" s="72"/>
      <c r="X29" s="411" t="s">
        <v>112</v>
      </c>
      <c r="Y29" s="437" t="s">
        <v>1038</v>
      </c>
      <c r="Z29" s="433" t="s">
        <v>392</v>
      </c>
    </row>
    <row r="30" spans="1:26" x14ac:dyDescent="0.25">
      <c r="A30" s="75"/>
      <c r="B30" s="91" t="str">
        <f t="shared" ca="1" si="1"/>
        <v/>
      </c>
      <c r="C30" s="91" t="str">
        <f t="shared" ca="1" si="2"/>
        <v/>
      </c>
      <c r="D30" s="74" t="str">
        <f t="shared" ca="1" si="3"/>
        <v/>
      </c>
      <c r="E30" s="74" t="str">
        <f t="shared" ca="1" si="3"/>
        <v/>
      </c>
      <c r="F30" s="74" t="str">
        <f t="shared" ca="1" si="3"/>
        <v/>
      </c>
      <c r="G30" s="91" t="str">
        <f t="shared" ca="1" si="3"/>
        <v/>
      </c>
      <c r="H30" s="74" t="str">
        <f t="shared" ca="1" si="3"/>
        <v/>
      </c>
      <c r="I30" s="74" t="str">
        <f t="shared" ca="1" si="5"/>
        <v/>
      </c>
      <c r="J30" s="346" t="str">
        <f t="shared" ca="1" si="5"/>
        <v/>
      </c>
      <c r="K30" s="350" t="str">
        <f t="shared" ca="1" si="5"/>
        <v/>
      </c>
      <c r="L30" s="347" t="str">
        <f t="shared" ca="1" si="5"/>
        <v/>
      </c>
      <c r="M30" s="348" t="str">
        <f t="shared" ca="1" si="4"/>
        <v/>
      </c>
      <c r="N30" s="349" t="str">
        <f t="shared" ca="1" si="5"/>
        <v/>
      </c>
      <c r="O30" s="349" t="str">
        <f t="shared" ca="1" si="5"/>
        <v/>
      </c>
      <c r="P30" s="351" t="str">
        <f t="shared" ca="1" si="5"/>
        <v/>
      </c>
      <c r="Q30" s="351" t="str">
        <f t="shared" ca="1" si="5"/>
        <v/>
      </c>
      <c r="R30" s="351" t="str">
        <f t="shared" ca="1" si="5"/>
        <v/>
      </c>
      <c r="S30" s="351" t="str">
        <f t="shared" ca="1" si="5"/>
        <v/>
      </c>
      <c r="T30" s="370" t="str">
        <f t="shared" ca="1" si="5"/>
        <v/>
      </c>
      <c r="U30" s="369" t="str">
        <f t="shared" ca="1" si="5"/>
        <v/>
      </c>
      <c r="V30" s="72"/>
      <c r="W30" s="72"/>
      <c r="X30" s="411" t="s">
        <v>141</v>
      </c>
      <c r="Y30" s="437" t="s">
        <v>740</v>
      </c>
      <c r="Z30" s="433" t="s">
        <v>376</v>
      </c>
    </row>
    <row r="31" spans="1:26" x14ac:dyDescent="0.25">
      <c r="A31" s="75"/>
      <c r="B31" s="91" t="str">
        <f t="shared" ca="1" si="1"/>
        <v/>
      </c>
      <c r="C31" s="91" t="str">
        <f t="shared" ca="1" si="2"/>
        <v/>
      </c>
      <c r="D31" s="74" t="str">
        <f t="shared" ca="1" si="3"/>
        <v/>
      </c>
      <c r="E31" s="74" t="str">
        <f t="shared" ca="1" si="3"/>
        <v/>
      </c>
      <c r="F31" s="74" t="str">
        <f t="shared" ca="1" si="3"/>
        <v/>
      </c>
      <c r="G31" s="91" t="str">
        <f t="shared" ca="1" si="3"/>
        <v/>
      </c>
      <c r="H31" s="74" t="str">
        <f t="shared" ca="1" si="3"/>
        <v/>
      </c>
      <c r="I31" s="74" t="str">
        <f t="shared" ca="1" si="5"/>
        <v/>
      </c>
      <c r="J31" s="346" t="str">
        <f t="shared" ca="1" si="5"/>
        <v/>
      </c>
      <c r="K31" s="350" t="str">
        <f t="shared" ca="1" si="5"/>
        <v/>
      </c>
      <c r="L31" s="347" t="str">
        <f t="shared" ca="1" si="5"/>
        <v/>
      </c>
      <c r="M31" s="348" t="str">
        <f t="shared" ca="1" si="4"/>
        <v/>
      </c>
      <c r="N31" s="349" t="str">
        <f t="shared" ca="1" si="5"/>
        <v/>
      </c>
      <c r="O31" s="349" t="str">
        <f t="shared" ca="1" si="5"/>
        <v/>
      </c>
      <c r="P31" s="351" t="str">
        <f t="shared" ca="1" si="5"/>
        <v/>
      </c>
      <c r="Q31" s="351" t="str">
        <f t="shared" ca="1" si="5"/>
        <v/>
      </c>
      <c r="R31" s="351" t="str">
        <f t="shared" ca="1" si="5"/>
        <v/>
      </c>
      <c r="S31" s="351" t="str">
        <f t="shared" ca="1" si="5"/>
        <v/>
      </c>
      <c r="T31" s="370" t="str">
        <f t="shared" ca="1" si="5"/>
        <v/>
      </c>
      <c r="U31" s="369" t="str">
        <f t="shared" ca="1" si="5"/>
        <v/>
      </c>
      <c r="V31" s="72"/>
      <c r="W31" s="72"/>
      <c r="X31" s="411" t="s">
        <v>157</v>
      </c>
      <c r="Y31" s="437" t="s">
        <v>300</v>
      </c>
      <c r="Z31" s="433" t="s">
        <v>848</v>
      </c>
    </row>
    <row r="32" spans="1:26" x14ac:dyDescent="0.25">
      <c r="A32" s="75"/>
      <c r="B32" s="91" t="str">
        <f t="shared" ca="1" si="1"/>
        <v/>
      </c>
      <c r="C32" s="91" t="str">
        <f t="shared" ca="1" si="2"/>
        <v/>
      </c>
      <c r="D32" s="74" t="str">
        <f t="shared" ca="1" si="3"/>
        <v/>
      </c>
      <c r="E32" s="74" t="str">
        <f t="shared" ca="1" si="3"/>
        <v/>
      </c>
      <c r="F32" s="74" t="str">
        <f t="shared" ca="1" si="3"/>
        <v/>
      </c>
      <c r="G32" s="91" t="str">
        <f t="shared" ca="1" si="3"/>
        <v/>
      </c>
      <c r="H32" s="74" t="str">
        <f t="shared" ca="1" si="3"/>
        <v/>
      </c>
      <c r="I32" s="74" t="str">
        <f t="shared" ca="1" si="5"/>
        <v/>
      </c>
      <c r="J32" s="346" t="str">
        <f t="shared" ca="1" si="5"/>
        <v/>
      </c>
      <c r="K32" s="350" t="str">
        <f t="shared" ca="1" si="5"/>
        <v/>
      </c>
      <c r="L32" s="347" t="str">
        <f t="shared" ca="1" si="5"/>
        <v/>
      </c>
      <c r="M32" s="348" t="str">
        <f t="shared" ca="1" si="4"/>
        <v/>
      </c>
      <c r="N32" s="349" t="str">
        <f t="shared" ca="1" si="5"/>
        <v/>
      </c>
      <c r="O32" s="349" t="str">
        <f t="shared" ca="1" si="5"/>
        <v/>
      </c>
      <c r="P32" s="351" t="str">
        <f t="shared" ca="1" si="5"/>
        <v/>
      </c>
      <c r="Q32" s="351" t="str">
        <f t="shared" ca="1" si="5"/>
        <v/>
      </c>
      <c r="R32" s="351" t="str">
        <f t="shared" ca="1" si="5"/>
        <v/>
      </c>
      <c r="S32" s="351" t="str">
        <f t="shared" ca="1" si="5"/>
        <v/>
      </c>
      <c r="T32" s="370" t="str">
        <f t="shared" ca="1" si="5"/>
        <v/>
      </c>
      <c r="U32" s="369" t="str">
        <f t="shared" ca="1" si="5"/>
        <v/>
      </c>
      <c r="V32" s="72"/>
      <c r="W32" s="72"/>
      <c r="Y32" s="437"/>
      <c r="Z32" s="413"/>
    </row>
    <row r="33" spans="1:26" x14ac:dyDescent="0.25">
      <c r="A33" s="75"/>
      <c r="B33" s="91" t="str">
        <f t="shared" ca="1" si="1"/>
        <v/>
      </c>
      <c r="C33" s="91" t="str">
        <f t="shared" ca="1" si="2"/>
        <v/>
      </c>
      <c r="D33" s="74" t="str">
        <f t="shared" ca="1" si="3"/>
        <v/>
      </c>
      <c r="E33" s="74" t="str">
        <f t="shared" ca="1" si="3"/>
        <v/>
      </c>
      <c r="F33" s="74" t="str">
        <f t="shared" ca="1" si="3"/>
        <v/>
      </c>
      <c r="G33" s="91" t="str">
        <f t="shared" ca="1" si="3"/>
        <v/>
      </c>
      <c r="H33" s="74" t="str">
        <f t="shared" ca="1" si="3"/>
        <v/>
      </c>
      <c r="I33" s="74" t="str">
        <f t="shared" ca="1" si="5"/>
        <v/>
      </c>
      <c r="J33" s="346" t="str">
        <f t="shared" ca="1" si="5"/>
        <v/>
      </c>
      <c r="K33" s="350" t="str">
        <f t="shared" ca="1" si="5"/>
        <v/>
      </c>
      <c r="L33" s="347" t="str">
        <f t="shared" ca="1" si="5"/>
        <v/>
      </c>
      <c r="M33" s="348" t="str">
        <f t="shared" ca="1" si="4"/>
        <v/>
      </c>
      <c r="N33" s="349" t="str">
        <f t="shared" ca="1" si="5"/>
        <v/>
      </c>
      <c r="O33" s="349" t="str">
        <f t="shared" ca="1" si="5"/>
        <v/>
      </c>
      <c r="P33" s="351" t="str">
        <f t="shared" ca="1" si="5"/>
        <v/>
      </c>
      <c r="Q33" s="351" t="str">
        <f t="shared" ca="1" si="5"/>
        <v/>
      </c>
      <c r="R33" s="351" t="str">
        <f t="shared" ca="1" si="5"/>
        <v/>
      </c>
      <c r="S33" s="351" t="str">
        <f t="shared" ca="1" si="5"/>
        <v/>
      </c>
      <c r="T33" s="370" t="str">
        <f t="shared" ca="1" si="5"/>
        <v/>
      </c>
      <c r="U33" s="369" t="str">
        <f t="shared" ca="1" si="5"/>
        <v/>
      </c>
      <c r="V33" s="72"/>
      <c r="W33" s="72"/>
      <c r="Y33" s="423"/>
      <c r="Z33" s="413"/>
    </row>
    <row r="34" spans="1:26" x14ac:dyDescent="0.25">
      <c r="A34" s="75"/>
      <c r="B34" s="91" t="str">
        <f t="shared" ca="1" si="1"/>
        <v/>
      </c>
      <c r="C34" s="91" t="str">
        <f t="shared" ca="1" si="2"/>
        <v/>
      </c>
      <c r="D34" s="74" t="str">
        <f t="shared" ca="1" si="3"/>
        <v/>
      </c>
      <c r="E34" s="74" t="str">
        <f t="shared" ca="1" si="3"/>
        <v/>
      </c>
      <c r="F34" s="74" t="str">
        <f t="shared" ca="1" si="3"/>
        <v/>
      </c>
      <c r="G34" s="91" t="str">
        <f t="shared" ca="1" si="3"/>
        <v/>
      </c>
      <c r="H34" s="74" t="str">
        <f t="shared" ca="1" si="3"/>
        <v/>
      </c>
      <c r="I34" s="74" t="str">
        <f t="shared" ca="1" si="5"/>
        <v/>
      </c>
      <c r="J34" s="346" t="str">
        <f t="shared" ca="1" si="5"/>
        <v/>
      </c>
      <c r="K34" s="350" t="str">
        <f t="shared" ca="1" si="5"/>
        <v/>
      </c>
      <c r="L34" s="347" t="str">
        <f t="shared" ca="1" si="5"/>
        <v/>
      </c>
      <c r="M34" s="348" t="str">
        <f t="shared" ca="1" si="4"/>
        <v/>
      </c>
      <c r="N34" s="349" t="str">
        <f t="shared" ca="1" si="5"/>
        <v/>
      </c>
      <c r="O34" s="349" t="str">
        <f t="shared" ca="1" si="5"/>
        <v/>
      </c>
      <c r="P34" s="351" t="str">
        <f t="shared" ca="1" si="5"/>
        <v/>
      </c>
      <c r="Q34" s="351" t="str">
        <f t="shared" ref="I34:U55" ca="1" si="6">IF(ISBLANK($A34),"",INDIRECT("'" &amp; $A34 &amp; "'!"&amp;Q$3))</f>
        <v/>
      </c>
      <c r="R34" s="351" t="str">
        <f t="shared" ca="1" si="6"/>
        <v/>
      </c>
      <c r="S34" s="351" t="str">
        <f t="shared" ca="1" si="6"/>
        <v/>
      </c>
      <c r="T34" s="370" t="str">
        <f t="shared" ca="1" si="6"/>
        <v/>
      </c>
      <c r="U34" s="369" t="str">
        <f t="shared" ca="1" si="6"/>
        <v/>
      </c>
      <c r="V34" s="72"/>
      <c r="W34" s="72"/>
      <c r="Y34" s="423"/>
      <c r="Z34" s="413"/>
    </row>
    <row r="35" spans="1:26" x14ac:dyDescent="0.25">
      <c r="A35" s="75"/>
      <c r="B35" s="91" t="str">
        <f t="shared" ca="1" si="1"/>
        <v/>
      </c>
      <c r="C35" s="91" t="str">
        <f t="shared" ca="1" si="2"/>
        <v/>
      </c>
      <c r="D35" s="74" t="str">
        <f t="shared" ca="1" si="3"/>
        <v/>
      </c>
      <c r="E35" s="74" t="str">
        <f t="shared" ca="1" si="3"/>
        <v/>
      </c>
      <c r="F35" s="74" t="str">
        <f t="shared" ca="1" si="3"/>
        <v/>
      </c>
      <c r="G35" s="91" t="str">
        <f t="shared" ca="1" si="3"/>
        <v/>
      </c>
      <c r="H35" s="74" t="str">
        <f t="shared" ca="1" si="3"/>
        <v/>
      </c>
      <c r="I35" s="74" t="str">
        <f t="shared" ca="1" si="6"/>
        <v/>
      </c>
      <c r="J35" s="346" t="str">
        <f t="shared" ca="1" si="6"/>
        <v/>
      </c>
      <c r="K35" s="350" t="str">
        <f t="shared" ca="1" si="6"/>
        <v/>
      </c>
      <c r="L35" s="347" t="str">
        <f t="shared" ca="1" si="6"/>
        <v/>
      </c>
      <c r="M35" s="348" t="str">
        <f t="shared" ca="1" si="4"/>
        <v/>
      </c>
      <c r="N35" s="349" t="str">
        <f t="shared" ca="1" si="6"/>
        <v/>
      </c>
      <c r="O35" s="349" t="str">
        <f t="shared" ca="1" si="6"/>
        <v/>
      </c>
      <c r="P35" s="351" t="str">
        <f t="shared" ca="1" si="6"/>
        <v/>
      </c>
      <c r="Q35" s="351" t="str">
        <f t="shared" ca="1" si="6"/>
        <v/>
      </c>
      <c r="R35" s="351" t="str">
        <f t="shared" ca="1" si="6"/>
        <v/>
      </c>
      <c r="S35" s="351" t="str">
        <f t="shared" ca="1" si="6"/>
        <v/>
      </c>
      <c r="T35" s="370" t="str">
        <f t="shared" ca="1" si="6"/>
        <v/>
      </c>
      <c r="U35" s="369" t="str">
        <f t="shared" ca="1" si="6"/>
        <v/>
      </c>
      <c r="V35" s="72"/>
      <c r="W35" s="72"/>
      <c r="Y35" s="423"/>
      <c r="Z35" s="413"/>
    </row>
    <row r="36" spans="1:26" x14ac:dyDescent="0.25">
      <c r="A36" s="75"/>
      <c r="B36" s="91" t="str">
        <f t="shared" ca="1" si="1"/>
        <v/>
      </c>
      <c r="C36" s="91" t="str">
        <f t="shared" ca="1" si="2"/>
        <v/>
      </c>
      <c r="D36" s="74" t="str">
        <f t="shared" ca="1" si="3"/>
        <v/>
      </c>
      <c r="E36" s="74" t="str">
        <f t="shared" ca="1" si="3"/>
        <v/>
      </c>
      <c r="F36" s="74" t="str">
        <f t="shared" ca="1" si="3"/>
        <v/>
      </c>
      <c r="G36" s="91" t="str">
        <f t="shared" ca="1" si="3"/>
        <v/>
      </c>
      <c r="H36" s="74" t="str">
        <f t="shared" ca="1" si="3"/>
        <v/>
      </c>
      <c r="I36" s="74" t="str">
        <f t="shared" ca="1" si="6"/>
        <v/>
      </c>
      <c r="J36" s="346" t="str">
        <f t="shared" ca="1" si="6"/>
        <v/>
      </c>
      <c r="K36" s="350" t="str">
        <f t="shared" ca="1" si="6"/>
        <v/>
      </c>
      <c r="L36" s="347" t="str">
        <f t="shared" ca="1" si="6"/>
        <v/>
      </c>
      <c r="M36" s="348" t="str">
        <f t="shared" ca="1" si="4"/>
        <v/>
      </c>
      <c r="N36" s="349" t="str">
        <f t="shared" ca="1" si="6"/>
        <v/>
      </c>
      <c r="O36" s="349" t="str">
        <f t="shared" ca="1" si="6"/>
        <v/>
      </c>
      <c r="P36" s="351" t="str">
        <f t="shared" ca="1" si="6"/>
        <v/>
      </c>
      <c r="Q36" s="351" t="str">
        <f t="shared" ca="1" si="6"/>
        <v/>
      </c>
      <c r="R36" s="351" t="str">
        <f t="shared" ca="1" si="6"/>
        <v/>
      </c>
      <c r="S36" s="351" t="str">
        <f t="shared" ca="1" si="6"/>
        <v/>
      </c>
      <c r="T36" s="370" t="str">
        <f t="shared" ca="1" si="6"/>
        <v/>
      </c>
      <c r="U36" s="369" t="str">
        <f t="shared" ca="1" si="6"/>
        <v/>
      </c>
      <c r="V36" s="72"/>
      <c r="W36" s="72"/>
      <c r="Y36" s="423"/>
      <c r="Z36" s="413"/>
    </row>
    <row r="37" spans="1:26" x14ac:dyDescent="0.25">
      <c r="A37" s="75"/>
      <c r="B37" s="91" t="str">
        <f t="shared" ca="1" si="1"/>
        <v/>
      </c>
      <c r="C37" s="91" t="str">
        <f t="shared" ca="1" si="2"/>
        <v/>
      </c>
      <c r="D37" s="74" t="str">
        <f t="shared" ca="1" si="3"/>
        <v/>
      </c>
      <c r="E37" s="74" t="str">
        <f t="shared" ca="1" si="3"/>
        <v/>
      </c>
      <c r="F37" s="74" t="str">
        <f t="shared" ca="1" si="3"/>
        <v/>
      </c>
      <c r="G37" s="91" t="str">
        <f t="shared" ca="1" si="3"/>
        <v/>
      </c>
      <c r="H37" s="74" t="str">
        <f t="shared" ca="1" si="3"/>
        <v/>
      </c>
      <c r="I37" s="74" t="str">
        <f t="shared" ca="1" si="6"/>
        <v/>
      </c>
      <c r="J37" s="346" t="str">
        <f t="shared" ca="1" si="6"/>
        <v/>
      </c>
      <c r="K37" s="350" t="str">
        <f t="shared" ca="1" si="6"/>
        <v/>
      </c>
      <c r="L37" s="347" t="str">
        <f t="shared" ca="1" si="6"/>
        <v/>
      </c>
      <c r="M37" s="348" t="str">
        <f t="shared" ca="1" si="4"/>
        <v/>
      </c>
      <c r="N37" s="349" t="str">
        <f t="shared" ca="1" si="6"/>
        <v/>
      </c>
      <c r="O37" s="349" t="str">
        <f t="shared" ca="1" si="6"/>
        <v/>
      </c>
      <c r="P37" s="351" t="str">
        <f t="shared" ca="1" si="6"/>
        <v/>
      </c>
      <c r="Q37" s="351" t="str">
        <f t="shared" ca="1" si="6"/>
        <v/>
      </c>
      <c r="R37" s="351" t="str">
        <f t="shared" ca="1" si="6"/>
        <v/>
      </c>
      <c r="S37" s="351" t="str">
        <f t="shared" ca="1" si="6"/>
        <v/>
      </c>
      <c r="T37" s="370" t="str">
        <f t="shared" ca="1" si="6"/>
        <v/>
      </c>
      <c r="U37" s="369" t="str">
        <f t="shared" ca="1" si="6"/>
        <v/>
      </c>
      <c r="V37" s="72"/>
      <c r="W37" s="72"/>
      <c r="Y37" s="423"/>
      <c r="Z37" s="413"/>
    </row>
    <row r="38" spans="1:26" x14ac:dyDescent="0.25">
      <c r="A38" s="75"/>
      <c r="B38" s="91" t="str">
        <f t="shared" ca="1" si="1"/>
        <v/>
      </c>
      <c r="C38" s="91" t="str">
        <f t="shared" ca="1" si="2"/>
        <v/>
      </c>
      <c r="D38" s="74" t="str">
        <f t="shared" ca="1" si="3"/>
        <v/>
      </c>
      <c r="E38" s="74" t="str">
        <f t="shared" ca="1" si="3"/>
        <v/>
      </c>
      <c r="F38" s="74" t="str">
        <f t="shared" ca="1" si="3"/>
        <v/>
      </c>
      <c r="G38" s="91" t="str">
        <f t="shared" ca="1" si="3"/>
        <v/>
      </c>
      <c r="H38" s="74" t="str">
        <f t="shared" ca="1" si="3"/>
        <v/>
      </c>
      <c r="I38" s="74" t="str">
        <f t="shared" ca="1" si="6"/>
        <v/>
      </c>
      <c r="J38" s="346" t="str">
        <f t="shared" ca="1" si="6"/>
        <v/>
      </c>
      <c r="K38" s="350" t="str">
        <f t="shared" ca="1" si="6"/>
        <v/>
      </c>
      <c r="L38" s="347" t="str">
        <f t="shared" ca="1" si="6"/>
        <v/>
      </c>
      <c r="M38" s="348" t="str">
        <f t="shared" ca="1" si="4"/>
        <v/>
      </c>
      <c r="N38" s="349" t="str">
        <f t="shared" ca="1" si="6"/>
        <v/>
      </c>
      <c r="O38" s="349" t="str">
        <f t="shared" ca="1" si="6"/>
        <v/>
      </c>
      <c r="P38" s="351" t="str">
        <f t="shared" ca="1" si="6"/>
        <v/>
      </c>
      <c r="Q38" s="351" t="str">
        <f t="shared" ca="1" si="6"/>
        <v/>
      </c>
      <c r="R38" s="351" t="str">
        <f t="shared" ca="1" si="6"/>
        <v/>
      </c>
      <c r="S38" s="351" t="str">
        <f t="shared" ca="1" si="6"/>
        <v/>
      </c>
      <c r="T38" s="370" t="str">
        <f t="shared" ca="1" si="6"/>
        <v/>
      </c>
      <c r="U38" s="369" t="str">
        <f t="shared" ca="1" si="6"/>
        <v/>
      </c>
      <c r="V38" s="72"/>
      <c r="W38" s="72"/>
      <c r="Y38" s="423"/>
      <c r="Z38" s="413"/>
    </row>
    <row r="39" spans="1:26" x14ac:dyDescent="0.25">
      <c r="A39" s="75"/>
      <c r="B39" s="91" t="str">
        <f t="shared" ca="1" si="1"/>
        <v/>
      </c>
      <c r="C39" s="91" t="str">
        <f t="shared" ca="1" si="2"/>
        <v/>
      </c>
      <c r="D39" s="74" t="str">
        <f t="shared" ca="1" si="3"/>
        <v/>
      </c>
      <c r="E39" s="74" t="str">
        <f t="shared" ca="1" si="3"/>
        <v/>
      </c>
      <c r="F39" s="74" t="str">
        <f t="shared" ca="1" si="3"/>
        <v/>
      </c>
      <c r="G39" s="91" t="str">
        <f t="shared" ca="1" si="3"/>
        <v/>
      </c>
      <c r="H39" s="74" t="str">
        <f t="shared" ca="1" si="3"/>
        <v/>
      </c>
      <c r="I39" s="74" t="str">
        <f t="shared" ca="1" si="6"/>
        <v/>
      </c>
      <c r="J39" s="346" t="str">
        <f t="shared" ca="1" si="6"/>
        <v/>
      </c>
      <c r="K39" s="350" t="str">
        <f t="shared" ca="1" si="6"/>
        <v/>
      </c>
      <c r="L39" s="347" t="str">
        <f t="shared" ca="1" si="6"/>
        <v/>
      </c>
      <c r="M39" s="348" t="str">
        <f t="shared" ca="1" si="4"/>
        <v/>
      </c>
      <c r="N39" s="349" t="str">
        <f t="shared" ca="1" si="6"/>
        <v/>
      </c>
      <c r="O39" s="349" t="str">
        <f t="shared" ca="1" si="6"/>
        <v/>
      </c>
      <c r="P39" s="351" t="str">
        <f t="shared" ca="1" si="6"/>
        <v/>
      </c>
      <c r="Q39" s="351" t="str">
        <f t="shared" ca="1" si="6"/>
        <v/>
      </c>
      <c r="R39" s="351" t="str">
        <f t="shared" ca="1" si="6"/>
        <v/>
      </c>
      <c r="S39" s="351" t="str">
        <f t="shared" ca="1" si="6"/>
        <v/>
      </c>
      <c r="T39" s="370" t="str">
        <f t="shared" ca="1" si="6"/>
        <v/>
      </c>
      <c r="U39" s="369" t="str">
        <f t="shared" ca="1" si="6"/>
        <v/>
      </c>
      <c r="V39" s="72"/>
      <c r="W39" s="72"/>
      <c r="Y39" s="423"/>
      <c r="Z39" s="413"/>
    </row>
    <row r="40" spans="1:26" x14ac:dyDescent="0.25">
      <c r="A40" s="75"/>
      <c r="B40" s="91" t="str">
        <f t="shared" ca="1" si="1"/>
        <v/>
      </c>
      <c r="C40" s="91" t="str">
        <f t="shared" ca="1" si="2"/>
        <v/>
      </c>
      <c r="D40" s="74" t="str">
        <f t="shared" ref="D40:H56" ca="1" si="7">IF(ISBLANK($A40),"",INDIRECT("'" &amp; $A40 &amp; "'!"&amp;D$3))</f>
        <v/>
      </c>
      <c r="E40" s="74" t="str">
        <f t="shared" ca="1" si="7"/>
        <v/>
      </c>
      <c r="F40" s="74" t="str">
        <f t="shared" ca="1" si="7"/>
        <v/>
      </c>
      <c r="G40" s="91" t="str">
        <f t="shared" ca="1" si="7"/>
        <v/>
      </c>
      <c r="H40" s="74" t="str">
        <f t="shared" ca="1" si="7"/>
        <v/>
      </c>
      <c r="I40" s="74" t="str">
        <f t="shared" ca="1" si="6"/>
        <v/>
      </c>
      <c r="J40" s="346" t="str">
        <f t="shared" ca="1" si="6"/>
        <v/>
      </c>
      <c r="K40" s="350" t="str">
        <f t="shared" ca="1" si="6"/>
        <v/>
      </c>
      <c r="L40" s="347" t="str">
        <f t="shared" ca="1" si="6"/>
        <v/>
      </c>
      <c r="M40" s="348" t="str">
        <f t="shared" ca="1" si="4"/>
        <v/>
      </c>
      <c r="N40" s="349" t="str">
        <f t="shared" ca="1" si="6"/>
        <v/>
      </c>
      <c r="O40" s="349" t="str">
        <f t="shared" ca="1" si="6"/>
        <v/>
      </c>
      <c r="P40" s="351" t="str">
        <f t="shared" ca="1" si="6"/>
        <v/>
      </c>
      <c r="Q40" s="351" t="str">
        <f t="shared" ca="1" si="6"/>
        <v/>
      </c>
      <c r="R40" s="351" t="str">
        <f t="shared" ca="1" si="6"/>
        <v/>
      </c>
      <c r="S40" s="351" t="str">
        <f t="shared" ca="1" si="6"/>
        <v/>
      </c>
      <c r="T40" s="370" t="str">
        <f t="shared" ca="1" si="6"/>
        <v/>
      </c>
      <c r="U40" s="369" t="str">
        <f t="shared" ca="1" si="6"/>
        <v/>
      </c>
      <c r="V40" s="72"/>
      <c r="W40" s="72"/>
      <c r="Y40" s="423"/>
      <c r="Z40" s="413"/>
    </row>
    <row r="41" spans="1:26" x14ac:dyDescent="0.25">
      <c r="A41" s="75"/>
      <c r="B41" s="91" t="str">
        <f t="shared" ca="1" si="1"/>
        <v/>
      </c>
      <c r="C41" s="91" t="str">
        <f t="shared" ca="1" si="2"/>
        <v/>
      </c>
      <c r="D41" s="74" t="str">
        <f t="shared" ca="1" si="7"/>
        <v/>
      </c>
      <c r="E41" s="74" t="str">
        <f t="shared" ca="1" si="7"/>
        <v/>
      </c>
      <c r="F41" s="74" t="str">
        <f t="shared" ca="1" si="7"/>
        <v/>
      </c>
      <c r="G41" s="91" t="str">
        <f t="shared" ca="1" si="7"/>
        <v/>
      </c>
      <c r="H41" s="74" t="str">
        <f t="shared" ca="1" si="7"/>
        <v/>
      </c>
      <c r="I41" s="74" t="str">
        <f t="shared" ca="1" si="6"/>
        <v/>
      </c>
      <c r="J41" s="346" t="str">
        <f t="shared" ca="1" si="6"/>
        <v/>
      </c>
      <c r="K41" s="350" t="str">
        <f t="shared" ca="1" si="6"/>
        <v/>
      </c>
      <c r="L41" s="347" t="str">
        <f t="shared" ca="1" si="6"/>
        <v/>
      </c>
      <c r="M41" s="348" t="str">
        <f t="shared" ca="1" si="4"/>
        <v/>
      </c>
      <c r="N41" s="349" t="str">
        <f t="shared" ca="1" si="6"/>
        <v/>
      </c>
      <c r="O41" s="349" t="str">
        <f t="shared" ca="1" si="6"/>
        <v/>
      </c>
      <c r="P41" s="351" t="str">
        <f t="shared" ca="1" si="6"/>
        <v/>
      </c>
      <c r="Q41" s="351" t="str">
        <f t="shared" ca="1" si="6"/>
        <v/>
      </c>
      <c r="R41" s="351" t="str">
        <f t="shared" ca="1" si="6"/>
        <v/>
      </c>
      <c r="S41" s="351" t="str">
        <f t="shared" ca="1" si="6"/>
        <v/>
      </c>
      <c r="T41" s="370" t="str">
        <f t="shared" ca="1" si="6"/>
        <v/>
      </c>
      <c r="U41" s="369" t="str">
        <f t="shared" ca="1" si="6"/>
        <v/>
      </c>
      <c r="V41" s="72"/>
      <c r="W41" s="72"/>
      <c r="Y41" s="423"/>
      <c r="Z41" s="413"/>
    </row>
    <row r="42" spans="1:26" x14ac:dyDescent="0.25">
      <c r="A42" s="75"/>
      <c r="B42" s="91" t="str">
        <f t="shared" ca="1" si="1"/>
        <v/>
      </c>
      <c r="C42" s="91" t="str">
        <f t="shared" ca="1" si="2"/>
        <v/>
      </c>
      <c r="D42" s="74" t="str">
        <f t="shared" ca="1" si="7"/>
        <v/>
      </c>
      <c r="E42" s="74" t="str">
        <f t="shared" ca="1" si="7"/>
        <v/>
      </c>
      <c r="F42" s="74" t="str">
        <f t="shared" ca="1" si="7"/>
        <v/>
      </c>
      <c r="G42" s="91" t="str">
        <f t="shared" ca="1" si="7"/>
        <v/>
      </c>
      <c r="H42" s="74" t="str">
        <f t="shared" ca="1" si="7"/>
        <v/>
      </c>
      <c r="I42" s="74" t="str">
        <f t="shared" ca="1" si="6"/>
        <v/>
      </c>
      <c r="J42" s="346" t="str">
        <f t="shared" ca="1" si="6"/>
        <v/>
      </c>
      <c r="K42" s="350" t="str">
        <f t="shared" ca="1" si="6"/>
        <v/>
      </c>
      <c r="L42" s="347" t="str">
        <f t="shared" ca="1" si="6"/>
        <v/>
      </c>
      <c r="M42" s="348" t="str">
        <f t="shared" ca="1" si="4"/>
        <v/>
      </c>
      <c r="N42" s="349" t="str">
        <f t="shared" ca="1" si="6"/>
        <v/>
      </c>
      <c r="O42" s="349" t="str">
        <f t="shared" ca="1" si="6"/>
        <v/>
      </c>
      <c r="P42" s="351" t="str">
        <f t="shared" ca="1" si="6"/>
        <v/>
      </c>
      <c r="Q42" s="351" t="str">
        <f t="shared" ca="1" si="6"/>
        <v/>
      </c>
      <c r="R42" s="351" t="str">
        <f t="shared" ca="1" si="6"/>
        <v/>
      </c>
      <c r="S42" s="351" t="str">
        <f t="shared" ca="1" si="6"/>
        <v/>
      </c>
      <c r="T42" s="370" t="str">
        <f t="shared" ca="1" si="6"/>
        <v/>
      </c>
      <c r="U42" s="369" t="str">
        <f t="shared" ca="1" si="6"/>
        <v/>
      </c>
      <c r="V42" s="72"/>
      <c r="W42" s="72"/>
      <c r="Y42" s="423"/>
      <c r="Z42" s="413"/>
    </row>
    <row r="43" spans="1:26" x14ac:dyDescent="0.25">
      <c r="A43" s="75"/>
      <c r="B43" s="91" t="str">
        <f t="shared" ca="1" si="1"/>
        <v/>
      </c>
      <c r="C43" s="91" t="str">
        <f t="shared" ca="1" si="2"/>
        <v/>
      </c>
      <c r="D43" s="74" t="str">
        <f t="shared" ca="1" si="7"/>
        <v/>
      </c>
      <c r="E43" s="74" t="str">
        <f t="shared" ca="1" si="7"/>
        <v/>
      </c>
      <c r="F43" s="74" t="str">
        <f t="shared" ca="1" si="7"/>
        <v/>
      </c>
      <c r="G43" s="91" t="str">
        <f t="shared" ca="1" si="7"/>
        <v/>
      </c>
      <c r="H43" s="74" t="str">
        <f t="shared" ca="1" si="7"/>
        <v/>
      </c>
      <c r="I43" s="74" t="str">
        <f t="shared" ca="1" si="6"/>
        <v/>
      </c>
      <c r="J43" s="346" t="str">
        <f t="shared" ca="1" si="6"/>
        <v/>
      </c>
      <c r="K43" s="350" t="str">
        <f t="shared" ca="1" si="6"/>
        <v/>
      </c>
      <c r="L43" s="347" t="str">
        <f t="shared" ca="1" si="6"/>
        <v/>
      </c>
      <c r="M43" s="348" t="str">
        <f t="shared" ca="1" si="4"/>
        <v/>
      </c>
      <c r="N43" s="349" t="str">
        <f t="shared" ca="1" si="6"/>
        <v/>
      </c>
      <c r="O43" s="349" t="str">
        <f t="shared" ca="1" si="6"/>
        <v/>
      </c>
      <c r="P43" s="351" t="str">
        <f t="shared" ca="1" si="6"/>
        <v/>
      </c>
      <c r="Q43" s="351" t="str">
        <f t="shared" ca="1" si="6"/>
        <v/>
      </c>
      <c r="R43" s="351" t="str">
        <f t="shared" ca="1" si="6"/>
        <v/>
      </c>
      <c r="S43" s="351" t="str">
        <f t="shared" ca="1" si="6"/>
        <v/>
      </c>
      <c r="T43" s="370" t="str">
        <f t="shared" ca="1" si="6"/>
        <v/>
      </c>
      <c r="U43" s="369" t="str">
        <f t="shared" ca="1" si="6"/>
        <v/>
      </c>
      <c r="V43" s="72"/>
      <c r="W43" s="72"/>
      <c r="Y43" s="423"/>
      <c r="Z43" s="413"/>
    </row>
    <row r="44" spans="1:26" x14ac:dyDescent="0.25">
      <c r="A44" s="75"/>
      <c r="B44" s="91" t="str">
        <f t="shared" ca="1" si="1"/>
        <v/>
      </c>
      <c r="C44" s="91" t="str">
        <f t="shared" ca="1" si="2"/>
        <v/>
      </c>
      <c r="D44" s="74" t="str">
        <f t="shared" ca="1" si="7"/>
        <v/>
      </c>
      <c r="E44" s="74" t="str">
        <f t="shared" ca="1" si="7"/>
        <v/>
      </c>
      <c r="F44" s="74" t="str">
        <f t="shared" ca="1" si="7"/>
        <v/>
      </c>
      <c r="G44" s="91" t="str">
        <f t="shared" ca="1" si="7"/>
        <v/>
      </c>
      <c r="H44" s="74" t="str">
        <f t="shared" ca="1" si="7"/>
        <v/>
      </c>
      <c r="I44" s="74" t="str">
        <f t="shared" ca="1" si="6"/>
        <v/>
      </c>
      <c r="J44" s="346" t="str">
        <f t="shared" ca="1" si="6"/>
        <v/>
      </c>
      <c r="K44" s="350" t="str">
        <f t="shared" ca="1" si="6"/>
        <v/>
      </c>
      <c r="L44" s="347" t="str">
        <f t="shared" ca="1" si="6"/>
        <v/>
      </c>
      <c r="M44" s="348" t="str">
        <f t="shared" ca="1" si="4"/>
        <v/>
      </c>
      <c r="N44" s="349" t="str">
        <f t="shared" ca="1" si="6"/>
        <v/>
      </c>
      <c r="O44" s="349" t="str">
        <f t="shared" ca="1" si="6"/>
        <v/>
      </c>
      <c r="P44" s="351" t="str">
        <f t="shared" ca="1" si="6"/>
        <v/>
      </c>
      <c r="Q44" s="351" t="str">
        <f t="shared" ca="1" si="6"/>
        <v/>
      </c>
      <c r="R44" s="351" t="str">
        <f t="shared" ca="1" si="6"/>
        <v/>
      </c>
      <c r="S44" s="351" t="str">
        <f t="shared" ca="1" si="6"/>
        <v/>
      </c>
      <c r="T44" s="370" t="str">
        <f t="shared" ca="1" si="6"/>
        <v/>
      </c>
      <c r="U44" s="369" t="str">
        <f t="shared" ca="1" si="6"/>
        <v/>
      </c>
      <c r="V44" s="72"/>
      <c r="W44" s="72"/>
      <c r="Y44" s="423"/>
      <c r="Z44" s="413"/>
    </row>
    <row r="45" spans="1:26" x14ac:dyDescent="0.25">
      <c r="A45" s="75"/>
      <c r="B45" s="91" t="str">
        <f t="shared" ca="1" si="1"/>
        <v/>
      </c>
      <c r="C45" s="91" t="str">
        <f t="shared" ca="1" si="2"/>
        <v/>
      </c>
      <c r="D45" s="74" t="str">
        <f t="shared" ca="1" si="7"/>
        <v/>
      </c>
      <c r="E45" s="74" t="str">
        <f t="shared" ca="1" si="7"/>
        <v/>
      </c>
      <c r="F45" s="74" t="str">
        <f t="shared" ca="1" si="7"/>
        <v/>
      </c>
      <c r="G45" s="91" t="str">
        <f t="shared" ca="1" si="7"/>
        <v/>
      </c>
      <c r="H45" s="74" t="str">
        <f t="shared" ca="1" si="7"/>
        <v/>
      </c>
      <c r="I45" s="74" t="str">
        <f t="shared" ca="1" si="6"/>
        <v/>
      </c>
      <c r="J45" s="346" t="str">
        <f t="shared" ca="1" si="6"/>
        <v/>
      </c>
      <c r="K45" s="350" t="str">
        <f t="shared" ca="1" si="6"/>
        <v/>
      </c>
      <c r="L45" s="347" t="str">
        <f t="shared" ca="1" si="6"/>
        <v/>
      </c>
      <c r="M45" s="348" t="str">
        <f t="shared" ca="1" si="4"/>
        <v/>
      </c>
      <c r="N45" s="349" t="str">
        <f t="shared" ca="1" si="6"/>
        <v/>
      </c>
      <c r="O45" s="349" t="str">
        <f t="shared" ca="1" si="6"/>
        <v/>
      </c>
      <c r="P45" s="351" t="str">
        <f t="shared" ca="1" si="6"/>
        <v/>
      </c>
      <c r="Q45" s="351" t="str">
        <f t="shared" ca="1" si="6"/>
        <v/>
      </c>
      <c r="R45" s="351" t="str">
        <f t="shared" ca="1" si="6"/>
        <v/>
      </c>
      <c r="S45" s="351" t="str">
        <f t="shared" ca="1" si="6"/>
        <v/>
      </c>
      <c r="T45" s="370" t="str">
        <f t="shared" ca="1" si="6"/>
        <v/>
      </c>
      <c r="U45" s="369" t="str">
        <f t="shared" ca="1" si="6"/>
        <v/>
      </c>
      <c r="V45" s="72"/>
      <c r="W45" s="72"/>
      <c r="Y45" s="423"/>
      <c r="Z45" s="413"/>
    </row>
    <row r="46" spans="1:26" x14ac:dyDescent="0.25">
      <c r="A46" s="75"/>
      <c r="B46" s="91" t="str">
        <f t="shared" ca="1" si="1"/>
        <v/>
      </c>
      <c r="C46" s="91" t="str">
        <f t="shared" ca="1" si="2"/>
        <v/>
      </c>
      <c r="D46" s="74" t="str">
        <f t="shared" ca="1" si="7"/>
        <v/>
      </c>
      <c r="E46" s="74" t="str">
        <f t="shared" ca="1" si="7"/>
        <v/>
      </c>
      <c r="F46" s="74" t="str">
        <f t="shared" ca="1" si="7"/>
        <v/>
      </c>
      <c r="G46" s="91" t="str">
        <f t="shared" ca="1" si="7"/>
        <v/>
      </c>
      <c r="H46" s="74" t="str">
        <f t="shared" ca="1" si="7"/>
        <v/>
      </c>
      <c r="I46" s="74" t="str">
        <f t="shared" ca="1" si="6"/>
        <v/>
      </c>
      <c r="J46" s="346" t="str">
        <f t="shared" ca="1" si="6"/>
        <v/>
      </c>
      <c r="K46" s="350" t="str">
        <f t="shared" ca="1" si="6"/>
        <v/>
      </c>
      <c r="L46" s="347" t="str">
        <f t="shared" ca="1" si="6"/>
        <v/>
      </c>
      <c r="M46" s="348" t="str">
        <f t="shared" ca="1" si="4"/>
        <v/>
      </c>
      <c r="N46" s="349" t="str">
        <f t="shared" ca="1" si="6"/>
        <v/>
      </c>
      <c r="O46" s="349" t="str">
        <f t="shared" ca="1" si="6"/>
        <v/>
      </c>
      <c r="P46" s="351" t="str">
        <f t="shared" ca="1" si="6"/>
        <v/>
      </c>
      <c r="Q46" s="351" t="str">
        <f t="shared" ca="1" si="6"/>
        <v/>
      </c>
      <c r="R46" s="351" t="str">
        <f t="shared" ca="1" si="6"/>
        <v/>
      </c>
      <c r="S46" s="351" t="str">
        <f t="shared" ca="1" si="6"/>
        <v/>
      </c>
      <c r="T46" s="370" t="str">
        <f t="shared" ca="1" si="6"/>
        <v/>
      </c>
      <c r="U46" s="369" t="str">
        <f t="shared" ca="1" si="6"/>
        <v/>
      </c>
      <c r="V46" s="72"/>
      <c r="W46" s="72"/>
      <c r="Y46" s="423"/>
      <c r="Z46" s="413"/>
    </row>
    <row r="47" spans="1:26" x14ac:dyDescent="0.25">
      <c r="A47" s="75"/>
      <c r="B47" s="91" t="str">
        <f t="shared" ca="1" si="1"/>
        <v/>
      </c>
      <c r="C47" s="91" t="str">
        <f t="shared" ca="1" si="2"/>
        <v/>
      </c>
      <c r="D47" s="74" t="str">
        <f t="shared" ca="1" si="7"/>
        <v/>
      </c>
      <c r="E47" s="74" t="str">
        <f t="shared" ca="1" si="7"/>
        <v/>
      </c>
      <c r="F47" s="74" t="str">
        <f t="shared" ca="1" si="7"/>
        <v/>
      </c>
      <c r="G47" s="91" t="str">
        <f t="shared" ca="1" si="7"/>
        <v/>
      </c>
      <c r="H47" s="74" t="str">
        <f t="shared" ca="1" si="7"/>
        <v/>
      </c>
      <c r="I47" s="74" t="str">
        <f t="shared" ca="1" si="6"/>
        <v/>
      </c>
      <c r="J47" s="346" t="str">
        <f t="shared" ca="1" si="6"/>
        <v/>
      </c>
      <c r="K47" s="350" t="str">
        <f t="shared" ca="1" si="6"/>
        <v/>
      </c>
      <c r="L47" s="347" t="str">
        <f t="shared" ca="1" si="6"/>
        <v/>
      </c>
      <c r="M47" s="348" t="str">
        <f t="shared" ca="1" si="4"/>
        <v/>
      </c>
      <c r="N47" s="349" t="str">
        <f t="shared" ca="1" si="6"/>
        <v/>
      </c>
      <c r="O47" s="349" t="str">
        <f t="shared" ca="1" si="6"/>
        <v/>
      </c>
      <c r="P47" s="351" t="str">
        <f t="shared" ca="1" si="6"/>
        <v/>
      </c>
      <c r="Q47" s="351" t="str">
        <f t="shared" ca="1" si="6"/>
        <v/>
      </c>
      <c r="R47" s="351" t="str">
        <f t="shared" ca="1" si="6"/>
        <v/>
      </c>
      <c r="S47" s="351" t="str">
        <f t="shared" ca="1" si="6"/>
        <v/>
      </c>
      <c r="T47" s="370" t="str">
        <f t="shared" ca="1" si="6"/>
        <v/>
      </c>
      <c r="U47" s="369" t="str">
        <f t="shared" ca="1" si="6"/>
        <v/>
      </c>
      <c r="V47" s="72"/>
      <c r="W47" s="72"/>
      <c r="Y47" s="423"/>
      <c r="Z47" s="413"/>
    </row>
    <row r="48" spans="1:26" x14ac:dyDescent="0.25">
      <c r="A48" s="75"/>
      <c r="B48" s="91" t="str">
        <f t="shared" ca="1" si="1"/>
        <v/>
      </c>
      <c r="C48" s="91" t="str">
        <f t="shared" ca="1" si="2"/>
        <v/>
      </c>
      <c r="D48" s="74" t="str">
        <f t="shared" ca="1" si="7"/>
        <v/>
      </c>
      <c r="E48" s="74" t="str">
        <f t="shared" ca="1" si="7"/>
        <v/>
      </c>
      <c r="F48" s="74" t="str">
        <f t="shared" ca="1" si="7"/>
        <v/>
      </c>
      <c r="G48" s="91" t="str">
        <f t="shared" ca="1" si="7"/>
        <v/>
      </c>
      <c r="H48" s="74" t="str">
        <f t="shared" ca="1" si="7"/>
        <v/>
      </c>
      <c r="I48" s="74" t="str">
        <f t="shared" ca="1" si="6"/>
        <v/>
      </c>
      <c r="J48" s="346" t="str">
        <f t="shared" ca="1" si="6"/>
        <v/>
      </c>
      <c r="K48" s="350" t="str">
        <f t="shared" ca="1" si="6"/>
        <v/>
      </c>
      <c r="L48" s="347" t="str">
        <f t="shared" ca="1" si="6"/>
        <v/>
      </c>
      <c r="M48" s="348" t="str">
        <f t="shared" ca="1" si="4"/>
        <v/>
      </c>
      <c r="N48" s="349" t="str">
        <f t="shared" ca="1" si="6"/>
        <v/>
      </c>
      <c r="O48" s="349" t="str">
        <f t="shared" ca="1" si="6"/>
        <v/>
      </c>
      <c r="P48" s="351" t="str">
        <f t="shared" ca="1" si="6"/>
        <v/>
      </c>
      <c r="Q48" s="351" t="str">
        <f t="shared" ca="1" si="6"/>
        <v/>
      </c>
      <c r="R48" s="351" t="str">
        <f t="shared" ca="1" si="6"/>
        <v/>
      </c>
      <c r="S48" s="351" t="str">
        <f t="shared" ca="1" si="6"/>
        <v/>
      </c>
      <c r="T48" s="370" t="str">
        <f t="shared" ca="1" si="6"/>
        <v/>
      </c>
      <c r="U48" s="369" t="str">
        <f t="shared" ca="1" si="6"/>
        <v/>
      </c>
      <c r="V48" s="72"/>
      <c r="W48" s="72"/>
      <c r="Y48" s="423"/>
      <c r="Z48" s="413"/>
    </row>
    <row r="49" spans="1:26" x14ac:dyDescent="0.25">
      <c r="A49" s="75"/>
      <c r="B49" s="91" t="str">
        <f t="shared" ca="1" si="1"/>
        <v/>
      </c>
      <c r="C49" s="91" t="str">
        <f t="shared" ca="1" si="2"/>
        <v/>
      </c>
      <c r="D49" s="74" t="str">
        <f t="shared" ca="1" si="7"/>
        <v/>
      </c>
      <c r="E49" s="74" t="str">
        <f t="shared" ca="1" si="7"/>
        <v/>
      </c>
      <c r="F49" s="74" t="str">
        <f t="shared" ca="1" si="7"/>
        <v/>
      </c>
      <c r="G49" s="91" t="str">
        <f t="shared" ca="1" si="7"/>
        <v/>
      </c>
      <c r="H49" s="74" t="str">
        <f t="shared" ca="1" si="7"/>
        <v/>
      </c>
      <c r="I49" s="74" t="str">
        <f t="shared" ca="1" si="6"/>
        <v/>
      </c>
      <c r="J49" s="346" t="str">
        <f t="shared" ca="1" si="6"/>
        <v/>
      </c>
      <c r="K49" s="350" t="str">
        <f t="shared" ca="1" si="6"/>
        <v/>
      </c>
      <c r="L49" s="347" t="str">
        <f t="shared" ca="1" si="6"/>
        <v/>
      </c>
      <c r="M49" s="348" t="str">
        <f t="shared" ca="1" si="4"/>
        <v/>
      </c>
      <c r="N49" s="349" t="str">
        <f t="shared" ca="1" si="6"/>
        <v/>
      </c>
      <c r="O49" s="349" t="str">
        <f t="shared" ca="1" si="6"/>
        <v/>
      </c>
      <c r="P49" s="351" t="str">
        <f t="shared" ca="1" si="6"/>
        <v/>
      </c>
      <c r="Q49" s="351" t="str">
        <f t="shared" ca="1" si="6"/>
        <v/>
      </c>
      <c r="R49" s="351" t="str">
        <f t="shared" ca="1" si="6"/>
        <v/>
      </c>
      <c r="S49" s="351" t="str">
        <f t="shared" ca="1" si="6"/>
        <v/>
      </c>
      <c r="T49" s="370" t="str">
        <f t="shared" ca="1" si="6"/>
        <v/>
      </c>
      <c r="U49" s="369" t="str">
        <f t="shared" ca="1" si="6"/>
        <v/>
      </c>
      <c r="V49" s="72"/>
      <c r="W49" s="72"/>
      <c r="Y49" s="423"/>
      <c r="Z49" s="413"/>
    </row>
    <row r="50" spans="1:26" x14ac:dyDescent="0.25">
      <c r="A50" s="75"/>
      <c r="B50" s="91" t="str">
        <f t="shared" ca="1" si="1"/>
        <v/>
      </c>
      <c r="C50" s="91" t="str">
        <f t="shared" ca="1" si="2"/>
        <v/>
      </c>
      <c r="D50" s="74" t="str">
        <f t="shared" ca="1" si="7"/>
        <v/>
      </c>
      <c r="E50" s="74" t="str">
        <f t="shared" ca="1" si="7"/>
        <v/>
      </c>
      <c r="F50" s="74" t="str">
        <f t="shared" ca="1" si="7"/>
        <v/>
      </c>
      <c r="G50" s="91" t="str">
        <f t="shared" ca="1" si="7"/>
        <v/>
      </c>
      <c r="H50" s="74" t="str">
        <f t="shared" ca="1" si="7"/>
        <v/>
      </c>
      <c r="I50" s="74" t="str">
        <f t="shared" ca="1" si="6"/>
        <v/>
      </c>
      <c r="J50" s="346" t="str">
        <f t="shared" ca="1" si="6"/>
        <v/>
      </c>
      <c r="K50" s="350" t="str">
        <f t="shared" ca="1" si="6"/>
        <v/>
      </c>
      <c r="L50" s="347" t="str">
        <f t="shared" ca="1" si="6"/>
        <v/>
      </c>
      <c r="M50" s="348" t="str">
        <f t="shared" ca="1" si="4"/>
        <v/>
      </c>
      <c r="N50" s="349" t="str">
        <f t="shared" ca="1" si="6"/>
        <v/>
      </c>
      <c r="O50" s="349" t="str">
        <f t="shared" ca="1" si="6"/>
        <v/>
      </c>
      <c r="P50" s="351" t="str">
        <f t="shared" ca="1" si="6"/>
        <v/>
      </c>
      <c r="Q50" s="351" t="str">
        <f t="shared" ca="1" si="6"/>
        <v/>
      </c>
      <c r="R50" s="351" t="str">
        <f t="shared" ca="1" si="6"/>
        <v/>
      </c>
      <c r="S50" s="351" t="str">
        <f t="shared" ca="1" si="6"/>
        <v/>
      </c>
      <c r="T50" s="370" t="str">
        <f t="shared" ca="1" si="6"/>
        <v/>
      </c>
      <c r="U50" s="369" t="str">
        <f t="shared" ca="1" si="6"/>
        <v/>
      </c>
      <c r="V50" s="72"/>
      <c r="W50" s="72"/>
      <c r="Y50" s="423"/>
      <c r="Z50" s="413"/>
    </row>
    <row r="51" spans="1:26" x14ac:dyDescent="0.25">
      <c r="A51" s="75"/>
      <c r="B51" s="91" t="str">
        <f t="shared" ca="1" si="1"/>
        <v/>
      </c>
      <c r="C51" s="91" t="str">
        <f t="shared" ca="1" si="2"/>
        <v/>
      </c>
      <c r="D51" s="74" t="str">
        <f t="shared" ca="1" si="7"/>
        <v/>
      </c>
      <c r="E51" s="74" t="str">
        <f t="shared" ca="1" si="7"/>
        <v/>
      </c>
      <c r="F51" s="74" t="str">
        <f t="shared" ca="1" si="7"/>
        <v/>
      </c>
      <c r="G51" s="91" t="str">
        <f t="shared" ca="1" si="7"/>
        <v/>
      </c>
      <c r="H51" s="74" t="str">
        <f t="shared" ca="1" si="7"/>
        <v/>
      </c>
      <c r="I51" s="74" t="str">
        <f t="shared" ca="1" si="6"/>
        <v/>
      </c>
      <c r="J51" s="346" t="str">
        <f t="shared" ca="1" si="6"/>
        <v/>
      </c>
      <c r="K51" s="350" t="str">
        <f t="shared" ca="1" si="6"/>
        <v/>
      </c>
      <c r="L51" s="347" t="str">
        <f t="shared" ca="1" si="6"/>
        <v/>
      </c>
      <c r="M51" s="348" t="str">
        <f t="shared" ca="1" si="4"/>
        <v/>
      </c>
      <c r="N51" s="349" t="str">
        <f t="shared" ca="1" si="6"/>
        <v/>
      </c>
      <c r="O51" s="349" t="str">
        <f t="shared" ca="1" si="6"/>
        <v/>
      </c>
      <c r="P51" s="351" t="str">
        <f t="shared" ca="1" si="6"/>
        <v/>
      </c>
      <c r="Q51" s="351" t="str">
        <f t="shared" ca="1" si="6"/>
        <v/>
      </c>
      <c r="R51" s="351" t="str">
        <f t="shared" ca="1" si="6"/>
        <v/>
      </c>
      <c r="S51" s="351" t="str">
        <f t="shared" ca="1" si="6"/>
        <v/>
      </c>
      <c r="T51" s="370" t="str">
        <f t="shared" ca="1" si="6"/>
        <v/>
      </c>
      <c r="U51" s="369" t="str">
        <f t="shared" ca="1" si="6"/>
        <v/>
      </c>
      <c r="V51" s="72"/>
      <c r="W51" s="72"/>
      <c r="Y51" s="423"/>
      <c r="Z51" s="413"/>
    </row>
    <row r="52" spans="1:26" x14ac:dyDescent="0.25">
      <c r="A52" s="75"/>
      <c r="B52" s="91" t="str">
        <f t="shared" ca="1" si="1"/>
        <v/>
      </c>
      <c r="C52" s="91" t="str">
        <f t="shared" ca="1" si="2"/>
        <v/>
      </c>
      <c r="D52" s="74" t="str">
        <f t="shared" ca="1" si="7"/>
        <v/>
      </c>
      <c r="E52" s="74" t="str">
        <f t="shared" ca="1" si="7"/>
        <v/>
      </c>
      <c r="F52" s="74" t="str">
        <f t="shared" ca="1" si="7"/>
        <v/>
      </c>
      <c r="G52" s="91" t="str">
        <f t="shared" ca="1" si="7"/>
        <v/>
      </c>
      <c r="H52" s="74" t="str">
        <f t="shared" ca="1" si="7"/>
        <v/>
      </c>
      <c r="I52" s="74" t="str">
        <f t="shared" ca="1" si="6"/>
        <v/>
      </c>
      <c r="J52" s="346" t="str">
        <f t="shared" ca="1" si="6"/>
        <v/>
      </c>
      <c r="K52" s="350" t="str">
        <f t="shared" ca="1" si="6"/>
        <v/>
      </c>
      <c r="L52" s="347" t="str">
        <f t="shared" ca="1" si="6"/>
        <v/>
      </c>
      <c r="M52" s="348" t="str">
        <f t="shared" ca="1" si="4"/>
        <v/>
      </c>
      <c r="N52" s="349" t="str">
        <f t="shared" ca="1" si="6"/>
        <v/>
      </c>
      <c r="O52" s="349" t="str">
        <f t="shared" ca="1" si="6"/>
        <v/>
      </c>
      <c r="P52" s="351" t="str">
        <f t="shared" ca="1" si="6"/>
        <v/>
      </c>
      <c r="Q52" s="351" t="str">
        <f t="shared" ca="1" si="6"/>
        <v/>
      </c>
      <c r="R52" s="351" t="str">
        <f t="shared" ca="1" si="6"/>
        <v/>
      </c>
      <c r="S52" s="351" t="str">
        <f t="shared" ca="1" si="6"/>
        <v/>
      </c>
      <c r="T52" s="370" t="str">
        <f t="shared" ca="1" si="6"/>
        <v/>
      </c>
      <c r="U52" s="369" t="str">
        <f t="shared" ca="1" si="6"/>
        <v/>
      </c>
      <c r="V52" s="72"/>
      <c r="W52" s="72"/>
      <c r="Y52" s="423"/>
      <c r="Z52" s="413"/>
    </row>
    <row r="53" spans="1:26" x14ac:dyDescent="0.25">
      <c r="A53" s="75"/>
      <c r="B53" s="91" t="str">
        <f t="shared" ca="1" si="1"/>
        <v/>
      </c>
      <c r="C53" s="91" t="str">
        <f t="shared" ca="1" si="2"/>
        <v/>
      </c>
      <c r="D53" s="74" t="str">
        <f t="shared" ca="1" si="7"/>
        <v/>
      </c>
      <c r="E53" s="74" t="str">
        <f t="shared" ca="1" si="7"/>
        <v/>
      </c>
      <c r="F53" s="74" t="str">
        <f t="shared" ca="1" si="7"/>
        <v/>
      </c>
      <c r="G53" s="91" t="str">
        <f t="shared" ca="1" si="7"/>
        <v/>
      </c>
      <c r="H53" s="74" t="str">
        <f t="shared" ca="1" si="7"/>
        <v/>
      </c>
      <c r="I53" s="74" t="str">
        <f t="shared" ca="1" si="6"/>
        <v/>
      </c>
      <c r="J53" s="346" t="str">
        <f t="shared" ca="1" si="6"/>
        <v/>
      </c>
      <c r="K53" s="350" t="str">
        <f t="shared" ca="1" si="6"/>
        <v/>
      </c>
      <c r="L53" s="347" t="str">
        <f t="shared" ca="1" si="6"/>
        <v/>
      </c>
      <c r="M53" s="348" t="str">
        <f t="shared" ca="1" si="4"/>
        <v/>
      </c>
      <c r="N53" s="349" t="str">
        <f t="shared" ca="1" si="6"/>
        <v/>
      </c>
      <c r="O53" s="349" t="str">
        <f t="shared" ca="1" si="6"/>
        <v/>
      </c>
      <c r="P53" s="351" t="str">
        <f t="shared" ca="1" si="6"/>
        <v/>
      </c>
      <c r="Q53" s="351" t="str">
        <f t="shared" ca="1" si="6"/>
        <v/>
      </c>
      <c r="R53" s="351" t="str">
        <f t="shared" ca="1" si="6"/>
        <v/>
      </c>
      <c r="S53" s="351" t="str">
        <f t="shared" ca="1" si="6"/>
        <v/>
      </c>
      <c r="T53" s="370" t="str">
        <f t="shared" ca="1" si="6"/>
        <v/>
      </c>
      <c r="U53" s="369" t="str">
        <f t="shared" ca="1" si="6"/>
        <v/>
      </c>
      <c r="V53" s="72"/>
      <c r="W53" s="72"/>
      <c r="Y53" s="423"/>
      <c r="Z53" s="413"/>
    </row>
    <row r="54" spans="1:26" x14ac:dyDescent="0.25">
      <c r="A54" s="75"/>
      <c r="B54" s="91" t="str">
        <f t="shared" ca="1" si="1"/>
        <v/>
      </c>
      <c r="C54" s="91" t="str">
        <f t="shared" ca="1" si="2"/>
        <v/>
      </c>
      <c r="D54" s="74" t="str">
        <f t="shared" ca="1" si="7"/>
        <v/>
      </c>
      <c r="E54" s="74" t="str">
        <f t="shared" ca="1" si="7"/>
        <v/>
      </c>
      <c r="F54" s="74" t="str">
        <f t="shared" ca="1" si="7"/>
        <v/>
      </c>
      <c r="G54" s="91" t="str">
        <f t="shared" ca="1" si="7"/>
        <v/>
      </c>
      <c r="H54" s="74" t="str">
        <f t="shared" ca="1" si="7"/>
        <v/>
      </c>
      <c r="I54" s="74" t="str">
        <f t="shared" ca="1" si="6"/>
        <v/>
      </c>
      <c r="J54" s="346" t="str">
        <f t="shared" ca="1" si="6"/>
        <v/>
      </c>
      <c r="K54" s="350" t="str">
        <f t="shared" ca="1" si="6"/>
        <v/>
      </c>
      <c r="L54" s="347" t="str">
        <f t="shared" ca="1" si="6"/>
        <v/>
      </c>
      <c r="M54" s="348" t="str">
        <f t="shared" ca="1" si="4"/>
        <v/>
      </c>
      <c r="N54" s="349" t="str">
        <f t="shared" ca="1" si="6"/>
        <v/>
      </c>
      <c r="O54" s="349" t="str">
        <f t="shared" ca="1" si="6"/>
        <v/>
      </c>
      <c r="P54" s="351" t="str">
        <f t="shared" ca="1" si="6"/>
        <v/>
      </c>
      <c r="Q54" s="351" t="str">
        <f t="shared" ca="1" si="6"/>
        <v/>
      </c>
      <c r="R54" s="351" t="str">
        <f t="shared" ca="1" si="6"/>
        <v/>
      </c>
      <c r="S54" s="351" t="str">
        <f t="shared" ca="1" si="6"/>
        <v/>
      </c>
      <c r="T54" s="370" t="str">
        <f t="shared" ca="1" si="6"/>
        <v/>
      </c>
      <c r="U54" s="369" t="str">
        <f t="shared" ca="1" si="6"/>
        <v/>
      </c>
      <c r="V54" s="72"/>
      <c r="W54" s="72"/>
      <c r="Y54" s="423"/>
      <c r="Z54" s="413"/>
    </row>
    <row r="55" spans="1:26" x14ac:dyDescent="0.25">
      <c r="A55" s="75"/>
      <c r="B55" s="91" t="str">
        <f t="shared" ca="1" si="1"/>
        <v/>
      </c>
      <c r="C55" s="91" t="str">
        <f t="shared" ca="1" si="2"/>
        <v/>
      </c>
      <c r="D55" s="74" t="str">
        <f t="shared" ca="1" si="7"/>
        <v/>
      </c>
      <c r="E55" s="74" t="str">
        <f t="shared" ca="1" si="7"/>
        <v/>
      </c>
      <c r="F55" s="74" t="str">
        <f t="shared" ca="1" si="7"/>
        <v/>
      </c>
      <c r="G55" s="91" t="str">
        <f t="shared" ca="1" si="7"/>
        <v/>
      </c>
      <c r="H55" s="74" t="str">
        <f t="shared" ca="1" si="7"/>
        <v/>
      </c>
      <c r="I55" s="74" t="str">
        <f t="shared" ca="1" si="6"/>
        <v/>
      </c>
      <c r="J55" s="346" t="str">
        <f t="shared" ca="1" si="6"/>
        <v/>
      </c>
      <c r="K55" s="350" t="str">
        <f t="shared" ca="1" si="6"/>
        <v/>
      </c>
      <c r="L55" s="347" t="str">
        <f t="shared" ca="1" si="6"/>
        <v/>
      </c>
      <c r="M55" s="348" t="str">
        <f t="shared" ca="1" si="4"/>
        <v/>
      </c>
      <c r="N55" s="349" t="str">
        <f t="shared" ca="1" si="6"/>
        <v/>
      </c>
      <c r="O55" s="349" t="str">
        <f t="shared" ca="1" si="6"/>
        <v/>
      </c>
      <c r="P55" s="351" t="str">
        <f t="shared" ca="1" si="6"/>
        <v/>
      </c>
      <c r="Q55" s="351" t="str">
        <f t="shared" ca="1" si="6"/>
        <v/>
      </c>
      <c r="R55" s="351" t="str">
        <f t="shared" ca="1" si="6"/>
        <v/>
      </c>
      <c r="S55" s="351" t="str">
        <f t="shared" ca="1" si="6"/>
        <v/>
      </c>
      <c r="T55" s="370" t="str">
        <f t="shared" ref="I55:U56" ca="1" si="8">IF(ISBLANK($A55),"",INDIRECT("'" &amp; $A55 &amp; "'!"&amp;T$3))</f>
        <v/>
      </c>
      <c r="U55" s="369" t="str">
        <f t="shared" ca="1" si="8"/>
        <v/>
      </c>
      <c r="V55" s="72"/>
      <c r="W55" s="72"/>
      <c r="Y55" s="423"/>
      <c r="Z55" s="413"/>
    </row>
    <row r="56" spans="1:26" x14ac:dyDescent="0.25">
      <c r="A56" s="75"/>
      <c r="B56" s="91" t="str">
        <f t="shared" ca="1" si="1"/>
        <v/>
      </c>
      <c r="C56" s="91" t="str">
        <f t="shared" ca="1" si="2"/>
        <v/>
      </c>
      <c r="D56" s="74" t="str">
        <f t="shared" ca="1" si="7"/>
        <v/>
      </c>
      <c r="E56" s="74" t="str">
        <f t="shared" ca="1" si="7"/>
        <v/>
      </c>
      <c r="F56" s="74" t="str">
        <f t="shared" ca="1" si="7"/>
        <v/>
      </c>
      <c r="G56" s="91" t="str">
        <f t="shared" ca="1" si="7"/>
        <v/>
      </c>
      <c r="H56" s="74" t="str">
        <f t="shared" ca="1" si="7"/>
        <v/>
      </c>
      <c r="I56" s="74" t="str">
        <f t="shared" ca="1" si="8"/>
        <v/>
      </c>
      <c r="J56" s="346" t="str">
        <f t="shared" ca="1" si="8"/>
        <v/>
      </c>
      <c r="K56" s="350" t="str">
        <f t="shared" ca="1" si="8"/>
        <v/>
      </c>
      <c r="L56" s="347" t="str">
        <f t="shared" ca="1" si="8"/>
        <v/>
      </c>
      <c r="M56" s="348" t="str">
        <f t="shared" ca="1" si="4"/>
        <v/>
      </c>
      <c r="N56" s="349" t="str">
        <f t="shared" ca="1" si="8"/>
        <v/>
      </c>
      <c r="O56" s="349" t="str">
        <f t="shared" ca="1" si="8"/>
        <v/>
      </c>
      <c r="P56" s="351" t="str">
        <f t="shared" ca="1" si="8"/>
        <v/>
      </c>
      <c r="Q56" s="351" t="str">
        <f t="shared" ca="1" si="8"/>
        <v/>
      </c>
      <c r="R56" s="351" t="str">
        <f t="shared" ca="1" si="8"/>
        <v/>
      </c>
      <c r="S56" s="351" t="str">
        <f t="shared" ca="1" si="8"/>
        <v/>
      </c>
      <c r="T56" s="370" t="str">
        <f t="shared" ca="1" si="8"/>
        <v/>
      </c>
      <c r="U56" s="369" t="str">
        <f t="shared" ca="1" si="8"/>
        <v/>
      </c>
      <c r="V56" s="72"/>
      <c r="W56" s="72"/>
      <c r="Y56" s="423"/>
      <c r="Z56" s="413"/>
    </row>
    <row r="57" spans="1:26" x14ac:dyDescent="0.25">
      <c r="A57" s="72"/>
      <c r="B57" s="88"/>
      <c r="C57" s="88"/>
      <c r="D57" s="72"/>
      <c r="E57" s="72"/>
      <c r="F57" s="72"/>
      <c r="G57" s="88"/>
      <c r="H57" s="72"/>
      <c r="I57" s="72"/>
      <c r="J57" s="88"/>
      <c r="K57" s="88"/>
      <c r="L57" s="88"/>
      <c r="M57" s="88"/>
      <c r="N57" s="88"/>
      <c r="O57" s="88"/>
      <c r="P57" s="88"/>
      <c r="Q57" s="88"/>
      <c r="R57" s="88"/>
      <c r="S57" s="88"/>
      <c r="T57" s="88"/>
      <c r="U57" s="88"/>
      <c r="V57" s="72"/>
      <c r="W57" s="72"/>
      <c r="Y57" s="423"/>
      <c r="Z57" s="413"/>
    </row>
    <row r="58" spans="1:26" x14ac:dyDescent="0.25">
      <c r="A58" s="72"/>
      <c r="B58" s="88"/>
      <c r="C58" s="88"/>
      <c r="D58" s="72"/>
      <c r="E58" s="72"/>
      <c r="F58" s="72"/>
      <c r="G58" s="88"/>
      <c r="H58" s="72"/>
      <c r="I58" s="72"/>
      <c r="J58" s="88"/>
      <c r="K58" s="88"/>
      <c r="L58" s="88"/>
      <c r="M58" s="88"/>
      <c r="N58" s="88"/>
      <c r="O58" s="88"/>
      <c r="P58" s="88"/>
      <c r="Q58" s="88"/>
      <c r="R58" s="88"/>
      <c r="S58" s="88"/>
      <c r="T58" s="88"/>
      <c r="U58" s="88"/>
      <c r="V58" s="72"/>
      <c r="W58" s="72"/>
      <c r="Y58" s="423"/>
      <c r="Z58" s="413"/>
    </row>
    <row r="59" spans="1:26" x14ac:dyDescent="0.25">
      <c r="A59" s="72"/>
      <c r="B59" s="88"/>
      <c r="C59" s="88"/>
      <c r="D59" s="72"/>
      <c r="E59" s="72"/>
      <c r="F59" s="72"/>
      <c r="G59" s="88"/>
      <c r="H59" s="72"/>
      <c r="I59" s="72"/>
      <c r="J59" s="88"/>
      <c r="K59" s="88"/>
      <c r="L59" s="88"/>
      <c r="M59" s="88"/>
      <c r="N59" s="88"/>
      <c r="O59" s="88"/>
      <c r="P59" s="88"/>
      <c r="Q59" s="88"/>
      <c r="R59" s="88"/>
      <c r="S59" s="88"/>
      <c r="T59" s="88"/>
      <c r="U59" s="88"/>
      <c r="V59" s="72"/>
      <c r="W59" s="72"/>
      <c r="Y59" s="423"/>
      <c r="Z59" s="413"/>
    </row>
    <row r="60" spans="1:26" x14ac:dyDescent="0.25">
      <c r="A60" s="72"/>
      <c r="B60" s="88"/>
      <c r="C60" s="88"/>
      <c r="D60" s="72"/>
      <c r="E60" s="72"/>
      <c r="F60" s="72"/>
      <c r="G60" s="88"/>
      <c r="H60" s="72"/>
      <c r="I60" s="72"/>
      <c r="J60" s="88"/>
      <c r="K60" s="88"/>
      <c r="L60" s="88"/>
      <c r="M60" s="88"/>
      <c r="N60" s="88"/>
      <c r="O60" s="88"/>
      <c r="P60" s="88"/>
      <c r="Q60" s="88"/>
      <c r="R60" s="88"/>
      <c r="S60" s="88"/>
      <c r="T60" s="88"/>
      <c r="U60" s="88"/>
      <c r="V60" s="72"/>
      <c r="W60" s="72"/>
      <c r="Y60" s="423"/>
      <c r="Z60" s="413"/>
    </row>
    <row r="61" spans="1:26" x14ac:dyDescent="0.25">
      <c r="A61" s="72"/>
      <c r="B61" s="88"/>
      <c r="C61" s="88"/>
      <c r="D61" s="72"/>
      <c r="E61" s="72"/>
      <c r="F61" s="72"/>
      <c r="G61" s="88"/>
      <c r="H61" s="72"/>
      <c r="I61" s="72"/>
      <c r="J61" s="88"/>
      <c r="K61" s="88"/>
      <c r="L61" s="88"/>
      <c r="M61" s="88"/>
      <c r="N61" s="88"/>
      <c r="O61" s="88"/>
      <c r="P61" s="88"/>
      <c r="Q61" s="88"/>
      <c r="R61" s="88"/>
      <c r="S61" s="88"/>
      <c r="T61" s="88"/>
      <c r="U61" s="88"/>
      <c r="V61" s="72"/>
      <c r="W61" s="72"/>
      <c r="Y61" s="423"/>
      <c r="Z61" s="413"/>
    </row>
    <row r="62" spans="1:26" x14ac:dyDescent="0.25">
      <c r="A62" s="72"/>
      <c r="B62" s="88"/>
      <c r="C62" s="88"/>
      <c r="D62" s="72"/>
      <c r="E62" s="72"/>
      <c r="F62" s="72"/>
      <c r="G62" s="88"/>
      <c r="H62" s="72"/>
      <c r="I62" s="72"/>
      <c r="J62" s="88"/>
      <c r="K62" s="88"/>
      <c r="L62" s="88"/>
      <c r="M62" s="88"/>
      <c r="N62" s="88"/>
      <c r="O62" s="88"/>
      <c r="P62" s="88"/>
      <c r="Q62" s="88"/>
      <c r="R62" s="88"/>
      <c r="S62" s="88"/>
      <c r="T62" s="88"/>
      <c r="U62" s="88"/>
      <c r="V62" s="72"/>
      <c r="W62" s="72"/>
      <c r="Y62" s="423"/>
      <c r="Z62" s="413"/>
    </row>
    <row r="63" spans="1:26" x14ac:dyDescent="0.25">
      <c r="A63" s="72"/>
      <c r="B63" s="88"/>
      <c r="C63" s="88"/>
      <c r="D63" s="72"/>
      <c r="E63" s="72"/>
      <c r="F63" s="72"/>
      <c r="G63" s="88"/>
      <c r="H63" s="72"/>
      <c r="I63" s="72"/>
      <c r="J63" s="88"/>
      <c r="K63" s="88"/>
      <c r="L63" s="88"/>
      <c r="M63" s="88"/>
      <c r="N63" s="88"/>
      <c r="O63" s="88"/>
      <c r="P63" s="88"/>
      <c r="Q63" s="88"/>
      <c r="R63" s="88"/>
      <c r="S63" s="88"/>
      <c r="T63" s="88"/>
      <c r="U63" s="88"/>
      <c r="V63" s="72"/>
      <c r="W63" s="72"/>
      <c r="Y63" s="423"/>
      <c r="Z63" s="413"/>
    </row>
    <row r="64" spans="1:26" x14ac:dyDescent="0.25">
      <c r="A64" s="72"/>
      <c r="B64" s="88"/>
      <c r="C64" s="88"/>
      <c r="D64" s="72"/>
      <c r="E64" s="72"/>
      <c r="F64" s="72"/>
      <c r="G64" s="88"/>
      <c r="H64" s="72"/>
      <c r="I64" s="72"/>
      <c r="J64" s="88"/>
      <c r="K64" s="88"/>
      <c r="L64" s="88"/>
      <c r="M64" s="88"/>
      <c r="N64" s="88"/>
      <c r="O64" s="88"/>
      <c r="P64" s="88"/>
      <c r="Q64" s="88"/>
      <c r="R64" s="88"/>
      <c r="S64" s="88"/>
      <c r="T64" s="88"/>
      <c r="U64" s="88"/>
      <c r="V64" s="72"/>
      <c r="W64" s="72"/>
      <c r="Y64" s="423"/>
      <c r="Z64" s="413"/>
    </row>
    <row r="65" spans="1:26" x14ac:dyDescent="0.25">
      <c r="A65" s="72"/>
      <c r="B65" s="88"/>
      <c r="C65" s="88"/>
      <c r="D65" s="72"/>
      <c r="E65" s="72"/>
      <c r="F65" s="72"/>
      <c r="G65" s="88"/>
      <c r="H65" s="72"/>
      <c r="I65" s="72"/>
      <c r="J65" s="88"/>
      <c r="K65" s="88"/>
      <c r="L65" s="88"/>
      <c r="M65" s="88"/>
      <c r="N65" s="88"/>
      <c r="O65" s="88"/>
      <c r="P65" s="88"/>
      <c r="Q65" s="88"/>
      <c r="R65" s="88"/>
      <c r="S65" s="88"/>
      <c r="T65" s="88"/>
      <c r="U65" s="88"/>
      <c r="V65" s="72"/>
      <c r="W65" s="72"/>
      <c r="Y65" s="423"/>
      <c r="Z65" s="413"/>
    </row>
    <row r="66" spans="1:26" x14ac:dyDescent="0.25">
      <c r="A66" s="72"/>
      <c r="B66" s="88"/>
      <c r="C66" s="88"/>
      <c r="D66" s="72"/>
      <c r="E66" s="72"/>
      <c r="F66" s="72"/>
      <c r="G66" s="88"/>
      <c r="H66" s="72"/>
      <c r="I66" s="72"/>
      <c r="J66" s="88"/>
      <c r="K66" s="88"/>
      <c r="L66" s="88"/>
      <c r="M66" s="88"/>
      <c r="N66" s="88"/>
      <c r="O66" s="88"/>
      <c r="P66" s="88"/>
      <c r="Q66" s="88"/>
      <c r="R66" s="88"/>
      <c r="S66" s="88"/>
      <c r="T66" s="88"/>
      <c r="U66" s="88"/>
      <c r="V66" s="72"/>
      <c r="W66" s="72"/>
      <c r="Y66" s="423"/>
      <c r="Z66" s="413"/>
    </row>
    <row r="67" spans="1:26" x14ac:dyDescent="0.25">
      <c r="A67" s="72"/>
      <c r="B67" s="88"/>
      <c r="C67" s="88"/>
      <c r="D67" s="72"/>
      <c r="E67" s="72"/>
      <c r="F67" s="72"/>
      <c r="G67" s="88"/>
      <c r="H67" s="72"/>
      <c r="I67" s="72"/>
      <c r="J67" s="88"/>
      <c r="K67" s="88"/>
      <c r="L67" s="88"/>
      <c r="M67" s="88"/>
      <c r="N67" s="88"/>
      <c r="O67" s="88"/>
      <c r="P67" s="88"/>
      <c r="Q67" s="88"/>
      <c r="R67" s="88"/>
      <c r="S67" s="88"/>
      <c r="T67" s="88"/>
      <c r="U67" s="88"/>
      <c r="V67" s="72"/>
      <c r="W67" s="72"/>
      <c r="Y67" s="423"/>
      <c r="Z67" s="413"/>
    </row>
    <row r="68" spans="1:26" x14ac:dyDescent="0.25">
      <c r="A68" s="72"/>
      <c r="B68" s="88"/>
      <c r="C68" s="88"/>
      <c r="D68" s="72"/>
      <c r="E68" s="72"/>
      <c r="F68" s="72"/>
      <c r="G68" s="88"/>
      <c r="H68" s="72"/>
      <c r="I68" s="72"/>
      <c r="J68" s="88"/>
      <c r="K68" s="88"/>
      <c r="L68" s="88"/>
      <c r="M68" s="88"/>
      <c r="N68" s="88"/>
      <c r="O68" s="88"/>
      <c r="P68" s="88"/>
      <c r="Q68" s="88"/>
      <c r="R68" s="88"/>
      <c r="S68" s="88"/>
      <c r="T68" s="88"/>
      <c r="U68" s="88"/>
      <c r="V68" s="72"/>
      <c r="W68" s="72"/>
      <c r="Y68" s="423"/>
      <c r="Z68" s="413"/>
    </row>
    <row r="69" spans="1:26" x14ac:dyDescent="0.25">
      <c r="A69" s="72"/>
      <c r="B69" s="88"/>
      <c r="C69" s="88"/>
      <c r="D69" s="72"/>
      <c r="E69" s="72"/>
      <c r="F69" s="72"/>
      <c r="G69" s="88"/>
      <c r="H69" s="72"/>
      <c r="I69" s="72"/>
      <c r="J69" s="88"/>
      <c r="K69" s="88"/>
      <c r="L69" s="88"/>
      <c r="M69" s="88"/>
      <c r="N69" s="88"/>
      <c r="O69" s="88"/>
      <c r="P69" s="88"/>
      <c r="Q69" s="88"/>
      <c r="R69" s="88"/>
      <c r="S69" s="88"/>
      <c r="T69" s="88"/>
      <c r="U69" s="88"/>
      <c r="V69" s="72"/>
      <c r="W69" s="72"/>
      <c r="Y69" s="423"/>
      <c r="Z69" s="413"/>
    </row>
    <row r="70" spans="1:26" x14ac:dyDescent="0.25">
      <c r="A70" s="72"/>
      <c r="B70" s="88"/>
      <c r="C70" s="88"/>
      <c r="D70" s="72"/>
      <c r="E70" s="72"/>
      <c r="F70" s="72"/>
      <c r="G70" s="88"/>
      <c r="H70" s="72"/>
      <c r="I70" s="72"/>
      <c r="J70" s="88"/>
      <c r="K70" s="88"/>
      <c r="L70" s="88"/>
      <c r="M70" s="88"/>
      <c r="N70" s="88"/>
      <c r="O70" s="88"/>
      <c r="P70" s="88"/>
      <c r="Q70" s="88"/>
      <c r="R70" s="88"/>
      <c r="S70" s="88"/>
      <c r="T70" s="88"/>
      <c r="U70" s="88"/>
      <c r="V70" s="72"/>
      <c r="W70" s="72"/>
      <c r="Y70" s="423"/>
      <c r="Z70" s="413"/>
    </row>
    <row r="71" spans="1:26" x14ac:dyDescent="0.25">
      <c r="A71" s="72"/>
      <c r="B71" s="88"/>
      <c r="C71" s="88"/>
      <c r="D71" s="72"/>
      <c r="E71" s="72"/>
      <c r="F71" s="72"/>
      <c r="G71" s="88"/>
      <c r="H71" s="72"/>
      <c r="I71" s="72"/>
      <c r="J71" s="88"/>
      <c r="K71" s="88"/>
      <c r="L71" s="88"/>
      <c r="M71" s="88"/>
      <c r="N71" s="88"/>
      <c r="O71" s="88"/>
      <c r="P71" s="88"/>
      <c r="Q71" s="88"/>
      <c r="R71" s="88"/>
      <c r="S71" s="88"/>
      <c r="T71" s="88"/>
      <c r="U71" s="88"/>
      <c r="V71" s="72"/>
      <c r="W71" s="72"/>
      <c r="Y71" s="423"/>
      <c r="Z71" s="413"/>
    </row>
    <row r="72" spans="1:26" x14ac:dyDescent="0.25">
      <c r="A72" s="72"/>
      <c r="B72" s="88"/>
      <c r="C72" s="88"/>
      <c r="D72" s="72"/>
      <c r="E72" s="72"/>
      <c r="F72" s="72"/>
      <c r="G72" s="88"/>
      <c r="H72" s="72"/>
      <c r="I72" s="72"/>
      <c r="J72" s="88"/>
      <c r="K72" s="88"/>
      <c r="L72" s="88"/>
      <c r="M72" s="88"/>
      <c r="N72" s="88"/>
      <c r="O72" s="88"/>
      <c r="P72" s="88"/>
      <c r="Q72" s="88"/>
      <c r="R72" s="88"/>
      <c r="S72" s="88"/>
      <c r="T72" s="88"/>
      <c r="U72" s="88"/>
      <c r="V72" s="72"/>
      <c r="W72" s="72"/>
      <c r="Y72" s="423"/>
      <c r="Z72" s="413"/>
    </row>
    <row r="73" spans="1:26" x14ac:dyDescent="0.25">
      <c r="A73" s="72"/>
      <c r="B73" s="88"/>
      <c r="C73" s="88"/>
      <c r="D73" s="72"/>
      <c r="E73" s="72"/>
      <c r="F73" s="72"/>
      <c r="G73" s="88"/>
      <c r="H73" s="72"/>
      <c r="I73" s="72"/>
      <c r="J73" s="88"/>
      <c r="K73" s="88"/>
      <c r="L73" s="88"/>
      <c r="M73" s="88"/>
      <c r="N73" s="88"/>
      <c r="O73" s="88"/>
      <c r="P73" s="88"/>
      <c r="Q73" s="88"/>
      <c r="R73" s="88"/>
      <c r="S73" s="88"/>
      <c r="T73" s="88"/>
      <c r="U73" s="88"/>
      <c r="V73" s="72"/>
      <c r="W73" s="72"/>
      <c r="Y73" s="423"/>
      <c r="Z73" s="413"/>
    </row>
    <row r="74" spans="1:26" x14ac:dyDescent="0.25">
      <c r="A74" s="72"/>
      <c r="B74" s="88"/>
      <c r="C74" s="88"/>
      <c r="D74" s="72"/>
      <c r="E74" s="72"/>
      <c r="F74" s="72"/>
      <c r="G74" s="88"/>
      <c r="H74" s="72"/>
      <c r="I74" s="72"/>
      <c r="J74" s="88"/>
      <c r="K74" s="88"/>
      <c r="L74" s="88"/>
      <c r="M74" s="88"/>
      <c r="N74" s="88"/>
      <c r="O74" s="88"/>
      <c r="P74" s="88"/>
      <c r="Q74" s="88"/>
      <c r="R74" s="88"/>
      <c r="S74" s="88"/>
      <c r="T74" s="88"/>
      <c r="U74" s="88"/>
      <c r="V74" s="72"/>
      <c r="W74" s="72"/>
      <c r="Y74" s="423"/>
      <c r="Z74" s="413"/>
    </row>
    <row r="75" spans="1:26" x14ac:dyDescent="0.25">
      <c r="A75" s="72"/>
      <c r="B75" s="88"/>
      <c r="C75" s="88"/>
      <c r="D75" s="72"/>
      <c r="E75" s="72"/>
      <c r="F75" s="72"/>
      <c r="G75" s="88"/>
      <c r="H75" s="72"/>
      <c r="I75" s="72"/>
      <c r="J75" s="88"/>
      <c r="K75" s="88"/>
      <c r="L75" s="88"/>
      <c r="M75" s="88"/>
      <c r="N75" s="88"/>
      <c r="O75" s="88"/>
      <c r="P75" s="88"/>
      <c r="Q75" s="88"/>
      <c r="R75" s="88"/>
      <c r="S75" s="88"/>
      <c r="T75" s="88"/>
      <c r="U75" s="88"/>
      <c r="V75" s="72"/>
      <c r="W75" s="72"/>
      <c r="Y75" s="423"/>
      <c r="Z75" s="413"/>
    </row>
    <row r="76" spans="1:26" x14ac:dyDescent="0.25">
      <c r="Y76" s="423"/>
      <c r="Z76" s="413"/>
    </row>
    <row r="77" spans="1:26" x14ac:dyDescent="0.25">
      <c r="Y77" s="423"/>
      <c r="Z77" s="413"/>
    </row>
    <row r="78" spans="1:26" x14ac:dyDescent="0.25">
      <c r="Y78" s="423"/>
      <c r="Z78" s="413"/>
    </row>
    <row r="79" spans="1:26" x14ac:dyDescent="0.25">
      <c r="Y79" s="423"/>
      <c r="Z79" s="413"/>
    </row>
    <row r="80" spans="1:26" x14ac:dyDescent="0.25">
      <c r="Y80" s="423"/>
      <c r="Z80" s="413"/>
    </row>
    <row r="81" spans="25:26" x14ac:dyDescent="0.25">
      <c r="Y81" s="423"/>
      <c r="Z81" s="413"/>
    </row>
    <row r="82" spans="25:26" x14ac:dyDescent="0.25">
      <c r="Y82" s="423"/>
      <c r="Z82" s="413"/>
    </row>
    <row r="83" spans="25:26" x14ac:dyDescent="0.25">
      <c r="Y83" s="423"/>
      <c r="Z83" s="413"/>
    </row>
    <row r="84" spans="25:26" x14ac:dyDescent="0.25">
      <c r="Y84" s="423"/>
      <c r="Z84" s="413"/>
    </row>
    <row r="85" spans="25:26" x14ac:dyDescent="0.25">
      <c r="Y85" s="423"/>
      <c r="Z85" s="413"/>
    </row>
    <row r="86" spans="25:26" x14ac:dyDescent="0.25">
      <c r="Y86" s="423"/>
      <c r="Z86" s="413"/>
    </row>
    <row r="87" spans="25:26" x14ac:dyDescent="0.25">
      <c r="Y87" s="423"/>
      <c r="Z87" s="413"/>
    </row>
    <row r="88" spans="25:26" x14ac:dyDescent="0.25">
      <c r="Y88" s="423"/>
      <c r="Z88" s="413"/>
    </row>
    <row r="89" spans="25:26" x14ac:dyDescent="0.25">
      <c r="Y89" s="423"/>
      <c r="Z89" s="413"/>
    </row>
    <row r="90" spans="25:26" x14ac:dyDescent="0.25">
      <c r="Y90" s="423"/>
      <c r="Z90" s="413"/>
    </row>
    <row r="91" spans="25:26" x14ac:dyDescent="0.25">
      <c r="Y91" s="423"/>
      <c r="Z91" s="413"/>
    </row>
    <row r="92" spans="25:26" x14ac:dyDescent="0.25">
      <c r="Y92" s="423"/>
      <c r="Z92" s="413"/>
    </row>
    <row r="93" spans="25:26" x14ac:dyDescent="0.25">
      <c r="Y93" s="423"/>
      <c r="Z93" s="413"/>
    </row>
    <row r="94" spans="25:26" x14ac:dyDescent="0.25">
      <c r="Y94" s="423"/>
      <c r="Z94" s="413"/>
    </row>
    <row r="95" spans="25:26" x14ac:dyDescent="0.25">
      <c r="Y95" s="423"/>
      <c r="Z95" s="413"/>
    </row>
    <row r="96" spans="25:26" x14ac:dyDescent="0.25">
      <c r="Y96" s="423"/>
      <c r="Z96" s="413"/>
    </row>
    <row r="97" spans="25:26" x14ac:dyDescent="0.25">
      <c r="Y97" s="423"/>
      <c r="Z97" s="413"/>
    </row>
    <row r="98" spans="25:26" x14ac:dyDescent="0.25">
      <c r="Y98" s="423"/>
      <c r="Z98" s="413"/>
    </row>
    <row r="99" spans="25:26" x14ac:dyDescent="0.25">
      <c r="Y99" s="423"/>
      <c r="Z99" s="413"/>
    </row>
    <row r="100" spans="25:26" x14ac:dyDescent="0.25">
      <c r="Y100" s="423"/>
      <c r="Z100" s="413"/>
    </row>
    <row r="101" spans="25:26" x14ac:dyDescent="0.25">
      <c r="Y101" s="423"/>
      <c r="Z101" s="413"/>
    </row>
    <row r="102" spans="25:26" x14ac:dyDescent="0.25">
      <c r="Y102" s="423"/>
      <c r="Z102" s="413"/>
    </row>
    <row r="103" spans="25:26" x14ac:dyDescent="0.25">
      <c r="Y103" s="423"/>
      <c r="Z103" s="413"/>
    </row>
    <row r="104" spans="25:26" x14ac:dyDescent="0.25">
      <c r="Y104" s="423"/>
      <c r="Z104" s="413"/>
    </row>
    <row r="105" spans="25:26" x14ac:dyDescent="0.25">
      <c r="Y105" s="423"/>
      <c r="Z105" s="413"/>
    </row>
    <row r="106" spans="25:26" x14ac:dyDescent="0.25">
      <c r="Y106" s="423"/>
      <c r="Z106" s="413"/>
    </row>
    <row r="107" spans="25:26" x14ac:dyDescent="0.25">
      <c r="Y107" s="423"/>
      <c r="Z107" s="413"/>
    </row>
    <row r="108" spans="25:26" x14ac:dyDescent="0.25">
      <c r="Y108" s="423"/>
      <c r="Z108" s="413"/>
    </row>
    <row r="109" spans="25:26" x14ac:dyDescent="0.25">
      <c r="Y109" s="423"/>
      <c r="Z109" s="413"/>
    </row>
    <row r="110" spans="25:26" x14ac:dyDescent="0.25">
      <c r="Y110" s="423"/>
      <c r="Z110" s="413"/>
    </row>
    <row r="111" spans="25:26" x14ac:dyDescent="0.25">
      <c r="Y111" s="423"/>
      <c r="Z111" s="413"/>
    </row>
    <row r="112" spans="25:26" x14ac:dyDescent="0.25">
      <c r="Y112" s="423"/>
      <c r="Z112" s="413"/>
    </row>
    <row r="113" spans="25:26" x14ac:dyDescent="0.25">
      <c r="Y113" s="423"/>
      <c r="Z113" s="413"/>
    </row>
    <row r="114" spans="25:26" x14ac:dyDescent="0.25">
      <c r="Y114" s="423"/>
      <c r="Z114" s="413"/>
    </row>
    <row r="115" spans="25:26" x14ac:dyDescent="0.25">
      <c r="Y115" s="423"/>
      <c r="Z115" s="413"/>
    </row>
    <row r="116" spans="25:26" x14ac:dyDescent="0.25">
      <c r="Y116" s="423"/>
      <c r="Z116" s="413"/>
    </row>
    <row r="117" spans="25:26" x14ac:dyDescent="0.25">
      <c r="Y117" s="423"/>
      <c r="Z117" s="413"/>
    </row>
    <row r="118" spans="25:26" x14ac:dyDescent="0.25">
      <c r="Y118" s="423"/>
      <c r="Z118" s="413"/>
    </row>
    <row r="119" spans="25:26" x14ac:dyDescent="0.25">
      <c r="Y119" s="423"/>
      <c r="Z119" s="413"/>
    </row>
    <row r="120" spans="25:26" x14ac:dyDescent="0.25">
      <c r="Y120" s="423"/>
      <c r="Z120" s="413"/>
    </row>
    <row r="121" spans="25:26" x14ac:dyDescent="0.25">
      <c r="Y121" s="423"/>
      <c r="Z121" s="413"/>
    </row>
    <row r="122" spans="25:26" x14ac:dyDescent="0.25">
      <c r="Y122" s="423"/>
      <c r="Z122" s="413"/>
    </row>
    <row r="123" spans="25:26" x14ac:dyDescent="0.25">
      <c r="Y123" s="423"/>
      <c r="Z123" s="413"/>
    </row>
    <row r="124" spans="25:26" x14ac:dyDescent="0.25">
      <c r="Y124" s="423"/>
      <c r="Z124" s="413"/>
    </row>
    <row r="125" spans="25:26" x14ac:dyDescent="0.25">
      <c r="Y125" s="423"/>
      <c r="Z125" s="413"/>
    </row>
    <row r="126" spans="25:26" x14ac:dyDescent="0.25">
      <c r="Y126" s="423"/>
      <c r="Z126" s="413"/>
    </row>
    <row r="127" spans="25:26" x14ac:dyDescent="0.25">
      <c r="Y127" s="423"/>
      <c r="Z127" s="413"/>
    </row>
    <row r="128" spans="25:26" x14ac:dyDescent="0.25">
      <c r="Y128" s="423"/>
      <c r="Z128" s="413"/>
    </row>
    <row r="129" spans="25:26" x14ac:dyDescent="0.25">
      <c r="Y129" s="423"/>
      <c r="Z129" s="413"/>
    </row>
    <row r="130" spans="25:26" x14ac:dyDescent="0.25">
      <c r="Y130" s="423"/>
      <c r="Z130" s="413"/>
    </row>
    <row r="131" spans="25:26" x14ac:dyDescent="0.25">
      <c r="Y131" s="423"/>
      <c r="Z131" s="413"/>
    </row>
    <row r="132" spans="25:26" x14ac:dyDescent="0.25">
      <c r="Y132" s="423"/>
      <c r="Z132" s="413"/>
    </row>
    <row r="133" spans="25:26" x14ac:dyDescent="0.25">
      <c r="Y133" s="423"/>
      <c r="Z133" s="413"/>
    </row>
    <row r="134" spans="25:26" x14ac:dyDescent="0.25">
      <c r="Y134" s="423"/>
      <c r="Z134" s="413"/>
    </row>
    <row r="135" spans="25:26" x14ac:dyDescent="0.25">
      <c r="Y135" s="423"/>
      <c r="Z135" s="413"/>
    </row>
    <row r="136" spans="25:26" x14ac:dyDescent="0.25">
      <c r="Y136" s="423"/>
      <c r="Z136" s="413"/>
    </row>
    <row r="137" spans="25:26" x14ac:dyDescent="0.25">
      <c r="Y137" s="423"/>
      <c r="Z137" s="413"/>
    </row>
    <row r="138" spans="25:26" x14ac:dyDescent="0.25">
      <c r="Y138" s="423"/>
      <c r="Z138" s="413"/>
    </row>
    <row r="139" spans="25:26" x14ac:dyDescent="0.25">
      <c r="Y139" s="423"/>
      <c r="Z139" s="413"/>
    </row>
    <row r="140" spans="25:26" x14ac:dyDescent="0.25">
      <c r="Y140" s="423"/>
      <c r="Z140" s="413"/>
    </row>
    <row r="141" spans="25:26" x14ac:dyDescent="0.25">
      <c r="Y141" s="423"/>
      <c r="Z141" s="413"/>
    </row>
    <row r="142" spans="25:26" x14ac:dyDescent="0.25">
      <c r="Y142" s="423"/>
      <c r="Z142" s="413"/>
    </row>
    <row r="143" spans="25:26" x14ac:dyDescent="0.25">
      <c r="Y143" s="423"/>
      <c r="Z143" s="413"/>
    </row>
    <row r="144" spans="25:26" x14ac:dyDescent="0.25">
      <c r="Y144" s="423"/>
      <c r="Z144" s="413"/>
    </row>
    <row r="145" spans="25:26" x14ac:dyDescent="0.25">
      <c r="Y145" s="423"/>
      <c r="Z145" s="413"/>
    </row>
    <row r="146" spans="25:26" x14ac:dyDescent="0.25">
      <c r="Y146" s="423"/>
      <c r="Z146" s="413"/>
    </row>
    <row r="147" spans="25:26" x14ac:dyDescent="0.25">
      <c r="Y147" s="423"/>
      <c r="Z147" s="413"/>
    </row>
    <row r="148" spans="25:26" x14ac:dyDescent="0.25">
      <c r="Y148" s="423"/>
      <c r="Z148" s="413"/>
    </row>
    <row r="149" spans="25:26" x14ac:dyDescent="0.25">
      <c r="Y149" s="423"/>
      <c r="Z149" s="413"/>
    </row>
    <row r="150" spans="25:26" x14ac:dyDescent="0.25">
      <c r="Y150" s="423"/>
      <c r="Z150" s="413"/>
    </row>
    <row r="151" spans="25:26" x14ac:dyDescent="0.25">
      <c r="Y151" s="423"/>
      <c r="Z151" s="413"/>
    </row>
    <row r="152" spans="25:26" x14ac:dyDescent="0.25">
      <c r="Y152" s="423"/>
      <c r="Z152" s="413"/>
    </row>
    <row r="153" spans="25:26" x14ac:dyDescent="0.25">
      <c r="Y153" s="423"/>
      <c r="Z153" s="413"/>
    </row>
    <row r="154" spans="25:26" x14ac:dyDescent="0.25">
      <c r="Y154" s="423"/>
      <c r="Z154" s="413"/>
    </row>
    <row r="155" spans="25:26" x14ac:dyDescent="0.25">
      <c r="Y155" s="423"/>
      <c r="Z155" s="413"/>
    </row>
    <row r="156" spans="25:26" x14ac:dyDescent="0.25">
      <c r="Y156" s="423"/>
      <c r="Z156" s="413"/>
    </row>
    <row r="157" spans="25:26" x14ac:dyDescent="0.25">
      <c r="Y157" s="423"/>
      <c r="Z157" s="413"/>
    </row>
    <row r="158" spans="25:26" x14ac:dyDescent="0.25">
      <c r="Y158" s="423"/>
      <c r="Z158" s="413"/>
    </row>
    <row r="159" spans="25:26" x14ac:dyDescent="0.25">
      <c r="Y159" s="423"/>
      <c r="Z159" s="413"/>
    </row>
    <row r="160" spans="25:26" x14ac:dyDescent="0.25">
      <c r="Y160" s="423"/>
      <c r="Z160" s="413"/>
    </row>
    <row r="161" spans="25:26" x14ac:dyDescent="0.25">
      <c r="Y161" s="423"/>
      <c r="Z161" s="413"/>
    </row>
    <row r="162" spans="25:26" x14ac:dyDescent="0.25">
      <c r="Y162" s="423"/>
      <c r="Z162" s="413"/>
    </row>
    <row r="163" spans="25:26" x14ac:dyDescent="0.25">
      <c r="Y163" s="423"/>
      <c r="Z163" s="413"/>
    </row>
    <row r="164" spans="25:26" x14ac:dyDescent="0.25">
      <c r="Y164" s="423"/>
      <c r="Z164" s="413"/>
    </row>
    <row r="165" spans="25:26" x14ac:dyDescent="0.25">
      <c r="Y165" s="423"/>
      <c r="Z165" s="413"/>
    </row>
    <row r="166" spans="25:26" x14ac:dyDescent="0.25">
      <c r="Y166" s="423"/>
      <c r="Z166" s="413"/>
    </row>
    <row r="167" spans="25:26" x14ac:dyDescent="0.25">
      <c r="Y167" s="423"/>
      <c r="Z167" s="413"/>
    </row>
    <row r="168" spans="25:26" x14ac:dyDescent="0.25">
      <c r="Y168" s="423"/>
      <c r="Z168" s="413"/>
    </row>
    <row r="169" spans="25:26" x14ac:dyDescent="0.25">
      <c r="Y169" s="423"/>
      <c r="Z169" s="413"/>
    </row>
    <row r="170" spans="25:26" x14ac:dyDescent="0.25">
      <c r="Y170" s="423"/>
      <c r="Z170" s="413"/>
    </row>
    <row r="171" spans="25:26" x14ac:dyDescent="0.25">
      <c r="Y171" s="423"/>
      <c r="Z171" s="413"/>
    </row>
    <row r="172" spans="25:26" x14ac:dyDescent="0.25">
      <c r="Y172" s="423"/>
      <c r="Z172" s="413"/>
    </row>
    <row r="173" spans="25:26" x14ac:dyDescent="0.25">
      <c r="Y173" s="423"/>
      <c r="Z173" s="413"/>
    </row>
    <row r="174" spans="25:26" x14ac:dyDescent="0.25">
      <c r="Y174" s="423"/>
      <c r="Z174" s="413"/>
    </row>
    <row r="175" spans="25:26" x14ac:dyDescent="0.25">
      <c r="Y175" s="423"/>
      <c r="Z175" s="413"/>
    </row>
    <row r="176" spans="25:26" x14ac:dyDescent="0.25">
      <c r="Y176" s="423"/>
      <c r="Z176" s="413"/>
    </row>
    <row r="177" spans="25:26" x14ac:dyDescent="0.25">
      <c r="Y177" s="423"/>
      <c r="Z177" s="413"/>
    </row>
    <row r="178" spans="25:26" x14ac:dyDescent="0.25">
      <c r="Y178" s="423"/>
      <c r="Z178" s="413"/>
    </row>
    <row r="179" spans="25:26" x14ac:dyDescent="0.25">
      <c r="Y179" s="423"/>
      <c r="Z179" s="413"/>
    </row>
    <row r="180" spans="25:26" x14ac:dyDescent="0.25">
      <c r="Y180" s="423"/>
      <c r="Z180" s="413"/>
    </row>
    <row r="181" spans="25:26" x14ac:dyDescent="0.25">
      <c r="Y181" s="423"/>
      <c r="Z181" s="413"/>
    </row>
    <row r="182" spans="25:26" x14ac:dyDescent="0.25">
      <c r="Y182" s="423"/>
      <c r="Z182" s="413"/>
    </row>
    <row r="183" spans="25:26" x14ac:dyDescent="0.25">
      <c r="Y183" s="423"/>
      <c r="Z183" s="413"/>
    </row>
    <row r="184" spans="25:26" x14ac:dyDescent="0.25">
      <c r="Y184" s="423"/>
      <c r="Z184" s="413"/>
    </row>
    <row r="185" spans="25:26" x14ac:dyDescent="0.25">
      <c r="Y185" s="423"/>
      <c r="Z185" s="413"/>
    </row>
    <row r="186" spans="25:26" x14ac:dyDescent="0.25">
      <c r="Y186" s="423"/>
      <c r="Z186" s="413"/>
    </row>
    <row r="187" spans="25:26" x14ac:dyDescent="0.25">
      <c r="Y187" s="423"/>
      <c r="Z187" s="413"/>
    </row>
    <row r="188" spans="25:26" x14ac:dyDescent="0.25">
      <c r="Y188" s="423"/>
      <c r="Z188" s="413"/>
    </row>
    <row r="189" spans="25:26" x14ac:dyDescent="0.25">
      <c r="Y189" s="423"/>
      <c r="Z189" s="413"/>
    </row>
    <row r="190" spans="25:26" x14ac:dyDescent="0.25">
      <c r="Y190" s="423"/>
      <c r="Z190" s="413"/>
    </row>
    <row r="191" spans="25:26" x14ac:dyDescent="0.25">
      <c r="Y191" s="423"/>
      <c r="Z191" s="413"/>
    </row>
    <row r="192" spans="25:26" x14ac:dyDescent="0.25">
      <c r="Y192" s="423"/>
      <c r="Z192" s="413"/>
    </row>
    <row r="193" spans="25:26" x14ac:dyDescent="0.25">
      <c r="Y193" s="423"/>
      <c r="Z193" s="413"/>
    </row>
    <row r="194" spans="25:26" x14ac:dyDescent="0.25">
      <c r="Y194" s="423"/>
      <c r="Z194" s="413"/>
    </row>
    <row r="195" spans="25:26" x14ac:dyDescent="0.25">
      <c r="Y195" s="423"/>
      <c r="Z195" s="413"/>
    </row>
    <row r="196" spans="25:26" x14ac:dyDescent="0.25">
      <c r="Y196" s="423"/>
      <c r="Z196" s="413"/>
    </row>
    <row r="197" spans="25:26" x14ac:dyDescent="0.25">
      <c r="Y197" s="423"/>
      <c r="Z197" s="413"/>
    </row>
    <row r="198" spans="25:26" x14ac:dyDescent="0.25">
      <c r="Y198" s="423"/>
      <c r="Z198" s="413"/>
    </row>
    <row r="199" spans="25:26" x14ac:dyDescent="0.25">
      <c r="Y199" s="423"/>
      <c r="Z199" s="413"/>
    </row>
    <row r="200" spans="25:26" x14ac:dyDescent="0.25">
      <c r="Y200" s="423"/>
      <c r="Z200" s="413"/>
    </row>
    <row r="201" spans="25:26" x14ac:dyDescent="0.25">
      <c r="Y201" s="423"/>
      <c r="Z201" s="413"/>
    </row>
    <row r="202" spans="25:26" x14ac:dyDescent="0.25">
      <c r="Y202" s="423"/>
      <c r="Z202" s="413"/>
    </row>
    <row r="203" spans="25:26" x14ac:dyDescent="0.25">
      <c r="Y203" s="423"/>
      <c r="Z203" s="413"/>
    </row>
    <row r="204" spans="25:26" x14ac:dyDescent="0.25">
      <c r="Y204" s="423"/>
      <c r="Z204" s="413"/>
    </row>
    <row r="205" spans="25:26" x14ac:dyDescent="0.25">
      <c r="Y205" s="423"/>
      <c r="Z205" s="413"/>
    </row>
    <row r="206" spans="25:26" x14ac:dyDescent="0.25">
      <c r="Y206" s="423"/>
      <c r="Z206" s="413"/>
    </row>
    <row r="207" spans="25:26" x14ac:dyDescent="0.25">
      <c r="Y207" s="423"/>
      <c r="Z207" s="413"/>
    </row>
    <row r="208" spans="25:26" x14ac:dyDescent="0.25">
      <c r="Y208" s="423"/>
      <c r="Z208" s="413"/>
    </row>
    <row r="209" spans="25:26" x14ac:dyDescent="0.25">
      <c r="Y209" s="423"/>
      <c r="Z209" s="413"/>
    </row>
    <row r="210" spans="25:26" x14ac:dyDescent="0.25">
      <c r="Y210" s="423"/>
      <c r="Z210" s="413"/>
    </row>
    <row r="211" spans="25:26" x14ac:dyDescent="0.25">
      <c r="Y211" s="423"/>
      <c r="Z211" s="413"/>
    </row>
    <row r="212" spans="25:26" x14ac:dyDescent="0.25">
      <c r="Y212" s="423"/>
      <c r="Z212" s="413"/>
    </row>
    <row r="213" spans="25:26" x14ac:dyDescent="0.25">
      <c r="Y213" s="423"/>
      <c r="Z213" s="413"/>
    </row>
    <row r="214" spans="25:26" x14ac:dyDescent="0.25">
      <c r="Y214" s="423"/>
      <c r="Z214" s="413"/>
    </row>
    <row r="215" spans="25:26" x14ac:dyDescent="0.25">
      <c r="Y215" s="423"/>
      <c r="Z215" s="413"/>
    </row>
    <row r="216" spans="25:26" x14ac:dyDescent="0.25">
      <c r="Y216" s="423"/>
      <c r="Z216" s="413"/>
    </row>
    <row r="217" spans="25:26" x14ac:dyDescent="0.25">
      <c r="Y217" s="423"/>
      <c r="Z217" s="413"/>
    </row>
    <row r="218" spans="25:26" x14ac:dyDescent="0.25">
      <c r="Y218" s="423"/>
      <c r="Z218" s="413"/>
    </row>
    <row r="219" spans="25:26" x14ac:dyDescent="0.25">
      <c r="Y219" s="423"/>
      <c r="Z219" s="413"/>
    </row>
    <row r="220" spans="25:26" x14ac:dyDescent="0.25">
      <c r="Y220" s="423"/>
      <c r="Z220" s="413"/>
    </row>
    <row r="221" spans="25:26" x14ac:dyDescent="0.25">
      <c r="Y221" s="423"/>
      <c r="Z221" s="413"/>
    </row>
    <row r="222" spans="25:26" x14ac:dyDescent="0.25">
      <c r="Y222" s="423"/>
      <c r="Z222" s="413"/>
    </row>
    <row r="223" spans="25:26" x14ac:dyDescent="0.25">
      <c r="Y223" s="423"/>
      <c r="Z223" s="413"/>
    </row>
    <row r="224" spans="25:26" x14ac:dyDescent="0.25">
      <c r="Y224" s="423"/>
      <c r="Z224" s="413"/>
    </row>
    <row r="225" spans="25:26" x14ac:dyDescent="0.25">
      <c r="Y225" s="423"/>
      <c r="Z225" s="413"/>
    </row>
    <row r="226" spans="25:26" x14ac:dyDescent="0.25">
      <c r="Y226" s="423"/>
      <c r="Z226" s="413"/>
    </row>
    <row r="227" spans="25:26" x14ac:dyDescent="0.25">
      <c r="Y227" s="423"/>
      <c r="Z227" s="413"/>
    </row>
    <row r="228" spans="25:26" x14ac:dyDescent="0.25">
      <c r="Y228" s="423"/>
      <c r="Z228" s="413"/>
    </row>
    <row r="229" spans="25:26" x14ac:dyDescent="0.25">
      <c r="Y229" s="423"/>
      <c r="Z229" s="413"/>
    </row>
    <row r="230" spans="25:26" x14ac:dyDescent="0.25">
      <c r="Y230" s="423"/>
      <c r="Z230" s="413"/>
    </row>
    <row r="231" spans="25:26" x14ac:dyDescent="0.25">
      <c r="Y231" s="423"/>
      <c r="Z231" s="413"/>
    </row>
    <row r="232" spans="25:26" x14ac:dyDescent="0.25">
      <c r="Y232" s="423"/>
      <c r="Z232" s="413"/>
    </row>
    <row r="233" spans="25:26" x14ac:dyDescent="0.25">
      <c r="Y233" s="423"/>
      <c r="Z233" s="413"/>
    </row>
    <row r="234" spans="25:26" x14ac:dyDescent="0.25">
      <c r="Y234" s="423"/>
      <c r="Z234" s="413"/>
    </row>
    <row r="235" spans="25:26" x14ac:dyDescent="0.25">
      <c r="Y235" s="423"/>
      <c r="Z235" s="413"/>
    </row>
    <row r="236" spans="25:26" x14ac:dyDescent="0.25">
      <c r="Y236" s="423"/>
      <c r="Z236" s="413"/>
    </row>
    <row r="237" spans="25:26" x14ac:dyDescent="0.25">
      <c r="Y237" s="423"/>
      <c r="Z237" s="413"/>
    </row>
    <row r="238" spans="25:26" x14ac:dyDescent="0.25">
      <c r="Y238" s="423"/>
      <c r="Z238" s="413"/>
    </row>
    <row r="239" spans="25:26" x14ac:dyDescent="0.25">
      <c r="Y239" s="423"/>
      <c r="Z239" s="413"/>
    </row>
    <row r="240" spans="25:26" x14ac:dyDescent="0.25">
      <c r="Y240" s="423"/>
      <c r="Z240" s="413"/>
    </row>
    <row r="241" spans="25:26" x14ac:dyDescent="0.25">
      <c r="Y241" s="423"/>
      <c r="Z241" s="413"/>
    </row>
    <row r="242" spans="25:26" x14ac:dyDescent="0.25">
      <c r="Y242" s="423"/>
      <c r="Z242" s="413"/>
    </row>
    <row r="243" spans="25:26" x14ac:dyDescent="0.25">
      <c r="Y243" s="423"/>
      <c r="Z243" s="413"/>
    </row>
    <row r="244" spans="25:26" x14ac:dyDescent="0.25">
      <c r="Y244" s="423"/>
      <c r="Z244" s="413"/>
    </row>
    <row r="245" spans="25:26" x14ac:dyDescent="0.25">
      <c r="Y245" s="423"/>
      <c r="Z245" s="413"/>
    </row>
    <row r="246" spans="25:26" x14ac:dyDescent="0.25">
      <c r="Y246" s="423"/>
      <c r="Z246" s="413"/>
    </row>
    <row r="247" spans="25:26" x14ac:dyDescent="0.25">
      <c r="Y247" s="423"/>
      <c r="Z247" s="413"/>
    </row>
    <row r="248" spans="25:26" x14ac:dyDescent="0.25">
      <c r="Y248" s="423"/>
      <c r="Z248" s="413"/>
    </row>
    <row r="249" spans="25:26" x14ac:dyDescent="0.25">
      <c r="Y249" s="423"/>
      <c r="Z249" s="413"/>
    </row>
    <row r="250" spans="25:26" x14ac:dyDescent="0.25">
      <c r="Y250" s="423"/>
      <c r="Z250" s="413"/>
    </row>
    <row r="251" spans="25:26" x14ac:dyDescent="0.25">
      <c r="Y251" s="423"/>
      <c r="Z251" s="413"/>
    </row>
    <row r="252" spans="25:26" x14ac:dyDescent="0.25">
      <c r="Y252" s="423"/>
      <c r="Z252" s="413"/>
    </row>
    <row r="253" spans="25:26" x14ac:dyDescent="0.25">
      <c r="Y253" s="423"/>
      <c r="Z253" s="413"/>
    </row>
    <row r="254" spans="25:26" x14ac:dyDescent="0.25">
      <c r="Y254" s="423"/>
      <c r="Z254" s="413"/>
    </row>
    <row r="255" spans="25:26" x14ac:dyDescent="0.25">
      <c r="Y255" s="423"/>
      <c r="Z255" s="413"/>
    </row>
    <row r="256" spans="25:26" x14ac:dyDescent="0.25">
      <c r="Y256" s="423"/>
      <c r="Z256" s="413"/>
    </row>
    <row r="257" spans="24:26" x14ac:dyDescent="0.25">
      <c r="Y257" s="423"/>
      <c r="Z257" s="413"/>
    </row>
    <row r="258" spans="24:26" x14ac:dyDescent="0.25">
      <c r="Y258" s="423"/>
      <c r="Z258" s="413"/>
    </row>
    <row r="259" spans="24:26" x14ac:dyDescent="0.25">
      <c r="Y259" s="423"/>
      <c r="Z259" s="413"/>
    </row>
    <row r="260" spans="24:26" x14ac:dyDescent="0.25">
      <c r="Y260" s="423"/>
      <c r="Z260" s="413"/>
    </row>
    <row r="261" spans="24:26" x14ac:dyDescent="0.25">
      <c r="Y261" s="423"/>
      <c r="Z261" s="413"/>
    </row>
    <row r="262" spans="24:26" x14ac:dyDescent="0.25">
      <c r="X262" s="425"/>
      <c r="Y262" s="423"/>
      <c r="Z262" s="413"/>
    </row>
    <row r="263" spans="24:26" x14ac:dyDescent="0.25">
      <c r="Y263" s="423"/>
      <c r="Z263" s="413"/>
    </row>
    <row r="264" spans="24:26" x14ac:dyDescent="0.25">
      <c r="Y264" s="423"/>
      <c r="Z264" s="413"/>
    </row>
    <row r="265" spans="24:26" x14ac:dyDescent="0.25">
      <c r="Y265" s="424"/>
      <c r="Z265" s="424"/>
    </row>
    <row r="266" spans="24:26" x14ac:dyDescent="0.25">
      <c r="Y266" s="423"/>
      <c r="Z266" s="413"/>
    </row>
    <row r="267" spans="24:26" x14ac:dyDescent="0.25">
      <c r="Y267" s="423"/>
      <c r="Z267" s="413"/>
    </row>
    <row r="268" spans="24:26" x14ac:dyDescent="0.25">
      <c r="Y268" s="423"/>
      <c r="Z268" s="413"/>
    </row>
    <row r="269" spans="24:26" x14ac:dyDescent="0.25">
      <c r="Y269" s="423"/>
      <c r="Z269" s="413"/>
    </row>
    <row r="270" spans="24:26" x14ac:dyDescent="0.25">
      <c r="Y270" s="423"/>
      <c r="Z270" s="413"/>
    </row>
    <row r="271" spans="24:26" x14ac:dyDescent="0.25">
      <c r="Y271" s="423"/>
      <c r="Z271" s="413"/>
    </row>
    <row r="272" spans="24:26" x14ac:dyDescent="0.25">
      <c r="Y272" s="423"/>
      <c r="Z272" s="413"/>
    </row>
    <row r="273" spans="25:26" x14ac:dyDescent="0.25">
      <c r="Y273" s="423"/>
      <c r="Z273" s="413"/>
    </row>
    <row r="274" spans="25:26" x14ac:dyDescent="0.25">
      <c r="Y274" s="423"/>
      <c r="Z274" s="413"/>
    </row>
    <row r="275" spans="25:26" x14ac:dyDescent="0.25">
      <c r="Y275" s="423"/>
      <c r="Z275" s="413"/>
    </row>
    <row r="276" spans="25:26" x14ac:dyDescent="0.25">
      <c r="Y276" s="423"/>
      <c r="Z276" s="413"/>
    </row>
    <row r="277" spans="25:26" x14ac:dyDescent="0.25">
      <c r="Y277" s="423"/>
      <c r="Z277" s="413"/>
    </row>
    <row r="278" spans="25:26" x14ac:dyDescent="0.25">
      <c r="Y278" s="423"/>
      <c r="Z278" s="413"/>
    </row>
    <row r="279" spans="25:26" x14ac:dyDescent="0.25">
      <c r="Y279" s="423"/>
      <c r="Z279" s="413"/>
    </row>
    <row r="280" spans="25:26" x14ac:dyDescent="0.25">
      <c r="Y280" s="423"/>
      <c r="Z280" s="413"/>
    </row>
    <row r="281" spans="25:26" x14ac:dyDescent="0.25">
      <c r="Y281" s="423"/>
      <c r="Z281" s="413"/>
    </row>
    <row r="282" spans="25:26" x14ac:dyDescent="0.25">
      <c r="Y282" s="423"/>
      <c r="Z282" s="413"/>
    </row>
    <row r="283" spans="25:26" x14ac:dyDescent="0.25">
      <c r="Y283" s="423"/>
      <c r="Z283" s="413"/>
    </row>
    <row r="284" spans="25:26" x14ac:dyDescent="0.25">
      <c r="Y284" s="423"/>
      <c r="Z284" s="413"/>
    </row>
    <row r="285" spans="25:26" x14ac:dyDescent="0.25">
      <c r="Y285" s="423"/>
      <c r="Z285" s="413"/>
    </row>
    <row r="286" spans="25:26" x14ac:dyDescent="0.25">
      <c r="Y286" s="423"/>
      <c r="Z286" s="413"/>
    </row>
    <row r="287" spans="25:26" x14ac:dyDescent="0.25">
      <c r="Y287" s="423"/>
      <c r="Z287" s="413"/>
    </row>
    <row r="288" spans="25:26" x14ac:dyDescent="0.25">
      <c r="Y288" s="423"/>
      <c r="Z288" s="413"/>
    </row>
    <row r="289" spans="25:26" x14ac:dyDescent="0.25">
      <c r="Y289" s="423"/>
      <c r="Z289" s="413"/>
    </row>
    <row r="290" spans="25:26" x14ac:dyDescent="0.25">
      <c r="Y290" s="423"/>
      <c r="Z290" s="413"/>
    </row>
    <row r="291" spans="25:26" x14ac:dyDescent="0.25">
      <c r="Y291" s="423"/>
      <c r="Z291" s="413"/>
    </row>
    <row r="292" spans="25:26" x14ac:dyDescent="0.25">
      <c r="Y292" s="423"/>
      <c r="Z292" s="413"/>
    </row>
    <row r="293" spans="25:26" x14ac:dyDescent="0.25">
      <c r="Y293" s="423"/>
      <c r="Z293" s="413"/>
    </row>
    <row r="294" spans="25:26" x14ac:dyDescent="0.25">
      <c r="Y294" s="423"/>
      <c r="Z294" s="413"/>
    </row>
    <row r="295" spans="25:26" x14ac:dyDescent="0.25">
      <c r="Y295" s="423"/>
      <c r="Z295" s="413"/>
    </row>
    <row r="296" spans="25:26" x14ac:dyDescent="0.25">
      <c r="Y296" s="423"/>
      <c r="Z296" s="413"/>
    </row>
    <row r="297" spans="25:26" x14ac:dyDescent="0.25">
      <c r="Y297" s="423"/>
      <c r="Z297" s="413"/>
    </row>
    <row r="298" spans="25:26" x14ac:dyDescent="0.25">
      <c r="Y298" s="423"/>
      <c r="Z298" s="413"/>
    </row>
    <row r="299" spans="25:26" x14ac:dyDescent="0.25">
      <c r="Y299" s="423"/>
      <c r="Z299" s="413"/>
    </row>
    <row r="300" spans="25:26" x14ac:dyDescent="0.25">
      <c r="Y300" s="423"/>
      <c r="Z300" s="413"/>
    </row>
    <row r="301" spans="25:26" x14ac:dyDescent="0.25">
      <c r="Y301" s="423"/>
      <c r="Z301" s="413"/>
    </row>
    <row r="302" spans="25:26" x14ac:dyDescent="0.25">
      <c r="Y302" s="423"/>
      <c r="Z302" s="413"/>
    </row>
    <row r="303" spans="25:26" x14ac:dyDescent="0.25">
      <c r="Y303" s="423"/>
      <c r="Z303" s="413"/>
    </row>
    <row r="304" spans="25:26" x14ac:dyDescent="0.25">
      <c r="Y304" s="423"/>
      <c r="Z304" s="413"/>
    </row>
    <row r="305" spans="25:26" x14ac:dyDescent="0.25">
      <c r="Y305" s="423"/>
      <c r="Z305" s="413"/>
    </row>
    <row r="306" spans="25:26" x14ac:dyDescent="0.25">
      <c r="Y306" s="423"/>
      <c r="Z306" s="413"/>
    </row>
    <row r="307" spans="25:26" x14ac:dyDescent="0.25">
      <c r="Y307" s="423"/>
      <c r="Z307" s="413"/>
    </row>
    <row r="308" spans="25:26" x14ac:dyDescent="0.25">
      <c r="Y308" s="423"/>
      <c r="Z308" s="413"/>
    </row>
    <row r="309" spans="25:26" x14ac:dyDescent="0.25">
      <c r="Y309" s="423"/>
      <c r="Z309" s="413"/>
    </row>
    <row r="310" spans="25:26" x14ac:dyDescent="0.25">
      <c r="Y310" s="423"/>
      <c r="Z310" s="413"/>
    </row>
    <row r="311" spans="25:26" x14ac:dyDescent="0.25">
      <c r="Y311" s="423"/>
      <c r="Z311" s="413"/>
    </row>
    <row r="312" spans="25:26" x14ac:dyDescent="0.25">
      <c r="Y312" s="423"/>
      <c r="Z312" s="413"/>
    </row>
    <row r="313" spans="25:26" x14ac:dyDescent="0.25">
      <c r="Y313" s="423"/>
      <c r="Z313" s="413"/>
    </row>
    <row r="314" spans="25:26" x14ac:dyDescent="0.25">
      <c r="Y314" s="423"/>
      <c r="Z314" s="413"/>
    </row>
    <row r="315" spans="25:26" x14ac:dyDescent="0.25">
      <c r="Y315" s="423"/>
      <c r="Z315" s="413"/>
    </row>
    <row r="316" spans="25:26" x14ac:dyDescent="0.25">
      <c r="Y316" s="423"/>
      <c r="Z316" s="413"/>
    </row>
    <row r="317" spans="25:26" x14ac:dyDescent="0.25">
      <c r="Y317" s="423"/>
      <c r="Z317" s="413"/>
    </row>
    <row r="318" spans="25:26" x14ac:dyDescent="0.25">
      <c r="Y318" s="423"/>
      <c r="Z318" s="413"/>
    </row>
    <row r="319" spans="25:26" x14ac:dyDescent="0.25">
      <c r="Y319" s="423"/>
      <c r="Z319" s="413"/>
    </row>
    <row r="320" spans="25:26" x14ac:dyDescent="0.25">
      <c r="Y320" s="423"/>
      <c r="Z320" s="413"/>
    </row>
    <row r="321" spans="25:26" x14ac:dyDescent="0.25">
      <c r="Y321" s="423"/>
      <c r="Z321" s="413"/>
    </row>
    <row r="322" spans="25:26" x14ac:dyDescent="0.25">
      <c r="Y322" s="423"/>
      <c r="Z322" s="413"/>
    </row>
    <row r="323" spans="25:26" x14ac:dyDescent="0.25">
      <c r="Y323" s="423"/>
      <c r="Z323" s="413"/>
    </row>
    <row r="324" spans="25:26" x14ac:dyDescent="0.25">
      <c r="Y324" s="423"/>
      <c r="Z324" s="413"/>
    </row>
    <row r="325" spans="25:26" x14ac:dyDescent="0.25">
      <c r="Y325" s="423"/>
      <c r="Z325" s="413"/>
    </row>
    <row r="326" spans="25:26" x14ac:dyDescent="0.25">
      <c r="Y326" s="423"/>
      <c r="Z326" s="413"/>
    </row>
    <row r="327" spans="25:26" x14ac:dyDescent="0.25">
      <c r="Y327" s="423"/>
      <c r="Z327" s="413"/>
    </row>
    <row r="328" spans="25:26" x14ac:dyDescent="0.25">
      <c r="Y328" s="423"/>
      <c r="Z328" s="413"/>
    </row>
    <row r="329" spans="25:26" x14ac:dyDescent="0.25">
      <c r="Y329" s="423"/>
      <c r="Z329" s="413"/>
    </row>
    <row r="330" spans="25:26" x14ac:dyDescent="0.25">
      <c r="Y330" s="423"/>
      <c r="Z330" s="413"/>
    </row>
    <row r="331" spans="25:26" x14ac:dyDescent="0.25">
      <c r="Y331" s="423"/>
      <c r="Z331" s="413"/>
    </row>
    <row r="332" spans="25:26" x14ac:dyDescent="0.25">
      <c r="Y332" s="423"/>
      <c r="Z332" s="413"/>
    </row>
    <row r="333" spans="25:26" x14ac:dyDescent="0.25">
      <c r="Y333" s="423"/>
      <c r="Z333" s="413"/>
    </row>
    <row r="334" spans="25:26" x14ac:dyDescent="0.25">
      <c r="Y334" s="423"/>
      <c r="Z334" s="413"/>
    </row>
    <row r="335" spans="25:26" x14ac:dyDescent="0.25">
      <c r="Y335" s="423"/>
      <c r="Z335" s="413"/>
    </row>
    <row r="336" spans="25:26" x14ac:dyDescent="0.25">
      <c r="Y336" s="423"/>
      <c r="Z336" s="413"/>
    </row>
    <row r="337" spans="25:26" x14ac:dyDescent="0.25">
      <c r="Y337" s="423"/>
      <c r="Z337" s="413"/>
    </row>
    <row r="338" spans="25:26" x14ac:dyDescent="0.25">
      <c r="Y338" s="423"/>
      <c r="Z338" s="413"/>
    </row>
    <row r="339" spans="25:26" x14ac:dyDescent="0.25">
      <c r="Y339" s="423"/>
      <c r="Z339" s="413"/>
    </row>
    <row r="340" spans="25:26" x14ac:dyDescent="0.25">
      <c r="Y340" s="423"/>
      <c r="Z340" s="413"/>
    </row>
    <row r="341" spans="25:26" x14ac:dyDescent="0.25">
      <c r="Y341" s="423"/>
      <c r="Z341" s="413"/>
    </row>
    <row r="342" spans="25:26" x14ac:dyDescent="0.25">
      <c r="Y342" s="423"/>
      <c r="Z342" s="413"/>
    </row>
    <row r="343" spans="25:26" x14ac:dyDescent="0.25">
      <c r="Y343" s="423"/>
      <c r="Z343" s="413"/>
    </row>
    <row r="344" spans="25:26" x14ac:dyDescent="0.25">
      <c r="Y344" s="423"/>
      <c r="Z344" s="413"/>
    </row>
    <row r="345" spans="25:26" x14ac:dyDescent="0.25">
      <c r="Y345" s="423"/>
      <c r="Z345" s="413"/>
    </row>
    <row r="346" spans="25:26" x14ac:dyDescent="0.25">
      <c r="Y346" s="423"/>
      <c r="Z346" s="413"/>
    </row>
    <row r="347" spans="25:26" x14ac:dyDescent="0.25">
      <c r="Y347" s="423"/>
      <c r="Z347" s="413"/>
    </row>
    <row r="348" spans="25:26" x14ac:dyDescent="0.25">
      <c r="Y348" s="423"/>
      <c r="Z348" s="413"/>
    </row>
    <row r="349" spans="25:26" x14ac:dyDescent="0.25">
      <c r="Y349" s="423"/>
      <c r="Z349" s="413"/>
    </row>
    <row r="350" spans="25:26" x14ac:dyDescent="0.25">
      <c r="Y350" s="423"/>
      <c r="Z350" s="413"/>
    </row>
    <row r="351" spans="25:26" x14ac:dyDescent="0.25">
      <c r="Y351" s="423"/>
      <c r="Z351" s="413"/>
    </row>
    <row r="352" spans="25:26" x14ac:dyDescent="0.25">
      <c r="Y352" s="423"/>
      <c r="Z352" s="413"/>
    </row>
    <row r="353" spans="24:26" x14ac:dyDescent="0.25">
      <c r="Y353" s="423"/>
      <c r="Z353" s="413"/>
    </row>
    <row r="354" spans="24:26" x14ac:dyDescent="0.25">
      <c r="Y354" s="423"/>
      <c r="Z354" s="413"/>
    </row>
    <row r="355" spans="24:26" x14ac:dyDescent="0.25">
      <c r="Y355" s="423"/>
      <c r="Z355" s="413"/>
    </row>
    <row r="356" spans="24:26" x14ac:dyDescent="0.25">
      <c r="Y356" s="423"/>
      <c r="Z356" s="413"/>
    </row>
    <row r="357" spans="24:26" x14ac:dyDescent="0.25">
      <c r="Y357" s="423"/>
      <c r="Z357" s="413"/>
    </row>
    <row r="358" spans="24:26" x14ac:dyDescent="0.25">
      <c r="Y358" s="423"/>
      <c r="Z358" s="413"/>
    </row>
    <row r="359" spans="24:26" x14ac:dyDescent="0.25">
      <c r="Y359" s="423"/>
      <c r="Z359" s="413"/>
    </row>
    <row r="360" spans="24:26" x14ac:dyDescent="0.25">
      <c r="Y360" s="423"/>
      <c r="Z360" s="413"/>
    </row>
    <row r="361" spans="24:26" x14ac:dyDescent="0.25">
      <c r="Y361" s="423"/>
      <c r="Z361" s="413"/>
    </row>
    <row r="362" spans="24:26" x14ac:dyDescent="0.25">
      <c r="Y362" s="423"/>
      <c r="Z362" s="413"/>
    </row>
    <row r="363" spans="24:26" x14ac:dyDescent="0.25">
      <c r="X363" s="426"/>
      <c r="Y363" s="426"/>
    </row>
    <row r="364" spans="24:26" x14ac:dyDescent="0.25">
      <c r="X364" s="426"/>
      <c r="Y364" s="426"/>
    </row>
    <row r="365" spans="24:26" x14ac:dyDescent="0.25">
      <c r="X365" s="426"/>
      <c r="Y365" s="426"/>
    </row>
    <row r="366" spans="24:26" x14ac:dyDescent="0.25">
      <c r="X366" s="426"/>
      <c r="Y366" s="426"/>
    </row>
    <row r="367" spans="24:26" x14ac:dyDescent="0.25">
      <c r="X367" s="426"/>
      <c r="Y367" s="426"/>
    </row>
    <row r="368" spans="24:26" x14ac:dyDescent="0.25">
      <c r="X368" s="426"/>
      <c r="Y368" s="426"/>
    </row>
    <row r="369" spans="24:25" x14ac:dyDescent="0.25">
      <c r="X369" s="426"/>
      <c r="Y369" s="426"/>
    </row>
    <row r="370" spans="24:25" x14ac:dyDescent="0.25">
      <c r="X370" s="426"/>
      <c r="Y370" s="426"/>
    </row>
    <row r="371" spans="24:25" x14ac:dyDescent="0.25">
      <c r="X371" s="426"/>
      <c r="Y371" s="426"/>
    </row>
    <row r="372" spans="24:25" x14ac:dyDescent="0.25">
      <c r="X372" s="426"/>
      <c r="Y372" s="426"/>
    </row>
    <row r="373" spans="24:25" x14ac:dyDescent="0.25">
      <c r="X373" s="426"/>
      <c r="Y373" s="426"/>
    </row>
    <row r="374" spans="24:25" x14ac:dyDescent="0.25">
      <c r="X374" s="426"/>
      <c r="Y374" s="426"/>
    </row>
    <row r="375" spans="24:25" x14ac:dyDescent="0.25">
      <c r="X375" s="426"/>
      <c r="Y375" s="426"/>
    </row>
    <row r="376" spans="24:25" x14ac:dyDescent="0.25">
      <c r="X376" s="426"/>
      <c r="Y376" s="426"/>
    </row>
    <row r="377" spans="24:25" x14ac:dyDescent="0.25">
      <c r="X377" s="426"/>
      <c r="Y377" s="426"/>
    </row>
    <row r="378" spans="24:25" x14ac:dyDescent="0.25">
      <c r="X378" s="426"/>
      <c r="Y378" s="426"/>
    </row>
    <row r="379" spans="24:25" x14ac:dyDescent="0.25">
      <c r="X379" s="426"/>
      <c r="Y379" s="426"/>
    </row>
    <row r="380" spans="24:25" x14ac:dyDescent="0.25">
      <c r="X380" s="426"/>
      <c r="Y380" s="426"/>
    </row>
    <row r="381" spans="24:25" x14ac:dyDescent="0.25">
      <c r="X381" s="426"/>
      <c r="Y381" s="426"/>
    </row>
    <row r="382" spans="24:25" x14ac:dyDescent="0.25">
      <c r="X382" s="426"/>
      <c r="Y382" s="426"/>
    </row>
    <row r="383" spans="24:25" x14ac:dyDescent="0.25">
      <c r="X383" s="426"/>
      <c r="Y383" s="426"/>
    </row>
    <row r="384" spans="24:25" x14ac:dyDescent="0.25">
      <c r="X384" s="426"/>
      <c r="Y384" s="426"/>
    </row>
    <row r="385" spans="24:25" x14ac:dyDescent="0.25">
      <c r="X385" s="426"/>
      <c r="Y385" s="426"/>
    </row>
    <row r="386" spans="24:25" x14ac:dyDescent="0.25">
      <c r="X386" s="426"/>
      <c r="Y386" s="426"/>
    </row>
    <row r="387" spans="24:25" x14ac:dyDescent="0.25">
      <c r="X387" s="426"/>
      <c r="Y387" s="426"/>
    </row>
    <row r="388" spans="24:25" x14ac:dyDescent="0.25">
      <c r="X388" s="426"/>
      <c r="Y388" s="426"/>
    </row>
    <row r="389" spans="24:25" x14ac:dyDescent="0.25">
      <c r="X389" s="426"/>
      <c r="Y389" s="426"/>
    </row>
    <row r="390" spans="24:25" x14ac:dyDescent="0.25">
      <c r="X390" s="426"/>
      <c r="Y390" s="426"/>
    </row>
    <row r="391" spans="24:25" x14ac:dyDescent="0.25">
      <c r="X391" s="426"/>
      <c r="Y391" s="426"/>
    </row>
    <row r="392" spans="24:25" x14ac:dyDescent="0.25">
      <c r="X392" s="426"/>
      <c r="Y392" s="426"/>
    </row>
    <row r="393" spans="24:25" x14ac:dyDescent="0.25">
      <c r="X393" s="426"/>
      <c r="Y393" s="426"/>
    </row>
    <row r="394" spans="24:25" x14ac:dyDescent="0.25">
      <c r="X394" s="426"/>
      <c r="Y394" s="426"/>
    </row>
    <row r="395" spans="24:25" x14ac:dyDescent="0.25">
      <c r="X395" s="426"/>
      <c r="Y395" s="426"/>
    </row>
    <row r="396" spans="24:25" x14ac:dyDescent="0.25">
      <c r="X396" s="426"/>
      <c r="Y396" s="426"/>
    </row>
    <row r="397" spans="24:25" x14ac:dyDescent="0.25">
      <c r="X397" s="426"/>
      <c r="Y397" s="426"/>
    </row>
    <row r="398" spans="24:25" x14ac:dyDescent="0.25">
      <c r="X398" s="426"/>
      <c r="Y398" s="426"/>
    </row>
    <row r="399" spans="24:25" x14ac:dyDescent="0.25">
      <c r="X399" s="426"/>
      <c r="Y399" s="426"/>
    </row>
    <row r="400" spans="24:25" x14ac:dyDescent="0.25">
      <c r="X400" s="426"/>
      <c r="Y400" s="426"/>
    </row>
    <row r="401" spans="24:25" x14ac:dyDescent="0.25">
      <c r="X401" s="426"/>
      <c r="Y401" s="426"/>
    </row>
    <row r="402" spans="24:25" x14ac:dyDescent="0.25">
      <c r="X402" s="426"/>
      <c r="Y402" s="426"/>
    </row>
    <row r="403" spans="24:25" x14ac:dyDescent="0.25">
      <c r="X403" s="426"/>
      <c r="Y403" s="426"/>
    </row>
    <row r="404" spans="24:25" x14ac:dyDescent="0.25">
      <c r="X404" s="426"/>
      <c r="Y404" s="426"/>
    </row>
    <row r="405" spans="24:25" x14ac:dyDescent="0.25">
      <c r="X405" s="426"/>
      <c r="Y405" s="426"/>
    </row>
    <row r="406" spans="24:25" x14ac:dyDescent="0.25">
      <c r="X406" s="426"/>
      <c r="Y406" s="426"/>
    </row>
    <row r="407" spans="24:25" x14ac:dyDescent="0.25">
      <c r="X407" s="426"/>
      <c r="Y407" s="426"/>
    </row>
    <row r="408" spans="24:25" x14ac:dyDescent="0.25">
      <c r="X408" s="426"/>
      <c r="Y408" s="426"/>
    </row>
    <row r="409" spans="24:25" x14ac:dyDescent="0.25">
      <c r="X409" s="426"/>
      <c r="Y409" s="426"/>
    </row>
    <row r="410" spans="24:25" x14ac:dyDescent="0.25">
      <c r="X410" s="426"/>
      <c r="Y410" s="426"/>
    </row>
    <row r="411" spans="24:25" x14ac:dyDescent="0.25">
      <c r="X411" s="426"/>
      <c r="Y411" s="426"/>
    </row>
    <row r="412" spans="24:25" x14ac:dyDescent="0.25">
      <c r="X412" s="426"/>
      <c r="Y412" s="426"/>
    </row>
    <row r="413" spans="24:25" x14ac:dyDescent="0.25">
      <c r="X413" s="426"/>
      <c r="Y413" s="426"/>
    </row>
    <row r="414" spans="24:25" x14ac:dyDescent="0.25">
      <c r="X414" s="426"/>
      <c r="Y414" s="426"/>
    </row>
    <row r="415" spans="24:25" x14ac:dyDescent="0.25">
      <c r="X415" s="426"/>
      <c r="Y415" s="426"/>
    </row>
    <row r="416" spans="24:25" x14ac:dyDescent="0.25">
      <c r="X416" s="426"/>
      <c r="Y416" s="426"/>
    </row>
    <row r="417" spans="24:25" x14ac:dyDescent="0.25">
      <c r="X417" s="426"/>
      <c r="Y417" s="426"/>
    </row>
    <row r="418" spans="24:25" x14ac:dyDescent="0.25">
      <c r="X418" s="426"/>
      <c r="Y418" s="426"/>
    </row>
    <row r="419" spans="24:25" x14ac:dyDescent="0.25">
      <c r="X419" s="426"/>
      <c r="Y419" s="426"/>
    </row>
    <row r="420" spans="24:25" x14ac:dyDescent="0.25">
      <c r="X420" s="426"/>
      <c r="Y420" s="426"/>
    </row>
    <row r="421" spans="24:25" x14ac:dyDescent="0.25">
      <c r="X421" s="426"/>
      <c r="Y421" s="426"/>
    </row>
    <row r="422" spans="24:25" x14ac:dyDescent="0.25">
      <c r="X422" s="426"/>
      <c r="Y422" s="426"/>
    </row>
    <row r="423" spans="24:25" x14ac:dyDescent="0.25">
      <c r="X423" s="426"/>
      <c r="Y423" s="426"/>
    </row>
    <row r="424" spans="24:25" x14ac:dyDescent="0.25">
      <c r="X424" s="426"/>
      <c r="Y424" s="426"/>
    </row>
    <row r="425" spans="24:25" x14ac:dyDescent="0.25">
      <c r="X425" s="426"/>
      <c r="Y425" s="426"/>
    </row>
    <row r="426" spans="24:25" x14ac:dyDescent="0.25">
      <c r="X426" s="426"/>
      <c r="Y426" s="426"/>
    </row>
    <row r="427" spans="24:25" x14ac:dyDescent="0.25">
      <c r="X427" s="426"/>
      <c r="Y427" s="426"/>
    </row>
    <row r="428" spans="24:25" x14ac:dyDescent="0.25">
      <c r="X428" s="426"/>
      <c r="Y428" s="426"/>
    </row>
    <row r="429" spans="24:25" x14ac:dyDescent="0.25">
      <c r="X429" s="426"/>
      <c r="Y429" s="426"/>
    </row>
    <row r="430" spans="24:25" x14ac:dyDescent="0.25">
      <c r="X430" s="426"/>
      <c r="Y430" s="426"/>
    </row>
    <row r="431" spans="24:25" x14ac:dyDescent="0.25">
      <c r="X431" s="426"/>
      <c r="Y431" s="426"/>
    </row>
    <row r="432" spans="24:25" x14ac:dyDescent="0.25">
      <c r="X432" s="426"/>
      <c r="Y432" s="426"/>
    </row>
    <row r="433" spans="24:25" x14ac:dyDescent="0.25">
      <c r="X433" s="426"/>
      <c r="Y433" s="426"/>
    </row>
    <row r="434" spans="24:25" x14ac:dyDescent="0.25">
      <c r="X434" s="426"/>
      <c r="Y434" s="426"/>
    </row>
    <row r="435" spans="24:25" x14ac:dyDescent="0.25">
      <c r="X435" s="426"/>
      <c r="Y435" s="426"/>
    </row>
    <row r="436" spans="24:25" x14ac:dyDescent="0.25">
      <c r="X436" s="426"/>
      <c r="Y436" s="426"/>
    </row>
    <row r="437" spans="24:25" x14ac:dyDescent="0.25">
      <c r="X437" s="426"/>
      <c r="Y437" s="426"/>
    </row>
    <row r="438" spans="24:25" x14ac:dyDescent="0.25">
      <c r="X438" s="426"/>
      <c r="Y438" s="426"/>
    </row>
    <row r="439" spans="24:25" x14ac:dyDescent="0.25">
      <c r="X439" s="426"/>
      <c r="Y439" s="426"/>
    </row>
    <row r="440" spans="24:25" x14ac:dyDescent="0.25">
      <c r="X440" s="426"/>
      <c r="Y440" s="426"/>
    </row>
    <row r="441" spans="24:25" x14ac:dyDescent="0.25">
      <c r="X441" s="426"/>
      <c r="Y441" s="426"/>
    </row>
    <row r="442" spans="24:25" x14ac:dyDescent="0.25">
      <c r="X442" s="426"/>
      <c r="Y442" s="426"/>
    </row>
    <row r="443" spans="24:25" x14ac:dyDescent="0.25">
      <c r="X443" s="426"/>
      <c r="Y443" s="426"/>
    </row>
    <row r="444" spans="24:25" x14ac:dyDescent="0.25">
      <c r="X444" s="426"/>
      <c r="Y444" s="426"/>
    </row>
    <row r="445" spans="24:25" x14ac:dyDescent="0.25">
      <c r="X445" s="426"/>
      <c r="Y445" s="426"/>
    </row>
    <row r="446" spans="24:25" x14ac:dyDescent="0.25">
      <c r="X446" s="426"/>
      <c r="Y446" s="426"/>
    </row>
    <row r="447" spans="24:25" x14ac:dyDescent="0.25">
      <c r="X447" s="426"/>
      <c r="Y447" s="426"/>
    </row>
    <row r="448" spans="24:25" x14ac:dyDescent="0.25">
      <c r="X448" s="426"/>
      <c r="Y448" s="426"/>
    </row>
    <row r="449" spans="24:25" x14ac:dyDescent="0.25">
      <c r="X449" s="426"/>
      <c r="Y449" s="426"/>
    </row>
    <row r="450" spans="24:25" x14ac:dyDescent="0.25">
      <c r="X450" s="426"/>
      <c r="Y450" s="426"/>
    </row>
    <row r="451" spans="24:25" x14ac:dyDescent="0.25">
      <c r="X451" s="426"/>
      <c r="Y451" s="426"/>
    </row>
    <row r="452" spans="24:25" x14ac:dyDescent="0.25">
      <c r="X452" s="426"/>
      <c r="Y452" s="426"/>
    </row>
    <row r="453" spans="24:25" x14ac:dyDescent="0.25">
      <c r="X453" s="426"/>
      <c r="Y453" s="426"/>
    </row>
    <row r="454" spans="24:25" x14ac:dyDescent="0.25">
      <c r="X454" s="426"/>
      <c r="Y454" s="426"/>
    </row>
    <row r="455" spans="24:25" x14ac:dyDescent="0.25">
      <c r="X455" s="426"/>
      <c r="Y455" s="426"/>
    </row>
    <row r="456" spans="24:25" x14ac:dyDescent="0.25">
      <c r="X456" s="426"/>
      <c r="Y456" s="426"/>
    </row>
    <row r="457" spans="24:25" x14ac:dyDescent="0.25">
      <c r="X457" s="426"/>
      <c r="Y457" s="426"/>
    </row>
    <row r="458" spans="24:25" x14ac:dyDescent="0.25">
      <c r="X458" s="426"/>
      <c r="Y458" s="426"/>
    </row>
    <row r="459" spans="24:25" x14ac:dyDescent="0.25">
      <c r="X459" s="426"/>
      <c r="Y459" s="426"/>
    </row>
    <row r="460" spans="24:25" x14ac:dyDescent="0.25">
      <c r="X460" s="426"/>
      <c r="Y460" s="426"/>
    </row>
    <row r="461" spans="24:25" x14ac:dyDescent="0.25">
      <c r="X461" s="426"/>
      <c r="Y461" s="426"/>
    </row>
    <row r="462" spans="24:25" x14ac:dyDescent="0.25">
      <c r="X462" s="426"/>
      <c r="Y462" s="426"/>
    </row>
    <row r="463" spans="24:25" x14ac:dyDescent="0.25">
      <c r="X463" s="426"/>
      <c r="Y463" s="426"/>
    </row>
    <row r="464" spans="24:25" x14ac:dyDescent="0.25">
      <c r="X464" s="426"/>
      <c r="Y464" s="426"/>
    </row>
    <row r="465" spans="24:25" x14ac:dyDescent="0.25">
      <c r="X465" s="426"/>
      <c r="Y465" s="426"/>
    </row>
    <row r="466" spans="24:25" x14ac:dyDescent="0.25">
      <c r="X466" s="426"/>
      <c r="Y466" s="426"/>
    </row>
    <row r="467" spans="24:25" x14ac:dyDescent="0.25">
      <c r="X467" s="426"/>
      <c r="Y467" s="426"/>
    </row>
    <row r="468" spans="24:25" x14ac:dyDescent="0.25">
      <c r="X468" s="426"/>
      <c r="Y468" s="426"/>
    </row>
    <row r="469" spans="24:25" x14ac:dyDescent="0.25">
      <c r="X469" s="426"/>
      <c r="Y469" s="426"/>
    </row>
    <row r="470" spans="24:25" x14ac:dyDescent="0.25">
      <c r="X470" s="426"/>
      <c r="Y470" s="426"/>
    </row>
    <row r="471" spans="24:25" x14ac:dyDescent="0.25">
      <c r="X471" s="426"/>
      <c r="Y471" s="426"/>
    </row>
    <row r="472" spans="24:25" x14ac:dyDescent="0.25">
      <c r="X472" s="426"/>
      <c r="Y472" s="426"/>
    </row>
    <row r="473" spans="24:25" x14ac:dyDescent="0.25">
      <c r="X473" s="426"/>
      <c r="Y473" s="426"/>
    </row>
    <row r="474" spans="24:25" x14ac:dyDescent="0.25">
      <c r="X474" s="426"/>
      <c r="Y474" s="426"/>
    </row>
    <row r="475" spans="24:25" x14ac:dyDescent="0.25">
      <c r="X475" s="426"/>
      <c r="Y475" s="426"/>
    </row>
    <row r="476" spans="24:25" x14ac:dyDescent="0.25">
      <c r="X476" s="426"/>
      <c r="Y476" s="426"/>
    </row>
    <row r="477" spans="24:25" x14ac:dyDescent="0.25">
      <c r="X477" s="426"/>
      <c r="Y477" s="426"/>
    </row>
    <row r="478" spans="24:25" x14ac:dyDescent="0.25">
      <c r="X478" s="426"/>
      <c r="Y478" s="426"/>
    </row>
    <row r="479" spans="24:25" x14ac:dyDescent="0.25">
      <c r="X479" s="426"/>
      <c r="Y479" s="426"/>
    </row>
    <row r="480" spans="24:25" x14ac:dyDescent="0.25">
      <c r="X480" s="426"/>
      <c r="Y480" s="426"/>
    </row>
    <row r="481" spans="24:25" x14ac:dyDescent="0.25">
      <c r="X481" s="426"/>
      <c r="Y481" s="426"/>
    </row>
    <row r="482" spans="24:25" x14ac:dyDescent="0.25">
      <c r="X482" s="426"/>
      <c r="Y482" s="426"/>
    </row>
    <row r="483" spans="24:25" x14ac:dyDescent="0.25">
      <c r="X483" s="426"/>
      <c r="Y483" s="426"/>
    </row>
    <row r="484" spans="24:25" x14ac:dyDescent="0.25">
      <c r="X484" s="426"/>
      <c r="Y484" s="426"/>
    </row>
    <row r="485" spans="24:25" x14ac:dyDescent="0.25">
      <c r="X485" s="426"/>
      <c r="Y485" s="426"/>
    </row>
    <row r="486" spans="24:25" x14ac:dyDescent="0.25">
      <c r="X486" s="426"/>
      <c r="Y486" s="426"/>
    </row>
    <row r="487" spans="24:25" x14ac:dyDescent="0.25">
      <c r="X487" s="426"/>
      <c r="Y487" s="426"/>
    </row>
    <row r="488" spans="24:25" x14ac:dyDescent="0.25">
      <c r="X488" s="426"/>
      <c r="Y488" s="426"/>
    </row>
    <row r="489" spans="24:25" x14ac:dyDescent="0.25">
      <c r="X489" s="426"/>
      <c r="Y489" s="426"/>
    </row>
    <row r="490" spans="24:25" x14ac:dyDescent="0.25">
      <c r="X490" s="426"/>
      <c r="Y490" s="426"/>
    </row>
    <row r="491" spans="24:25" x14ac:dyDescent="0.25">
      <c r="X491" s="426"/>
      <c r="Y491" s="426"/>
    </row>
    <row r="492" spans="24:25" x14ac:dyDescent="0.25">
      <c r="X492" s="426"/>
      <c r="Y492" s="426"/>
    </row>
    <row r="493" spans="24:25" x14ac:dyDescent="0.25">
      <c r="X493" s="426"/>
      <c r="Y493" s="426"/>
    </row>
    <row r="494" spans="24:25" x14ac:dyDescent="0.25">
      <c r="X494" s="426"/>
      <c r="Y494" s="426"/>
    </row>
    <row r="495" spans="24:25" x14ac:dyDescent="0.25">
      <c r="X495" s="426"/>
      <c r="Y495" s="426"/>
    </row>
    <row r="496" spans="24:25" x14ac:dyDescent="0.25">
      <c r="X496" s="426"/>
      <c r="Y496" s="426"/>
    </row>
    <row r="497" spans="24:25" x14ac:dyDescent="0.25">
      <c r="X497" s="426"/>
      <c r="Y497" s="426"/>
    </row>
    <row r="498" spans="24:25" x14ac:dyDescent="0.25">
      <c r="X498" s="426"/>
      <c r="Y498" s="426"/>
    </row>
    <row r="499" spans="24:25" x14ac:dyDescent="0.25">
      <c r="X499" s="426"/>
      <c r="Y499" s="426"/>
    </row>
    <row r="500" spans="24:25" x14ac:dyDescent="0.25">
      <c r="X500" s="426"/>
      <c r="Y500" s="426"/>
    </row>
    <row r="501" spans="24:25" x14ac:dyDescent="0.25">
      <c r="X501" s="426"/>
      <c r="Y501" s="426"/>
    </row>
    <row r="502" spans="24:25" x14ac:dyDescent="0.25">
      <c r="X502" s="426"/>
      <c r="Y502" s="426"/>
    </row>
    <row r="503" spans="24:25" x14ac:dyDescent="0.25">
      <c r="X503" s="426"/>
      <c r="Y503" s="426"/>
    </row>
    <row r="504" spans="24:25" x14ac:dyDescent="0.25">
      <c r="X504" s="426"/>
      <c r="Y504" s="426"/>
    </row>
    <row r="505" spans="24:25" x14ac:dyDescent="0.25">
      <c r="X505" s="426"/>
      <c r="Y505" s="426"/>
    </row>
    <row r="506" spans="24:25" x14ac:dyDescent="0.25">
      <c r="X506" s="426"/>
      <c r="Y506" s="426"/>
    </row>
    <row r="507" spans="24:25" x14ac:dyDescent="0.25">
      <c r="X507" s="426"/>
      <c r="Y507" s="426"/>
    </row>
    <row r="508" spans="24:25" x14ac:dyDescent="0.25">
      <c r="X508" s="426"/>
      <c r="Y508" s="426"/>
    </row>
    <row r="509" spans="24:25" x14ac:dyDescent="0.25">
      <c r="X509" s="426"/>
      <c r="Y509" s="426"/>
    </row>
    <row r="510" spans="24:25" x14ac:dyDescent="0.25">
      <c r="X510" s="426"/>
      <c r="Y510" s="426"/>
    </row>
    <row r="511" spans="24:25" x14ac:dyDescent="0.25">
      <c r="X511" s="426"/>
      <c r="Y511" s="426"/>
    </row>
    <row r="512" spans="24:25" x14ac:dyDescent="0.25">
      <c r="X512" s="426"/>
      <c r="Y512" s="426"/>
    </row>
    <row r="513" spans="24:25" x14ac:dyDescent="0.25">
      <c r="X513" s="426"/>
      <c r="Y513" s="426"/>
    </row>
    <row r="514" spans="24:25" x14ac:dyDescent="0.25">
      <c r="X514" s="426"/>
      <c r="Y514" s="426"/>
    </row>
    <row r="515" spans="24:25" x14ac:dyDescent="0.25">
      <c r="X515" s="426"/>
      <c r="Y515" s="426"/>
    </row>
    <row r="516" spans="24:25" x14ac:dyDescent="0.25">
      <c r="X516" s="426"/>
      <c r="Y516" s="426"/>
    </row>
    <row r="517" spans="24:25" x14ac:dyDescent="0.25">
      <c r="X517" s="426"/>
      <c r="Y517" s="426"/>
    </row>
    <row r="518" spans="24:25" x14ac:dyDescent="0.25">
      <c r="X518" s="426"/>
      <c r="Y518" s="426"/>
    </row>
    <row r="519" spans="24:25" x14ac:dyDescent="0.25">
      <c r="X519" s="426"/>
      <c r="Y519" s="426"/>
    </row>
    <row r="520" spans="24:25" x14ac:dyDescent="0.25">
      <c r="X520" s="426"/>
      <c r="Y520" s="426"/>
    </row>
    <row r="521" spans="24:25" x14ac:dyDescent="0.25">
      <c r="X521" s="426"/>
      <c r="Y521" s="426"/>
    </row>
    <row r="522" spans="24:25" x14ac:dyDescent="0.25">
      <c r="X522" s="426"/>
      <c r="Y522" s="426"/>
    </row>
    <row r="523" spans="24:25" x14ac:dyDescent="0.25">
      <c r="X523" s="426"/>
      <c r="Y523" s="426"/>
    </row>
    <row r="524" spans="24:25" x14ac:dyDescent="0.25">
      <c r="X524" s="426"/>
      <c r="Y524" s="426"/>
    </row>
    <row r="525" spans="24:25" x14ac:dyDescent="0.25">
      <c r="X525" s="426"/>
      <c r="Y525" s="426"/>
    </row>
    <row r="526" spans="24:25" x14ac:dyDescent="0.25">
      <c r="X526" s="426"/>
      <c r="Y526" s="426"/>
    </row>
    <row r="527" spans="24:25" x14ac:dyDescent="0.25">
      <c r="X527" s="426"/>
      <c r="Y527" s="426"/>
    </row>
    <row r="528" spans="24:25" x14ac:dyDescent="0.25">
      <c r="X528" s="426"/>
      <c r="Y528" s="426"/>
    </row>
    <row r="529" spans="24:25" x14ac:dyDescent="0.25">
      <c r="X529" s="426"/>
      <c r="Y529" s="426"/>
    </row>
    <row r="530" spans="24:25" x14ac:dyDescent="0.25">
      <c r="X530" s="426"/>
      <c r="Y530" s="426"/>
    </row>
    <row r="531" spans="24:25" x14ac:dyDescent="0.25">
      <c r="X531" s="426"/>
      <c r="Y531" s="426"/>
    </row>
    <row r="532" spans="24:25" x14ac:dyDescent="0.25">
      <c r="X532" s="426"/>
      <c r="Y532" s="426"/>
    </row>
    <row r="533" spans="24:25" x14ac:dyDescent="0.25">
      <c r="X533" s="426"/>
      <c r="Y533" s="426"/>
    </row>
    <row r="534" spans="24:25" x14ac:dyDescent="0.25">
      <c r="X534" s="426"/>
      <c r="Y534" s="426"/>
    </row>
    <row r="535" spans="24:25" x14ac:dyDescent="0.25">
      <c r="X535" s="426"/>
      <c r="Y535" s="426"/>
    </row>
    <row r="536" spans="24:25" x14ac:dyDescent="0.25">
      <c r="X536" s="426"/>
      <c r="Y536" s="426"/>
    </row>
    <row r="537" spans="24:25" x14ac:dyDescent="0.25">
      <c r="X537" s="426"/>
      <c r="Y537" s="426"/>
    </row>
    <row r="538" spans="24:25" x14ac:dyDescent="0.25">
      <c r="X538" s="426"/>
      <c r="Y538" s="426"/>
    </row>
    <row r="539" spans="24:25" x14ac:dyDescent="0.25">
      <c r="X539" s="426"/>
      <c r="Y539" s="426"/>
    </row>
    <row r="540" spans="24:25" x14ac:dyDescent="0.25">
      <c r="X540" s="426"/>
      <c r="Y540" s="426"/>
    </row>
    <row r="541" spans="24:25" x14ac:dyDescent="0.25">
      <c r="X541" s="426"/>
      <c r="Y541" s="426"/>
    </row>
    <row r="542" spans="24:25" x14ac:dyDescent="0.25">
      <c r="X542" s="426"/>
      <c r="Y542" s="426"/>
    </row>
    <row r="543" spans="24:25" x14ac:dyDescent="0.25">
      <c r="X543" s="426"/>
      <c r="Y543" s="426"/>
    </row>
    <row r="544" spans="24:25" x14ac:dyDescent="0.25">
      <c r="X544" s="426"/>
      <c r="Y544" s="426"/>
    </row>
    <row r="545" spans="24:25" x14ac:dyDescent="0.25">
      <c r="X545" s="426"/>
      <c r="Y545" s="426"/>
    </row>
    <row r="546" spans="24:25" x14ac:dyDescent="0.25">
      <c r="X546" s="426"/>
      <c r="Y546" s="426"/>
    </row>
    <row r="547" spans="24:25" x14ac:dyDescent="0.25">
      <c r="X547" s="426"/>
      <c r="Y547" s="426"/>
    </row>
    <row r="548" spans="24:25" x14ac:dyDescent="0.25">
      <c r="X548" s="426"/>
      <c r="Y548" s="426"/>
    </row>
    <row r="549" spans="24:25" x14ac:dyDescent="0.25">
      <c r="X549" s="426"/>
      <c r="Y549" s="426"/>
    </row>
    <row r="550" spans="24:25" x14ac:dyDescent="0.25">
      <c r="X550" s="426"/>
      <c r="Y550" s="426"/>
    </row>
    <row r="551" spans="24:25" x14ac:dyDescent="0.25">
      <c r="X551" s="426"/>
      <c r="Y551" s="426"/>
    </row>
    <row r="552" spans="24:25" x14ac:dyDescent="0.25">
      <c r="X552" s="426"/>
      <c r="Y552" s="426"/>
    </row>
    <row r="553" spans="24:25" x14ac:dyDescent="0.25">
      <c r="X553" s="426"/>
      <c r="Y553" s="426"/>
    </row>
    <row r="554" spans="24:25" x14ac:dyDescent="0.25">
      <c r="X554" s="426"/>
      <c r="Y554" s="426"/>
    </row>
    <row r="555" spans="24:25" x14ac:dyDescent="0.25">
      <c r="X555" s="426"/>
      <c r="Y555" s="426"/>
    </row>
    <row r="556" spans="24:25" x14ac:dyDescent="0.25">
      <c r="X556" s="426"/>
      <c r="Y556" s="426"/>
    </row>
    <row r="557" spans="24:25" x14ac:dyDescent="0.25">
      <c r="X557" s="426"/>
      <c r="Y557" s="426"/>
    </row>
    <row r="558" spans="24:25" x14ac:dyDescent="0.25">
      <c r="X558" s="426"/>
      <c r="Y558" s="426"/>
    </row>
    <row r="559" spans="24:25" x14ac:dyDescent="0.25">
      <c r="X559" s="426"/>
      <c r="Y559" s="426"/>
    </row>
    <row r="560" spans="24:25" x14ac:dyDescent="0.25">
      <c r="X560" s="426"/>
      <c r="Y560" s="426"/>
    </row>
    <row r="561" spans="24:25" x14ac:dyDescent="0.25">
      <c r="X561" s="426"/>
      <c r="Y561" s="426"/>
    </row>
    <row r="562" spans="24:25" x14ac:dyDescent="0.25">
      <c r="X562" s="426"/>
      <c r="Y562" s="426"/>
    </row>
    <row r="563" spans="24:25" x14ac:dyDescent="0.25">
      <c r="X563" s="426"/>
      <c r="Y563" s="426"/>
    </row>
    <row r="564" spans="24:25" x14ac:dyDescent="0.25">
      <c r="X564" s="426"/>
      <c r="Y564" s="426"/>
    </row>
    <row r="565" spans="24:25" x14ac:dyDescent="0.25">
      <c r="X565" s="426"/>
      <c r="Y565" s="426"/>
    </row>
    <row r="566" spans="24:25" x14ac:dyDescent="0.25">
      <c r="X566" s="426"/>
      <c r="Y566" s="426"/>
    </row>
    <row r="567" spans="24:25" x14ac:dyDescent="0.25">
      <c r="X567" s="426"/>
      <c r="Y567" s="426"/>
    </row>
    <row r="568" spans="24:25" x14ac:dyDescent="0.25">
      <c r="X568" s="426"/>
      <c r="Y568" s="426"/>
    </row>
    <row r="569" spans="24:25" x14ac:dyDescent="0.25">
      <c r="X569" s="426"/>
      <c r="Y569" s="426"/>
    </row>
    <row r="570" spans="24:25" x14ac:dyDescent="0.25">
      <c r="X570" s="426"/>
      <c r="Y570" s="426"/>
    </row>
    <row r="571" spans="24:25" x14ac:dyDescent="0.25">
      <c r="X571" s="426"/>
      <c r="Y571" s="426"/>
    </row>
    <row r="572" spans="24:25" x14ac:dyDescent="0.25">
      <c r="X572" s="426"/>
      <c r="Y572" s="426"/>
    </row>
    <row r="573" spans="24:25" x14ac:dyDescent="0.25">
      <c r="X573" s="426"/>
      <c r="Y573" s="426"/>
    </row>
    <row r="574" spans="24:25" x14ac:dyDescent="0.25">
      <c r="X574" s="426"/>
      <c r="Y574" s="426"/>
    </row>
    <row r="575" spans="24:25" x14ac:dyDescent="0.25">
      <c r="X575" s="426"/>
      <c r="Y575" s="426"/>
    </row>
    <row r="576" spans="24:25" x14ac:dyDescent="0.25">
      <c r="X576" s="426"/>
      <c r="Y576" s="426"/>
    </row>
    <row r="577" spans="24:25" x14ac:dyDescent="0.25">
      <c r="X577" s="426"/>
      <c r="Y577" s="426"/>
    </row>
    <row r="578" spans="24:25" x14ac:dyDescent="0.25">
      <c r="X578" s="426"/>
      <c r="Y578" s="426"/>
    </row>
    <row r="579" spans="24:25" x14ac:dyDescent="0.25">
      <c r="X579" s="426"/>
      <c r="Y579" s="426"/>
    </row>
    <row r="580" spans="24:25" x14ac:dyDescent="0.25">
      <c r="X580" s="426"/>
      <c r="Y580" s="426"/>
    </row>
    <row r="581" spans="24:25" x14ac:dyDescent="0.25">
      <c r="X581" s="426"/>
      <c r="Y581" s="426"/>
    </row>
    <row r="582" spans="24:25" x14ac:dyDescent="0.25">
      <c r="X582" s="426"/>
      <c r="Y582" s="426"/>
    </row>
    <row r="583" spans="24:25" x14ac:dyDescent="0.25">
      <c r="X583" s="426"/>
      <c r="Y583" s="426"/>
    </row>
    <row r="584" spans="24:25" x14ac:dyDescent="0.25">
      <c r="X584" s="426"/>
      <c r="Y584" s="426"/>
    </row>
    <row r="585" spans="24:25" x14ac:dyDescent="0.25">
      <c r="X585" s="426"/>
      <c r="Y585" s="426"/>
    </row>
    <row r="586" spans="24:25" x14ac:dyDescent="0.25">
      <c r="X586" s="426"/>
      <c r="Y586" s="426"/>
    </row>
    <row r="587" spans="24:25" x14ac:dyDescent="0.25">
      <c r="X587" s="426"/>
      <c r="Y587" s="426"/>
    </row>
    <row r="588" spans="24:25" x14ac:dyDescent="0.25">
      <c r="X588" s="426"/>
      <c r="Y588" s="426"/>
    </row>
    <row r="589" spans="24:25" x14ac:dyDescent="0.25">
      <c r="X589" s="426"/>
      <c r="Y589" s="426"/>
    </row>
    <row r="590" spans="24:25" x14ac:dyDescent="0.25">
      <c r="X590" s="426"/>
      <c r="Y590" s="426"/>
    </row>
    <row r="591" spans="24:25" x14ac:dyDescent="0.25">
      <c r="X591" s="426"/>
      <c r="Y591" s="426"/>
    </row>
    <row r="592" spans="24:25" x14ac:dyDescent="0.25">
      <c r="X592" s="426"/>
      <c r="Y592" s="426"/>
    </row>
    <row r="593" spans="24:25" x14ac:dyDescent="0.25">
      <c r="X593" s="426"/>
      <c r="Y593" s="426"/>
    </row>
    <row r="594" spans="24:25" x14ac:dyDescent="0.25">
      <c r="X594" s="426"/>
      <c r="Y594" s="426"/>
    </row>
    <row r="595" spans="24:25" x14ac:dyDescent="0.25">
      <c r="X595" s="426"/>
      <c r="Y595" s="426"/>
    </row>
    <row r="596" spans="24:25" x14ac:dyDescent="0.25">
      <c r="X596" s="426"/>
      <c r="Y596" s="426"/>
    </row>
    <row r="597" spans="24:25" x14ac:dyDescent="0.25">
      <c r="X597" s="426"/>
      <c r="Y597" s="426"/>
    </row>
    <row r="598" spans="24:25" x14ac:dyDescent="0.25">
      <c r="X598" s="426"/>
      <c r="Y598" s="426"/>
    </row>
    <row r="599" spans="24:25" x14ac:dyDescent="0.25">
      <c r="X599" s="426"/>
      <c r="Y599" s="426"/>
    </row>
    <row r="600" spans="24:25" x14ac:dyDescent="0.25">
      <c r="X600" s="426"/>
      <c r="Y600" s="426"/>
    </row>
    <row r="601" spans="24:25" x14ac:dyDescent="0.25">
      <c r="X601" s="426"/>
      <c r="Y601" s="426"/>
    </row>
    <row r="602" spans="24:25" x14ac:dyDescent="0.25">
      <c r="X602" s="426"/>
      <c r="Y602" s="426"/>
    </row>
    <row r="603" spans="24:25" x14ac:dyDescent="0.25">
      <c r="X603" s="426"/>
      <c r="Y603" s="426"/>
    </row>
    <row r="604" spans="24:25" x14ac:dyDescent="0.25">
      <c r="X604" s="426"/>
      <c r="Y604" s="426"/>
    </row>
    <row r="605" spans="24:25" x14ac:dyDescent="0.25">
      <c r="X605" s="426"/>
      <c r="Y605" s="426"/>
    </row>
    <row r="606" spans="24:25" x14ac:dyDescent="0.25">
      <c r="X606" s="426"/>
      <c r="Y606" s="426"/>
    </row>
    <row r="607" spans="24:25" x14ac:dyDescent="0.25">
      <c r="X607" s="426"/>
      <c r="Y607" s="426"/>
    </row>
    <row r="608" spans="24:25" x14ac:dyDescent="0.25">
      <c r="X608" s="426"/>
      <c r="Y608" s="426"/>
    </row>
    <row r="609" spans="24:25" x14ac:dyDescent="0.25">
      <c r="X609" s="426"/>
      <c r="Y609" s="426"/>
    </row>
    <row r="610" spans="24:25" x14ac:dyDescent="0.25">
      <c r="X610" s="426"/>
      <c r="Y610" s="426"/>
    </row>
    <row r="611" spans="24:25" x14ac:dyDescent="0.25">
      <c r="X611" s="426"/>
      <c r="Y611" s="426"/>
    </row>
    <row r="612" spans="24:25" x14ac:dyDescent="0.25">
      <c r="X612" s="426"/>
      <c r="Y612" s="426"/>
    </row>
    <row r="613" spans="24:25" x14ac:dyDescent="0.25">
      <c r="X613" s="426"/>
      <c r="Y613" s="426"/>
    </row>
    <row r="614" spans="24:25" x14ac:dyDescent="0.25">
      <c r="X614" s="426"/>
      <c r="Y614" s="426"/>
    </row>
    <row r="615" spans="24:25" x14ac:dyDescent="0.25">
      <c r="X615" s="426"/>
      <c r="Y615" s="426"/>
    </row>
    <row r="616" spans="24:25" x14ac:dyDescent="0.25">
      <c r="X616" s="426"/>
      <c r="Y616" s="426"/>
    </row>
    <row r="617" spans="24:25" x14ac:dyDescent="0.25">
      <c r="X617" s="426"/>
      <c r="Y617" s="426"/>
    </row>
    <row r="618" spans="24:25" x14ac:dyDescent="0.25">
      <c r="X618" s="426"/>
      <c r="Y618" s="426"/>
    </row>
    <row r="619" spans="24:25" x14ac:dyDescent="0.25">
      <c r="X619" s="426"/>
      <c r="Y619" s="426"/>
    </row>
    <row r="620" spans="24:25" x14ac:dyDescent="0.25">
      <c r="X620" s="426"/>
      <c r="Y620" s="426"/>
    </row>
    <row r="621" spans="24:25" x14ac:dyDescent="0.25">
      <c r="X621" s="426"/>
      <c r="Y621" s="426"/>
    </row>
    <row r="622" spans="24:25" x14ac:dyDescent="0.25">
      <c r="X622" s="426"/>
      <c r="Y622" s="426"/>
    </row>
    <row r="623" spans="24:25" x14ac:dyDescent="0.25">
      <c r="X623" s="426"/>
      <c r="Y623" s="426"/>
    </row>
    <row r="624" spans="24:25" x14ac:dyDescent="0.25">
      <c r="X624" s="426"/>
      <c r="Y624" s="426"/>
    </row>
    <row r="625" spans="24:25" x14ac:dyDescent="0.25">
      <c r="X625" s="426"/>
      <c r="Y625" s="426"/>
    </row>
    <row r="626" spans="24:25" x14ac:dyDescent="0.25">
      <c r="X626" s="426"/>
      <c r="Y626" s="426"/>
    </row>
    <row r="627" spans="24:25" x14ac:dyDescent="0.25">
      <c r="X627" s="426"/>
      <c r="Y627" s="426"/>
    </row>
    <row r="628" spans="24:25" x14ac:dyDescent="0.25">
      <c r="X628" s="426"/>
      <c r="Y628" s="426"/>
    </row>
    <row r="629" spans="24:25" x14ac:dyDescent="0.25">
      <c r="X629" s="426"/>
      <c r="Y629" s="426"/>
    </row>
    <row r="630" spans="24:25" x14ac:dyDescent="0.25">
      <c r="X630" s="426"/>
      <c r="Y630" s="426"/>
    </row>
    <row r="631" spans="24:25" x14ac:dyDescent="0.25">
      <c r="X631" s="426"/>
      <c r="Y631" s="426"/>
    </row>
    <row r="632" spans="24:25" x14ac:dyDescent="0.25">
      <c r="X632" s="426"/>
      <c r="Y632" s="426"/>
    </row>
    <row r="633" spans="24:25" x14ac:dyDescent="0.25">
      <c r="X633" s="426"/>
      <c r="Y633" s="426"/>
    </row>
    <row r="634" spans="24:25" x14ac:dyDescent="0.25">
      <c r="X634" s="426"/>
      <c r="Y634" s="426"/>
    </row>
    <row r="635" spans="24:25" x14ac:dyDescent="0.25">
      <c r="X635" s="426"/>
      <c r="Y635" s="426"/>
    </row>
    <row r="636" spans="24:25" x14ac:dyDescent="0.25">
      <c r="X636" s="426"/>
      <c r="Y636" s="426"/>
    </row>
    <row r="637" spans="24:25" x14ac:dyDescent="0.25">
      <c r="X637" s="426"/>
      <c r="Y637" s="426"/>
    </row>
    <row r="638" spans="24:25" x14ac:dyDescent="0.25">
      <c r="X638" s="426"/>
      <c r="Y638" s="426"/>
    </row>
    <row r="639" spans="24:25" x14ac:dyDescent="0.25">
      <c r="X639" s="426"/>
      <c r="Y639" s="426"/>
    </row>
    <row r="640" spans="24:25" x14ac:dyDescent="0.25">
      <c r="X640" s="426"/>
      <c r="Y640" s="426"/>
    </row>
    <row r="641" spans="24:25" x14ac:dyDescent="0.25">
      <c r="X641" s="426"/>
      <c r="Y641" s="426"/>
    </row>
    <row r="642" spans="24:25" x14ac:dyDescent="0.25">
      <c r="X642" s="426"/>
      <c r="Y642" s="426"/>
    </row>
    <row r="643" spans="24:25" x14ac:dyDescent="0.25">
      <c r="X643" s="426"/>
      <c r="Y643" s="426"/>
    </row>
    <row r="644" spans="24:25" x14ac:dyDescent="0.25">
      <c r="X644" s="426"/>
      <c r="Y644" s="426"/>
    </row>
    <row r="645" spans="24:25" x14ac:dyDescent="0.25">
      <c r="X645" s="426"/>
      <c r="Y645" s="426"/>
    </row>
    <row r="646" spans="24:25" x14ac:dyDescent="0.25">
      <c r="X646" s="426"/>
      <c r="Y646" s="426"/>
    </row>
    <row r="647" spans="24:25" x14ac:dyDescent="0.25">
      <c r="X647" s="426"/>
      <c r="Y647" s="426"/>
    </row>
    <row r="648" spans="24:25" x14ac:dyDescent="0.25">
      <c r="X648" s="426"/>
      <c r="Y648" s="426"/>
    </row>
    <row r="649" spans="24:25" x14ac:dyDescent="0.25">
      <c r="X649" s="426"/>
      <c r="Y649" s="426"/>
    </row>
    <row r="650" spans="24:25" x14ac:dyDescent="0.25">
      <c r="X650" s="426"/>
      <c r="Y650" s="426"/>
    </row>
    <row r="651" spans="24:25" x14ac:dyDescent="0.25">
      <c r="X651" s="426"/>
      <c r="Y651" s="426"/>
    </row>
    <row r="652" spans="24:25" x14ac:dyDescent="0.25">
      <c r="X652" s="426"/>
      <c r="Y652" s="426"/>
    </row>
    <row r="653" spans="24:25" x14ac:dyDescent="0.25">
      <c r="X653" s="426"/>
      <c r="Y653" s="426"/>
    </row>
    <row r="654" spans="24:25" x14ac:dyDescent="0.25">
      <c r="X654" s="426"/>
      <c r="Y654" s="426"/>
    </row>
    <row r="655" spans="24:25" x14ac:dyDescent="0.25">
      <c r="X655" s="426"/>
      <c r="Y655" s="426"/>
    </row>
    <row r="656" spans="24:25" x14ac:dyDescent="0.25">
      <c r="X656" s="426"/>
      <c r="Y656" s="426"/>
    </row>
    <row r="657" spans="24:25" x14ac:dyDescent="0.25">
      <c r="X657" s="426"/>
      <c r="Y657" s="426"/>
    </row>
    <row r="658" spans="24:25" x14ac:dyDescent="0.25">
      <c r="X658" s="426"/>
      <c r="Y658" s="426"/>
    </row>
    <row r="659" spans="24:25" x14ac:dyDescent="0.25">
      <c r="X659" s="426"/>
      <c r="Y659" s="426"/>
    </row>
    <row r="660" spans="24:25" x14ac:dyDescent="0.25">
      <c r="X660" s="426"/>
      <c r="Y660" s="426"/>
    </row>
    <row r="661" spans="24:25" x14ac:dyDescent="0.25">
      <c r="X661" s="426"/>
      <c r="Y661" s="426"/>
    </row>
    <row r="662" spans="24:25" x14ac:dyDescent="0.25">
      <c r="X662" s="426"/>
      <c r="Y662" s="426"/>
    </row>
    <row r="663" spans="24:25" x14ac:dyDescent="0.25">
      <c r="X663" s="426"/>
      <c r="Y663" s="426"/>
    </row>
    <row r="664" spans="24:25" x14ac:dyDescent="0.25">
      <c r="X664" s="426"/>
      <c r="Y664" s="426"/>
    </row>
    <row r="665" spans="24:25" x14ac:dyDescent="0.25">
      <c r="X665" s="426"/>
      <c r="Y665" s="426"/>
    </row>
    <row r="666" spans="24:25" x14ac:dyDescent="0.25">
      <c r="X666" s="426"/>
      <c r="Y666" s="426"/>
    </row>
    <row r="667" spans="24:25" x14ac:dyDescent="0.25">
      <c r="X667" s="426"/>
      <c r="Y667" s="426"/>
    </row>
    <row r="668" spans="24:25" x14ac:dyDescent="0.25">
      <c r="X668" s="426"/>
      <c r="Y668" s="426"/>
    </row>
    <row r="669" spans="24:25" x14ac:dyDescent="0.25">
      <c r="X669" s="426"/>
      <c r="Y669" s="426"/>
    </row>
    <row r="670" spans="24:25" x14ac:dyDescent="0.25">
      <c r="X670" s="426"/>
      <c r="Y670" s="426"/>
    </row>
    <row r="671" spans="24:25" x14ac:dyDescent="0.25">
      <c r="X671" s="426"/>
      <c r="Y671" s="426"/>
    </row>
    <row r="672" spans="24:25" x14ac:dyDescent="0.25">
      <c r="X672" s="426"/>
      <c r="Y672" s="426"/>
    </row>
    <row r="673" spans="24:25" x14ac:dyDescent="0.25">
      <c r="X673" s="426"/>
      <c r="Y673" s="426"/>
    </row>
    <row r="674" spans="24:25" x14ac:dyDescent="0.25">
      <c r="X674" s="426"/>
      <c r="Y674" s="426"/>
    </row>
    <row r="675" spans="24:25" x14ac:dyDescent="0.25">
      <c r="X675" s="426"/>
      <c r="Y675" s="426"/>
    </row>
    <row r="676" spans="24:25" x14ac:dyDescent="0.25">
      <c r="X676" s="426"/>
      <c r="Y676" s="426"/>
    </row>
    <row r="677" spans="24:25" x14ac:dyDescent="0.25">
      <c r="X677" s="426"/>
      <c r="Y677" s="426"/>
    </row>
    <row r="678" spans="24:25" x14ac:dyDescent="0.25">
      <c r="X678" s="426"/>
      <c r="Y678" s="426"/>
    </row>
    <row r="679" spans="24:25" x14ac:dyDescent="0.25">
      <c r="X679" s="426"/>
      <c r="Y679" s="426"/>
    </row>
    <row r="680" spans="24:25" x14ac:dyDescent="0.25">
      <c r="X680" s="426"/>
      <c r="Y680" s="426"/>
    </row>
    <row r="681" spans="24:25" x14ac:dyDescent="0.25">
      <c r="X681" s="426"/>
      <c r="Y681" s="426"/>
    </row>
    <row r="682" spans="24:25" x14ac:dyDescent="0.25">
      <c r="X682" s="426"/>
      <c r="Y682" s="426"/>
    </row>
    <row r="683" spans="24:25" x14ac:dyDescent="0.25">
      <c r="X683" s="426"/>
      <c r="Y683" s="426"/>
    </row>
    <row r="684" spans="24:25" x14ac:dyDescent="0.25">
      <c r="X684" s="426"/>
      <c r="Y684" s="426"/>
    </row>
    <row r="685" spans="24:25" x14ac:dyDescent="0.25">
      <c r="X685" s="426"/>
      <c r="Y685" s="426"/>
    </row>
    <row r="686" spans="24:25" x14ac:dyDescent="0.25">
      <c r="X686" s="426"/>
      <c r="Y686" s="426"/>
    </row>
    <row r="687" spans="24:25" x14ac:dyDescent="0.25">
      <c r="X687" s="426"/>
      <c r="Y687" s="426"/>
    </row>
    <row r="688" spans="24:25" x14ac:dyDescent="0.25">
      <c r="X688" s="426"/>
      <c r="Y688" s="426"/>
    </row>
    <row r="689" spans="24:25" x14ac:dyDescent="0.25">
      <c r="X689" s="426"/>
      <c r="Y689" s="426"/>
    </row>
    <row r="690" spans="24:25" x14ac:dyDescent="0.25">
      <c r="X690" s="426"/>
      <c r="Y690" s="426"/>
    </row>
    <row r="691" spans="24:25" x14ac:dyDescent="0.25">
      <c r="X691" s="426"/>
      <c r="Y691" s="426"/>
    </row>
    <row r="692" spans="24:25" x14ac:dyDescent="0.25">
      <c r="X692" s="426"/>
      <c r="Y692" s="426"/>
    </row>
    <row r="693" spans="24:25" x14ac:dyDescent="0.25">
      <c r="X693" s="426"/>
      <c r="Y693" s="426"/>
    </row>
    <row r="694" spans="24:25" x14ac:dyDescent="0.25">
      <c r="X694" s="426"/>
      <c r="Y694" s="426"/>
    </row>
    <row r="695" spans="24:25" x14ac:dyDescent="0.25">
      <c r="X695" s="426"/>
      <c r="Y695" s="426"/>
    </row>
    <row r="696" spans="24:25" x14ac:dyDescent="0.25">
      <c r="X696" s="426"/>
      <c r="Y696" s="426"/>
    </row>
    <row r="697" spans="24:25" x14ac:dyDescent="0.25">
      <c r="X697" s="426"/>
      <c r="Y697" s="426"/>
    </row>
    <row r="698" spans="24:25" x14ac:dyDescent="0.25">
      <c r="X698" s="426"/>
      <c r="Y698" s="426"/>
    </row>
    <row r="699" spans="24:25" x14ac:dyDescent="0.25">
      <c r="X699" s="426"/>
      <c r="Y699" s="426"/>
    </row>
    <row r="700" spans="24:25" x14ac:dyDescent="0.25">
      <c r="X700" s="426"/>
      <c r="Y700" s="426"/>
    </row>
    <row r="701" spans="24:25" x14ac:dyDescent="0.25">
      <c r="X701" s="426"/>
      <c r="Y701" s="426"/>
    </row>
    <row r="702" spans="24:25" x14ac:dyDescent="0.25">
      <c r="X702" s="426"/>
      <c r="Y702" s="426"/>
    </row>
    <row r="703" spans="24:25" x14ac:dyDescent="0.25">
      <c r="X703" s="426"/>
      <c r="Y703" s="426"/>
    </row>
    <row r="704" spans="24:25" x14ac:dyDescent="0.25">
      <c r="X704" s="426"/>
      <c r="Y704" s="426"/>
    </row>
    <row r="705" spans="24:25" x14ac:dyDescent="0.25">
      <c r="X705" s="426"/>
      <c r="Y705" s="426"/>
    </row>
    <row r="706" spans="24:25" x14ac:dyDescent="0.25">
      <c r="X706" s="426"/>
      <c r="Y706" s="426"/>
    </row>
    <row r="707" spans="24:25" x14ac:dyDescent="0.25">
      <c r="X707" s="426"/>
      <c r="Y707" s="426"/>
    </row>
    <row r="708" spans="24:25" x14ac:dyDescent="0.25">
      <c r="X708" s="426"/>
      <c r="Y708" s="426"/>
    </row>
    <row r="709" spans="24:25" x14ac:dyDescent="0.25">
      <c r="X709" s="426"/>
      <c r="Y709" s="426"/>
    </row>
    <row r="710" spans="24:25" x14ac:dyDescent="0.25">
      <c r="X710" s="426"/>
      <c r="Y710" s="426"/>
    </row>
    <row r="711" spans="24:25" x14ac:dyDescent="0.25">
      <c r="X711" s="426"/>
      <c r="Y711" s="426"/>
    </row>
    <row r="712" spans="24:25" x14ac:dyDescent="0.25">
      <c r="X712" s="426"/>
      <c r="Y712" s="426"/>
    </row>
    <row r="713" spans="24:25" x14ac:dyDescent="0.25">
      <c r="X713" s="426"/>
      <c r="Y713" s="426"/>
    </row>
    <row r="714" spans="24:25" x14ac:dyDescent="0.25">
      <c r="X714" s="426"/>
      <c r="Y714" s="426"/>
    </row>
    <row r="715" spans="24:25" x14ac:dyDescent="0.25">
      <c r="X715" s="426"/>
      <c r="Y715" s="426"/>
    </row>
    <row r="716" spans="24:25" x14ac:dyDescent="0.25">
      <c r="X716" s="426"/>
      <c r="Y716" s="426"/>
    </row>
    <row r="717" spans="24:25" x14ac:dyDescent="0.25">
      <c r="X717" s="426"/>
      <c r="Y717" s="426"/>
    </row>
    <row r="718" spans="24:25" x14ac:dyDescent="0.25">
      <c r="X718" s="426"/>
      <c r="Y718" s="426"/>
    </row>
    <row r="719" spans="24:25" x14ac:dyDescent="0.25">
      <c r="X719" s="426"/>
      <c r="Y719" s="426"/>
    </row>
    <row r="720" spans="24:25" x14ac:dyDescent="0.25">
      <c r="X720" s="426"/>
      <c r="Y720" s="426"/>
    </row>
    <row r="721" spans="24:25" x14ac:dyDescent="0.25">
      <c r="X721" s="426"/>
      <c r="Y721" s="426"/>
    </row>
    <row r="722" spans="24:25" x14ac:dyDescent="0.25">
      <c r="X722" s="426"/>
      <c r="Y722" s="426"/>
    </row>
    <row r="723" spans="24:25" x14ac:dyDescent="0.25">
      <c r="X723" s="426"/>
      <c r="Y723" s="426"/>
    </row>
    <row r="724" spans="24:25" x14ac:dyDescent="0.25">
      <c r="X724" s="426"/>
      <c r="Y724" s="426"/>
    </row>
    <row r="725" spans="24:25" x14ac:dyDescent="0.25">
      <c r="X725" s="426"/>
      <c r="Y725" s="426"/>
    </row>
    <row r="726" spans="24:25" x14ac:dyDescent="0.25">
      <c r="X726" s="426"/>
      <c r="Y726" s="426"/>
    </row>
    <row r="727" spans="24:25" x14ac:dyDescent="0.25">
      <c r="X727" s="426"/>
      <c r="Y727" s="426"/>
    </row>
    <row r="728" spans="24:25" x14ac:dyDescent="0.25">
      <c r="X728" s="426"/>
      <c r="Y728" s="426"/>
    </row>
    <row r="729" spans="24:25" x14ac:dyDescent="0.25">
      <c r="X729" s="426"/>
      <c r="Y729" s="426"/>
    </row>
    <row r="730" spans="24:25" x14ac:dyDescent="0.25">
      <c r="X730" s="426"/>
      <c r="Y730" s="426"/>
    </row>
    <row r="731" spans="24:25" x14ac:dyDescent="0.25">
      <c r="X731" s="426"/>
      <c r="Y731" s="426"/>
    </row>
    <row r="732" spans="24:25" x14ac:dyDescent="0.25">
      <c r="X732" s="426"/>
      <c r="Y732" s="426"/>
    </row>
    <row r="733" spans="24:25" x14ac:dyDescent="0.25">
      <c r="X733" s="426"/>
      <c r="Y733" s="426"/>
    </row>
    <row r="734" spans="24:25" x14ac:dyDescent="0.25">
      <c r="X734" s="426"/>
      <c r="Y734" s="426"/>
    </row>
    <row r="735" spans="24:25" x14ac:dyDescent="0.25">
      <c r="X735" s="426"/>
      <c r="Y735" s="426"/>
    </row>
    <row r="736" spans="24:25" x14ac:dyDescent="0.25">
      <c r="X736" s="426"/>
      <c r="Y736" s="426"/>
    </row>
    <row r="737" spans="24:25" x14ac:dyDescent="0.25">
      <c r="X737" s="426"/>
      <c r="Y737" s="426"/>
    </row>
    <row r="738" spans="24:25" x14ac:dyDescent="0.25">
      <c r="X738" s="426"/>
      <c r="Y738" s="426"/>
    </row>
    <row r="739" spans="24:25" x14ac:dyDescent="0.25">
      <c r="X739" s="426"/>
      <c r="Y739" s="426"/>
    </row>
    <row r="740" spans="24:25" x14ac:dyDescent="0.25">
      <c r="X740" s="426"/>
      <c r="Y740" s="426"/>
    </row>
    <row r="741" spans="24:25" x14ac:dyDescent="0.25">
      <c r="X741" s="426"/>
      <c r="Y741" s="426"/>
    </row>
    <row r="742" spans="24:25" x14ac:dyDescent="0.25">
      <c r="X742" s="426"/>
      <c r="Y742" s="426"/>
    </row>
    <row r="743" spans="24:25" x14ac:dyDescent="0.25">
      <c r="X743" s="426"/>
      <c r="Y743" s="426"/>
    </row>
    <row r="744" spans="24:25" x14ac:dyDescent="0.25">
      <c r="X744" s="426"/>
      <c r="Y744" s="426"/>
    </row>
    <row r="745" spans="24:25" x14ac:dyDescent="0.25">
      <c r="X745" s="426"/>
      <c r="Y745" s="426"/>
    </row>
    <row r="746" spans="24:25" x14ac:dyDescent="0.25">
      <c r="X746" s="426"/>
      <c r="Y746" s="426"/>
    </row>
    <row r="747" spans="24:25" x14ac:dyDescent="0.25">
      <c r="X747" s="426"/>
      <c r="Y747" s="426"/>
    </row>
    <row r="748" spans="24:25" x14ac:dyDescent="0.25">
      <c r="X748" s="426"/>
      <c r="Y748" s="426"/>
    </row>
    <row r="749" spans="24:25" x14ac:dyDescent="0.25">
      <c r="X749" s="426"/>
      <c r="Y749" s="426"/>
    </row>
    <row r="750" spans="24:25" x14ac:dyDescent="0.25">
      <c r="X750" s="426"/>
      <c r="Y750" s="426"/>
    </row>
    <row r="751" spans="24:25" x14ac:dyDescent="0.25">
      <c r="X751" s="426"/>
      <c r="Y751" s="426"/>
    </row>
    <row r="752" spans="24:25" x14ac:dyDescent="0.25">
      <c r="X752" s="426"/>
      <c r="Y752" s="426"/>
    </row>
    <row r="753" spans="24:25" x14ac:dyDescent="0.25">
      <c r="X753" s="426"/>
      <c r="Y753" s="426"/>
    </row>
    <row r="754" spans="24:25" x14ac:dyDescent="0.25">
      <c r="X754" s="426"/>
      <c r="Y754" s="426"/>
    </row>
    <row r="755" spans="24:25" x14ac:dyDescent="0.25">
      <c r="X755" s="426"/>
      <c r="Y755" s="426"/>
    </row>
    <row r="756" spans="24:25" x14ac:dyDescent="0.25">
      <c r="X756" s="426"/>
      <c r="Y756" s="426"/>
    </row>
    <row r="757" spans="24:25" x14ac:dyDescent="0.25">
      <c r="X757" s="426"/>
      <c r="Y757" s="426"/>
    </row>
    <row r="758" spans="24:25" x14ac:dyDescent="0.25">
      <c r="X758" s="426"/>
      <c r="Y758" s="426"/>
    </row>
    <row r="759" spans="24:25" x14ac:dyDescent="0.25">
      <c r="X759" s="426"/>
      <c r="Y759" s="426"/>
    </row>
    <row r="760" spans="24:25" x14ac:dyDescent="0.25">
      <c r="X760" s="426"/>
      <c r="Y760" s="426"/>
    </row>
    <row r="761" spans="24:25" x14ac:dyDescent="0.25">
      <c r="X761" s="426"/>
      <c r="Y761" s="426"/>
    </row>
    <row r="762" spans="24:25" x14ac:dyDescent="0.25">
      <c r="X762" s="426"/>
      <c r="Y762" s="426"/>
    </row>
    <row r="763" spans="24:25" x14ac:dyDescent="0.25">
      <c r="X763" s="426"/>
      <c r="Y763" s="426"/>
    </row>
    <row r="764" spans="24:25" x14ac:dyDescent="0.25">
      <c r="X764" s="426"/>
      <c r="Y764" s="426"/>
    </row>
    <row r="765" spans="24:25" x14ac:dyDescent="0.25">
      <c r="X765" s="426"/>
      <c r="Y765" s="426"/>
    </row>
    <row r="766" spans="24:25" x14ac:dyDescent="0.25">
      <c r="X766" s="426"/>
      <c r="Y766" s="426"/>
    </row>
    <row r="767" spans="24:25" x14ac:dyDescent="0.25">
      <c r="X767" s="426"/>
      <c r="Y767" s="426"/>
    </row>
    <row r="768" spans="24:25" x14ac:dyDescent="0.25">
      <c r="X768" s="426"/>
      <c r="Y768" s="426"/>
    </row>
    <row r="769" spans="24:25" x14ac:dyDescent="0.25">
      <c r="X769" s="426"/>
      <c r="Y769" s="426"/>
    </row>
    <row r="770" spans="24:25" x14ac:dyDescent="0.25">
      <c r="X770" s="426"/>
      <c r="Y770" s="426"/>
    </row>
    <row r="771" spans="24:25" x14ac:dyDescent="0.25">
      <c r="X771" s="426"/>
      <c r="Y771" s="426"/>
    </row>
    <row r="772" spans="24:25" x14ac:dyDescent="0.25">
      <c r="X772" s="426"/>
      <c r="Y772" s="426"/>
    </row>
    <row r="773" spans="24:25" x14ac:dyDescent="0.25">
      <c r="X773" s="426"/>
      <c r="Y773" s="426"/>
    </row>
    <row r="774" spans="24:25" x14ac:dyDescent="0.25">
      <c r="X774" s="426"/>
      <c r="Y774" s="426"/>
    </row>
    <row r="775" spans="24:25" x14ac:dyDescent="0.25">
      <c r="X775" s="426"/>
      <c r="Y775" s="426"/>
    </row>
    <row r="776" spans="24:25" x14ac:dyDescent="0.25">
      <c r="X776" s="426"/>
      <c r="Y776" s="426"/>
    </row>
    <row r="777" spans="24:25" x14ac:dyDescent="0.25">
      <c r="X777" s="426"/>
      <c r="Y777" s="426"/>
    </row>
    <row r="778" spans="24:25" x14ac:dyDescent="0.25">
      <c r="X778" s="426"/>
      <c r="Y778" s="426"/>
    </row>
    <row r="779" spans="24:25" x14ac:dyDescent="0.25">
      <c r="X779" s="426"/>
      <c r="Y779" s="426"/>
    </row>
    <row r="780" spans="24:25" x14ac:dyDescent="0.25">
      <c r="X780" s="426"/>
      <c r="Y780" s="426"/>
    </row>
    <row r="781" spans="24:25" x14ac:dyDescent="0.25">
      <c r="X781" s="426"/>
      <c r="Y781" s="426"/>
    </row>
    <row r="782" spans="24:25" x14ac:dyDescent="0.25">
      <c r="X782" s="426"/>
      <c r="Y782" s="426"/>
    </row>
    <row r="783" spans="24:25" x14ac:dyDescent="0.25">
      <c r="X783" s="426"/>
      <c r="Y783" s="426"/>
    </row>
    <row r="784" spans="24:25" x14ac:dyDescent="0.25">
      <c r="X784" s="426"/>
      <c r="Y784" s="426"/>
    </row>
    <row r="785" spans="24:25" x14ac:dyDescent="0.25">
      <c r="X785" s="426"/>
      <c r="Y785" s="426"/>
    </row>
    <row r="786" spans="24:25" x14ac:dyDescent="0.25">
      <c r="X786" s="426"/>
      <c r="Y786" s="426"/>
    </row>
    <row r="787" spans="24:25" x14ac:dyDescent="0.25">
      <c r="X787" s="426"/>
      <c r="Y787" s="426"/>
    </row>
    <row r="788" spans="24:25" x14ac:dyDescent="0.25">
      <c r="X788" s="426"/>
      <c r="Y788" s="426"/>
    </row>
    <row r="789" spans="24:25" x14ac:dyDescent="0.25">
      <c r="X789" s="426"/>
      <c r="Y789" s="426"/>
    </row>
    <row r="790" spans="24:25" x14ac:dyDescent="0.25">
      <c r="X790" s="426"/>
      <c r="Y790" s="426"/>
    </row>
    <row r="791" spans="24:25" x14ac:dyDescent="0.25">
      <c r="X791" s="426"/>
      <c r="Y791" s="426"/>
    </row>
    <row r="792" spans="24:25" x14ac:dyDescent="0.25">
      <c r="X792" s="426"/>
      <c r="Y792" s="426"/>
    </row>
    <row r="793" spans="24:25" x14ac:dyDescent="0.25">
      <c r="X793" s="426"/>
      <c r="Y793" s="426"/>
    </row>
    <row r="794" spans="24:25" x14ac:dyDescent="0.25">
      <c r="X794" s="426"/>
      <c r="Y794" s="426"/>
    </row>
    <row r="795" spans="24:25" x14ac:dyDescent="0.25">
      <c r="X795" s="426"/>
      <c r="Y795" s="426"/>
    </row>
    <row r="796" spans="24:25" x14ac:dyDescent="0.25">
      <c r="X796" s="426"/>
      <c r="Y796" s="426"/>
    </row>
    <row r="797" spans="24:25" x14ac:dyDescent="0.25">
      <c r="X797" s="426"/>
      <c r="Y797" s="426"/>
    </row>
    <row r="798" spans="24:25" x14ac:dyDescent="0.25">
      <c r="X798" s="426"/>
      <c r="Y798" s="426"/>
    </row>
    <row r="799" spans="24:25" x14ac:dyDescent="0.25">
      <c r="X799" s="426"/>
      <c r="Y799" s="426"/>
    </row>
    <row r="800" spans="24:25" x14ac:dyDescent="0.25">
      <c r="X800" s="426"/>
      <c r="Y800" s="426"/>
    </row>
    <row r="801" spans="24:25" x14ac:dyDescent="0.25">
      <c r="X801" s="426"/>
      <c r="Y801" s="426"/>
    </row>
    <row r="802" spans="24:25" x14ac:dyDescent="0.25">
      <c r="X802" s="426"/>
      <c r="Y802" s="426"/>
    </row>
    <row r="803" spans="24:25" x14ac:dyDescent="0.25">
      <c r="X803" s="426"/>
      <c r="Y803" s="426"/>
    </row>
    <row r="804" spans="24:25" x14ac:dyDescent="0.25">
      <c r="X804" s="426"/>
      <c r="Y804" s="426"/>
    </row>
    <row r="805" spans="24:25" x14ac:dyDescent="0.25">
      <c r="X805" s="426"/>
      <c r="Y805" s="426"/>
    </row>
    <row r="806" spans="24:25" x14ac:dyDescent="0.25">
      <c r="X806" s="426"/>
      <c r="Y806" s="426"/>
    </row>
    <row r="807" spans="24:25" x14ac:dyDescent="0.25">
      <c r="X807" s="426"/>
      <c r="Y807" s="426"/>
    </row>
    <row r="808" spans="24:25" x14ac:dyDescent="0.25">
      <c r="X808" s="426"/>
      <c r="Y808" s="426"/>
    </row>
    <row r="809" spans="24:25" x14ac:dyDescent="0.25">
      <c r="X809" s="426"/>
      <c r="Y809" s="426"/>
    </row>
    <row r="810" spans="24:25" x14ac:dyDescent="0.25">
      <c r="X810" s="426"/>
      <c r="Y810" s="426"/>
    </row>
    <row r="811" spans="24:25" x14ac:dyDescent="0.25">
      <c r="X811" s="426"/>
      <c r="Y811" s="426"/>
    </row>
    <row r="812" spans="24:25" x14ac:dyDescent="0.25">
      <c r="X812" s="426"/>
      <c r="Y812" s="426"/>
    </row>
    <row r="813" spans="24:25" x14ac:dyDescent="0.25">
      <c r="X813" s="426"/>
      <c r="Y813" s="426"/>
    </row>
    <row r="814" spans="24:25" x14ac:dyDescent="0.25">
      <c r="X814" s="426"/>
      <c r="Y814" s="426"/>
    </row>
    <row r="815" spans="24:25" x14ac:dyDescent="0.25">
      <c r="X815" s="426"/>
      <c r="Y815" s="426"/>
    </row>
    <row r="816" spans="24:25" x14ac:dyDescent="0.25">
      <c r="X816" s="426"/>
      <c r="Y816" s="426"/>
    </row>
    <row r="817" spans="24:25" x14ac:dyDescent="0.25">
      <c r="X817" s="426"/>
      <c r="Y817" s="426"/>
    </row>
    <row r="818" spans="24:25" x14ac:dyDescent="0.25">
      <c r="X818" s="426"/>
      <c r="Y818" s="426"/>
    </row>
    <row r="819" spans="24:25" x14ac:dyDescent="0.25">
      <c r="X819" s="426"/>
      <c r="Y819" s="426"/>
    </row>
    <row r="820" spans="24:25" x14ac:dyDescent="0.25">
      <c r="X820" s="426"/>
      <c r="Y820" s="426"/>
    </row>
    <row r="821" spans="24:25" x14ac:dyDescent="0.25">
      <c r="X821" s="426"/>
      <c r="Y821" s="426"/>
    </row>
    <row r="822" spans="24:25" x14ac:dyDescent="0.25">
      <c r="X822" s="426"/>
      <c r="Y822" s="426"/>
    </row>
    <row r="823" spans="24:25" x14ac:dyDescent="0.25">
      <c r="X823" s="426"/>
      <c r="Y823" s="426"/>
    </row>
    <row r="824" spans="24:25" x14ac:dyDescent="0.25">
      <c r="X824" s="426"/>
      <c r="Y824" s="426"/>
    </row>
    <row r="825" spans="24:25" x14ac:dyDescent="0.25">
      <c r="X825" s="426"/>
      <c r="Y825" s="426"/>
    </row>
    <row r="826" spans="24:25" x14ac:dyDescent="0.25">
      <c r="X826" s="426"/>
      <c r="Y826" s="426"/>
    </row>
    <row r="827" spans="24:25" x14ac:dyDescent="0.25">
      <c r="X827" s="426"/>
      <c r="Y827" s="426"/>
    </row>
    <row r="828" spans="24:25" x14ac:dyDescent="0.25">
      <c r="X828" s="426"/>
      <c r="Y828" s="426"/>
    </row>
    <row r="829" spans="24:25" x14ac:dyDescent="0.25">
      <c r="X829" s="426"/>
      <c r="Y829" s="426"/>
    </row>
    <row r="830" spans="24:25" x14ac:dyDescent="0.25">
      <c r="X830" s="426"/>
      <c r="Y830" s="426"/>
    </row>
    <row r="831" spans="24:25" x14ac:dyDescent="0.25">
      <c r="X831" s="426"/>
      <c r="Y831" s="426"/>
    </row>
    <row r="832" spans="24:25" x14ac:dyDescent="0.25">
      <c r="X832" s="426"/>
      <c r="Y832" s="426"/>
    </row>
    <row r="833" spans="24:25" x14ac:dyDescent="0.25">
      <c r="X833" s="426"/>
      <c r="Y833" s="426"/>
    </row>
    <row r="834" spans="24:25" x14ac:dyDescent="0.25">
      <c r="X834" s="426"/>
      <c r="Y834" s="426"/>
    </row>
    <row r="835" spans="24:25" x14ac:dyDescent="0.25">
      <c r="X835" s="426"/>
      <c r="Y835" s="426"/>
    </row>
    <row r="836" spans="24:25" x14ac:dyDescent="0.25">
      <c r="X836" s="426"/>
      <c r="Y836" s="426"/>
    </row>
    <row r="837" spans="24:25" x14ac:dyDescent="0.25">
      <c r="X837" s="426"/>
      <c r="Y837" s="426"/>
    </row>
    <row r="838" spans="24:25" x14ac:dyDescent="0.25">
      <c r="X838" s="426"/>
      <c r="Y838" s="426"/>
    </row>
    <row r="839" spans="24:25" x14ac:dyDescent="0.25">
      <c r="X839" s="426"/>
      <c r="Y839" s="426"/>
    </row>
    <row r="840" spans="24:25" x14ac:dyDescent="0.25">
      <c r="X840" s="426"/>
      <c r="Y840" s="426"/>
    </row>
    <row r="841" spans="24:25" x14ac:dyDescent="0.25">
      <c r="X841" s="426"/>
      <c r="Y841" s="426"/>
    </row>
    <row r="842" spans="24:25" x14ac:dyDescent="0.25">
      <c r="X842" s="426"/>
      <c r="Y842" s="426"/>
    </row>
    <row r="843" spans="24:25" x14ac:dyDescent="0.25">
      <c r="X843" s="426"/>
      <c r="Y843" s="426"/>
    </row>
    <row r="844" spans="24:25" x14ac:dyDescent="0.25">
      <c r="X844" s="426"/>
      <c r="Y844" s="426"/>
    </row>
    <row r="845" spans="24:25" x14ac:dyDescent="0.25">
      <c r="X845" s="426"/>
      <c r="Y845" s="426"/>
    </row>
    <row r="846" spans="24:25" x14ac:dyDescent="0.25">
      <c r="X846" s="426"/>
      <c r="Y846" s="426"/>
    </row>
    <row r="847" spans="24:25" x14ac:dyDescent="0.25">
      <c r="X847" s="426"/>
      <c r="Y847" s="426"/>
    </row>
    <row r="848" spans="24:25" x14ac:dyDescent="0.25">
      <c r="X848" s="426"/>
      <c r="Y848" s="426"/>
    </row>
    <row r="849" spans="24:25" x14ac:dyDescent="0.25">
      <c r="X849" s="426"/>
      <c r="Y849" s="426"/>
    </row>
    <row r="850" spans="24:25" x14ac:dyDescent="0.25">
      <c r="X850" s="426"/>
      <c r="Y850" s="426"/>
    </row>
    <row r="851" spans="24:25" x14ac:dyDescent="0.25">
      <c r="X851" s="426"/>
      <c r="Y851" s="426"/>
    </row>
    <row r="852" spans="24:25" x14ac:dyDescent="0.25">
      <c r="X852" s="426"/>
      <c r="Y852" s="426"/>
    </row>
    <row r="853" spans="24:25" x14ac:dyDescent="0.25">
      <c r="X853" s="426"/>
      <c r="Y853" s="426"/>
    </row>
    <row r="854" spans="24:25" x14ac:dyDescent="0.25">
      <c r="X854" s="426"/>
      <c r="Y854" s="426"/>
    </row>
    <row r="855" spans="24:25" x14ac:dyDescent="0.25">
      <c r="X855" s="426"/>
      <c r="Y855" s="426"/>
    </row>
    <row r="856" spans="24:25" x14ac:dyDescent="0.25">
      <c r="X856" s="426"/>
      <c r="Y856" s="426"/>
    </row>
    <row r="857" spans="24:25" x14ac:dyDescent="0.25">
      <c r="X857" s="426"/>
      <c r="Y857" s="426"/>
    </row>
    <row r="858" spans="24:25" x14ac:dyDescent="0.25">
      <c r="X858" s="426"/>
      <c r="Y858" s="426"/>
    </row>
    <row r="859" spans="24:25" x14ac:dyDescent="0.25">
      <c r="X859" s="426"/>
      <c r="Y859" s="426"/>
    </row>
    <row r="860" spans="24:25" x14ac:dyDescent="0.25">
      <c r="X860" s="426"/>
      <c r="Y860" s="426"/>
    </row>
    <row r="861" spans="24:25" x14ac:dyDescent="0.25">
      <c r="X861" s="426"/>
      <c r="Y861" s="426"/>
    </row>
    <row r="862" spans="24:25" x14ac:dyDescent="0.25">
      <c r="X862" s="426"/>
      <c r="Y862" s="426"/>
    </row>
    <row r="863" spans="24:25" x14ac:dyDescent="0.25">
      <c r="X863" s="426"/>
      <c r="Y863" s="426"/>
    </row>
    <row r="864" spans="24:25" x14ac:dyDescent="0.25">
      <c r="X864" s="426"/>
      <c r="Y864" s="426"/>
    </row>
    <row r="865" spans="24:25" x14ac:dyDescent="0.25">
      <c r="X865" s="426"/>
      <c r="Y865" s="426"/>
    </row>
    <row r="866" spans="24:25" x14ac:dyDescent="0.25">
      <c r="X866" s="426"/>
      <c r="Y866" s="426"/>
    </row>
    <row r="867" spans="24:25" x14ac:dyDescent="0.25">
      <c r="X867" s="426"/>
      <c r="Y867" s="426"/>
    </row>
    <row r="868" spans="24:25" x14ac:dyDescent="0.25">
      <c r="X868" s="426"/>
      <c r="Y868" s="426"/>
    </row>
    <row r="869" spans="24:25" x14ac:dyDescent="0.25">
      <c r="X869" s="426"/>
      <c r="Y869" s="426"/>
    </row>
    <row r="870" spans="24:25" x14ac:dyDescent="0.25">
      <c r="X870" s="426"/>
      <c r="Y870" s="426"/>
    </row>
    <row r="871" spans="24:25" x14ac:dyDescent="0.25">
      <c r="X871" s="426"/>
      <c r="Y871" s="426"/>
    </row>
    <row r="872" spans="24:25" x14ac:dyDescent="0.25">
      <c r="X872" s="426"/>
      <c r="Y872" s="426"/>
    </row>
    <row r="873" spans="24:25" x14ac:dyDescent="0.25">
      <c r="X873" s="426"/>
      <c r="Y873" s="426"/>
    </row>
    <row r="874" spans="24:25" x14ac:dyDescent="0.25">
      <c r="X874" s="426"/>
      <c r="Y874" s="426"/>
    </row>
    <row r="875" spans="24:25" x14ac:dyDescent="0.25">
      <c r="X875" s="426"/>
      <c r="Y875" s="426"/>
    </row>
    <row r="876" spans="24:25" x14ac:dyDescent="0.25">
      <c r="X876" s="426"/>
      <c r="Y876" s="426"/>
    </row>
    <row r="877" spans="24:25" x14ac:dyDescent="0.25">
      <c r="X877" s="426"/>
      <c r="Y877" s="426"/>
    </row>
    <row r="878" spans="24:25" x14ac:dyDescent="0.25">
      <c r="X878" s="426"/>
      <c r="Y878" s="426"/>
    </row>
    <row r="879" spans="24:25" x14ac:dyDescent="0.25">
      <c r="X879" s="426"/>
      <c r="Y879" s="426"/>
    </row>
    <row r="880" spans="24:25" x14ac:dyDescent="0.25">
      <c r="X880" s="426"/>
      <c r="Y880" s="426"/>
    </row>
    <row r="881" spans="24:25" x14ac:dyDescent="0.25">
      <c r="X881" s="426"/>
      <c r="Y881" s="426"/>
    </row>
    <row r="882" spans="24:25" x14ac:dyDescent="0.25">
      <c r="X882" s="426"/>
      <c r="Y882" s="426"/>
    </row>
    <row r="883" spans="24:25" x14ac:dyDescent="0.25">
      <c r="X883" s="426"/>
      <c r="Y883" s="426"/>
    </row>
    <row r="884" spans="24:25" x14ac:dyDescent="0.25">
      <c r="X884" s="426"/>
      <c r="Y884" s="426"/>
    </row>
    <row r="885" spans="24:25" x14ac:dyDescent="0.25">
      <c r="X885" s="426"/>
      <c r="Y885" s="426"/>
    </row>
    <row r="886" spans="24:25" x14ac:dyDescent="0.25">
      <c r="X886" s="426"/>
      <c r="Y886" s="426"/>
    </row>
    <row r="887" spans="24:25" x14ac:dyDescent="0.25">
      <c r="X887" s="426"/>
      <c r="Y887" s="426"/>
    </row>
    <row r="888" spans="24:25" x14ac:dyDescent="0.25">
      <c r="X888" s="426"/>
      <c r="Y888" s="426"/>
    </row>
    <row r="889" spans="24:25" x14ac:dyDescent="0.25">
      <c r="X889" s="426"/>
      <c r="Y889" s="426"/>
    </row>
    <row r="890" spans="24:25" x14ac:dyDescent="0.25">
      <c r="X890" s="426"/>
      <c r="Y890" s="426"/>
    </row>
    <row r="891" spans="24:25" x14ac:dyDescent="0.25">
      <c r="X891" s="426"/>
      <c r="Y891" s="426"/>
    </row>
    <row r="892" spans="24:25" x14ac:dyDescent="0.25">
      <c r="X892" s="426"/>
      <c r="Y892" s="426"/>
    </row>
    <row r="893" spans="24:25" x14ac:dyDescent="0.25">
      <c r="X893" s="426"/>
      <c r="Y893" s="426"/>
    </row>
    <row r="894" spans="24:25" x14ac:dyDescent="0.25">
      <c r="X894" s="426"/>
      <c r="Y894" s="426"/>
    </row>
    <row r="895" spans="24:25" x14ac:dyDescent="0.25">
      <c r="X895" s="426"/>
      <c r="Y895" s="426"/>
    </row>
    <row r="896" spans="24:25" x14ac:dyDescent="0.25">
      <c r="X896" s="426"/>
      <c r="Y896" s="426"/>
    </row>
    <row r="897" spans="24:25" x14ac:dyDescent="0.25">
      <c r="X897" s="426"/>
      <c r="Y897" s="426"/>
    </row>
    <row r="898" spans="24:25" x14ac:dyDescent="0.25">
      <c r="X898" s="426"/>
      <c r="Y898" s="426"/>
    </row>
    <row r="899" spans="24:25" x14ac:dyDescent="0.25">
      <c r="X899" s="426"/>
      <c r="Y899" s="426"/>
    </row>
    <row r="900" spans="24:25" x14ac:dyDescent="0.25">
      <c r="X900" s="426"/>
      <c r="Y900" s="426"/>
    </row>
    <row r="901" spans="24:25" x14ac:dyDescent="0.25">
      <c r="X901" s="426"/>
      <c r="Y901" s="426"/>
    </row>
    <row r="902" spans="24:25" x14ac:dyDescent="0.25">
      <c r="X902" s="426"/>
      <c r="Y902" s="426"/>
    </row>
    <row r="903" spans="24:25" x14ac:dyDescent="0.25">
      <c r="X903" s="426"/>
      <c r="Y903" s="426"/>
    </row>
    <row r="904" spans="24:25" x14ac:dyDescent="0.25">
      <c r="X904" s="426"/>
      <c r="Y904" s="426"/>
    </row>
    <row r="905" spans="24:25" x14ac:dyDescent="0.25">
      <c r="X905" s="426"/>
      <c r="Y905" s="426"/>
    </row>
    <row r="906" spans="24:25" x14ac:dyDescent="0.25">
      <c r="X906" s="426"/>
      <c r="Y906" s="426"/>
    </row>
    <row r="907" spans="24:25" x14ac:dyDescent="0.25">
      <c r="X907" s="426"/>
      <c r="Y907" s="426"/>
    </row>
    <row r="908" spans="24:25" x14ac:dyDescent="0.25">
      <c r="X908" s="426"/>
      <c r="Y908" s="426"/>
    </row>
    <row r="909" spans="24:25" x14ac:dyDescent="0.25">
      <c r="X909" s="426"/>
      <c r="Y909" s="426"/>
    </row>
    <row r="910" spans="24:25" x14ac:dyDescent="0.25">
      <c r="X910" s="426"/>
      <c r="Y910" s="426"/>
    </row>
    <row r="911" spans="24:25" x14ac:dyDescent="0.25">
      <c r="X911" s="426"/>
      <c r="Y911" s="426"/>
    </row>
    <row r="912" spans="24:25" x14ac:dyDescent="0.25">
      <c r="X912" s="426"/>
      <c r="Y912" s="426"/>
    </row>
    <row r="913" spans="24:25" x14ac:dyDescent="0.25">
      <c r="X913" s="426"/>
      <c r="Y913" s="426"/>
    </row>
    <row r="914" spans="24:25" x14ac:dyDescent="0.25">
      <c r="X914" s="426"/>
      <c r="Y914" s="426"/>
    </row>
    <row r="915" spans="24:25" x14ac:dyDescent="0.25">
      <c r="X915" s="426"/>
      <c r="Y915" s="426"/>
    </row>
    <row r="916" spans="24:25" x14ac:dyDescent="0.25">
      <c r="X916" s="426"/>
      <c r="Y916" s="426"/>
    </row>
    <row r="917" spans="24:25" x14ac:dyDescent="0.25">
      <c r="X917" s="426"/>
      <c r="Y917" s="426"/>
    </row>
    <row r="918" spans="24:25" x14ac:dyDescent="0.25">
      <c r="X918" s="426"/>
      <c r="Y918" s="426"/>
    </row>
    <row r="919" spans="24:25" x14ac:dyDescent="0.25">
      <c r="X919" s="426"/>
      <c r="Y919" s="426"/>
    </row>
    <row r="920" spans="24:25" x14ac:dyDescent="0.25">
      <c r="X920" s="426"/>
      <c r="Y920" s="426"/>
    </row>
    <row r="921" spans="24:25" x14ac:dyDescent="0.25">
      <c r="X921" s="426"/>
      <c r="Y921" s="426"/>
    </row>
    <row r="922" spans="24:25" x14ac:dyDescent="0.25">
      <c r="X922" s="426"/>
      <c r="Y922" s="426"/>
    </row>
    <row r="923" spans="24:25" x14ac:dyDescent="0.25">
      <c r="X923" s="426"/>
      <c r="Y923" s="426"/>
    </row>
    <row r="924" spans="24:25" x14ac:dyDescent="0.25">
      <c r="X924" s="426"/>
      <c r="Y924" s="426"/>
    </row>
    <row r="925" spans="24:25" x14ac:dyDescent="0.25">
      <c r="X925" s="426"/>
      <c r="Y925" s="426"/>
    </row>
    <row r="926" spans="24:25" x14ac:dyDescent="0.25">
      <c r="X926" s="426"/>
      <c r="Y926" s="426"/>
    </row>
    <row r="927" spans="24:25" x14ac:dyDescent="0.25">
      <c r="X927" s="426"/>
      <c r="Y927" s="426"/>
    </row>
    <row r="928" spans="24:25" x14ac:dyDescent="0.25">
      <c r="X928" s="426"/>
      <c r="Y928" s="426"/>
    </row>
    <row r="929" spans="24:25" x14ac:dyDescent="0.25">
      <c r="X929" s="426"/>
      <c r="Y929" s="426"/>
    </row>
    <row r="930" spans="24:25" x14ac:dyDescent="0.25">
      <c r="X930" s="426"/>
      <c r="Y930" s="426"/>
    </row>
    <row r="931" spans="24:25" x14ac:dyDescent="0.25">
      <c r="X931" s="426"/>
      <c r="Y931" s="426"/>
    </row>
    <row r="932" spans="24:25" x14ac:dyDescent="0.25">
      <c r="X932" s="426"/>
      <c r="Y932" s="426"/>
    </row>
    <row r="933" spans="24:25" x14ac:dyDescent="0.25">
      <c r="X933" s="426"/>
      <c r="Y933" s="426"/>
    </row>
    <row r="934" spans="24:25" x14ac:dyDescent="0.25">
      <c r="X934" s="426"/>
      <c r="Y934" s="426"/>
    </row>
    <row r="935" spans="24:25" x14ac:dyDescent="0.25">
      <c r="X935" s="426"/>
      <c r="Y935" s="426"/>
    </row>
    <row r="936" spans="24:25" x14ac:dyDescent="0.25">
      <c r="X936" s="426"/>
      <c r="Y936" s="426"/>
    </row>
    <row r="937" spans="24:25" x14ac:dyDescent="0.25">
      <c r="X937" s="426"/>
      <c r="Y937" s="426"/>
    </row>
    <row r="938" spans="24:25" x14ac:dyDescent="0.25">
      <c r="X938" s="426"/>
      <c r="Y938" s="426"/>
    </row>
    <row r="939" spans="24:25" x14ac:dyDescent="0.25">
      <c r="X939" s="426"/>
      <c r="Y939" s="426"/>
    </row>
    <row r="940" spans="24:25" x14ac:dyDescent="0.25">
      <c r="X940" s="426"/>
      <c r="Y940" s="426"/>
    </row>
    <row r="941" spans="24:25" x14ac:dyDescent="0.25">
      <c r="X941" s="426"/>
      <c r="Y941" s="426"/>
    </row>
    <row r="942" spans="24:25" x14ac:dyDescent="0.25">
      <c r="X942" s="426"/>
      <c r="Y942" s="426"/>
    </row>
    <row r="943" spans="24:25" x14ac:dyDescent="0.25">
      <c r="X943" s="426"/>
      <c r="Y943" s="426"/>
    </row>
    <row r="944" spans="24:25" x14ac:dyDescent="0.25">
      <c r="X944" s="426"/>
      <c r="Y944" s="426"/>
    </row>
    <row r="945" spans="24:25" x14ac:dyDescent="0.25">
      <c r="X945" s="426"/>
      <c r="Y945" s="426"/>
    </row>
    <row r="946" spans="24:25" x14ac:dyDescent="0.25">
      <c r="X946" s="426"/>
      <c r="Y946" s="426"/>
    </row>
    <row r="947" spans="24:25" x14ac:dyDescent="0.25">
      <c r="X947" s="426"/>
      <c r="Y947" s="426"/>
    </row>
    <row r="948" spans="24:25" x14ac:dyDescent="0.25">
      <c r="X948" s="426"/>
      <c r="Y948" s="426"/>
    </row>
    <row r="949" spans="24:25" x14ac:dyDescent="0.25">
      <c r="X949" s="426"/>
      <c r="Y949" s="426"/>
    </row>
    <row r="950" spans="24:25" x14ac:dyDescent="0.25">
      <c r="X950" s="426"/>
      <c r="Y950" s="426"/>
    </row>
    <row r="951" spans="24:25" x14ac:dyDescent="0.25">
      <c r="X951" s="426"/>
      <c r="Y951" s="426"/>
    </row>
    <row r="952" spans="24:25" x14ac:dyDescent="0.25">
      <c r="X952" s="426"/>
      <c r="Y952" s="426"/>
    </row>
    <row r="953" spans="24:25" x14ac:dyDescent="0.25">
      <c r="X953" s="426"/>
      <c r="Y953" s="426"/>
    </row>
    <row r="954" spans="24:25" x14ac:dyDescent="0.25">
      <c r="X954" s="426"/>
      <c r="Y954" s="426"/>
    </row>
    <row r="955" spans="24:25" x14ac:dyDescent="0.25">
      <c r="X955" s="426"/>
      <c r="Y955" s="426"/>
    </row>
    <row r="956" spans="24:25" x14ac:dyDescent="0.25">
      <c r="X956" s="426"/>
      <c r="Y956" s="426"/>
    </row>
    <row r="957" spans="24:25" x14ac:dyDescent="0.25">
      <c r="X957" s="426"/>
      <c r="Y957" s="426"/>
    </row>
    <row r="958" spans="24:25" x14ac:dyDescent="0.25">
      <c r="X958" s="426"/>
      <c r="Y958" s="426"/>
    </row>
    <row r="959" spans="24:25" x14ac:dyDescent="0.25">
      <c r="X959" s="426"/>
      <c r="Y959" s="426"/>
    </row>
    <row r="960" spans="24:25" x14ac:dyDescent="0.25">
      <c r="X960" s="426"/>
      <c r="Y960" s="426"/>
    </row>
    <row r="961" spans="24:25" x14ac:dyDescent="0.25">
      <c r="X961" s="426"/>
      <c r="Y961" s="426"/>
    </row>
    <row r="962" spans="24:25" x14ac:dyDescent="0.25">
      <c r="X962" s="426"/>
      <c r="Y962" s="426"/>
    </row>
    <row r="963" spans="24:25" x14ac:dyDescent="0.25">
      <c r="X963" s="426"/>
      <c r="Y963" s="426"/>
    </row>
    <row r="964" spans="24:25" x14ac:dyDescent="0.25">
      <c r="X964" s="426"/>
      <c r="Y964" s="426"/>
    </row>
    <row r="965" spans="24:25" x14ac:dyDescent="0.25">
      <c r="X965" s="426"/>
      <c r="Y965" s="426"/>
    </row>
    <row r="966" spans="24:25" x14ac:dyDescent="0.25">
      <c r="X966" s="426"/>
      <c r="Y966" s="426"/>
    </row>
    <row r="967" spans="24:25" x14ac:dyDescent="0.25">
      <c r="X967" s="426"/>
      <c r="Y967" s="426"/>
    </row>
    <row r="968" spans="24:25" x14ac:dyDescent="0.25">
      <c r="X968" s="426"/>
      <c r="Y968" s="426"/>
    </row>
    <row r="969" spans="24:25" x14ac:dyDescent="0.25">
      <c r="X969" s="426"/>
      <c r="Y969" s="426"/>
    </row>
    <row r="970" spans="24:25" x14ac:dyDescent="0.25">
      <c r="X970" s="426"/>
      <c r="Y970" s="426"/>
    </row>
    <row r="971" spans="24:25" x14ac:dyDescent="0.25">
      <c r="X971" s="426"/>
      <c r="Y971" s="426"/>
    </row>
    <row r="972" spans="24:25" x14ac:dyDescent="0.25">
      <c r="X972" s="426"/>
      <c r="Y972" s="426"/>
    </row>
    <row r="973" spans="24:25" x14ac:dyDescent="0.25">
      <c r="X973" s="426"/>
      <c r="Y973" s="426"/>
    </row>
    <row r="974" spans="24:25" x14ac:dyDescent="0.25">
      <c r="X974" s="426"/>
      <c r="Y974" s="426"/>
    </row>
    <row r="975" spans="24:25" x14ac:dyDescent="0.25">
      <c r="X975" s="426"/>
      <c r="Y975" s="426"/>
    </row>
    <row r="976" spans="24:25" x14ac:dyDescent="0.25">
      <c r="X976" s="426"/>
      <c r="Y976" s="426"/>
    </row>
    <row r="977" spans="24:25" x14ac:dyDescent="0.25">
      <c r="X977" s="426"/>
      <c r="Y977" s="426"/>
    </row>
    <row r="978" spans="24:25" x14ac:dyDescent="0.25">
      <c r="X978" s="426"/>
      <c r="Y978" s="426"/>
    </row>
    <row r="979" spans="24:25" x14ac:dyDescent="0.25">
      <c r="X979" s="426"/>
      <c r="Y979" s="426"/>
    </row>
    <row r="980" spans="24:25" x14ac:dyDescent="0.25">
      <c r="X980" s="426"/>
      <c r="Y980" s="426"/>
    </row>
    <row r="981" spans="24:25" x14ac:dyDescent="0.25">
      <c r="X981" s="426"/>
      <c r="Y981" s="426"/>
    </row>
    <row r="982" spans="24:25" x14ac:dyDescent="0.25">
      <c r="X982" s="426"/>
      <c r="Y982" s="426"/>
    </row>
    <row r="983" spans="24:25" x14ac:dyDescent="0.25">
      <c r="X983" s="426"/>
      <c r="Y983" s="426"/>
    </row>
    <row r="984" spans="24:25" x14ac:dyDescent="0.25">
      <c r="X984" s="426"/>
      <c r="Y984" s="426"/>
    </row>
    <row r="985" spans="24:25" x14ac:dyDescent="0.25">
      <c r="X985" s="426"/>
      <c r="Y985" s="426"/>
    </row>
    <row r="986" spans="24:25" x14ac:dyDescent="0.25">
      <c r="X986" s="426"/>
      <c r="Y986" s="426"/>
    </row>
    <row r="987" spans="24:25" x14ac:dyDescent="0.25">
      <c r="X987" s="426"/>
      <c r="Y987" s="426"/>
    </row>
    <row r="988" spans="24:25" x14ac:dyDescent="0.25">
      <c r="X988" s="426"/>
      <c r="Y988" s="426"/>
    </row>
    <row r="989" spans="24:25" x14ac:dyDescent="0.25">
      <c r="X989" s="426"/>
      <c r="Y989" s="426"/>
    </row>
    <row r="990" spans="24:25" x14ac:dyDescent="0.25">
      <c r="X990" s="426"/>
      <c r="Y990" s="426"/>
    </row>
    <row r="991" spans="24:25" x14ac:dyDescent="0.25">
      <c r="X991" s="426"/>
      <c r="Y991" s="426"/>
    </row>
    <row r="992" spans="24:25" x14ac:dyDescent="0.25">
      <c r="X992" s="426"/>
      <c r="Y992" s="426"/>
    </row>
    <row r="993" spans="24:25" x14ac:dyDescent="0.25">
      <c r="X993" s="426"/>
      <c r="Y993" s="426"/>
    </row>
    <row r="994" spans="24:25" x14ac:dyDescent="0.25">
      <c r="X994" s="426"/>
      <c r="Y994" s="426"/>
    </row>
    <row r="995" spans="24:25" x14ac:dyDescent="0.25">
      <c r="X995" s="426"/>
      <c r="Y995" s="426"/>
    </row>
    <row r="996" spans="24:25" x14ac:dyDescent="0.25">
      <c r="X996" s="426"/>
      <c r="Y996" s="426"/>
    </row>
    <row r="997" spans="24:25" x14ac:dyDescent="0.25">
      <c r="X997" s="426"/>
      <c r="Y997" s="426"/>
    </row>
    <row r="998" spans="24:25" x14ac:dyDescent="0.25">
      <c r="X998" s="426"/>
      <c r="Y998" s="426"/>
    </row>
    <row r="999" spans="24:25" x14ac:dyDescent="0.25">
      <c r="X999" s="426"/>
      <c r="Y999" s="426"/>
    </row>
    <row r="1000" spans="24:25" x14ac:dyDescent="0.25">
      <c r="X1000" s="426"/>
      <c r="Y1000" s="426"/>
    </row>
    <row r="1001" spans="24:25" x14ac:dyDescent="0.25">
      <c r="X1001" s="426"/>
      <c r="Y1001" s="426"/>
    </row>
    <row r="1002" spans="24:25" x14ac:dyDescent="0.25">
      <c r="X1002" s="426"/>
      <c r="Y1002" s="426"/>
    </row>
    <row r="1003" spans="24:25" x14ac:dyDescent="0.25">
      <c r="X1003" s="426"/>
      <c r="Y1003" s="426"/>
    </row>
    <row r="1004" spans="24:25" x14ac:dyDescent="0.25">
      <c r="X1004" s="426"/>
      <c r="Y1004" s="426"/>
    </row>
    <row r="1005" spans="24:25" x14ac:dyDescent="0.25">
      <c r="X1005" s="426"/>
      <c r="Y1005" s="426"/>
    </row>
    <row r="1006" spans="24:25" x14ac:dyDescent="0.25">
      <c r="X1006" s="426"/>
      <c r="Y1006" s="426"/>
    </row>
    <row r="1007" spans="24:25" x14ac:dyDescent="0.25">
      <c r="X1007" s="426"/>
      <c r="Y1007" s="426"/>
    </row>
    <row r="1008" spans="24:25" x14ac:dyDescent="0.25">
      <c r="X1008" s="426"/>
      <c r="Y1008" s="426"/>
    </row>
    <row r="1009" spans="24:25" x14ac:dyDescent="0.25">
      <c r="X1009" s="426"/>
      <c r="Y1009" s="426"/>
    </row>
    <row r="1010" spans="24:25" x14ac:dyDescent="0.25">
      <c r="X1010" s="426"/>
      <c r="Y1010" s="426"/>
    </row>
    <row r="1011" spans="24:25" x14ac:dyDescent="0.25">
      <c r="X1011" s="426"/>
      <c r="Y1011" s="426"/>
    </row>
    <row r="1012" spans="24:25" x14ac:dyDescent="0.25">
      <c r="X1012" s="426"/>
      <c r="Y1012" s="426"/>
    </row>
    <row r="1013" spans="24:25" x14ac:dyDescent="0.25">
      <c r="X1013" s="426"/>
      <c r="Y1013" s="426"/>
    </row>
    <row r="1014" spans="24:25" x14ac:dyDescent="0.25">
      <c r="X1014" s="426"/>
      <c r="Y1014" s="426"/>
    </row>
    <row r="1015" spans="24:25" x14ac:dyDescent="0.25">
      <c r="X1015" s="426"/>
      <c r="Y1015" s="426"/>
    </row>
    <row r="1016" spans="24:25" x14ac:dyDescent="0.25">
      <c r="X1016" s="426"/>
      <c r="Y1016" s="426"/>
    </row>
    <row r="1017" spans="24:25" x14ac:dyDescent="0.25">
      <c r="X1017" s="426"/>
      <c r="Y1017" s="426"/>
    </row>
    <row r="1018" spans="24:25" x14ac:dyDescent="0.25">
      <c r="X1018" s="426"/>
      <c r="Y1018" s="426"/>
    </row>
    <row r="1019" spans="24:25" x14ac:dyDescent="0.25">
      <c r="X1019" s="426"/>
      <c r="Y1019" s="426"/>
    </row>
    <row r="1020" spans="24:25" x14ac:dyDescent="0.25">
      <c r="X1020" s="426"/>
      <c r="Y1020" s="426"/>
    </row>
    <row r="1021" spans="24:25" x14ac:dyDescent="0.25">
      <c r="X1021" s="426"/>
      <c r="Y1021" s="426"/>
    </row>
    <row r="1022" spans="24:25" x14ac:dyDescent="0.25">
      <c r="X1022" s="426"/>
      <c r="Y1022" s="426"/>
    </row>
    <row r="1023" spans="24:25" x14ac:dyDescent="0.25">
      <c r="X1023" s="426"/>
      <c r="Y1023" s="426"/>
    </row>
    <row r="1024" spans="24:25" x14ac:dyDescent="0.25">
      <c r="X1024" s="426"/>
      <c r="Y1024" s="426"/>
    </row>
    <row r="1025" spans="24:25" x14ac:dyDescent="0.25">
      <c r="X1025" s="426"/>
      <c r="Y1025" s="426"/>
    </row>
    <row r="1026" spans="24:25" x14ac:dyDescent="0.25">
      <c r="X1026" s="426"/>
      <c r="Y1026" s="426"/>
    </row>
    <row r="1027" spans="24:25" x14ac:dyDescent="0.25">
      <c r="X1027" s="426"/>
      <c r="Y1027" s="426"/>
    </row>
    <row r="1028" spans="24:25" x14ac:dyDescent="0.25">
      <c r="X1028" s="426"/>
      <c r="Y1028" s="426"/>
    </row>
    <row r="1029" spans="24:25" x14ac:dyDescent="0.25">
      <c r="X1029" s="426"/>
      <c r="Y1029" s="426"/>
    </row>
    <row r="1030" spans="24:25" x14ac:dyDescent="0.25">
      <c r="X1030" s="426"/>
      <c r="Y1030" s="426"/>
    </row>
    <row r="1031" spans="24:25" x14ac:dyDescent="0.25">
      <c r="X1031" s="426"/>
      <c r="Y1031" s="426"/>
    </row>
    <row r="1032" spans="24:25" x14ac:dyDescent="0.25">
      <c r="X1032" s="426"/>
      <c r="Y1032" s="426"/>
    </row>
    <row r="1033" spans="24:25" x14ac:dyDescent="0.25">
      <c r="X1033" s="426"/>
      <c r="Y1033" s="426"/>
    </row>
    <row r="1034" spans="24:25" x14ac:dyDescent="0.25">
      <c r="X1034" s="426"/>
      <c r="Y1034" s="426"/>
    </row>
    <row r="1035" spans="24:25" x14ac:dyDescent="0.25">
      <c r="X1035" s="426"/>
      <c r="Y1035" s="426"/>
    </row>
    <row r="1036" spans="24:25" x14ac:dyDescent="0.25">
      <c r="X1036" s="426"/>
      <c r="Y1036" s="426"/>
    </row>
    <row r="1037" spans="24:25" x14ac:dyDescent="0.25">
      <c r="X1037" s="426"/>
      <c r="Y1037" s="426"/>
    </row>
    <row r="1038" spans="24:25" x14ac:dyDescent="0.25">
      <c r="X1038" s="426"/>
      <c r="Y1038" s="426"/>
    </row>
    <row r="1039" spans="24:25" x14ac:dyDescent="0.25">
      <c r="X1039" s="426"/>
      <c r="Y1039" s="426"/>
    </row>
    <row r="1040" spans="24:25" x14ac:dyDescent="0.25">
      <c r="X1040" s="426"/>
      <c r="Y1040" s="426"/>
    </row>
    <row r="1041" spans="24:25" x14ac:dyDescent="0.25">
      <c r="X1041" s="426"/>
      <c r="Y1041" s="426"/>
    </row>
    <row r="1042" spans="24:25" x14ac:dyDescent="0.25">
      <c r="X1042" s="426"/>
      <c r="Y1042" s="426"/>
    </row>
    <row r="1043" spans="24:25" x14ac:dyDescent="0.25">
      <c r="X1043" s="426"/>
      <c r="Y1043" s="426"/>
    </row>
    <row r="1044" spans="24:25" x14ac:dyDescent="0.25">
      <c r="X1044" s="426"/>
      <c r="Y1044" s="426"/>
    </row>
    <row r="1045" spans="24:25" x14ac:dyDescent="0.25">
      <c r="X1045" s="426"/>
      <c r="Y1045" s="426"/>
    </row>
    <row r="1046" spans="24:25" x14ac:dyDescent="0.25">
      <c r="X1046" s="426"/>
      <c r="Y1046" s="426"/>
    </row>
    <row r="1047" spans="24:25" x14ac:dyDescent="0.25">
      <c r="X1047" s="426"/>
      <c r="Y1047" s="426"/>
    </row>
    <row r="1048" spans="24:25" x14ac:dyDescent="0.25">
      <c r="X1048" s="426"/>
      <c r="Y1048" s="426"/>
    </row>
    <row r="1049" spans="24:25" x14ac:dyDescent="0.25">
      <c r="X1049" s="426"/>
      <c r="Y1049" s="426"/>
    </row>
    <row r="1050" spans="24:25" x14ac:dyDescent="0.25">
      <c r="X1050" s="426"/>
      <c r="Y1050" s="426"/>
    </row>
    <row r="1051" spans="24:25" x14ac:dyDescent="0.25">
      <c r="X1051" s="426"/>
      <c r="Y1051" s="426"/>
    </row>
    <row r="1052" spans="24:25" x14ac:dyDescent="0.25">
      <c r="X1052" s="426"/>
      <c r="Y1052" s="426"/>
    </row>
    <row r="1053" spans="24:25" x14ac:dyDescent="0.25">
      <c r="X1053" s="426"/>
      <c r="Y1053" s="426"/>
    </row>
    <row r="1054" spans="24:25" x14ac:dyDescent="0.25">
      <c r="X1054" s="426"/>
      <c r="Y1054" s="426"/>
    </row>
    <row r="1055" spans="24:25" x14ac:dyDescent="0.25">
      <c r="X1055" s="426"/>
      <c r="Y1055" s="426"/>
    </row>
    <row r="1056" spans="24:25" x14ac:dyDescent="0.25">
      <c r="X1056" s="426"/>
      <c r="Y1056" s="426"/>
    </row>
    <row r="1057" spans="24:25" x14ac:dyDescent="0.25">
      <c r="X1057" s="426"/>
      <c r="Y1057" s="426"/>
    </row>
    <row r="1058" spans="24:25" x14ac:dyDescent="0.25">
      <c r="X1058" s="426"/>
      <c r="Y1058" s="426"/>
    </row>
    <row r="1059" spans="24:25" x14ac:dyDescent="0.25">
      <c r="X1059" s="426"/>
      <c r="Y1059" s="426"/>
    </row>
    <row r="1060" spans="24:25" x14ac:dyDescent="0.25">
      <c r="X1060" s="426"/>
      <c r="Y1060" s="426"/>
    </row>
    <row r="1061" spans="24:25" x14ac:dyDescent="0.25">
      <c r="X1061" s="426"/>
      <c r="Y1061" s="426"/>
    </row>
    <row r="1062" spans="24:25" x14ac:dyDescent="0.25">
      <c r="X1062" s="426"/>
      <c r="Y1062" s="426"/>
    </row>
    <row r="1063" spans="24:25" x14ac:dyDescent="0.25">
      <c r="X1063" s="426"/>
      <c r="Y1063" s="426"/>
    </row>
    <row r="1064" spans="24:25" x14ac:dyDescent="0.25">
      <c r="X1064" s="426"/>
      <c r="Y1064" s="426"/>
    </row>
    <row r="1065" spans="24:25" x14ac:dyDescent="0.25">
      <c r="X1065" s="426"/>
      <c r="Y1065" s="426"/>
    </row>
    <row r="1066" spans="24:25" x14ac:dyDescent="0.25">
      <c r="X1066" s="426"/>
      <c r="Y1066" s="426"/>
    </row>
    <row r="1067" spans="24:25" x14ac:dyDescent="0.25">
      <c r="X1067" s="426"/>
      <c r="Y1067" s="426"/>
    </row>
    <row r="1068" spans="24:25" x14ac:dyDescent="0.25">
      <c r="X1068" s="426"/>
      <c r="Y1068" s="426"/>
    </row>
    <row r="1069" spans="24:25" x14ac:dyDescent="0.25">
      <c r="X1069" s="426"/>
      <c r="Y1069" s="426"/>
    </row>
    <row r="1070" spans="24:25" x14ac:dyDescent="0.25">
      <c r="X1070" s="426"/>
      <c r="Y1070" s="426"/>
    </row>
    <row r="1071" spans="24:25" x14ac:dyDescent="0.25">
      <c r="X1071" s="426"/>
      <c r="Y1071" s="426"/>
    </row>
    <row r="1072" spans="24:25" x14ac:dyDescent="0.25">
      <c r="X1072" s="426"/>
      <c r="Y1072" s="426"/>
    </row>
    <row r="1073" spans="24:25" x14ac:dyDescent="0.25">
      <c r="X1073" s="426"/>
      <c r="Y1073" s="426"/>
    </row>
    <row r="1074" spans="24:25" x14ac:dyDescent="0.25">
      <c r="X1074" s="426"/>
      <c r="Y1074" s="426"/>
    </row>
    <row r="1075" spans="24:25" x14ac:dyDescent="0.25">
      <c r="X1075" s="426"/>
      <c r="Y1075" s="426"/>
    </row>
    <row r="1076" spans="24:25" x14ac:dyDescent="0.25">
      <c r="X1076" s="426"/>
      <c r="Y1076" s="426"/>
    </row>
    <row r="1077" spans="24:25" x14ac:dyDescent="0.25">
      <c r="X1077" s="426"/>
      <c r="Y1077" s="426"/>
    </row>
    <row r="1078" spans="24:25" x14ac:dyDescent="0.25">
      <c r="X1078" s="426"/>
      <c r="Y1078" s="426"/>
    </row>
    <row r="1079" spans="24:25" x14ac:dyDescent="0.25">
      <c r="X1079" s="426"/>
      <c r="Y1079" s="426"/>
    </row>
    <row r="1080" spans="24:25" x14ac:dyDescent="0.25">
      <c r="X1080" s="426"/>
      <c r="Y1080" s="426"/>
    </row>
    <row r="1081" spans="24:25" x14ac:dyDescent="0.25">
      <c r="X1081" s="426"/>
      <c r="Y1081" s="426"/>
    </row>
    <row r="1082" spans="24:25" x14ac:dyDescent="0.25">
      <c r="X1082" s="426"/>
      <c r="Y1082" s="426"/>
    </row>
    <row r="1083" spans="24:25" x14ac:dyDescent="0.25">
      <c r="X1083" s="426"/>
      <c r="Y1083" s="426"/>
    </row>
    <row r="1084" spans="24:25" x14ac:dyDescent="0.25">
      <c r="X1084" s="426"/>
      <c r="Y1084" s="426"/>
    </row>
    <row r="1085" spans="24:25" x14ac:dyDescent="0.25">
      <c r="X1085" s="426"/>
      <c r="Y1085" s="426"/>
    </row>
    <row r="1086" spans="24:25" x14ac:dyDescent="0.25">
      <c r="X1086" s="426"/>
      <c r="Y1086" s="426"/>
    </row>
    <row r="1087" spans="24:25" x14ac:dyDescent="0.25">
      <c r="X1087" s="426"/>
      <c r="Y1087" s="426"/>
    </row>
    <row r="1088" spans="24:25" x14ac:dyDescent="0.25">
      <c r="X1088" s="426"/>
      <c r="Y1088" s="426"/>
    </row>
    <row r="1089" spans="24:25" x14ac:dyDescent="0.25">
      <c r="X1089" s="426"/>
      <c r="Y1089" s="426"/>
    </row>
    <row r="1090" spans="24:25" x14ac:dyDescent="0.25">
      <c r="X1090" s="426"/>
      <c r="Y1090" s="426"/>
    </row>
    <row r="1091" spans="24:25" x14ac:dyDescent="0.25">
      <c r="X1091" s="426"/>
      <c r="Y1091" s="426"/>
    </row>
    <row r="1092" spans="24:25" x14ac:dyDescent="0.25">
      <c r="X1092" s="426"/>
      <c r="Y1092" s="426"/>
    </row>
    <row r="1093" spans="24:25" x14ac:dyDescent="0.25">
      <c r="X1093" s="426"/>
      <c r="Y1093" s="426"/>
    </row>
    <row r="1094" spans="24:25" x14ac:dyDescent="0.25">
      <c r="X1094" s="426"/>
      <c r="Y1094" s="426"/>
    </row>
    <row r="1095" spans="24:25" x14ac:dyDescent="0.25">
      <c r="X1095" s="426"/>
      <c r="Y1095" s="426"/>
    </row>
    <row r="1096" spans="24:25" x14ac:dyDescent="0.25">
      <c r="X1096" s="426"/>
      <c r="Y1096" s="426"/>
    </row>
    <row r="1097" spans="24:25" x14ac:dyDescent="0.25">
      <c r="X1097" s="426"/>
      <c r="Y1097" s="426"/>
    </row>
    <row r="1098" spans="24:25" x14ac:dyDescent="0.25">
      <c r="X1098" s="426"/>
      <c r="Y1098" s="426"/>
    </row>
    <row r="1099" spans="24:25" x14ac:dyDescent="0.25">
      <c r="X1099" s="426"/>
      <c r="Y1099" s="426"/>
    </row>
    <row r="1100" spans="24:25" x14ac:dyDescent="0.25">
      <c r="X1100" s="426"/>
      <c r="Y1100" s="426"/>
    </row>
    <row r="1101" spans="24:25" x14ac:dyDescent="0.25">
      <c r="X1101" s="426"/>
      <c r="Y1101" s="426"/>
    </row>
    <row r="1102" spans="24:25" x14ac:dyDescent="0.25">
      <c r="X1102" s="426"/>
      <c r="Y1102" s="426"/>
    </row>
    <row r="1103" spans="24:25" x14ac:dyDescent="0.25">
      <c r="X1103" s="426"/>
      <c r="Y1103" s="426"/>
    </row>
    <row r="1104" spans="24:25" x14ac:dyDescent="0.25">
      <c r="X1104" s="426"/>
      <c r="Y1104" s="426"/>
    </row>
    <row r="1105" spans="24:25" x14ac:dyDescent="0.25">
      <c r="X1105" s="426"/>
      <c r="Y1105" s="426"/>
    </row>
    <row r="1106" spans="24:25" x14ac:dyDescent="0.25">
      <c r="X1106" s="426"/>
      <c r="Y1106" s="426"/>
    </row>
    <row r="1107" spans="24:25" x14ac:dyDescent="0.25">
      <c r="X1107" s="426"/>
      <c r="Y1107" s="426"/>
    </row>
    <row r="1108" spans="24:25" x14ac:dyDescent="0.25">
      <c r="X1108" s="426"/>
      <c r="Y1108" s="426"/>
    </row>
    <row r="1109" spans="24:25" x14ac:dyDescent="0.25">
      <c r="X1109" s="426"/>
      <c r="Y1109" s="426"/>
    </row>
    <row r="1110" spans="24:25" x14ac:dyDescent="0.25">
      <c r="X1110" s="426"/>
      <c r="Y1110" s="426"/>
    </row>
    <row r="1111" spans="24:25" x14ac:dyDescent="0.25">
      <c r="X1111" s="426"/>
      <c r="Y1111" s="426"/>
    </row>
    <row r="1112" spans="24:25" x14ac:dyDescent="0.25">
      <c r="X1112" s="426"/>
      <c r="Y1112" s="426"/>
    </row>
    <row r="1113" spans="24:25" x14ac:dyDescent="0.25">
      <c r="X1113" s="426"/>
      <c r="Y1113" s="426"/>
    </row>
    <row r="1114" spans="24:25" x14ac:dyDescent="0.25">
      <c r="X1114" s="426"/>
      <c r="Y1114" s="426"/>
    </row>
    <row r="1115" spans="24:25" x14ac:dyDescent="0.25">
      <c r="X1115" s="426"/>
      <c r="Y1115" s="426"/>
    </row>
    <row r="1116" spans="24:25" x14ac:dyDescent="0.25">
      <c r="X1116" s="426"/>
      <c r="Y1116" s="426"/>
    </row>
    <row r="1117" spans="24:25" x14ac:dyDescent="0.25">
      <c r="X1117" s="426"/>
      <c r="Y1117" s="426"/>
    </row>
    <row r="1118" spans="24:25" x14ac:dyDescent="0.25">
      <c r="X1118" s="426"/>
      <c r="Y1118" s="426"/>
    </row>
    <row r="1119" spans="24:25" x14ac:dyDescent="0.25">
      <c r="X1119" s="426"/>
      <c r="Y1119" s="426"/>
    </row>
    <row r="1120" spans="24:25" x14ac:dyDescent="0.25">
      <c r="X1120" s="426"/>
      <c r="Y1120" s="426"/>
    </row>
    <row r="1121" spans="24:25" x14ac:dyDescent="0.25">
      <c r="X1121" s="426"/>
      <c r="Y1121" s="426"/>
    </row>
    <row r="1122" spans="24:25" x14ac:dyDescent="0.25">
      <c r="X1122" s="426"/>
      <c r="Y1122" s="426"/>
    </row>
    <row r="1123" spans="24:25" x14ac:dyDescent="0.25">
      <c r="X1123" s="426"/>
      <c r="Y1123" s="426"/>
    </row>
    <row r="1124" spans="24:25" x14ac:dyDescent="0.25">
      <c r="X1124" s="426"/>
      <c r="Y1124" s="426"/>
    </row>
    <row r="1125" spans="24:25" x14ac:dyDescent="0.25">
      <c r="X1125" s="426"/>
      <c r="Y1125" s="426"/>
    </row>
    <row r="1126" spans="24:25" x14ac:dyDescent="0.25">
      <c r="X1126" s="426"/>
      <c r="Y1126" s="426"/>
    </row>
    <row r="1127" spans="24:25" x14ac:dyDescent="0.25">
      <c r="X1127" s="426"/>
      <c r="Y1127" s="426"/>
    </row>
    <row r="1128" spans="24:25" x14ac:dyDescent="0.25">
      <c r="X1128" s="426"/>
      <c r="Y1128" s="426"/>
    </row>
    <row r="1129" spans="24:25" x14ac:dyDescent="0.25">
      <c r="X1129" s="426"/>
      <c r="Y1129" s="426"/>
    </row>
    <row r="1130" spans="24:25" x14ac:dyDescent="0.25">
      <c r="X1130" s="426"/>
      <c r="Y1130" s="426"/>
    </row>
    <row r="1131" spans="24:25" x14ac:dyDescent="0.25">
      <c r="X1131" s="426"/>
      <c r="Y1131" s="426"/>
    </row>
    <row r="1132" spans="24:25" x14ac:dyDescent="0.25">
      <c r="X1132" s="426"/>
      <c r="Y1132" s="426"/>
    </row>
    <row r="1133" spans="24:25" x14ac:dyDescent="0.25">
      <c r="X1133" s="426"/>
      <c r="Y1133" s="426"/>
    </row>
    <row r="1134" spans="24:25" x14ac:dyDescent="0.25">
      <c r="X1134" s="426"/>
      <c r="Y1134" s="426"/>
    </row>
    <row r="1135" spans="24:25" x14ac:dyDescent="0.25">
      <c r="X1135" s="426"/>
      <c r="Y1135" s="426"/>
    </row>
    <row r="1136" spans="24:25" x14ac:dyDescent="0.25">
      <c r="X1136" s="426"/>
      <c r="Y1136" s="426"/>
    </row>
    <row r="1137" spans="24:25" x14ac:dyDescent="0.25">
      <c r="X1137" s="426"/>
      <c r="Y1137" s="426"/>
    </row>
    <row r="1138" spans="24:25" x14ac:dyDescent="0.25">
      <c r="X1138" s="426"/>
      <c r="Y1138" s="426"/>
    </row>
    <row r="1139" spans="24:25" x14ac:dyDescent="0.25">
      <c r="X1139" s="426"/>
      <c r="Y1139" s="426"/>
    </row>
    <row r="1140" spans="24:25" x14ac:dyDescent="0.25">
      <c r="X1140" s="426"/>
      <c r="Y1140" s="426"/>
    </row>
    <row r="1141" spans="24:25" x14ac:dyDescent="0.25">
      <c r="X1141" s="426"/>
      <c r="Y1141" s="426"/>
    </row>
    <row r="1142" spans="24:25" x14ac:dyDescent="0.25">
      <c r="X1142" s="426"/>
      <c r="Y1142" s="426"/>
    </row>
    <row r="1143" spans="24:25" x14ac:dyDescent="0.25">
      <c r="X1143" s="426"/>
      <c r="Y1143" s="426"/>
    </row>
    <row r="1144" spans="24:25" x14ac:dyDescent="0.25">
      <c r="X1144" s="426"/>
      <c r="Y1144" s="426"/>
    </row>
    <row r="1145" spans="24:25" x14ac:dyDescent="0.25">
      <c r="X1145" s="426"/>
      <c r="Y1145" s="426"/>
    </row>
    <row r="1146" spans="24:25" x14ac:dyDescent="0.25">
      <c r="X1146" s="426"/>
      <c r="Y1146" s="426"/>
    </row>
    <row r="1147" spans="24:25" x14ac:dyDescent="0.25">
      <c r="X1147" s="426"/>
      <c r="Y1147" s="426"/>
    </row>
    <row r="1148" spans="24:25" x14ac:dyDescent="0.25">
      <c r="X1148" s="426"/>
      <c r="Y1148" s="426"/>
    </row>
    <row r="1149" spans="24:25" x14ac:dyDescent="0.25">
      <c r="X1149" s="426"/>
      <c r="Y1149" s="426"/>
    </row>
    <row r="1150" spans="24:25" x14ac:dyDescent="0.25">
      <c r="X1150" s="426"/>
      <c r="Y1150" s="426"/>
    </row>
    <row r="1151" spans="24:25" x14ac:dyDescent="0.25">
      <c r="X1151" s="426"/>
      <c r="Y1151" s="426"/>
    </row>
    <row r="1152" spans="24:25" x14ac:dyDescent="0.25">
      <c r="X1152" s="426"/>
      <c r="Y1152" s="426"/>
    </row>
    <row r="1153" spans="24:25" x14ac:dyDescent="0.25">
      <c r="X1153" s="426"/>
      <c r="Y1153" s="426"/>
    </row>
    <row r="1154" spans="24:25" x14ac:dyDescent="0.25">
      <c r="X1154" s="426"/>
      <c r="Y1154" s="426"/>
    </row>
    <row r="1155" spans="24:25" x14ac:dyDescent="0.25">
      <c r="X1155" s="426"/>
      <c r="Y1155" s="426"/>
    </row>
    <row r="1156" spans="24:25" x14ac:dyDescent="0.25">
      <c r="X1156" s="426"/>
      <c r="Y1156" s="426"/>
    </row>
    <row r="1157" spans="24:25" x14ac:dyDescent="0.25">
      <c r="X1157" s="426"/>
      <c r="Y1157" s="426"/>
    </row>
    <row r="1158" spans="24:25" x14ac:dyDescent="0.25">
      <c r="X1158" s="426"/>
      <c r="Y1158" s="426"/>
    </row>
    <row r="1159" spans="24:25" x14ac:dyDescent="0.25">
      <c r="X1159" s="426"/>
      <c r="Y1159" s="426"/>
    </row>
    <row r="1160" spans="24:25" x14ac:dyDescent="0.25">
      <c r="X1160" s="426"/>
      <c r="Y1160" s="426"/>
    </row>
    <row r="1161" spans="24:25" x14ac:dyDescent="0.25">
      <c r="X1161" s="426"/>
      <c r="Y1161" s="426"/>
    </row>
    <row r="1162" spans="24:25" x14ac:dyDescent="0.25">
      <c r="X1162" s="426"/>
      <c r="Y1162" s="426"/>
    </row>
    <row r="1163" spans="24:25" x14ac:dyDescent="0.25">
      <c r="X1163" s="426"/>
      <c r="Y1163" s="426"/>
    </row>
    <row r="1164" spans="24:25" x14ac:dyDescent="0.25">
      <c r="X1164" s="426"/>
      <c r="Y1164" s="426"/>
    </row>
    <row r="1165" spans="24:25" x14ac:dyDescent="0.25">
      <c r="X1165" s="426"/>
      <c r="Y1165" s="426"/>
    </row>
    <row r="1166" spans="24:25" x14ac:dyDescent="0.25">
      <c r="X1166" s="426"/>
      <c r="Y1166" s="426"/>
    </row>
    <row r="1167" spans="24:25" x14ac:dyDescent="0.25">
      <c r="X1167" s="426"/>
      <c r="Y1167" s="426"/>
    </row>
    <row r="1168" spans="24:25" x14ac:dyDescent="0.25">
      <c r="X1168" s="426"/>
      <c r="Y1168" s="426"/>
    </row>
    <row r="1169" spans="24:25" x14ac:dyDescent="0.25">
      <c r="X1169" s="426"/>
      <c r="Y1169" s="426"/>
    </row>
    <row r="1170" spans="24:25" x14ac:dyDescent="0.25">
      <c r="X1170" s="426"/>
      <c r="Y1170" s="426"/>
    </row>
    <row r="1171" spans="24:25" x14ac:dyDescent="0.25">
      <c r="X1171" s="426"/>
      <c r="Y1171" s="426"/>
    </row>
    <row r="1172" spans="24:25" x14ac:dyDescent="0.25">
      <c r="X1172" s="426"/>
      <c r="Y1172" s="426"/>
    </row>
    <row r="1173" spans="24:25" x14ac:dyDescent="0.25">
      <c r="X1173" s="426"/>
      <c r="Y1173" s="426"/>
    </row>
    <row r="1174" spans="24:25" x14ac:dyDescent="0.25">
      <c r="X1174" s="426"/>
      <c r="Y1174" s="426"/>
    </row>
    <row r="1175" spans="24:25" x14ac:dyDescent="0.25">
      <c r="X1175" s="426"/>
      <c r="Y1175" s="426"/>
    </row>
    <row r="1176" spans="24:25" x14ac:dyDescent="0.25">
      <c r="X1176" s="426"/>
      <c r="Y1176" s="426"/>
    </row>
    <row r="1177" spans="24:25" x14ac:dyDescent="0.25">
      <c r="X1177" s="426"/>
      <c r="Y1177" s="426"/>
    </row>
    <row r="1178" spans="24:25" x14ac:dyDescent="0.25">
      <c r="X1178" s="426"/>
      <c r="Y1178" s="426"/>
    </row>
    <row r="1179" spans="24:25" x14ac:dyDescent="0.25">
      <c r="X1179" s="426"/>
      <c r="Y1179" s="426"/>
    </row>
    <row r="1180" spans="24:25" x14ac:dyDescent="0.25">
      <c r="X1180" s="426"/>
      <c r="Y1180" s="426"/>
    </row>
    <row r="1181" spans="24:25" x14ac:dyDescent="0.25">
      <c r="X1181" s="426"/>
      <c r="Y1181" s="426"/>
    </row>
    <row r="1182" spans="24:25" x14ac:dyDescent="0.25">
      <c r="X1182" s="426"/>
      <c r="Y1182" s="426"/>
    </row>
    <row r="1183" spans="24:25" x14ac:dyDescent="0.25">
      <c r="X1183" s="426"/>
      <c r="Y1183" s="426"/>
    </row>
    <row r="1184" spans="24:25" x14ac:dyDescent="0.25">
      <c r="X1184" s="426"/>
      <c r="Y1184" s="426"/>
    </row>
    <row r="1185" spans="24:25" x14ac:dyDescent="0.25">
      <c r="X1185" s="426"/>
      <c r="Y1185" s="426"/>
    </row>
    <row r="1186" spans="24:25" x14ac:dyDescent="0.25">
      <c r="X1186" s="426"/>
      <c r="Y1186" s="426"/>
    </row>
    <row r="1187" spans="24:25" x14ac:dyDescent="0.25">
      <c r="X1187" s="426"/>
      <c r="Y1187" s="426"/>
    </row>
    <row r="1188" spans="24:25" x14ac:dyDescent="0.25">
      <c r="X1188" s="426"/>
      <c r="Y1188" s="426"/>
    </row>
    <row r="1189" spans="24:25" x14ac:dyDescent="0.25">
      <c r="X1189" s="426"/>
      <c r="Y1189" s="426"/>
    </row>
    <row r="1190" spans="24:25" x14ac:dyDescent="0.25">
      <c r="X1190" s="426"/>
      <c r="Y1190" s="426"/>
    </row>
    <row r="1191" spans="24:25" x14ac:dyDescent="0.25">
      <c r="X1191" s="426"/>
      <c r="Y1191" s="426"/>
    </row>
    <row r="1192" spans="24:25" x14ac:dyDescent="0.25">
      <c r="X1192" s="426"/>
      <c r="Y1192" s="426"/>
    </row>
    <row r="1193" spans="24:25" x14ac:dyDescent="0.25">
      <c r="X1193" s="426"/>
      <c r="Y1193" s="426"/>
    </row>
    <row r="1194" spans="24:25" x14ac:dyDescent="0.25">
      <c r="X1194" s="426"/>
      <c r="Y1194" s="426"/>
    </row>
    <row r="1195" spans="24:25" x14ac:dyDescent="0.25">
      <c r="X1195" s="426"/>
      <c r="Y1195" s="426"/>
    </row>
    <row r="1196" spans="24:25" x14ac:dyDescent="0.25">
      <c r="X1196" s="426"/>
      <c r="Y1196" s="426"/>
    </row>
    <row r="1197" spans="24:25" x14ac:dyDescent="0.25">
      <c r="X1197" s="426"/>
      <c r="Y1197" s="426"/>
    </row>
    <row r="1198" spans="24:25" x14ac:dyDescent="0.25">
      <c r="X1198" s="426"/>
      <c r="Y1198" s="426"/>
    </row>
    <row r="1199" spans="24:25" x14ac:dyDescent="0.25">
      <c r="X1199" s="426"/>
      <c r="Y1199" s="426"/>
    </row>
    <row r="1200" spans="24:25" x14ac:dyDescent="0.25">
      <c r="X1200" s="426"/>
      <c r="Y1200" s="426"/>
    </row>
    <row r="1201" spans="24:25" x14ac:dyDescent="0.25">
      <c r="X1201" s="426"/>
      <c r="Y1201" s="426"/>
    </row>
    <row r="1202" spans="24:25" x14ac:dyDescent="0.25">
      <c r="X1202" s="426"/>
      <c r="Y1202" s="426"/>
    </row>
    <row r="1203" spans="24:25" x14ac:dyDescent="0.25">
      <c r="X1203" s="426"/>
      <c r="Y1203" s="426"/>
    </row>
    <row r="1204" spans="24:25" x14ac:dyDescent="0.25">
      <c r="X1204" s="426"/>
      <c r="Y1204" s="426"/>
    </row>
    <row r="1205" spans="24:25" x14ac:dyDescent="0.25">
      <c r="X1205" s="426"/>
      <c r="Y1205" s="426"/>
    </row>
    <row r="1206" spans="24:25" x14ac:dyDescent="0.25">
      <c r="X1206" s="426"/>
      <c r="Y1206" s="426"/>
    </row>
    <row r="1207" spans="24:25" x14ac:dyDescent="0.25">
      <c r="X1207" s="426"/>
      <c r="Y1207" s="426"/>
    </row>
    <row r="1208" spans="24:25" x14ac:dyDescent="0.25">
      <c r="X1208" s="426"/>
      <c r="Y1208" s="426"/>
    </row>
    <row r="1209" spans="24:25" x14ac:dyDescent="0.25">
      <c r="X1209" s="426"/>
      <c r="Y1209" s="426"/>
    </row>
    <row r="1210" spans="24:25" x14ac:dyDescent="0.25">
      <c r="X1210" s="426"/>
      <c r="Y1210" s="426"/>
    </row>
    <row r="1211" spans="24:25" x14ac:dyDescent="0.25">
      <c r="X1211" s="426"/>
      <c r="Y1211" s="426"/>
    </row>
    <row r="1212" spans="24:25" x14ac:dyDescent="0.25">
      <c r="X1212" s="426"/>
      <c r="Y1212" s="426"/>
    </row>
    <row r="1213" spans="24:25" x14ac:dyDescent="0.25">
      <c r="X1213" s="426"/>
      <c r="Y1213" s="426"/>
    </row>
    <row r="1214" spans="24:25" x14ac:dyDescent="0.25">
      <c r="X1214" s="426"/>
      <c r="Y1214" s="426"/>
    </row>
    <row r="1215" spans="24:25" x14ac:dyDescent="0.25">
      <c r="X1215" s="426"/>
      <c r="Y1215" s="426"/>
    </row>
    <row r="1216" spans="24:25" x14ac:dyDescent="0.25">
      <c r="X1216" s="426"/>
      <c r="Y1216" s="426"/>
    </row>
    <row r="1217" spans="24:25" x14ac:dyDescent="0.25">
      <c r="X1217" s="426"/>
      <c r="Y1217" s="426"/>
    </row>
    <row r="1218" spans="24:25" x14ac:dyDescent="0.25">
      <c r="X1218" s="426"/>
      <c r="Y1218" s="426"/>
    </row>
    <row r="1219" spans="24:25" x14ac:dyDescent="0.25">
      <c r="X1219" s="426"/>
      <c r="Y1219" s="426"/>
    </row>
    <row r="1220" spans="24:25" x14ac:dyDescent="0.25">
      <c r="X1220" s="426"/>
      <c r="Y1220" s="426"/>
    </row>
    <row r="1221" spans="24:25" x14ac:dyDescent="0.25">
      <c r="X1221" s="426"/>
      <c r="Y1221" s="426"/>
    </row>
    <row r="1222" spans="24:25" x14ac:dyDescent="0.25">
      <c r="X1222" s="426"/>
      <c r="Y1222" s="426"/>
    </row>
    <row r="1223" spans="24:25" x14ac:dyDescent="0.25">
      <c r="X1223" s="426"/>
      <c r="Y1223" s="426"/>
    </row>
    <row r="1224" spans="24:25" x14ac:dyDescent="0.25">
      <c r="X1224" s="426"/>
      <c r="Y1224" s="426"/>
    </row>
    <row r="1225" spans="24:25" x14ac:dyDescent="0.25">
      <c r="X1225" s="426"/>
      <c r="Y1225" s="426"/>
    </row>
    <row r="1226" spans="24:25" x14ac:dyDescent="0.25">
      <c r="X1226" s="426"/>
      <c r="Y1226" s="426"/>
    </row>
    <row r="1227" spans="24:25" x14ac:dyDescent="0.25">
      <c r="X1227" s="426"/>
      <c r="Y1227" s="426"/>
    </row>
    <row r="1228" spans="24:25" x14ac:dyDescent="0.25">
      <c r="X1228" s="426"/>
      <c r="Y1228" s="426"/>
    </row>
    <row r="1229" spans="24:25" x14ac:dyDescent="0.25">
      <c r="X1229" s="426"/>
      <c r="Y1229" s="426"/>
    </row>
    <row r="1230" spans="24:25" x14ac:dyDescent="0.25">
      <c r="X1230" s="426"/>
      <c r="Y1230" s="426"/>
    </row>
    <row r="1231" spans="24:25" x14ac:dyDescent="0.25">
      <c r="X1231" s="426"/>
      <c r="Y1231" s="426"/>
    </row>
    <row r="1232" spans="24:25" x14ac:dyDescent="0.25">
      <c r="X1232" s="426"/>
      <c r="Y1232" s="426"/>
    </row>
    <row r="1233" spans="24:25" x14ac:dyDescent="0.25">
      <c r="X1233" s="426"/>
      <c r="Y1233" s="426"/>
    </row>
    <row r="1234" spans="24:25" x14ac:dyDescent="0.25">
      <c r="X1234" s="426"/>
      <c r="Y1234" s="426"/>
    </row>
    <row r="1235" spans="24:25" x14ac:dyDescent="0.25">
      <c r="X1235" s="426"/>
      <c r="Y1235" s="426"/>
    </row>
    <row r="1236" spans="24:25" x14ac:dyDescent="0.25">
      <c r="X1236" s="426"/>
      <c r="Y1236" s="426"/>
    </row>
    <row r="1237" spans="24:25" x14ac:dyDescent="0.25">
      <c r="X1237" s="426"/>
      <c r="Y1237" s="426"/>
    </row>
    <row r="1238" spans="24:25" x14ac:dyDescent="0.25">
      <c r="X1238" s="426"/>
      <c r="Y1238" s="426"/>
    </row>
    <row r="1239" spans="24:25" x14ac:dyDescent="0.25">
      <c r="X1239" s="426"/>
      <c r="Y1239" s="426"/>
    </row>
    <row r="1240" spans="24:25" x14ac:dyDescent="0.25">
      <c r="X1240" s="426"/>
      <c r="Y1240" s="426"/>
    </row>
    <row r="1241" spans="24:25" x14ac:dyDescent="0.25">
      <c r="X1241" s="426"/>
      <c r="Y1241" s="426"/>
    </row>
    <row r="1242" spans="24:25" x14ac:dyDescent="0.25">
      <c r="X1242" s="426"/>
      <c r="Y1242" s="426"/>
    </row>
    <row r="1243" spans="24:25" x14ac:dyDescent="0.25">
      <c r="X1243" s="426"/>
      <c r="Y1243" s="426"/>
    </row>
    <row r="1244" spans="24:25" x14ac:dyDescent="0.25">
      <c r="X1244" s="426"/>
      <c r="Y1244" s="426"/>
    </row>
    <row r="1245" spans="24:25" x14ac:dyDescent="0.25">
      <c r="X1245" s="426"/>
      <c r="Y1245" s="426"/>
    </row>
    <row r="1246" spans="24:25" x14ac:dyDescent="0.25">
      <c r="X1246" s="426"/>
      <c r="Y1246" s="426"/>
    </row>
    <row r="1247" spans="24:25" x14ac:dyDescent="0.25">
      <c r="X1247" s="426"/>
      <c r="Y1247" s="426"/>
    </row>
    <row r="1248" spans="24:25" x14ac:dyDescent="0.25">
      <c r="X1248" s="426"/>
      <c r="Y1248" s="426"/>
    </row>
    <row r="1249" spans="24:25" x14ac:dyDescent="0.25">
      <c r="X1249" s="426"/>
      <c r="Y1249" s="426"/>
    </row>
    <row r="1250" spans="24:25" x14ac:dyDescent="0.25">
      <c r="X1250" s="426"/>
      <c r="Y1250" s="426"/>
    </row>
    <row r="1251" spans="24:25" x14ac:dyDescent="0.25">
      <c r="X1251" s="426"/>
      <c r="Y1251" s="426"/>
    </row>
    <row r="1252" spans="24:25" x14ac:dyDescent="0.25">
      <c r="X1252" s="426"/>
      <c r="Y1252" s="426"/>
    </row>
    <row r="1253" spans="24:25" x14ac:dyDescent="0.25">
      <c r="X1253" s="426"/>
      <c r="Y1253" s="426"/>
    </row>
    <row r="1254" spans="24:25" x14ac:dyDescent="0.25">
      <c r="X1254" s="426"/>
      <c r="Y1254" s="426"/>
    </row>
    <row r="1255" spans="24:25" x14ac:dyDescent="0.25">
      <c r="X1255" s="426"/>
      <c r="Y1255" s="426"/>
    </row>
    <row r="1256" spans="24:25" x14ac:dyDescent="0.25">
      <c r="X1256" s="426"/>
      <c r="Y1256" s="426"/>
    </row>
    <row r="1257" spans="24:25" x14ac:dyDescent="0.25">
      <c r="X1257" s="426"/>
      <c r="Y1257" s="426"/>
    </row>
    <row r="1258" spans="24:25" x14ac:dyDescent="0.25">
      <c r="X1258" s="426"/>
      <c r="Y1258" s="426"/>
    </row>
    <row r="1259" spans="24:25" x14ac:dyDescent="0.25">
      <c r="X1259" s="426"/>
      <c r="Y1259" s="426"/>
    </row>
    <row r="1260" spans="24:25" x14ac:dyDescent="0.25">
      <c r="X1260" s="426"/>
      <c r="Y1260" s="426"/>
    </row>
    <row r="1261" spans="24:25" x14ac:dyDescent="0.25">
      <c r="X1261" s="426"/>
      <c r="Y1261" s="426"/>
    </row>
    <row r="1262" spans="24:25" x14ac:dyDescent="0.25">
      <c r="X1262" s="426"/>
      <c r="Y1262" s="426"/>
    </row>
    <row r="1263" spans="24:25" x14ac:dyDescent="0.25">
      <c r="X1263" s="426"/>
      <c r="Y1263" s="426"/>
    </row>
    <row r="1264" spans="24:25" x14ac:dyDescent="0.25">
      <c r="X1264" s="426"/>
      <c r="Y1264" s="426"/>
    </row>
    <row r="1265" spans="24:25" x14ac:dyDescent="0.25">
      <c r="X1265" s="426"/>
      <c r="Y1265" s="426"/>
    </row>
    <row r="1266" spans="24:25" x14ac:dyDescent="0.25">
      <c r="X1266" s="426"/>
      <c r="Y1266" s="426"/>
    </row>
    <row r="1267" spans="24:25" x14ac:dyDescent="0.25">
      <c r="X1267" s="426"/>
      <c r="Y1267" s="426"/>
    </row>
    <row r="1268" spans="24:25" x14ac:dyDescent="0.25">
      <c r="X1268" s="426"/>
      <c r="Y1268" s="426"/>
    </row>
    <row r="1269" spans="24:25" x14ac:dyDescent="0.25">
      <c r="X1269" s="426"/>
      <c r="Y1269" s="426"/>
    </row>
    <row r="1270" spans="24:25" x14ac:dyDescent="0.25">
      <c r="X1270" s="426"/>
      <c r="Y1270" s="426"/>
    </row>
    <row r="1271" spans="24:25" x14ac:dyDescent="0.25">
      <c r="X1271" s="426"/>
      <c r="Y1271" s="426"/>
    </row>
    <row r="1272" spans="24:25" x14ac:dyDescent="0.25">
      <c r="X1272" s="426"/>
      <c r="Y1272" s="426"/>
    </row>
    <row r="1273" spans="24:25" x14ac:dyDescent="0.25">
      <c r="X1273" s="426"/>
      <c r="Y1273" s="426"/>
    </row>
    <row r="1274" spans="24:25" x14ac:dyDescent="0.25">
      <c r="X1274" s="426"/>
      <c r="Y1274" s="426"/>
    </row>
    <row r="1275" spans="24:25" x14ac:dyDescent="0.25">
      <c r="X1275" s="426"/>
      <c r="Y1275" s="426"/>
    </row>
    <row r="1276" spans="24:25" x14ac:dyDescent="0.25">
      <c r="X1276" s="426"/>
      <c r="Y1276" s="426"/>
    </row>
    <row r="1277" spans="24:25" x14ac:dyDescent="0.25">
      <c r="X1277" s="426"/>
      <c r="Y1277" s="426"/>
    </row>
    <row r="1278" spans="24:25" x14ac:dyDescent="0.25">
      <c r="X1278" s="426"/>
      <c r="Y1278" s="426"/>
    </row>
    <row r="1279" spans="24:25" x14ac:dyDescent="0.25">
      <c r="X1279" s="426"/>
      <c r="Y1279" s="426"/>
    </row>
    <row r="1280" spans="24:25" x14ac:dyDescent="0.25">
      <c r="X1280" s="426"/>
      <c r="Y1280" s="426"/>
    </row>
    <row r="1281" spans="24:25" x14ac:dyDescent="0.25">
      <c r="X1281" s="426"/>
      <c r="Y1281" s="426"/>
    </row>
    <row r="1282" spans="24:25" x14ac:dyDescent="0.25">
      <c r="X1282" s="426"/>
      <c r="Y1282" s="426"/>
    </row>
    <row r="1283" spans="24:25" x14ac:dyDescent="0.25">
      <c r="X1283" s="426"/>
      <c r="Y1283" s="426"/>
    </row>
    <row r="1284" spans="24:25" x14ac:dyDescent="0.25">
      <c r="X1284" s="426"/>
      <c r="Y1284" s="426"/>
    </row>
    <row r="1285" spans="24:25" x14ac:dyDescent="0.25">
      <c r="X1285" s="426"/>
      <c r="Y1285" s="426"/>
    </row>
    <row r="1286" spans="24:25" x14ac:dyDescent="0.25">
      <c r="X1286" s="426"/>
      <c r="Y1286" s="426"/>
    </row>
    <row r="1287" spans="24:25" x14ac:dyDescent="0.25">
      <c r="X1287" s="426"/>
      <c r="Y1287" s="426"/>
    </row>
    <row r="1288" spans="24:25" x14ac:dyDescent="0.25">
      <c r="X1288" s="426"/>
      <c r="Y1288" s="426"/>
    </row>
    <row r="1289" spans="24:25" x14ac:dyDescent="0.25">
      <c r="X1289" s="426"/>
      <c r="Y1289" s="426"/>
    </row>
    <row r="1290" spans="24:25" x14ac:dyDescent="0.25">
      <c r="X1290" s="426"/>
      <c r="Y1290" s="426"/>
    </row>
    <row r="1291" spans="24:25" x14ac:dyDescent="0.25">
      <c r="X1291" s="426"/>
      <c r="Y1291" s="426"/>
    </row>
    <row r="1292" spans="24:25" x14ac:dyDescent="0.25">
      <c r="X1292" s="426"/>
      <c r="Y1292" s="426"/>
    </row>
    <row r="1293" spans="24:25" x14ac:dyDescent="0.25">
      <c r="X1293" s="426"/>
      <c r="Y1293" s="426"/>
    </row>
    <row r="1294" spans="24:25" x14ac:dyDescent="0.25">
      <c r="X1294" s="426"/>
      <c r="Y1294" s="426"/>
    </row>
    <row r="1295" spans="24:25" x14ac:dyDescent="0.25">
      <c r="X1295" s="426"/>
      <c r="Y1295" s="426"/>
    </row>
    <row r="1296" spans="24:25" x14ac:dyDescent="0.25">
      <c r="X1296" s="426"/>
      <c r="Y1296" s="426"/>
    </row>
    <row r="1297" spans="24:26" x14ac:dyDescent="0.25">
      <c r="X1297" s="426"/>
      <c r="Y1297" s="426"/>
    </row>
    <row r="1298" spans="24:26" x14ac:dyDescent="0.25">
      <c r="X1298" s="426"/>
      <c r="Y1298" s="426"/>
    </row>
    <row r="1299" spans="24:26" x14ac:dyDescent="0.25">
      <c r="X1299" s="426"/>
      <c r="Y1299" s="426"/>
    </row>
    <row r="1300" spans="24:26" x14ac:dyDescent="0.25">
      <c r="X1300" s="426"/>
      <c r="Y1300" s="426"/>
    </row>
    <row r="1301" spans="24:26" x14ac:dyDescent="0.25">
      <c r="X1301" s="426"/>
      <c r="Y1301" s="426"/>
    </row>
    <row r="1302" spans="24:26" x14ac:dyDescent="0.25">
      <c r="X1302" s="426"/>
      <c r="Y1302" s="426"/>
    </row>
    <row r="1303" spans="24:26" x14ac:dyDescent="0.25">
      <c r="X1303" s="426"/>
      <c r="Y1303" s="426"/>
    </row>
    <row r="1304" spans="24:26" x14ac:dyDescent="0.25">
      <c r="X1304" s="426"/>
      <c r="Y1304" s="426"/>
    </row>
    <row r="1305" spans="24:26" x14ac:dyDescent="0.25">
      <c r="X1305" s="426"/>
      <c r="Y1305" s="426"/>
      <c r="Z1305" s="427"/>
    </row>
    <row r="1306" spans="24:26" x14ac:dyDescent="0.25">
      <c r="X1306" s="426"/>
      <c r="Y1306" s="426"/>
      <c r="Z1306" s="427"/>
    </row>
    <row r="1307" spans="24:26" x14ac:dyDescent="0.25">
      <c r="X1307" s="426"/>
      <c r="Y1307" s="426"/>
      <c r="Z1307" s="427"/>
    </row>
    <row r="1308" spans="24:26" x14ac:dyDescent="0.25">
      <c r="X1308" s="426"/>
      <c r="Y1308" s="426"/>
      <c r="Z1308" s="427"/>
    </row>
    <row r="1309" spans="24:26" x14ac:dyDescent="0.25">
      <c r="X1309" s="426"/>
      <c r="Y1309" s="426"/>
      <c r="Z1309" s="427"/>
    </row>
    <row r="1310" spans="24:26" x14ac:dyDescent="0.25">
      <c r="X1310" s="426"/>
      <c r="Y1310" s="426"/>
      <c r="Z1310" s="427"/>
    </row>
    <row r="1311" spans="24:26" x14ac:dyDescent="0.25">
      <c r="X1311" s="426"/>
      <c r="Y1311" s="426"/>
      <c r="Z1311" s="427"/>
    </row>
    <row r="1312" spans="24:26" x14ac:dyDescent="0.25">
      <c r="X1312" s="426"/>
      <c r="Y1312" s="426"/>
      <c r="Z1312" s="427"/>
    </row>
    <row r="1313" spans="24:26" x14ac:dyDescent="0.25">
      <c r="X1313" s="426"/>
      <c r="Y1313" s="426"/>
      <c r="Z1313" s="427"/>
    </row>
    <row r="1314" spans="24:26" x14ac:dyDescent="0.25">
      <c r="X1314" s="426"/>
      <c r="Y1314" s="426"/>
      <c r="Z1314" s="427"/>
    </row>
    <row r="1315" spans="24:26" x14ac:dyDescent="0.25">
      <c r="X1315" s="426"/>
      <c r="Y1315" s="426"/>
      <c r="Z1315" s="427"/>
    </row>
    <row r="1316" spans="24:26" x14ac:dyDescent="0.25">
      <c r="X1316" s="426"/>
      <c r="Y1316" s="426"/>
      <c r="Z1316" s="427"/>
    </row>
    <row r="1317" spans="24:26" x14ac:dyDescent="0.25">
      <c r="X1317" s="426"/>
      <c r="Y1317" s="426"/>
      <c r="Z1317" s="427"/>
    </row>
    <row r="1318" spans="24:26" x14ac:dyDescent="0.25">
      <c r="X1318" s="426"/>
      <c r="Y1318" s="426"/>
      <c r="Z1318" s="427"/>
    </row>
    <row r="1319" spans="24:26" x14ac:dyDescent="0.25">
      <c r="X1319" s="426"/>
      <c r="Y1319" s="426"/>
      <c r="Z1319" s="427"/>
    </row>
    <row r="1320" spans="24:26" x14ac:dyDescent="0.25">
      <c r="X1320" s="426"/>
      <c r="Y1320" s="426"/>
      <c r="Z1320" s="427"/>
    </row>
    <row r="1321" spans="24:26" x14ac:dyDescent="0.25">
      <c r="X1321" s="426"/>
      <c r="Y1321" s="426"/>
      <c r="Z1321" s="427"/>
    </row>
    <row r="1322" spans="24:26" x14ac:dyDescent="0.25">
      <c r="X1322" s="426"/>
      <c r="Y1322" s="426"/>
      <c r="Z1322" s="427"/>
    </row>
    <row r="1323" spans="24:26" x14ac:dyDescent="0.25">
      <c r="X1323" s="426"/>
      <c r="Y1323" s="426"/>
      <c r="Z1323" s="427"/>
    </row>
    <row r="1324" spans="24:26" x14ac:dyDescent="0.25">
      <c r="X1324" s="426"/>
      <c r="Y1324" s="426"/>
      <c r="Z1324" s="427"/>
    </row>
    <row r="1325" spans="24:26" x14ac:dyDescent="0.25">
      <c r="X1325" s="426"/>
      <c r="Y1325" s="426"/>
      <c r="Z1325" s="427"/>
    </row>
    <row r="1326" spans="24:26" x14ac:dyDescent="0.25">
      <c r="X1326" s="426"/>
      <c r="Y1326" s="426"/>
      <c r="Z1326" s="427"/>
    </row>
    <row r="1327" spans="24:26" x14ac:dyDescent="0.25">
      <c r="X1327" s="426"/>
      <c r="Y1327" s="426"/>
      <c r="Z1327" s="427"/>
    </row>
    <row r="1328" spans="24:26" x14ac:dyDescent="0.25">
      <c r="X1328" s="426"/>
      <c r="Y1328" s="426"/>
      <c r="Z1328" s="427"/>
    </row>
    <row r="1329" spans="24:26" x14ac:dyDescent="0.25">
      <c r="X1329" s="426"/>
      <c r="Y1329" s="426"/>
      <c r="Z1329" s="427"/>
    </row>
    <row r="1330" spans="24:26" x14ac:dyDescent="0.25">
      <c r="X1330" s="426"/>
      <c r="Y1330" s="426"/>
      <c r="Z1330" s="427"/>
    </row>
    <row r="1331" spans="24:26" x14ac:dyDescent="0.25">
      <c r="X1331" s="426"/>
      <c r="Y1331" s="426"/>
      <c r="Z1331" s="427"/>
    </row>
    <row r="1332" spans="24:26" x14ac:dyDescent="0.25">
      <c r="X1332" s="426"/>
      <c r="Y1332" s="426"/>
      <c r="Z1332" s="427"/>
    </row>
    <row r="1333" spans="24:26" x14ac:dyDescent="0.25">
      <c r="X1333" s="426"/>
      <c r="Y1333" s="426"/>
      <c r="Z1333" s="427"/>
    </row>
    <row r="1334" spans="24:26" x14ac:dyDescent="0.25">
      <c r="X1334" s="426"/>
      <c r="Y1334" s="426"/>
      <c r="Z1334" s="427"/>
    </row>
    <row r="1335" spans="24:26" x14ac:dyDescent="0.25">
      <c r="X1335" s="426"/>
      <c r="Y1335" s="426"/>
      <c r="Z1335" s="427"/>
    </row>
    <row r="1336" spans="24:26" x14ac:dyDescent="0.25">
      <c r="X1336" s="426"/>
      <c r="Y1336" s="426"/>
      <c r="Z1336" s="427"/>
    </row>
    <row r="1337" spans="24:26" x14ac:dyDescent="0.25">
      <c r="X1337" s="426"/>
      <c r="Y1337" s="426"/>
      <c r="Z1337" s="427"/>
    </row>
    <row r="1338" spans="24:26" x14ac:dyDescent="0.25">
      <c r="X1338" s="426"/>
      <c r="Y1338" s="426"/>
      <c r="Z1338" s="427"/>
    </row>
    <row r="1339" spans="24:26" x14ac:dyDescent="0.25">
      <c r="X1339" s="426"/>
      <c r="Y1339" s="426"/>
      <c r="Z1339" s="427"/>
    </row>
    <row r="1340" spans="24:26" x14ac:dyDescent="0.25">
      <c r="X1340" s="426"/>
      <c r="Y1340" s="426"/>
      <c r="Z1340" s="427"/>
    </row>
    <row r="1341" spans="24:26" x14ac:dyDescent="0.25">
      <c r="X1341" s="426"/>
      <c r="Y1341" s="426"/>
      <c r="Z1341" s="427"/>
    </row>
    <row r="1342" spans="24:26" x14ac:dyDescent="0.25">
      <c r="X1342" s="426"/>
      <c r="Y1342" s="426"/>
      <c r="Z1342" s="427"/>
    </row>
    <row r="1343" spans="24:26" x14ac:dyDescent="0.25">
      <c r="X1343" s="426"/>
      <c r="Y1343" s="426"/>
      <c r="Z1343" s="427"/>
    </row>
    <row r="1344" spans="24:26" x14ac:dyDescent="0.25">
      <c r="X1344" s="426"/>
      <c r="Y1344" s="426"/>
      <c r="Z1344" s="427"/>
    </row>
    <row r="1345" spans="24:26" x14ac:dyDescent="0.25">
      <c r="X1345" s="426"/>
      <c r="Y1345" s="426"/>
      <c r="Z1345" s="427"/>
    </row>
    <row r="1346" spans="24:26" x14ac:dyDescent="0.25">
      <c r="X1346" s="426"/>
      <c r="Y1346" s="426"/>
      <c r="Z1346" s="427"/>
    </row>
    <row r="1347" spans="24:26" x14ac:dyDescent="0.25">
      <c r="X1347" s="426"/>
      <c r="Y1347" s="426"/>
      <c r="Z1347" s="427"/>
    </row>
    <row r="1348" spans="24:26" x14ac:dyDescent="0.25">
      <c r="X1348" s="426"/>
      <c r="Y1348" s="426"/>
      <c r="Z1348" s="427"/>
    </row>
    <row r="1349" spans="24:26" x14ac:dyDescent="0.25">
      <c r="X1349" s="426"/>
      <c r="Y1349" s="426"/>
      <c r="Z1349" s="427"/>
    </row>
    <row r="1350" spans="24:26" x14ac:dyDescent="0.25">
      <c r="X1350" s="426"/>
      <c r="Y1350" s="426"/>
      <c r="Z1350" s="427"/>
    </row>
    <row r="1351" spans="24:26" x14ac:dyDescent="0.25">
      <c r="X1351" s="426"/>
      <c r="Y1351" s="426"/>
      <c r="Z1351" s="427"/>
    </row>
    <row r="1352" spans="24:26" x14ac:dyDescent="0.25">
      <c r="X1352" s="426"/>
      <c r="Y1352" s="426"/>
      <c r="Z1352" s="427"/>
    </row>
    <row r="1353" spans="24:26" x14ac:dyDescent="0.25">
      <c r="X1353" s="426"/>
      <c r="Y1353" s="426"/>
      <c r="Z1353" s="427"/>
    </row>
    <row r="1354" spans="24:26" x14ac:dyDescent="0.25">
      <c r="X1354" s="426"/>
      <c r="Y1354" s="426"/>
      <c r="Z1354" s="427"/>
    </row>
    <row r="1355" spans="24:26" x14ac:dyDescent="0.25">
      <c r="X1355" s="426"/>
      <c r="Y1355" s="426"/>
      <c r="Z1355" s="427"/>
    </row>
    <row r="1356" spans="24:26" x14ac:dyDescent="0.25">
      <c r="X1356" s="426"/>
      <c r="Y1356" s="426"/>
      <c r="Z1356" s="427"/>
    </row>
    <row r="1357" spans="24:26" x14ac:dyDescent="0.25">
      <c r="X1357" s="426"/>
      <c r="Y1357" s="426"/>
      <c r="Z1357" s="427"/>
    </row>
    <row r="1358" spans="24:26" x14ac:dyDescent="0.25">
      <c r="X1358" s="426"/>
      <c r="Y1358" s="426"/>
      <c r="Z1358" s="427"/>
    </row>
    <row r="1359" spans="24:26" x14ac:dyDescent="0.25">
      <c r="X1359" s="426"/>
      <c r="Y1359" s="426"/>
      <c r="Z1359" s="427"/>
    </row>
    <row r="1360" spans="24:26" x14ac:dyDescent="0.25">
      <c r="X1360" s="426"/>
      <c r="Y1360" s="426"/>
      <c r="Z1360" s="427"/>
    </row>
    <row r="1361" spans="24:26" x14ac:dyDescent="0.25">
      <c r="X1361" s="426"/>
      <c r="Y1361" s="426"/>
      <c r="Z1361" s="427"/>
    </row>
    <row r="1362" spans="24:26" x14ac:dyDescent="0.25">
      <c r="X1362" s="426"/>
      <c r="Y1362" s="426"/>
      <c r="Z1362" s="427"/>
    </row>
    <row r="1363" spans="24:26" x14ac:dyDescent="0.25">
      <c r="X1363" s="426"/>
      <c r="Y1363" s="426"/>
      <c r="Z1363" s="427"/>
    </row>
    <row r="1364" spans="24:26" x14ac:dyDescent="0.25">
      <c r="X1364" s="426"/>
      <c r="Y1364" s="426"/>
      <c r="Z1364" s="427"/>
    </row>
    <row r="1365" spans="24:26" x14ac:dyDescent="0.25">
      <c r="X1365" s="426"/>
      <c r="Y1365" s="426"/>
      <c r="Z1365" s="427"/>
    </row>
    <row r="1366" spans="24:26" x14ac:dyDescent="0.25">
      <c r="X1366" s="426"/>
      <c r="Y1366" s="426"/>
      <c r="Z1366" s="427"/>
    </row>
    <row r="1367" spans="24:26" x14ac:dyDescent="0.25">
      <c r="X1367" s="426"/>
      <c r="Y1367" s="426"/>
      <c r="Z1367" s="427"/>
    </row>
    <row r="1368" spans="24:26" x14ac:dyDescent="0.25">
      <c r="X1368" s="426"/>
      <c r="Y1368" s="426"/>
      <c r="Z1368" s="427"/>
    </row>
    <row r="1369" spans="24:26" x14ac:dyDescent="0.25">
      <c r="X1369" s="426"/>
      <c r="Y1369" s="426"/>
      <c r="Z1369" s="427"/>
    </row>
    <row r="1370" spans="24:26" x14ac:dyDescent="0.25">
      <c r="X1370" s="426"/>
      <c r="Y1370" s="426"/>
      <c r="Z1370" s="427"/>
    </row>
    <row r="1371" spans="24:26" x14ac:dyDescent="0.25">
      <c r="X1371" s="426"/>
      <c r="Y1371" s="426"/>
      <c r="Z1371" s="427"/>
    </row>
    <row r="1372" spans="24:26" x14ac:dyDescent="0.25">
      <c r="X1372" s="426"/>
      <c r="Y1372" s="426"/>
      <c r="Z1372" s="427"/>
    </row>
    <row r="1373" spans="24:26" x14ac:dyDescent="0.25">
      <c r="X1373" s="426"/>
      <c r="Y1373" s="426"/>
      <c r="Z1373" s="427"/>
    </row>
    <row r="1374" spans="24:26" x14ac:dyDescent="0.25">
      <c r="X1374" s="426"/>
      <c r="Y1374" s="426"/>
      <c r="Z1374" s="427"/>
    </row>
    <row r="1375" spans="24:26" x14ac:dyDescent="0.25">
      <c r="X1375" s="426"/>
      <c r="Y1375" s="426"/>
      <c r="Z1375" s="427"/>
    </row>
    <row r="1376" spans="24:26" x14ac:dyDescent="0.25">
      <c r="X1376" s="426"/>
      <c r="Y1376" s="426"/>
      <c r="Z1376" s="427"/>
    </row>
    <row r="1377" spans="24:26" x14ac:dyDescent="0.25">
      <c r="X1377" s="426"/>
      <c r="Y1377" s="426"/>
      <c r="Z1377" s="427"/>
    </row>
    <row r="1378" spans="24:26" x14ac:dyDescent="0.25">
      <c r="X1378" s="426"/>
      <c r="Y1378" s="426"/>
      <c r="Z1378" s="427"/>
    </row>
    <row r="1379" spans="24:26" x14ac:dyDescent="0.25">
      <c r="X1379" s="426"/>
      <c r="Y1379" s="426"/>
      <c r="Z1379" s="427"/>
    </row>
    <row r="1380" spans="24:26" x14ac:dyDescent="0.25">
      <c r="X1380" s="426"/>
      <c r="Y1380" s="426"/>
      <c r="Z1380" s="427"/>
    </row>
    <row r="1381" spans="24:26" x14ac:dyDescent="0.25">
      <c r="X1381" s="426"/>
      <c r="Y1381" s="426"/>
      <c r="Z1381" s="427"/>
    </row>
    <row r="1382" spans="24:26" x14ac:dyDescent="0.25">
      <c r="X1382" s="426"/>
      <c r="Y1382" s="426"/>
      <c r="Z1382" s="427"/>
    </row>
    <row r="1383" spans="24:26" x14ac:dyDescent="0.25">
      <c r="X1383" s="426"/>
      <c r="Y1383" s="426"/>
      <c r="Z1383" s="427"/>
    </row>
    <row r="1384" spans="24:26" x14ac:dyDescent="0.25">
      <c r="X1384" s="426"/>
      <c r="Y1384" s="426"/>
      <c r="Z1384" s="427"/>
    </row>
    <row r="1385" spans="24:26" x14ac:dyDescent="0.25">
      <c r="X1385" s="426"/>
      <c r="Y1385" s="426"/>
      <c r="Z1385" s="427"/>
    </row>
    <row r="1386" spans="24:26" x14ac:dyDescent="0.25">
      <c r="X1386" s="426"/>
      <c r="Y1386" s="426"/>
      <c r="Z1386" s="427"/>
    </row>
    <row r="1387" spans="24:26" x14ac:dyDescent="0.25">
      <c r="X1387" s="426"/>
      <c r="Y1387" s="426"/>
      <c r="Z1387" s="427"/>
    </row>
    <row r="1388" spans="24:26" x14ac:dyDescent="0.25">
      <c r="X1388" s="426"/>
      <c r="Y1388" s="426"/>
      <c r="Z1388" s="427"/>
    </row>
    <row r="1389" spans="24:26" x14ac:dyDescent="0.25">
      <c r="X1389" s="426"/>
      <c r="Y1389" s="426"/>
      <c r="Z1389" s="427"/>
    </row>
    <row r="1390" spans="24:26" x14ac:dyDescent="0.25">
      <c r="X1390" s="426"/>
      <c r="Y1390" s="426"/>
      <c r="Z1390" s="427"/>
    </row>
    <row r="1391" spans="24:26" x14ac:dyDescent="0.25">
      <c r="X1391" s="426"/>
      <c r="Y1391" s="426"/>
      <c r="Z1391" s="427"/>
    </row>
    <row r="1392" spans="24:26" x14ac:dyDescent="0.25">
      <c r="X1392" s="426"/>
      <c r="Y1392" s="426"/>
      <c r="Z1392" s="427"/>
    </row>
    <row r="1393" spans="24:26" x14ac:dyDescent="0.25">
      <c r="X1393" s="426"/>
      <c r="Y1393" s="426"/>
      <c r="Z1393" s="427"/>
    </row>
    <row r="1394" spans="24:26" x14ac:dyDescent="0.25">
      <c r="X1394" s="426"/>
      <c r="Y1394" s="426"/>
      <c r="Z1394" s="427"/>
    </row>
    <row r="1395" spans="24:26" x14ac:dyDescent="0.25">
      <c r="X1395" s="426"/>
      <c r="Y1395" s="426"/>
      <c r="Z1395" s="427"/>
    </row>
    <row r="1396" spans="24:26" x14ac:dyDescent="0.25">
      <c r="X1396" s="426"/>
      <c r="Y1396" s="426"/>
      <c r="Z1396" s="427"/>
    </row>
    <row r="1397" spans="24:26" x14ac:dyDescent="0.25">
      <c r="X1397" s="426"/>
      <c r="Y1397" s="426"/>
      <c r="Z1397" s="427"/>
    </row>
    <row r="1398" spans="24:26" x14ac:dyDescent="0.25">
      <c r="X1398" s="426"/>
      <c r="Y1398" s="426"/>
      <c r="Z1398" s="427"/>
    </row>
    <row r="1399" spans="24:26" x14ac:dyDescent="0.25">
      <c r="X1399" s="426"/>
      <c r="Y1399" s="426"/>
      <c r="Z1399" s="427"/>
    </row>
    <row r="1400" spans="24:26" x14ac:dyDescent="0.25">
      <c r="X1400" s="426"/>
      <c r="Y1400" s="426"/>
      <c r="Z1400" s="427"/>
    </row>
    <row r="1401" spans="24:26" x14ac:dyDescent="0.25">
      <c r="X1401" s="426"/>
      <c r="Y1401" s="426"/>
      <c r="Z1401" s="427"/>
    </row>
    <row r="1402" spans="24:26" x14ac:dyDescent="0.25">
      <c r="X1402" s="426"/>
      <c r="Y1402" s="426"/>
      <c r="Z1402" s="427"/>
    </row>
    <row r="1403" spans="24:26" x14ac:dyDescent="0.25">
      <c r="X1403" s="426"/>
      <c r="Y1403" s="426"/>
      <c r="Z1403" s="427"/>
    </row>
    <row r="1404" spans="24:26" x14ac:dyDescent="0.25">
      <c r="X1404" s="426"/>
      <c r="Y1404" s="426"/>
      <c r="Z1404" s="427"/>
    </row>
    <row r="1405" spans="24:26" x14ac:dyDescent="0.25">
      <c r="X1405" s="426"/>
      <c r="Y1405" s="426"/>
      <c r="Z1405" s="427"/>
    </row>
    <row r="1406" spans="24:26" x14ac:dyDescent="0.25">
      <c r="X1406" s="426"/>
      <c r="Y1406" s="426"/>
      <c r="Z1406" s="427"/>
    </row>
    <row r="1407" spans="24:26" x14ac:dyDescent="0.25">
      <c r="X1407" s="426"/>
      <c r="Y1407" s="426"/>
      <c r="Z1407" s="427"/>
    </row>
    <row r="1408" spans="24:26" x14ac:dyDescent="0.25">
      <c r="X1408" s="426"/>
      <c r="Y1408" s="426"/>
      <c r="Z1408" s="427"/>
    </row>
    <row r="1409" spans="24:26" x14ac:dyDescent="0.25">
      <c r="X1409" s="426"/>
      <c r="Y1409" s="426"/>
      <c r="Z1409" s="427"/>
    </row>
    <row r="1410" spans="24:26" x14ac:dyDescent="0.25">
      <c r="X1410" s="426"/>
      <c r="Y1410" s="426"/>
      <c r="Z1410" s="427"/>
    </row>
    <row r="1411" spans="24:26" x14ac:dyDescent="0.25">
      <c r="X1411" s="426"/>
      <c r="Y1411" s="426"/>
      <c r="Z1411" s="427"/>
    </row>
    <row r="1412" spans="24:26" x14ac:dyDescent="0.25">
      <c r="X1412" s="426"/>
      <c r="Y1412" s="426"/>
      <c r="Z1412" s="427"/>
    </row>
    <row r="1413" spans="24:26" x14ac:dyDescent="0.25">
      <c r="X1413" s="426"/>
      <c r="Y1413" s="426"/>
      <c r="Z1413" s="427"/>
    </row>
    <row r="1414" spans="24:26" x14ac:dyDescent="0.25">
      <c r="X1414" s="426"/>
      <c r="Y1414" s="426"/>
      <c r="Z1414" s="427"/>
    </row>
    <row r="1415" spans="24:26" x14ac:dyDescent="0.25">
      <c r="X1415" s="426"/>
      <c r="Y1415" s="426"/>
      <c r="Z1415" s="427"/>
    </row>
    <row r="1416" spans="24:26" x14ac:dyDescent="0.25">
      <c r="X1416" s="426"/>
      <c r="Y1416" s="426"/>
      <c r="Z1416" s="427"/>
    </row>
    <row r="1417" spans="24:26" x14ac:dyDescent="0.25">
      <c r="X1417" s="426"/>
      <c r="Y1417" s="426"/>
      <c r="Z1417" s="427"/>
    </row>
    <row r="1418" spans="24:26" x14ac:dyDescent="0.25">
      <c r="X1418" s="426"/>
      <c r="Y1418" s="426"/>
      <c r="Z1418" s="427"/>
    </row>
    <row r="1419" spans="24:26" x14ac:dyDescent="0.25">
      <c r="X1419" s="426"/>
      <c r="Y1419" s="426"/>
      <c r="Z1419" s="427"/>
    </row>
    <row r="1420" spans="24:26" x14ac:dyDescent="0.25">
      <c r="X1420" s="426"/>
      <c r="Y1420" s="426"/>
      <c r="Z1420" s="427"/>
    </row>
    <row r="1421" spans="24:26" x14ac:dyDescent="0.25">
      <c r="X1421" s="426"/>
      <c r="Y1421" s="426"/>
      <c r="Z1421" s="427"/>
    </row>
    <row r="1422" spans="24:26" x14ac:dyDescent="0.25">
      <c r="X1422" s="426"/>
      <c r="Y1422" s="426"/>
      <c r="Z1422" s="427"/>
    </row>
    <row r="1423" spans="24:26" x14ac:dyDescent="0.25">
      <c r="X1423" s="426"/>
      <c r="Y1423" s="426"/>
      <c r="Z1423" s="427"/>
    </row>
    <row r="1424" spans="24:26" x14ac:dyDescent="0.25">
      <c r="X1424" s="426"/>
      <c r="Y1424" s="426"/>
      <c r="Z1424" s="427"/>
    </row>
    <row r="1425" spans="24:26" x14ac:dyDescent="0.25">
      <c r="X1425" s="426"/>
      <c r="Y1425" s="426"/>
      <c r="Z1425" s="427"/>
    </row>
    <row r="1426" spans="24:26" x14ac:dyDescent="0.25">
      <c r="X1426" s="426"/>
      <c r="Y1426" s="426"/>
      <c r="Z1426" s="427"/>
    </row>
    <row r="1427" spans="24:26" x14ac:dyDescent="0.25">
      <c r="X1427" s="426"/>
      <c r="Y1427" s="426"/>
      <c r="Z1427" s="427"/>
    </row>
    <row r="1428" spans="24:26" x14ac:dyDescent="0.25">
      <c r="X1428" s="426"/>
      <c r="Y1428" s="426"/>
      <c r="Z1428" s="427"/>
    </row>
    <row r="1429" spans="24:26" x14ac:dyDescent="0.25">
      <c r="X1429" s="426"/>
      <c r="Y1429" s="426"/>
      <c r="Z1429" s="427"/>
    </row>
    <row r="1430" spans="24:26" x14ac:dyDescent="0.25">
      <c r="X1430" s="426"/>
      <c r="Y1430" s="426"/>
      <c r="Z1430" s="427"/>
    </row>
    <row r="1431" spans="24:26" x14ac:dyDescent="0.25">
      <c r="X1431" s="426"/>
      <c r="Y1431" s="426"/>
      <c r="Z1431" s="427"/>
    </row>
    <row r="1432" spans="24:26" x14ac:dyDescent="0.25">
      <c r="X1432" s="426"/>
      <c r="Y1432" s="426"/>
      <c r="Z1432" s="427"/>
    </row>
    <row r="1433" spans="24:26" x14ac:dyDescent="0.25">
      <c r="X1433" s="426"/>
      <c r="Y1433" s="426"/>
      <c r="Z1433" s="427"/>
    </row>
    <row r="1434" spans="24:26" x14ac:dyDescent="0.25">
      <c r="X1434" s="426"/>
      <c r="Y1434" s="426"/>
      <c r="Z1434" s="427"/>
    </row>
    <row r="1435" spans="24:26" x14ac:dyDescent="0.25">
      <c r="X1435" s="426"/>
      <c r="Y1435" s="426"/>
      <c r="Z1435" s="427"/>
    </row>
    <row r="1436" spans="24:26" x14ac:dyDescent="0.25">
      <c r="X1436" s="426"/>
      <c r="Y1436" s="426"/>
      <c r="Z1436" s="427"/>
    </row>
    <row r="1437" spans="24:26" x14ac:dyDescent="0.25">
      <c r="X1437" s="426"/>
      <c r="Y1437" s="426"/>
      <c r="Z1437" s="427"/>
    </row>
    <row r="1438" spans="24:26" x14ac:dyDescent="0.25">
      <c r="X1438" s="426"/>
      <c r="Y1438" s="426"/>
      <c r="Z1438" s="427"/>
    </row>
    <row r="1439" spans="24:26" x14ac:dyDescent="0.25">
      <c r="X1439" s="426"/>
      <c r="Y1439" s="426"/>
      <c r="Z1439" s="427"/>
    </row>
    <row r="1440" spans="24:26" x14ac:dyDescent="0.25">
      <c r="X1440" s="426"/>
      <c r="Y1440" s="426"/>
      <c r="Z1440" s="427"/>
    </row>
    <row r="1441" spans="24:26" x14ac:dyDescent="0.25">
      <c r="X1441" s="426"/>
      <c r="Y1441" s="426"/>
      <c r="Z1441" s="427"/>
    </row>
    <row r="1442" spans="24:26" x14ac:dyDescent="0.25">
      <c r="X1442" s="426"/>
      <c r="Y1442" s="426"/>
      <c r="Z1442" s="427"/>
    </row>
    <row r="1443" spans="24:26" x14ac:dyDescent="0.25">
      <c r="X1443" s="426"/>
      <c r="Y1443" s="426"/>
      <c r="Z1443" s="427"/>
    </row>
    <row r="1444" spans="24:26" x14ac:dyDescent="0.25">
      <c r="X1444" s="426"/>
      <c r="Y1444" s="426"/>
      <c r="Z1444" s="427"/>
    </row>
    <row r="1445" spans="24:26" x14ac:dyDescent="0.25">
      <c r="X1445" s="426"/>
      <c r="Y1445" s="426"/>
      <c r="Z1445" s="427"/>
    </row>
    <row r="1446" spans="24:26" x14ac:dyDescent="0.25">
      <c r="X1446" s="426"/>
      <c r="Y1446" s="426"/>
      <c r="Z1446" s="427"/>
    </row>
    <row r="1447" spans="24:26" x14ac:dyDescent="0.25">
      <c r="X1447" s="426"/>
      <c r="Y1447" s="426"/>
      <c r="Z1447" s="427"/>
    </row>
    <row r="1448" spans="24:26" x14ac:dyDescent="0.25">
      <c r="X1448" s="426"/>
      <c r="Y1448" s="426"/>
      <c r="Z1448" s="427"/>
    </row>
    <row r="1449" spans="24:26" x14ac:dyDescent="0.25">
      <c r="X1449" s="426"/>
      <c r="Y1449" s="426"/>
      <c r="Z1449" s="427"/>
    </row>
    <row r="1450" spans="24:26" x14ac:dyDescent="0.25">
      <c r="X1450" s="426"/>
      <c r="Y1450" s="426"/>
      <c r="Z1450" s="427"/>
    </row>
    <row r="1451" spans="24:26" x14ac:dyDescent="0.25">
      <c r="X1451" s="426"/>
      <c r="Y1451" s="426"/>
      <c r="Z1451" s="427"/>
    </row>
    <row r="1452" spans="24:26" x14ac:dyDescent="0.25">
      <c r="X1452" s="426"/>
      <c r="Y1452" s="426"/>
      <c r="Z1452" s="427"/>
    </row>
    <row r="1453" spans="24:26" x14ac:dyDescent="0.25">
      <c r="X1453" s="426"/>
      <c r="Y1453" s="426"/>
      <c r="Z1453" s="427"/>
    </row>
    <row r="1454" spans="24:26" x14ac:dyDescent="0.25">
      <c r="X1454" s="426"/>
      <c r="Y1454" s="426"/>
      <c r="Z1454" s="427"/>
    </row>
    <row r="1455" spans="24:26" x14ac:dyDescent="0.25">
      <c r="X1455" s="426"/>
      <c r="Y1455" s="426"/>
      <c r="Z1455" s="427"/>
    </row>
    <row r="1456" spans="24:26" x14ac:dyDescent="0.25">
      <c r="X1456" s="426"/>
      <c r="Y1456" s="426"/>
      <c r="Z1456" s="427"/>
    </row>
    <row r="1457" spans="24:26" x14ac:dyDescent="0.25">
      <c r="X1457" s="426"/>
      <c r="Y1457" s="426"/>
      <c r="Z1457" s="427"/>
    </row>
    <row r="1458" spans="24:26" x14ac:dyDescent="0.25">
      <c r="X1458" s="426"/>
      <c r="Y1458" s="426"/>
      <c r="Z1458" s="427"/>
    </row>
    <row r="1459" spans="24:26" x14ac:dyDescent="0.25">
      <c r="X1459" s="426"/>
      <c r="Y1459" s="426"/>
      <c r="Z1459" s="427"/>
    </row>
    <row r="1460" spans="24:26" x14ac:dyDescent="0.25">
      <c r="X1460" s="426"/>
      <c r="Y1460" s="426"/>
      <c r="Z1460" s="427"/>
    </row>
    <row r="1461" spans="24:26" x14ac:dyDescent="0.25">
      <c r="X1461" s="426"/>
      <c r="Y1461" s="426"/>
      <c r="Z1461" s="427"/>
    </row>
    <row r="1462" spans="24:26" x14ac:dyDescent="0.25">
      <c r="X1462" s="426"/>
      <c r="Y1462" s="426"/>
      <c r="Z1462" s="427"/>
    </row>
    <row r="1463" spans="24:26" x14ac:dyDescent="0.25">
      <c r="X1463" s="426"/>
      <c r="Y1463" s="426"/>
      <c r="Z1463" s="427"/>
    </row>
    <row r="1464" spans="24:26" x14ac:dyDescent="0.25">
      <c r="X1464" s="426"/>
      <c r="Y1464" s="426"/>
      <c r="Z1464" s="427"/>
    </row>
    <row r="1465" spans="24:26" x14ac:dyDescent="0.25">
      <c r="X1465" s="426"/>
      <c r="Y1465" s="426"/>
      <c r="Z1465" s="427"/>
    </row>
    <row r="1466" spans="24:26" x14ac:dyDescent="0.25">
      <c r="X1466" s="426"/>
      <c r="Y1466" s="426"/>
      <c r="Z1466" s="427"/>
    </row>
    <row r="1467" spans="24:26" x14ac:dyDescent="0.25">
      <c r="X1467" s="426"/>
      <c r="Y1467" s="426"/>
      <c r="Z1467" s="427"/>
    </row>
    <row r="1468" spans="24:26" x14ac:dyDescent="0.25">
      <c r="X1468" s="426"/>
      <c r="Y1468" s="426"/>
      <c r="Z1468" s="427"/>
    </row>
    <row r="1469" spans="24:26" x14ac:dyDescent="0.25">
      <c r="X1469" s="426"/>
      <c r="Y1469" s="426"/>
      <c r="Z1469" s="427"/>
    </row>
    <row r="1470" spans="24:26" x14ac:dyDescent="0.25">
      <c r="X1470" s="426"/>
      <c r="Y1470" s="426"/>
      <c r="Z1470" s="427"/>
    </row>
    <row r="1471" spans="24:26" x14ac:dyDescent="0.25">
      <c r="X1471" s="426"/>
      <c r="Y1471" s="426"/>
      <c r="Z1471" s="427"/>
    </row>
    <row r="1472" spans="24:26" x14ac:dyDescent="0.25">
      <c r="X1472" s="426"/>
      <c r="Y1472" s="426"/>
      <c r="Z1472" s="427"/>
    </row>
    <row r="1473" spans="24:26" x14ac:dyDescent="0.25">
      <c r="X1473" s="426"/>
      <c r="Y1473" s="426"/>
      <c r="Z1473" s="427"/>
    </row>
    <row r="1474" spans="24:26" x14ac:dyDescent="0.25">
      <c r="X1474" s="426"/>
      <c r="Y1474" s="426"/>
      <c r="Z1474" s="427"/>
    </row>
    <row r="1475" spans="24:26" x14ac:dyDescent="0.25">
      <c r="X1475" s="426"/>
      <c r="Y1475" s="426"/>
      <c r="Z1475" s="427"/>
    </row>
    <row r="1476" spans="24:26" x14ac:dyDescent="0.25">
      <c r="X1476" s="426"/>
      <c r="Y1476" s="426"/>
      <c r="Z1476" s="427"/>
    </row>
    <row r="1477" spans="24:26" x14ac:dyDescent="0.25">
      <c r="X1477" s="426"/>
      <c r="Y1477" s="426"/>
      <c r="Z1477" s="427"/>
    </row>
    <row r="1478" spans="24:26" x14ac:dyDescent="0.25">
      <c r="X1478" s="426"/>
      <c r="Y1478" s="426"/>
      <c r="Z1478" s="427"/>
    </row>
    <row r="1479" spans="24:26" x14ac:dyDescent="0.25">
      <c r="X1479" s="426"/>
      <c r="Y1479" s="426"/>
      <c r="Z1479" s="427"/>
    </row>
    <row r="1480" spans="24:26" x14ac:dyDescent="0.25">
      <c r="X1480" s="426"/>
      <c r="Y1480" s="426"/>
      <c r="Z1480" s="427"/>
    </row>
    <row r="1481" spans="24:26" x14ac:dyDescent="0.25">
      <c r="X1481" s="426"/>
      <c r="Y1481" s="426"/>
      <c r="Z1481" s="427"/>
    </row>
    <row r="1482" spans="24:26" x14ac:dyDescent="0.25">
      <c r="X1482" s="426"/>
      <c r="Y1482" s="426"/>
      <c r="Z1482" s="427"/>
    </row>
    <row r="1483" spans="24:26" x14ac:dyDescent="0.25">
      <c r="X1483" s="426"/>
      <c r="Y1483" s="426"/>
      <c r="Z1483" s="427"/>
    </row>
    <row r="1484" spans="24:26" x14ac:dyDescent="0.25">
      <c r="X1484" s="426"/>
      <c r="Y1484" s="426"/>
      <c r="Z1484" s="427"/>
    </row>
    <row r="1485" spans="24:26" x14ac:dyDescent="0.25">
      <c r="X1485" s="426"/>
      <c r="Y1485" s="426"/>
      <c r="Z1485" s="427"/>
    </row>
    <row r="1486" spans="24:26" x14ac:dyDescent="0.25">
      <c r="X1486" s="426"/>
      <c r="Y1486" s="426"/>
      <c r="Z1486" s="427"/>
    </row>
    <row r="1487" spans="24:26" x14ac:dyDescent="0.25">
      <c r="X1487" s="426"/>
      <c r="Y1487" s="426"/>
      <c r="Z1487" s="427"/>
    </row>
    <row r="1488" spans="24:26" x14ac:dyDescent="0.25">
      <c r="X1488" s="426"/>
      <c r="Y1488" s="426"/>
      <c r="Z1488" s="427"/>
    </row>
    <row r="1489" spans="24:26" x14ac:dyDescent="0.25">
      <c r="X1489" s="426"/>
      <c r="Y1489" s="426"/>
      <c r="Z1489" s="427"/>
    </row>
    <row r="1490" spans="24:26" x14ac:dyDescent="0.25">
      <c r="X1490" s="426"/>
      <c r="Y1490" s="426"/>
      <c r="Z1490" s="427"/>
    </row>
    <row r="1491" spans="24:26" x14ac:dyDescent="0.25">
      <c r="X1491" s="426"/>
      <c r="Y1491" s="426"/>
      <c r="Z1491" s="427"/>
    </row>
    <row r="1492" spans="24:26" x14ac:dyDescent="0.25">
      <c r="X1492" s="426"/>
      <c r="Y1492" s="426"/>
      <c r="Z1492" s="427"/>
    </row>
    <row r="1493" spans="24:26" x14ac:dyDescent="0.25">
      <c r="X1493" s="426"/>
      <c r="Y1493" s="426"/>
      <c r="Z1493" s="427"/>
    </row>
    <row r="1494" spans="24:26" x14ac:dyDescent="0.25">
      <c r="X1494" s="426"/>
      <c r="Y1494" s="426"/>
      <c r="Z1494" s="427"/>
    </row>
    <row r="1495" spans="24:26" x14ac:dyDescent="0.25">
      <c r="X1495" s="426"/>
      <c r="Y1495" s="426"/>
      <c r="Z1495" s="427"/>
    </row>
    <row r="1496" spans="24:26" x14ac:dyDescent="0.25">
      <c r="X1496" s="426"/>
      <c r="Y1496" s="426"/>
      <c r="Z1496" s="427"/>
    </row>
    <row r="1497" spans="24:26" x14ac:dyDescent="0.25">
      <c r="X1497" s="426"/>
      <c r="Y1497" s="426"/>
      <c r="Z1497" s="427"/>
    </row>
    <row r="1498" spans="24:26" x14ac:dyDescent="0.25">
      <c r="X1498" s="426"/>
      <c r="Y1498" s="426"/>
      <c r="Z1498" s="427"/>
    </row>
    <row r="1499" spans="24:26" x14ac:dyDescent="0.25">
      <c r="X1499" s="426"/>
      <c r="Y1499" s="426"/>
      <c r="Z1499" s="427"/>
    </row>
    <row r="1500" spans="24:26" x14ac:dyDescent="0.25">
      <c r="X1500" s="426"/>
      <c r="Y1500" s="426"/>
      <c r="Z1500" s="427"/>
    </row>
    <row r="1501" spans="24:26" x14ac:dyDescent="0.25">
      <c r="X1501" s="426"/>
      <c r="Y1501" s="426"/>
      <c r="Z1501" s="427"/>
    </row>
    <row r="1502" spans="24:26" x14ac:dyDescent="0.25">
      <c r="X1502" s="426"/>
      <c r="Y1502" s="426"/>
      <c r="Z1502" s="427"/>
    </row>
    <row r="1503" spans="24:26" x14ac:dyDescent="0.25">
      <c r="X1503" s="426"/>
      <c r="Y1503" s="426"/>
      <c r="Z1503" s="427"/>
    </row>
    <row r="1504" spans="24:26" x14ac:dyDescent="0.25">
      <c r="X1504" s="426"/>
      <c r="Y1504" s="426"/>
      <c r="Z1504" s="427"/>
    </row>
    <row r="1505" spans="24:26" x14ac:dyDescent="0.25">
      <c r="X1505" s="426"/>
      <c r="Y1505" s="426"/>
      <c r="Z1505" s="427"/>
    </row>
    <row r="1506" spans="24:26" x14ac:dyDescent="0.25">
      <c r="X1506" s="426"/>
      <c r="Y1506" s="426"/>
      <c r="Z1506" s="427"/>
    </row>
    <row r="1507" spans="24:26" x14ac:dyDescent="0.25">
      <c r="X1507" s="426"/>
      <c r="Y1507" s="426"/>
      <c r="Z1507" s="427"/>
    </row>
    <row r="1508" spans="24:26" x14ac:dyDescent="0.25">
      <c r="X1508" s="426"/>
      <c r="Y1508" s="426"/>
      <c r="Z1508" s="427"/>
    </row>
    <row r="1509" spans="24:26" x14ac:dyDescent="0.25">
      <c r="X1509" s="426"/>
      <c r="Y1509" s="426"/>
      <c r="Z1509" s="427"/>
    </row>
    <row r="1510" spans="24:26" x14ac:dyDescent="0.25">
      <c r="X1510" s="426"/>
      <c r="Y1510" s="426"/>
      <c r="Z1510" s="427"/>
    </row>
    <row r="1511" spans="24:26" x14ac:dyDescent="0.25">
      <c r="X1511" s="426"/>
      <c r="Y1511" s="426"/>
      <c r="Z1511" s="427"/>
    </row>
    <row r="1512" spans="24:26" x14ac:dyDescent="0.25">
      <c r="X1512" s="426"/>
      <c r="Y1512" s="426"/>
      <c r="Z1512" s="427"/>
    </row>
    <row r="1513" spans="24:26" x14ac:dyDescent="0.25">
      <c r="X1513" s="426"/>
      <c r="Y1513" s="426"/>
      <c r="Z1513" s="427"/>
    </row>
    <row r="1514" spans="24:26" x14ac:dyDescent="0.25">
      <c r="X1514" s="426"/>
      <c r="Y1514" s="426"/>
      <c r="Z1514" s="427"/>
    </row>
    <row r="1515" spans="24:26" x14ac:dyDescent="0.25">
      <c r="X1515" s="426"/>
      <c r="Y1515" s="426"/>
      <c r="Z1515" s="427"/>
    </row>
    <row r="1516" spans="24:26" x14ac:dyDescent="0.25">
      <c r="X1516" s="426"/>
      <c r="Y1516" s="426"/>
      <c r="Z1516" s="427"/>
    </row>
    <row r="1517" spans="24:26" x14ac:dyDescent="0.25">
      <c r="X1517" s="426"/>
      <c r="Y1517" s="426"/>
      <c r="Z1517" s="427"/>
    </row>
    <row r="1518" spans="24:26" x14ac:dyDescent="0.25">
      <c r="X1518" s="426"/>
      <c r="Y1518" s="426"/>
      <c r="Z1518" s="427"/>
    </row>
    <row r="1519" spans="24:26" x14ac:dyDescent="0.25">
      <c r="X1519" s="426"/>
      <c r="Y1519" s="426"/>
      <c r="Z1519" s="427"/>
    </row>
    <row r="1520" spans="24:26" x14ac:dyDescent="0.25">
      <c r="X1520" s="426"/>
      <c r="Y1520" s="426"/>
      <c r="Z1520" s="427"/>
    </row>
    <row r="1521" spans="24:26" x14ac:dyDescent="0.25">
      <c r="X1521" s="426"/>
      <c r="Y1521" s="426"/>
      <c r="Z1521" s="427"/>
    </row>
    <row r="1522" spans="24:26" x14ac:dyDescent="0.25">
      <c r="X1522" s="426"/>
      <c r="Y1522" s="426"/>
      <c r="Z1522" s="427"/>
    </row>
    <row r="1523" spans="24:26" x14ac:dyDescent="0.25">
      <c r="X1523" s="426"/>
      <c r="Y1523" s="426"/>
      <c r="Z1523" s="427"/>
    </row>
    <row r="1524" spans="24:26" x14ac:dyDescent="0.25">
      <c r="X1524" s="426"/>
      <c r="Y1524" s="426"/>
      <c r="Z1524" s="427"/>
    </row>
    <row r="1525" spans="24:26" x14ac:dyDescent="0.25">
      <c r="X1525" s="426"/>
      <c r="Y1525" s="426"/>
      <c r="Z1525" s="427"/>
    </row>
    <row r="1526" spans="24:26" x14ac:dyDescent="0.25">
      <c r="X1526" s="426"/>
      <c r="Y1526" s="426"/>
      <c r="Z1526" s="427"/>
    </row>
    <row r="1527" spans="24:26" x14ac:dyDescent="0.25">
      <c r="X1527" s="426"/>
      <c r="Y1527" s="426"/>
      <c r="Z1527" s="427"/>
    </row>
    <row r="1528" spans="24:26" x14ac:dyDescent="0.25">
      <c r="X1528" s="426"/>
      <c r="Y1528" s="426"/>
      <c r="Z1528" s="427"/>
    </row>
    <row r="1529" spans="24:26" x14ac:dyDescent="0.25">
      <c r="X1529" s="426"/>
      <c r="Y1529" s="426"/>
      <c r="Z1529" s="427"/>
    </row>
    <row r="1530" spans="24:26" x14ac:dyDescent="0.25">
      <c r="X1530" s="426"/>
      <c r="Y1530" s="426"/>
      <c r="Z1530" s="427"/>
    </row>
    <row r="1531" spans="24:26" x14ac:dyDescent="0.25">
      <c r="X1531" s="426"/>
      <c r="Y1531" s="426"/>
      <c r="Z1531" s="427"/>
    </row>
    <row r="1532" spans="24:26" x14ac:dyDescent="0.25">
      <c r="X1532" s="426"/>
      <c r="Y1532" s="426"/>
      <c r="Z1532" s="427"/>
    </row>
    <row r="1533" spans="24:26" x14ac:dyDescent="0.25">
      <c r="X1533" s="426"/>
      <c r="Y1533" s="426"/>
      <c r="Z1533" s="427"/>
    </row>
    <row r="1534" spans="24:26" x14ac:dyDescent="0.25">
      <c r="X1534" s="426"/>
      <c r="Y1534" s="426"/>
      <c r="Z1534" s="427"/>
    </row>
    <row r="1535" spans="24:26" x14ac:dyDescent="0.25">
      <c r="X1535" s="426"/>
      <c r="Y1535" s="426"/>
      <c r="Z1535" s="427"/>
    </row>
    <row r="1536" spans="24:26" x14ac:dyDescent="0.25">
      <c r="X1536" s="426"/>
      <c r="Y1536" s="426"/>
      <c r="Z1536" s="427"/>
    </row>
    <row r="1537" spans="24:26" x14ac:dyDescent="0.25">
      <c r="X1537" s="426"/>
      <c r="Y1537" s="426"/>
      <c r="Z1537" s="427"/>
    </row>
    <row r="1538" spans="24:26" x14ac:dyDescent="0.25">
      <c r="X1538" s="426"/>
      <c r="Y1538" s="426"/>
      <c r="Z1538" s="427"/>
    </row>
    <row r="1539" spans="24:26" x14ac:dyDescent="0.25">
      <c r="X1539" s="426"/>
      <c r="Y1539" s="426"/>
      <c r="Z1539" s="427"/>
    </row>
    <row r="1540" spans="24:26" x14ac:dyDescent="0.25">
      <c r="X1540" s="426"/>
      <c r="Y1540" s="426"/>
      <c r="Z1540" s="427"/>
    </row>
    <row r="1541" spans="24:26" x14ac:dyDescent="0.25">
      <c r="X1541" s="426"/>
      <c r="Y1541" s="426"/>
      <c r="Z1541" s="427"/>
    </row>
    <row r="1542" spans="24:26" x14ac:dyDescent="0.25">
      <c r="X1542" s="426"/>
      <c r="Y1542" s="426"/>
      <c r="Z1542" s="427"/>
    </row>
    <row r="1543" spans="24:26" x14ac:dyDescent="0.25">
      <c r="X1543" s="426"/>
      <c r="Y1543" s="426"/>
      <c r="Z1543" s="427"/>
    </row>
    <row r="1544" spans="24:26" x14ac:dyDescent="0.25">
      <c r="X1544" s="426"/>
      <c r="Y1544" s="426"/>
      <c r="Z1544" s="427"/>
    </row>
    <row r="1545" spans="24:26" x14ac:dyDescent="0.25">
      <c r="X1545" s="426"/>
      <c r="Y1545" s="426"/>
      <c r="Z1545" s="427"/>
    </row>
    <row r="1546" spans="24:26" x14ac:dyDescent="0.25">
      <c r="X1546" s="426"/>
      <c r="Y1546" s="426"/>
      <c r="Z1546" s="427"/>
    </row>
    <row r="1547" spans="24:26" x14ac:dyDescent="0.25">
      <c r="X1547" s="426"/>
      <c r="Y1547" s="426"/>
      <c r="Z1547" s="427"/>
    </row>
    <row r="1548" spans="24:26" x14ac:dyDescent="0.25">
      <c r="X1548" s="426"/>
      <c r="Y1548" s="426"/>
      <c r="Z1548" s="427"/>
    </row>
    <row r="1549" spans="24:26" x14ac:dyDescent="0.25">
      <c r="X1549" s="426"/>
      <c r="Y1549" s="426"/>
      <c r="Z1549" s="427"/>
    </row>
    <row r="1550" spans="24:26" x14ac:dyDescent="0.25">
      <c r="X1550" s="426"/>
      <c r="Y1550" s="426"/>
      <c r="Z1550" s="427"/>
    </row>
    <row r="1551" spans="24:26" x14ac:dyDescent="0.25">
      <c r="X1551" s="426"/>
      <c r="Y1551" s="426"/>
      <c r="Z1551" s="427"/>
    </row>
    <row r="1552" spans="24:26" x14ac:dyDescent="0.25">
      <c r="X1552" s="426"/>
      <c r="Y1552" s="426"/>
      <c r="Z1552" s="427"/>
    </row>
    <row r="1553" spans="24:26" x14ac:dyDescent="0.25">
      <c r="X1553" s="426"/>
      <c r="Y1553" s="426"/>
      <c r="Z1553" s="427"/>
    </row>
    <row r="1554" spans="24:26" x14ac:dyDescent="0.25">
      <c r="X1554" s="426"/>
      <c r="Y1554" s="426"/>
      <c r="Z1554" s="427"/>
    </row>
    <row r="1555" spans="24:26" x14ac:dyDescent="0.25">
      <c r="X1555" s="426"/>
      <c r="Y1555" s="426"/>
      <c r="Z1555" s="427"/>
    </row>
    <row r="1556" spans="24:26" x14ac:dyDescent="0.25">
      <c r="X1556" s="426"/>
      <c r="Y1556" s="426"/>
      <c r="Z1556" s="427"/>
    </row>
    <row r="1557" spans="24:26" x14ac:dyDescent="0.25">
      <c r="X1557" s="426"/>
      <c r="Y1557" s="426"/>
      <c r="Z1557" s="427"/>
    </row>
    <row r="1558" spans="24:26" x14ac:dyDescent="0.25">
      <c r="X1558" s="426"/>
      <c r="Y1558" s="426"/>
      <c r="Z1558" s="427"/>
    </row>
    <row r="1559" spans="24:26" x14ac:dyDescent="0.25">
      <c r="X1559" s="426"/>
      <c r="Y1559" s="426"/>
      <c r="Z1559" s="427"/>
    </row>
    <row r="1560" spans="24:26" x14ac:dyDescent="0.25">
      <c r="X1560" s="426"/>
      <c r="Y1560" s="426"/>
      <c r="Z1560" s="427"/>
    </row>
    <row r="1561" spans="24:26" x14ac:dyDescent="0.25">
      <c r="X1561" s="426"/>
      <c r="Y1561" s="426"/>
      <c r="Z1561" s="427"/>
    </row>
    <row r="1562" spans="24:26" x14ac:dyDescent="0.25">
      <c r="X1562" s="426"/>
      <c r="Y1562" s="426"/>
      <c r="Z1562" s="427"/>
    </row>
    <row r="1563" spans="24:26" x14ac:dyDescent="0.25">
      <c r="X1563" s="426"/>
      <c r="Y1563" s="426"/>
      <c r="Z1563" s="427"/>
    </row>
    <row r="1564" spans="24:26" x14ac:dyDescent="0.25">
      <c r="X1564" s="426"/>
      <c r="Y1564" s="426"/>
      <c r="Z1564" s="427"/>
    </row>
    <row r="1565" spans="24:26" x14ac:dyDescent="0.25">
      <c r="X1565" s="426"/>
      <c r="Y1565" s="426"/>
      <c r="Z1565" s="427"/>
    </row>
    <row r="1566" spans="24:26" x14ac:dyDescent="0.25">
      <c r="X1566" s="426"/>
      <c r="Y1566" s="426"/>
      <c r="Z1566" s="427"/>
    </row>
    <row r="1567" spans="24:26" x14ac:dyDescent="0.25">
      <c r="X1567" s="426"/>
      <c r="Y1567" s="426"/>
      <c r="Z1567" s="427"/>
    </row>
    <row r="1568" spans="24:26" x14ac:dyDescent="0.25">
      <c r="X1568" s="426"/>
      <c r="Y1568" s="426"/>
      <c r="Z1568" s="427"/>
    </row>
    <row r="1569" spans="24:26" x14ac:dyDescent="0.25">
      <c r="X1569" s="426"/>
      <c r="Y1569" s="426"/>
      <c r="Z1569" s="427"/>
    </row>
    <row r="1570" spans="24:26" x14ac:dyDescent="0.25">
      <c r="X1570" s="426"/>
      <c r="Y1570" s="426"/>
      <c r="Z1570" s="427"/>
    </row>
    <row r="1571" spans="24:26" x14ac:dyDescent="0.25">
      <c r="X1571" s="426"/>
      <c r="Y1571" s="426"/>
      <c r="Z1571" s="427"/>
    </row>
    <row r="1572" spans="24:26" x14ac:dyDescent="0.25">
      <c r="X1572" s="426"/>
      <c r="Y1572" s="426"/>
      <c r="Z1572" s="427"/>
    </row>
    <row r="1573" spans="24:26" x14ac:dyDescent="0.25">
      <c r="X1573" s="426"/>
      <c r="Y1573" s="426"/>
      <c r="Z1573" s="427"/>
    </row>
    <row r="1574" spans="24:26" x14ac:dyDescent="0.25">
      <c r="X1574" s="426"/>
      <c r="Y1574" s="426"/>
      <c r="Z1574" s="427"/>
    </row>
    <row r="1575" spans="24:26" x14ac:dyDescent="0.25">
      <c r="X1575" s="426"/>
      <c r="Y1575" s="426"/>
      <c r="Z1575" s="427"/>
    </row>
    <row r="1576" spans="24:26" x14ac:dyDescent="0.25">
      <c r="X1576" s="426"/>
      <c r="Y1576" s="426"/>
      <c r="Z1576" s="427"/>
    </row>
    <row r="1577" spans="24:26" x14ac:dyDescent="0.25">
      <c r="X1577" s="426"/>
      <c r="Y1577" s="426"/>
      <c r="Z1577" s="427"/>
    </row>
    <row r="1578" spans="24:26" x14ac:dyDescent="0.25">
      <c r="X1578" s="426"/>
      <c r="Y1578" s="426"/>
      <c r="Z1578" s="427"/>
    </row>
    <row r="1579" spans="24:26" x14ac:dyDescent="0.25">
      <c r="X1579" s="426"/>
      <c r="Y1579" s="426"/>
      <c r="Z1579" s="427"/>
    </row>
    <row r="1580" spans="24:26" x14ac:dyDescent="0.25">
      <c r="X1580" s="426"/>
      <c r="Y1580" s="426"/>
      <c r="Z1580" s="427"/>
    </row>
    <row r="1581" spans="24:26" x14ac:dyDescent="0.25">
      <c r="X1581" s="426"/>
      <c r="Y1581" s="426"/>
      <c r="Z1581" s="427"/>
    </row>
    <row r="1582" spans="24:26" x14ac:dyDescent="0.25">
      <c r="X1582" s="426"/>
      <c r="Y1582" s="426"/>
      <c r="Z1582" s="427"/>
    </row>
    <row r="1583" spans="24:26" x14ac:dyDescent="0.25">
      <c r="X1583" s="426"/>
      <c r="Y1583" s="426"/>
      <c r="Z1583" s="427"/>
    </row>
    <row r="1584" spans="24:26" x14ac:dyDescent="0.25">
      <c r="X1584" s="426"/>
      <c r="Y1584" s="426"/>
      <c r="Z1584" s="427"/>
    </row>
    <row r="1585" spans="24:26" x14ac:dyDescent="0.25">
      <c r="X1585" s="426"/>
      <c r="Y1585" s="426"/>
      <c r="Z1585" s="427"/>
    </row>
    <row r="1586" spans="24:26" x14ac:dyDescent="0.25">
      <c r="X1586" s="426"/>
      <c r="Y1586" s="426"/>
      <c r="Z1586" s="427"/>
    </row>
    <row r="1587" spans="24:26" x14ac:dyDescent="0.25">
      <c r="X1587" s="426"/>
      <c r="Y1587" s="426"/>
      <c r="Z1587" s="427"/>
    </row>
    <row r="1588" spans="24:26" x14ac:dyDescent="0.25">
      <c r="X1588" s="426"/>
      <c r="Y1588" s="426"/>
      <c r="Z1588" s="427"/>
    </row>
    <row r="1589" spans="24:26" x14ac:dyDescent="0.25">
      <c r="X1589" s="426"/>
      <c r="Y1589" s="426"/>
      <c r="Z1589" s="427"/>
    </row>
    <row r="1590" spans="24:26" x14ac:dyDescent="0.25">
      <c r="X1590" s="426"/>
      <c r="Y1590" s="426"/>
      <c r="Z1590" s="427"/>
    </row>
    <row r="1591" spans="24:26" x14ac:dyDescent="0.25">
      <c r="X1591" s="426"/>
      <c r="Y1591" s="426"/>
      <c r="Z1591" s="427"/>
    </row>
    <row r="1592" spans="24:26" x14ac:dyDescent="0.25">
      <c r="X1592" s="426"/>
      <c r="Y1592" s="426"/>
      <c r="Z1592" s="427"/>
    </row>
    <row r="1593" spans="24:26" x14ac:dyDescent="0.25">
      <c r="X1593" s="426"/>
      <c r="Y1593" s="426"/>
      <c r="Z1593" s="427"/>
    </row>
    <row r="1594" spans="24:26" x14ac:dyDescent="0.25">
      <c r="X1594" s="426"/>
      <c r="Y1594" s="426"/>
      <c r="Z1594" s="427"/>
    </row>
    <row r="1595" spans="24:26" x14ac:dyDescent="0.25">
      <c r="X1595" s="426"/>
      <c r="Y1595" s="426"/>
      <c r="Z1595" s="427"/>
    </row>
    <row r="1596" spans="24:26" x14ac:dyDescent="0.25">
      <c r="X1596" s="426"/>
      <c r="Y1596" s="426"/>
      <c r="Z1596" s="427"/>
    </row>
    <row r="1597" spans="24:26" x14ac:dyDescent="0.25">
      <c r="X1597" s="426"/>
      <c r="Y1597" s="426"/>
      <c r="Z1597" s="427"/>
    </row>
    <row r="1598" spans="24:26" x14ac:dyDescent="0.25">
      <c r="X1598" s="426"/>
      <c r="Y1598" s="426"/>
      <c r="Z1598" s="427"/>
    </row>
    <row r="1599" spans="24:26" x14ac:dyDescent="0.25">
      <c r="X1599" s="426"/>
      <c r="Y1599" s="426"/>
      <c r="Z1599" s="427"/>
    </row>
    <row r="1600" spans="24:26" x14ac:dyDescent="0.25">
      <c r="X1600" s="426"/>
      <c r="Y1600" s="426"/>
      <c r="Z1600" s="427"/>
    </row>
    <row r="1601" spans="24:26" x14ac:dyDescent="0.25">
      <c r="X1601" s="426"/>
      <c r="Y1601" s="426"/>
      <c r="Z1601" s="427"/>
    </row>
    <row r="1602" spans="24:26" x14ac:dyDescent="0.25">
      <c r="X1602" s="426"/>
      <c r="Y1602" s="426"/>
      <c r="Z1602" s="427"/>
    </row>
    <row r="1603" spans="24:26" x14ac:dyDescent="0.25">
      <c r="X1603" s="426"/>
      <c r="Y1603" s="426"/>
      <c r="Z1603" s="427"/>
    </row>
    <row r="1604" spans="24:26" x14ac:dyDescent="0.25">
      <c r="X1604" s="426"/>
      <c r="Y1604" s="426"/>
      <c r="Z1604" s="427"/>
    </row>
    <row r="1605" spans="24:26" x14ac:dyDescent="0.25">
      <c r="X1605" s="426"/>
      <c r="Y1605" s="426"/>
      <c r="Z1605" s="427"/>
    </row>
    <row r="1606" spans="24:26" x14ac:dyDescent="0.25">
      <c r="X1606" s="426"/>
      <c r="Y1606" s="426"/>
      <c r="Z1606" s="427"/>
    </row>
    <row r="1607" spans="24:26" x14ac:dyDescent="0.25">
      <c r="X1607" s="426"/>
      <c r="Y1607" s="426"/>
      <c r="Z1607" s="427"/>
    </row>
    <row r="1608" spans="24:26" x14ac:dyDescent="0.25">
      <c r="X1608" s="426"/>
      <c r="Y1608" s="426"/>
      <c r="Z1608" s="427"/>
    </row>
    <row r="1609" spans="24:26" x14ac:dyDescent="0.25">
      <c r="X1609" s="426"/>
      <c r="Y1609" s="426"/>
      <c r="Z1609" s="427"/>
    </row>
    <row r="1610" spans="24:26" x14ac:dyDescent="0.25">
      <c r="X1610" s="426"/>
      <c r="Y1610" s="426"/>
      <c r="Z1610" s="427"/>
    </row>
    <row r="1611" spans="24:26" x14ac:dyDescent="0.25">
      <c r="X1611" s="426"/>
      <c r="Y1611" s="426"/>
      <c r="Z1611" s="427"/>
    </row>
    <row r="1612" spans="24:26" x14ac:dyDescent="0.25">
      <c r="X1612" s="426"/>
      <c r="Y1612" s="426"/>
      <c r="Z1612" s="427"/>
    </row>
    <row r="1613" spans="24:26" x14ac:dyDescent="0.25">
      <c r="X1613" s="426"/>
      <c r="Y1613" s="426"/>
      <c r="Z1613" s="427"/>
    </row>
    <row r="1614" spans="24:26" x14ac:dyDescent="0.25">
      <c r="X1614" s="426"/>
      <c r="Y1614" s="426"/>
      <c r="Z1614" s="427"/>
    </row>
    <row r="1615" spans="24:26" x14ac:dyDescent="0.25">
      <c r="X1615" s="426"/>
      <c r="Y1615" s="426"/>
      <c r="Z1615" s="427"/>
    </row>
    <row r="1616" spans="24:26" x14ac:dyDescent="0.25">
      <c r="X1616" s="426"/>
      <c r="Y1616" s="426"/>
      <c r="Z1616" s="427"/>
    </row>
    <row r="1617" spans="24:26" x14ac:dyDescent="0.25">
      <c r="X1617" s="426"/>
      <c r="Y1617" s="426"/>
      <c r="Z1617" s="427"/>
    </row>
    <row r="1618" spans="24:26" x14ac:dyDescent="0.25">
      <c r="X1618" s="426"/>
      <c r="Y1618" s="426"/>
      <c r="Z1618" s="427"/>
    </row>
    <row r="1619" spans="24:26" x14ac:dyDescent="0.25">
      <c r="X1619" s="426"/>
      <c r="Y1619" s="426"/>
      <c r="Z1619" s="427"/>
    </row>
    <row r="1620" spans="24:26" x14ac:dyDescent="0.25">
      <c r="X1620" s="426"/>
      <c r="Y1620" s="426"/>
      <c r="Z1620" s="427"/>
    </row>
    <row r="1621" spans="24:26" x14ac:dyDescent="0.25">
      <c r="X1621" s="426"/>
      <c r="Y1621" s="426"/>
      <c r="Z1621" s="427"/>
    </row>
    <row r="1622" spans="24:26" x14ac:dyDescent="0.25">
      <c r="X1622" s="426"/>
      <c r="Y1622" s="426"/>
      <c r="Z1622" s="427"/>
    </row>
    <row r="1623" spans="24:26" x14ac:dyDescent="0.25">
      <c r="X1623" s="426"/>
      <c r="Y1623" s="426"/>
      <c r="Z1623" s="427"/>
    </row>
    <row r="1624" spans="24:26" x14ac:dyDescent="0.25">
      <c r="X1624" s="426"/>
      <c r="Y1624" s="426"/>
      <c r="Z1624" s="427"/>
    </row>
    <row r="1625" spans="24:26" x14ac:dyDescent="0.25">
      <c r="X1625" s="426"/>
      <c r="Y1625" s="426"/>
      <c r="Z1625" s="427"/>
    </row>
    <row r="1626" spans="24:26" x14ac:dyDescent="0.25">
      <c r="X1626" s="426"/>
      <c r="Y1626" s="426"/>
      <c r="Z1626" s="427"/>
    </row>
    <row r="1627" spans="24:26" x14ac:dyDescent="0.25">
      <c r="X1627" s="426"/>
      <c r="Y1627" s="426"/>
      <c r="Z1627" s="427"/>
    </row>
    <row r="1628" spans="24:26" x14ac:dyDescent="0.25">
      <c r="X1628" s="426"/>
      <c r="Y1628" s="426"/>
      <c r="Z1628" s="427"/>
    </row>
    <row r="1629" spans="24:26" x14ac:dyDescent="0.25">
      <c r="X1629" s="426"/>
      <c r="Y1629" s="426"/>
      <c r="Z1629" s="427"/>
    </row>
    <row r="1630" spans="24:26" x14ac:dyDescent="0.25">
      <c r="X1630" s="426"/>
      <c r="Y1630" s="426"/>
      <c r="Z1630" s="427"/>
    </row>
    <row r="1631" spans="24:26" x14ac:dyDescent="0.25">
      <c r="X1631" s="426"/>
      <c r="Y1631" s="426"/>
      <c r="Z1631" s="427"/>
    </row>
    <row r="1632" spans="24:26" x14ac:dyDescent="0.25">
      <c r="X1632" s="426"/>
      <c r="Y1632" s="426"/>
      <c r="Z1632" s="427"/>
    </row>
    <row r="1633" spans="24:26" x14ac:dyDescent="0.25">
      <c r="X1633" s="426"/>
      <c r="Y1633" s="426"/>
      <c r="Z1633" s="427"/>
    </row>
    <row r="1634" spans="24:26" x14ac:dyDescent="0.25">
      <c r="X1634" s="426"/>
      <c r="Y1634" s="426"/>
      <c r="Z1634" s="427"/>
    </row>
    <row r="1635" spans="24:26" x14ac:dyDescent="0.25">
      <c r="X1635" s="426"/>
      <c r="Y1635" s="426"/>
      <c r="Z1635" s="427"/>
    </row>
    <row r="1636" spans="24:26" x14ac:dyDescent="0.25">
      <c r="X1636" s="426"/>
      <c r="Y1636" s="426"/>
      <c r="Z1636" s="427"/>
    </row>
    <row r="1637" spans="24:26" x14ac:dyDescent="0.25">
      <c r="X1637" s="426"/>
      <c r="Y1637" s="426"/>
      <c r="Z1637" s="427"/>
    </row>
    <row r="1638" spans="24:26" x14ac:dyDescent="0.25">
      <c r="X1638" s="426"/>
      <c r="Y1638" s="426"/>
      <c r="Z1638" s="427"/>
    </row>
    <row r="1639" spans="24:26" x14ac:dyDescent="0.25">
      <c r="X1639" s="426"/>
      <c r="Y1639" s="426"/>
      <c r="Z1639" s="427"/>
    </row>
    <row r="1640" spans="24:26" x14ac:dyDescent="0.25">
      <c r="X1640" s="426"/>
      <c r="Y1640" s="426"/>
      <c r="Z1640" s="427"/>
    </row>
    <row r="1641" spans="24:26" x14ac:dyDescent="0.25">
      <c r="X1641" s="426"/>
      <c r="Y1641" s="426"/>
      <c r="Z1641" s="427"/>
    </row>
    <row r="1642" spans="24:26" x14ac:dyDescent="0.25">
      <c r="X1642" s="426"/>
      <c r="Y1642" s="426"/>
      <c r="Z1642" s="427"/>
    </row>
    <row r="1643" spans="24:26" x14ac:dyDescent="0.25">
      <c r="X1643" s="426"/>
      <c r="Y1643" s="426"/>
      <c r="Z1643" s="427"/>
    </row>
    <row r="1644" spans="24:26" x14ac:dyDescent="0.25">
      <c r="X1644" s="426"/>
      <c r="Y1644" s="426"/>
      <c r="Z1644" s="427"/>
    </row>
    <row r="1645" spans="24:26" x14ac:dyDescent="0.25">
      <c r="X1645" s="426"/>
      <c r="Y1645" s="426"/>
      <c r="Z1645" s="427"/>
    </row>
    <row r="1646" spans="24:26" x14ac:dyDescent="0.25">
      <c r="X1646" s="426"/>
      <c r="Y1646" s="426"/>
      <c r="Z1646" s="427"/>
    </row>
    <row r="1647" spans="24:26" x14ac:dyDescent="0.25">
      <c r="X1647" s="426"/>
      <c r="Y1647" s="426"/>
      <c r="Z1647" s="427"/>
    </row>
    <row r="1648" spans="24:26" x14ac:dyDescent="0.25">
      <c r="X1648" s="426"/>
      <c r="Y1648" s="426"/>
      <c r="Z1648" s="427"/>
    </row>
    <row r="1649" spans="24:26" x14ac:dyDescent="0.25">
      <c r="X1649" s="426"/>
      <c r="Y1649" s="426"/>
      <c r="Z1649" s="427"/>
    </row>
    <row r="1650" spans="24:26" x14ac:dyDescent="0.25">
      <c r="X1650" s="426"/>
      <c r="Y1650" s="426"/>
      <c r="Z1650" s="427"/>
    </row>
    <row r="1651" spans="24:26" x14ac:dyDescent="0.25">
      <c r="X1651" s="426"/>
      <c r="Y1651" s="426"/>
      <c r="Z1651" s="427"/>
    </row>
    <row r="1652" spans="24:26" x14ac:dyDescent="0.25">
      <c r="X1652" s="426"/>
      <c r="Y1652" s="426"/>
      <c r="Z1652" s="427"/>
    </row>
    <row r="1653" spans="24:26" x14ac:dyDescent="0.25">
      <c r="X1653" s="426"/>
      <c r="Y1653" s="426"/>
      <c r="Z1653" s="427"/>
    </row>
    <row r="1654" spans="24:26" x14ac:dyDescent="0.25">
      <c r="X1654" s="426"/>
      <c r="Y1654" s="426"/>
      <c r="Z1654" s="427"/>
    </row>
    <row r="1655" spans="24:26" x14ac:dyDescent="0.25">
      <c r="X1655" s="426"/>
      <c r="Y1655" s="426"/>
      <c r="Z1655" s="427"/>
    </row>
    <row r="1656" spans="24:26" x14ac:dyDescent="0.25">
      <c r="X1656" s="426"/>
      <c r="Y1656" s="426"/>
      <c r="Z1656" s="427"/>
    </row>
    <row r="1657" spans="24:26" x14ac:dyDescent="0.25">
      <c r="X1657" s="426"/>
      <c r="Y1657" s="426"/>
      <c r="Z1657" s="427"/>
    </row>
    <row r="1658" spans="24:26" x14ac:dyDescent="0.25">
      <c r="X1658" s="426"/>
      <c r="Y1658" s="426"/>
      <c r="Z1658" s="427"/>
    </row>
    <row r="1659" spans="24:26" x14ac:dyDescent="0.25">
      <c r="X1659" s="426"/>
      <c r="Y1659" s="426"/>
      <c r="Z1659" s="427"/>
    </row>
    <row r="1660" spans="24:26" x14ac:dyDescent="0.25">
      <c r="X1660" s="426"/>
      <c r="Y1660" s="426"/>
      <c r="Z1660" s="427"/>
    </row>
    <row r="1661" spans="24:26" x14ac:dyDescent="0.25">
      <c r="X1661" s="426"/>
      <c r="Y1661" s="426"/>
      <c r="Z1661" s="427"/>
    </row>
    <row r="1662" spans="24:26" x14ac:dyDescent="0.25">
      <c r="X1662" s="426"/>
      <c r="Y1662" s="426"/>
      <c r="Z1662" s="427"/>
    </row>
    <row r="1663" spans="24:26" x14ac:dyDescent="0.25">
      <c r="X1663" s="426"/>
      <c r="Y1663" s="426"/>
      <c r="Z1663" s="427"/>
    </row>
    <row r="1664" spans="24:26" x14ac:dyDescent="0.25">
      <c r="X1664" s="426"/>
      <c r="Y1664" s="426"/>
      <c r="Z1664" s="427"/>
    </row>
    <row r="1665" spans="24:26" x14ac:dyDescent="0.25">
      <c r="X1665" s="426"/>
      <c r="Y1665" s="426"/>
      <c r="Z1665" s="427"/>
    </row>
    <row r="1666" spans="24:26" x14ac:dyDescent="0.25">
      <c r="X1666" s="426"/>
      <c r="Y1666" s="426"/>
      <c r="Z1666" s="427"/>
    </row>
    <row r="1667" spans="24:26" x14ac:dyDescent="0.25">
      <c r="X1667" s="426"/>
      <c r="Y1667" s="426"/>
      <c r="Z1667" s="427"/>
    </row>
    <row r="1668" spans="24:26" x14ac:dyDescent="0.25">
      <c r="X1668" s="426"/>
      <c r="Y1668" s="426"/>
      <c r="Z1668" s="427"/>
    </row>
    <row r="1669" spans="24:26" x14ac:dyDescent="0.25">
      <c r="X1669" s="426"/>
      <c r="Y1669" s="426"/>
      <c r="Z1669" s="427"/>
    </row>
    <row r="1670" spans="24:26" x14ac:dyDescent="0.25">
      <c r="X1670" s="426"/>
      <c r="Y1670" s="426"/>
      <c r="Z1670" s="427"/>
    </row>
    <row r="1671" spans="24:26" x14ac:dyDescent="0.25">
      <c r="X1671" s="426"/>
      <c r="Y1671" s="426"/>
      <c r="Z1671" s="427"/>
    </row>
    <row r="1672" spans="24:26" x14ac:dyDescent="0.25">
      <c r="X1672" s="426"/>
      <c r="Y1672" s="426"/>
      <c r="Z1672" s="427"/>
    </row>
    <row r="1673" spans="24:26" x14ac:dyDescent="0.25">
      <c r="X1673" s="426"/>
      <c r="Y1673" s="426"/>
      <c r="Z1673" s="427"/>
    </row>
    <row r="1674" spans="24:26" x14ac:dyDescent="0.25">
      <c r="X1674" s="426"/>
      <c r="Y1674" s="426"/>
      <c r="Z1674" s="427"/>
    </row>
    <row r="1675" spans="24:26" x14ac:dyDescent="0.25">
      <c r="X1675" s="426"/>
      <c r="Y1675" s="426"/>
      <c r="Z1675" s="427"/>
    </row>
    <row r="1676" spans="24:26" x14ac:dyDescent="0.25">
      <c r="X1676" s="426"/>
      <c r="Y1676" s="426"/>
      <c r="Z1676" s="427"/>
    </row>
    <row r="1677" spans="24:26" x14ac:dyDescent="0.25">
      <c r="X1677" s="426"/>
      <c r="Y1677" s="426"/>
      <c r="Z1677" s="427"/>
    </row>
    <row r="1678" spans="24:26" x14ac:dyDescent="0.25">
      <c r="X1678" s="426"/>
      <c r="Y1678" s="426"/>
      <c r="Z1678" s="427"/>
    </row>
    <row r="1679" spans="24:26" x14ac:dyDescent="0.25">
      <c r="X1679" s="426"/>
      <c r="Y1679" s="426"/>
      <c r="Z1679" s="427"/>
    </row>
    <row r="1680" spans="24:26" x14ac:dyDescent="0.25">
      <c r="X1680" s="426"/>
      <c r="Y1680" s="426"/>
      <c r="Z1680" s="427"/>
    </row>
    <row r="1681" spans="24:26" x14ac:dyDescent="0.25">
      <c r="X1681" s="426"/>
      <c r="Y1681" s="426"/>
      <c r="Z1681" s="427"/>
    </row>
    <row r="1682" spans="24:26" x14ac:dyDescent="0.25">
      <c r="X1682" s="426"/>
      <c r="Y1682" s="426"/>
      <c r="Z1682" s="427"/>
    </row>
    <row r="1683" spans="24:26" x14ac:dyDescent="0.25">
      <c r="X1683" s="426"/>
      <c r="Y1683" s="426"/>
      <c r="Z1683" s="427"/>
    </row>
    <row r="1684" spans="24:26" x14ac:dyDescent="0.25">
      <c r="X1684" s="426"/>
      <c r="Y1684" s="426"/>
      <c r="Z1684" s="427"/>
    </row>
    <row r="1685" spans="24:26" x14ac:dyDescent="0.25">
      <c r="X1685" s="426"/>
      <c r="Y1685" s="426"/>
      <c r="Z1685" s="427"/>
    </row>
    <row r="1686" spans="24:26" x14ac:dyDescent="0.25">
      <c r="X1686" s="426"/>
      <c r="Y1686" s="426"/>
      <c r="Z1686" s="427"/>
    </row>
    <row r="1687" spans="24:26" x14ac:dyDescent="0.25">
      <c r="X1687" s="426"/>
      <c r="Y1687" s="426"/>
      <c r="Z1687" s="427"/>
    </row>
    <row r="1688" spans="24:26" x14ac:dyDescent="0.25">
      <c r="X1688" s="426"/>
      <c r="Y1688" s="426"/>
      <c r="Z1688" s="427"/>
    </row>
    <row r="1689" spans="24:26" x14ac:dyDescent="0.25">
      <c r="X1689" s="426"/>
      <c r="Y1689" s="426"/>
      <c r="Z1689" s="427"/>
    </row>
    <row r="1690" spans="24:26" x14ac:dyDescent="0.25">
      <c r="X1690" s="426"/>
      <c r="Y1690" s="426"/>
      <c r="Z1690" s="427"/>
    </row>
    <row r="1691" spans="24:26" x14ac:dyDescent="0.25">
      <c r="X1691" s="426"/>
      <c r="Y1691" s="426"/>
      <c r="Z1691" s="427"/>
    </row>
    <row r="1692" spans="24:26" x14ac:dyDescent="0.25">
      <c r="X1692" s="426"/>
      <c r="Y1692" s="426"/>
      <c r="Z1692" s="427"/>
    </row>
    <row r="1693" spans="24:26" x14ac:dyDescent="0.25">
      <c r="X1693" s="426"/>
      <c r="Y1693" s="426"/>
      <c r="Z1693" s="427"/>
    </row>
    <row r="1694" spans="24:26" x14ac:dyDescent="0.25">
      <c r="X1694" s="426"/>
      <c r="Y1694" s="426"/>
      <c r="Z1694" s="427"/>
    </row>
    <row r="1695" spans="24:26" x14ac:dyDescent="0.25">
      <c r="X1695" s="426"/>
      <c r="Y1695" s="426"/>
      <c r="Z1695" s="427"/>
    </row>
    <row r="1696" spans="24:26" x14ac:dyDescent="0.25">
      <c r="X1696" s="426"/>
      <c r="Y1696" s="426"/>
      <c r="Z1696" s="427"/>
    </row>
    <row r="1697" spans="24:26" x14ac:dyDescent="0.25">
      <c r="X1697" s="426"/>
      <c r="Y1697" s="426"/>
      <c r="Z1697" s="427"/>
    </row>
    <row r="1698" spans="24:26" x14ac:dyDescent="0.25">
      <c r="X1698" s="426"/>
      <c r="Y1698" s="426"/>
      <c r="Z1698" s="427"/>
    </row>
    <row r="1699" spans="24:26" x14ac:dyDescent="0.25">
      <c r="X1699" s="426"/>
      <c r="Y1699" s="426"/>
      <c r="Z1699" s="427"/>
    </row>
    <row r="1700" spans="24:26" x14ac:dyDescent="0.25">
      <c r="X1700" s="426"/>
      <c r="Y1700" s="426"/>
      <c r="Z1700" s="427"/>
    </row>
    <row r="1701" spans="24:26" x14ac:dyDescent="0.25">
      <c r="X1701" s="426"/>
      <c r="Y1701" s="426"/>
      <c r="Z1701" s="427"/>
    </row>
    <row r="1702" spans="24:26" x14ac:dyDescent="0.25">
      <c r="X1702" s="426"/>
      <c r="Y1702" s="426"/>
      <c r="Z1702" s="427"/>
    </row>
    <row r="1703" spans="24:26" x14ac:dyDescent="0.25">
      <c r="X1703" s="426"/>
      <c r="Y1703" s="426"/>
      <c r="Z1703" s="427"/>
    </row>
    <row r="1704" spans="24:26" x14ac:dyDescent="0.25">
      <c r="X1704" s="426"/>
      <c r="Y1704" s="426"/>
      <c r="Z1704" s="427"/>
    </row>
    <row r="1705" spans="24:26" x14ac:dyDescent="0.25">
      <c r="X1705" s="426"/>
      <c r="Y1705" s="426"/>
      <c r="Z1705" s="427"/>
    </row>
    <row r="1706" spans="24:26" x14ac:dyDescent="0.25">
      <c r="X1706" s="426"/>
      <c r="Y1706" s="426"/>
      <c r="Z1706" s="427"/>
    </row>
    <row r="1707" spans="24:26" x14ac:dyDescent="0.25">
      <c r="X1707" s="426"/>
      <c r="Y1707" s="426"/>
      <c r="Z1707" s="427"/>
    </row>
    <row r="1708" spans="24:26" x14ac:dyDescent="0.25">
      <c r="X1708" s="426"/>
      <c r="Y1708" s="426"/>
      <c r="Z1708" s="427"/>
    </row>
    <row r="1709" spans="24:26" x14ac:dyDescent="0.25">
      <c r="X1709" s="426"/>
      <c r="Y1709" s="426"/>
      <c r="Z1709" s="427"/>
    </row>
    <row r="1710" spans="24:26" x14ac:dyDescent="0.25">
      <c r="X1710" s="426"/>
      <c r="Y1710" s="426"/>
      <c r="Z1710" s="427"/>
    </row>
    <row r="1711" spans="24:26" x14ac:dyDescent="0.25">
      <c r="X1711" s="426"/>
      <c r="Y1711" s="426"/>
      <c r="Z1711" s="427"/>
    </row>
    <row r="1712" spans="24:26" x14ac:dyDescent="0.25">
      <c r="X1712" s="426"/>
      <c r="Y1712" s="426"/>
      <c r="Z1712" s="427"/>
    </row>
    <row r="1713" spans="24:26" x14ac:dyDescent="0.25">
      <c r="X1713" s="426"/>
      <c r="Y1713" s="426"/>
      <c r="Z1713" s="427"/>
    </row>
    <row r="1714" spans="24:26" x14ac:dyDescent="0.25">
      <c r="X1714" s="426"/>
      <c r="Y1714" s="426"/>
      <c r="Z1714" s="427"/>
    </row>
    <row r="1715" spans="24:26" x14ac:dyDescent="0.25">
      <c r="X1715" s="426"/>
      <c r="Y1715" s="426"/>
      <c r="Z1715" s="427"/>
    </row>
    <row r="1716" spans="24:26" x14ac:dyDescent="0.25">
      <c r="X1716" s="426"/>
      <c r="Y1716" s="426"/>
      <c r="Z1716" s="427"/>
    </row>
    <row r="1717" spans="24:26" x14ac:dyDescent="0.25">
      <c r="X1717" s="426"/>
      <c r="Y1717" s="426"/>
      <c r="Z1717" s="427"/>
    </row>
    <row r="1718" spans="24:26" x14ac:dyDescent="0.25">
      <c r="X1718" s="426"/>
      <c r="Y1718" s="426"/>
      <c r="Z1718" s="427"/>
    </row>
    <row r="1719" spans="24:26" x14ac:dyDescent="0.25">
      <c r="X1719" s="426"/>
      <c r="Y1719" s="426"/>
      <c r="Z1719" s="427"/>
    </row>
    <row r="1720" spans="24:26" x14ac:dyDescent="0.25">
      <c r="X1720" s="426"/>
      <c r="Y1720" s="426"/>
      <c r="Z1720" s="427"/>
    </row>
    <row r="1721" spans="24:26" x14ac:dyDescent="0.25">
      <c r="X1721" s="426"/>
      <c r="Y1721" s="426"/>
      <c r="Z1721" s="427"/>
    </row>
    <row r="1722" spans="24:26" x14ac:dyDescent="0.25">
      <c r="X1722" s="426"/>
      <c r="Y1722" s="426"/>
      <c r="Z1722" s="427"/>
    </row>
    <row r="1723" spans="24:26" x14ac:dyDescent="0.25">
      <c r="X1723" s="426"/>
      <c r="Y1723" s="426"/>
      <c r="Z1723" s="427"/>
    </row>
    <row r="1724" spans="24:26" x14ac:dyDescent="0.25">
      <c r="X1724" s="426"/>
      <c r="Y1724" s="426"/>
      <c r="Z1724" s="427"/>
    </row>
    <row r="1725" spans="24:26" x14ac:dyDescent="0.25">
      <c r="X1725" s="426"/>
      <c r="Y1725" s="426"/>
      <c r="Z1725" s="427"/>
    </row>
    <row r="1726" spans="24:26" x14ac:dyDescent="0.25">
      <c r="X1726" s="426"/>
      <c r="Y1726" s="426"/>
      <c r="Z1726" s="427"/>
    </row>
    <row r="1727" spans="24:26" x14ac:dyDescent="0.25">
      <c r="X1727" s="426"/>
      <c r="Y1727" s="426"/>
      <c r="Z1727" s="427"/>
    </row>
    <row r="1728" spans="24:26" x14ac:dyDescent="0.25">
      <c r="X1728" s="426"/>
      <c r="Y1728" s="426"/>
      <c r="Z1728" s="427"/>
    </row>
    <row r="1729" spans="24:26" x14ac:dyDescent="0.25">
      <c r="X1729" s="426"/>
      <c r="Y1729" s="426"/>
      <c r="Z1729" s="427"/>
    </row>
    <row r="1730" spans="24:26" x14ac:dyDescent="0.25">
      <c r="X1730" s="426"/>
      <c r="Y1730" s="426"/>
      <c r="Z1730" s="427"/>
    </row>
    <row r="1731" spans="24:26" x14ac:dyDescent="0.25">
      <c r="X1731" s="426"/>
      <c r="Y1731" s="426"/>
      <c r="Z1731" s="427"/>
    </row>
    <row r="1732" spans="24:26" x14ac:dyDescent="0.25">
      <c r="X1732" s="426"/>
      <c r="Y1732" s="426"/>
      <c r="Z1732" s="427"/>
    </row>
    <row r="1733" spans="24:26" x14ac:dyDescent="0.25">
      <c r="X1733" s="426"/>
      <c r="Y1733" s="426"/>
      <c r="Z1733" s="427"/>
    </row>
    <row r="1734" spans="24:26" x14ac:dyDescent="0.25">
      <c r="X1734" s="426"/>
      <c r="Y1734" s="426"/>
      <c r="Z1734" s="427"/>
    </row>
    <row r="1735" spans="24:26" x14ac:dyDescent="0.25">
      <c r="X1735" s="426"/>
      <c r="Y1735" s="426"/>
      <c r="Z1735" s="427"/>
    </row>
    <row r="1736" spans="24:26" x14ac:dyDescent="0.25">
      <c r="X1736" s="426"/>
      <c r="Y1736" s="426"/>
      <c r="Z1736" s="427"/>
    </row>
    <row r="1737" spans="24:26" x14ac:dyDescent="0.25">
      <c r="X1737" s="426"/>
      <c r="Y1737" s="426"/>
      <c r="Z1737" s="427"/>
    </row>
    <row r="1738" spans="24:26" x14ac:dyDescent="0.25">
      <c r="X1738" s="426"/>
      <c r="Y1738" s="426"/>
      <c r="Z1738" s="427"/>
    </row>
    <row r="1739" spans="24:26" x14ac:dyDescent="0.25">
      <c r="X1739" s="426"/>
      <c r="Y1739" s="426"/>
      <c r="Z1739" s="427"/>
    </row>
    <row r="1740" spans="24:26" x14ac:dyDescent="0.25">
      <c r="X1740" s="426"/>
      <c r="Y1740" s="426"/>
      <c r="Z1740" s="427"/>
    </row>
    <row r="1741" spans="24:26" x14ac:dyDescent="0.25">
      <c r="X1741" s="426"/>
      <c r="Y1741" s="426"/>
      <c r="Z1741" s="427"/>
    </row>
    <row r="1742" spans="24:26" x14ac:dyDescent="0.25">
      <c r="X1742" s="426"/>
      <c r="Y1742" s="426"/>
      <c r="Z1742" s="427"/>
    </row>
    <row r="1743" spans="24:26" x14ac:dyDescent="0.25">
      <c r="X1743" s="426"/>
      <c r="Y1743" s="426"/>
      <c r="Z1743" s="427"/>
    </row>
    <row r="1744" spans="24:26" x14ac:dyDescent="0.25">
      <c r="X1744" s="426"/>
      <c r="Y1744" s="426"/>
      <c r="Z1744" s="427"/>
    </row>
    <row r="1745" spans="24:26" x14ac:dyDescent="0.25">
      <c r="X1745" s="426"/>
      <c r="Y1745" s="426"/>
      <c r="Z1745" s="427"/>
    </row>
    <row r="1746" spans="24:26" x14ac:dyDescent="0.25">
      <c r="X1746" s="426"/>
      <c r="Y1746" s="426"/>
      <c r="Z1746" s="427"/>
    </row>
    <row r="1747" spans="24:26" x14ac:dyDescent="0.25">
      <c r="X1747" s="426"/>
      <c r="Y1747" s="426"/>
      <c r="Z1747" s="427"/>
    </row>
    <row r="1748" spans="24:26" x14ac:dyDescent="0.25">
      <c r="X1748" s="426"/>
      <c r="Y1748" s="426"/>
      <c r="Z1748" s="427"/>
    </row>
    <row r="1749" spans="24:26" x14ac:dyDescent="0.25">
      <c r="X1749" s="426"/>
      <c r="Y1749" s="426"/>
      <c r="Z1749" s="427"/>
    </row>
    <row r="1750" spans="24:26" x14ac:dyDescent="0.25">
      <c r="X1750" s="426"/>
      <c r="Y1750" s="426"/>
      <c r="Z1750" s="427"/>
    </row>
    <row r="1751" spans="24:26" x14ac:dyDescent="0.25">
      <c r="X1751" s="426"/>
      <c r="Y1751" s="426"/>
      <c r="Z1751" s="427"/>
    </row>
    <row r="1752" spans="24:26" x14ac:dyDescent="0.25">
      <c r="X1752" s="426"/>
      <c r="Y1752" s="426"/>
      <c r="Z1752" s="427"/>
    </row>
    <row r="1753" spans="24:26" x14ac:dyDescent="0.25">
      <c r="X1753" s="426"/>
      <c r="Y1753" s="426"/>
      <c r="Z1753" s="427"/>
    </row>
    <row r="1754" spans="24:26" x14ac:dyDescent="0.25">
      <c r="X1754" s="426"/>
      <c r="Y1754" s="426"/>
      <c r="Z1754" s="427"/>
    </row>
    <row r="1755" spans="24:26" x14ac:dyDescent="0.25">
      <c r="X1755" s="426"/>
      <c r="Y1755" s="426"/>
      <c r="Z1755" s="427"/>
    </row>
    <row r="1756" spans="24:26" x14ac:dyDescent="0.25">
      <c r="X1756" s="426"/>
      <c r="Y1756" s="426"/>
      <c r="Z1756" s="427"/>
    </row>
    <row r="1757" spans="24:26" x14ac:dyDescent="0.25">
      <c r="X1757" s="426"/>
      <c r="Y1757" s="426"/>
      <c r="Z1757" s="427"/>
    </row>
    <row r="1758" spans="24:26" x14ac:dyDescent="0.25">
      <c r="X1758" s="426"/>
      <c r="Y1758" s="426"/>
      <c r="Z1758" s="427"/>
    </row>
    <row r="1759" spans="24:26" x14ac:dyDescent="0.25">
      <c r="X1759" s="426"/>
      <c r="Y1759" s="426"/>
      <c r="Z1759" s="427"/>
    </row>
    <row r="1760" spans="24:26" x14ac:dyDescent="0.25">
      <c r="X1760" s="426"/>
      <c r="Y1760" s="426"/>
      <c r="Z1760" s="427"/>
    </row>
    <row r="1761" spans="24:26" x14ac:dyDescent="0.25">
      <c r="X1761" s="426"/>
      <c r="Y1761" s="426"/>
      <c r="Z1761" s="427"/>
    </row>
    <row r="1762" spans="24:26" x14ac:dyDescent="0.25">
      <c r="X1762" s="426"/>
      <c r="Y1762" s="426"/>
      <c r="Z1762" s="427"/>
    </row>
    <row r="1763" spans="24:26" x14ac:dyDescent="0.25">
      <c r="X1763" s="426"/>
      <c r="Y1763" s="426"/>
      <c r="Z1763" s="427"/>
    </row>
    <row r="1764" spans="24:26" x14ac:dyDescent="0.25">
      <c r="X1764" s="426"/>
      <c r="Y1764" s="426"/>
      <c r="Z1764" s="427"/>
    </row>
    <row r="1765" spans="24:26" x14ac:dyDescent="0.25">
      <c r="X1765" s="426"/>
      <c r="Y1765" s="426"/>
      <c r="Z1765" s="427"/>
    </row>
    <row r="1766" spans="24:26" x14ac:dyDescent="0.25">
      <c r="X1766" s="426"/>
      <c r="Y1766" s="426"/>
      <c r="Z1766" s="427"/>
    </row>
    <row r="1767" spans="24:26" x14ac:dyDescent="0.25">
      <c r="X1767" s="426"/>
      <c r="Y1767" s="426"/>
      <c r="Z1767" s="427"/>
    </row>
    <row r="1768" spans="24:26" x14ac:dyDescent="0.25">
      <c r="X1768" s="426"/>
      <c r="Y1768" s="426"/>
      <c r="Z1768" s="427"/>
    </row>
    <row r="1769" spans="24:26" x14ac:dyDescent="0.25">
      <c r="X1769" s="426"/>
      <c r="Y1769" s="426"/>
      <c r="Z1769" s="427"/>
    </row>
    <row r="1770" spans="24:26" x14ac:dyDescent="0.25">
      <c r="X1770" s="426"/>
      <c r="Y1770" s="426"/>
      <c r="Z1770" s="427"/>
    </row>
    <row r="1771" spans="24:26" x14ac:dyDescent="0.25">
      <c r="X1771" s="426"/>
      <c r="Y1771" s="426"/>
      <c r="Z1771" s="427"/>
    </row>
    <row r="1772" spans="24:26" x14ac:dyDescent="0.25">
      <c r="X1772" s="426"/>
      <c r="Y1772" s="426"/>
      <c r="Z1772" s="427"/>
    </row>
    <row r="1773" spans="24:26" x14ac:dyDescent="0.25">
      <c r="X1773" s="426"/>
      <c r="Y1773" s="426"/>
      <c r="Z1773" s="427"/>
    </row>
    <row r="1774" spans="24:26" x14ac:dyDescent="0.25">
      <c r="X1774" s="426"/>
      <c r="Y1774" s="426"/>
      <c r="Z1774" s="427"/>
    </row>
    <row r="1775" spans="24:26" x14ac:dyDescent="0.25">
      <c r="X1775" s="426"/>
      <c r="Y1775" s="426"/>
      <c r="Z1775" s="427"/>
    </row>
    <row r="1776" spans="24:26" x14ac:dyDescent="0.25">
      <c r="X1776" s="426"/>
      <c r="Y1776" s="426"/>
      <c r="Z1776" s="427"/>
    </row>
    <row r="1777" spans="24:26" x14ac:dyDescent="0.25">
      <c r="X1777" s="426"/>
      <c r="Y1777" s="426"/>
      <c r="Z1777" s="427"/>
    </row>
    <row r="1778" spans="24:26" x14ac:dyDescent="0.25">
      <c r="X1778" s="426"/>
      <c r="Y1778" s="426"/>
      <c r="Z1778" s="427"/>
    </row>
    <row r="1779" spans="24:26" x14ac:dyDescent="0.25">
      <c r="X1779" s="426"/>
      <c r="Y1779" s="426"/>
      <c r="Z1779" s="427"/>
    </row>
    <row r="1780" spans="24:26" x14ac:dyDescent="0.25">
      <c r="X1780" s="426"/>
      <c r="Y1780" s="426"/>
      <c r="Z1780" s="427"/>
    </row>
    <row r="1781" spans="24:26" x14ac:dyDescent="0.25">
      <c r="X1781" s="426"/>
      <c r="Y1781" s="426"/>
      <c r="Z1781" s="427"/>
    </row>
    <row r="1782" spans="24:26" x14ac:dyDescent="0.25">
      <c r="X1782" s="426"/>
      <c r="Y1782" s="426"/>
      <c r="Z1782" s="427"/>
    </row>
    <row r="1783" spans="24:26" x14ac:dyDescent="0.25">
      <c r="X1783" s="426"/>
      <c r="Y1783" s="426"/>
      <c r="Z1783" s="427"/>
    </row>
    <row r="1784" spans="24:26" x14ac:dyDescent="0.25">
      <c r="X1784" s="426"/>
      <c r="Y1784" s="426"/>
      <c r="Z1784" s="427"/>
    </row>
    <row r="1785" spans="24:26" x14ac:dyDescent="0.25">
      <c r="X1785" s="426"/>
      <c r="Y1785" s="426"/>
      <c r="Z1785" s="427"/>
    </row>
    <row r="1786" spans="24:26" x14ac:dyDescent="0.25">
      <c r="X1786" s="426"/>
      <c r="Y1786" s="426"/>
      <c r="Z1786" s="427"/>
    </row>
    <row r="1787" spans="24:26" x14ac:dyDescent="0.25">
      <c r="X1787" s="426"/>
      <c r="Y1787" s="426"/>
      <c r="Z1787" s="427"/>
    </row>
    <row r="1788" spans="24:26" x14ac:dyDescent="0.25">
      <c r="X1788" s="426"/>
      <c r="Y1788" s="426"/>
      <c r="Z1788" s="427"/>
    </row>
    <row r="1789" spans="24:26" x14ac:dyDescent="0.25">
      <c r="X1789" s="426"/>
      <c r="Y1789" s="426"/>
      <c r="Z1789" s="427"/>
    </row>
    <row r="1790" spans="24:26" x14ac:dyDescent="0.25">
      <c r="X1790" s="426"/>
      <c r="Y1790" s="426"/>
      <c r="Z1790" s="427"/>
    </row>
    <row r="1791" spans="24:26" x14ac:dyDescent="0.25">
      <c r="X1791" s="426"/>
      <c r="Y1791" s="426"/>
      <c r="Z1791" s="427"/>
    </row>
    <row r="1792" spans="24:26" x14ac:dyDescent="0.25">
      <c r="X1792" s="426"/>
      <c r="Y1792" s="426"/>
      <c r="Z1792" s="427"/>
    </row>
    <row r="1793" spans="24:26" x14ac:dyDescent="0.25">
      <c r="X1793" s="426"/>
      <c r="Y1793" s="426"/>
      <c r="Z1793" s="427"/>
    </row>
    <row r="1794" spans="24:26" x14ac:dyDescent="0.25">
      <c r="X1794" s="426"/>
      <c r="Y1794" s="426"/>
      <c r="Z1794" s="427"/>
    </row>
    <row r="1795" spans="24:26" x14ac:dyDescent="0.25">
      <c r="X1795" s="426"/>
      <c r="Y1795" s="426"/>
      <c r="Z1795" s="427"/>
    </row>
    <row r="1796" spans="24:26" x14ac:dyDescent="0.25">
      <c r="X1796" s="426"/>
      <c r="Y1796" s="426"/>
      <c r="Z1796" s="427"/>
    </row>
    <row r="1797" spans="24:26" x14ac:dyDescent="0.25">
      <c r="X1797" s="426"/>
      <c r="Y1797" s="426"/>
      <c r="Z1797" s="427"/>
    </row>
    <row r="1798" spans="24:26" x14ac:dyDescent="0.25">
      <c r="X1798" s="426"/>
      <c r="Y1798" s="426"/>
      <c r="Z1798" s="427"/>
    </row>
    <row r="1799" spans="24:26" x14ac:dyDescent="0.25">
      <c r="X1799" s="426"/>
      <c r="Y1799" s="426"/>
      <c r="Z1799" s="427"/>
    </row>
    <row r="1800" spans="24:26" x14ac:dyDescent="0.25">
      <c r="X1800" s="426"/>
      <c r="Y1800" s="426"/>
      <c r="Z1800" s="427"/>
    </row>
    <row r="1801" spans="24:26" x14ac:dyDescent="0.25">
      <c r="X1801" s="426"/>
      <c r="Y1801" s="426"/>
      <c r="Z1801" s="427"/>
    </row>
    <row r="1802" spans="24:26" x14ac:dyDescent="0.25">
      <c r="X1802" s="426"/>
      <c r="Y1802" s="426"/>
      <c r="Z1802" s="427"/>
    </row>
    <row r="1803" spans="24:26" x14ac:dyDescent="0.25">
      <c r="X1803" s="426"/>
      <c r="Y1803" s="426"/>
      <c r="Z1803" s="427"/>
    </row>
    <row r="1804" spans="24:26" x14ac:dyDescent="0.25">
      <c r="X1804" s="426"/>
      <c r="Y1804" s="426"/>
      <c r="Z1804" s="427"/>
    </row>
    <row r="1805" spans="24:26" x14ac:dyDescent="0.25">
      <c r="X1805" s="426"/>
      <c r="Y1805" s="426"/>
      <c r="Z1805" s="427"/>
    </row>
    <row r="1806" spans="24:26" x14ac:dyDescent="0.25">
      <c r="X1806" s="426"/>
      <c r="Y1806" s="426"/>
      <c r="Z1806" s="427"/>
    </row>
    <row r="1807" spans="24:26" x14ac:dyDescent="0.25">
      <c r="X1807" s="426"/>
      <c r="Y1807" s="426"/>
      <c r="Z1807" s="427"/>
    </row>
    <row r="1808" spans="24:26" x14ac:dyDescent="0.25">
      <c r="X1808" s="426"/>
      <c r="Y1808" s="426"/>
      <c r="Z1808" s="427"/>
    </row>
    <row r="1809" spans="24:26" x14ac:dyDescent="0.25">
      <c r="X1809" s="426"/>
      <c r="Y1809" s="426"/>
      <c r="Z1809" s="427"/>
    </row>
    <row r="1810" spans="24:26" x14ac:dyDescent="0.25">
      <c r="X1810" s="426"/>
      <c r="Y1810" s="426"/>
      <c r="Z1810" s="427"/>
    </row>
    <row r="1811" spans="24:26" x14ac:dyDescent="0.25">
      <c r="X1811" s="426"/>
      <c r="Y1811" s="426"/>
      <c r="Z1811" s="427"/>
    </row>
    <row r="1812" spans="24:26" x14ac:dyDescent="0.25">
      <c r="X1812" s="426"/>
      <c r="Y1812" s="426"/>
      <c r="Z1812" s="427"/>
    </row>
    <row r="1813" spans="24:26" x14ac:dyDescent="0.25">
      <c r="X1813" s="426"/>
      <c r="Y1813" s="426"/>
      <c r="Z1813" s="427"/>
    </row>
    <row r="1814" spans="24:26" x14ac:dyDescent="0.25">
      <c r="X1814" s="426"/>
      <c r="Y1814" s="426"/>
      <c r="Z1814" s="427"/>
    </row>
    <row r="1815" spans="24:26" x14ac:dyDescent="0.25">
      <c r="X1815" s="426"/>
      <c r="Y1815" s="426"/>
      <c r="Z1815" s="427"/>
    </row>
    <row r="1816" spans="24:26" x14ac:dyDescent="0.25">
      <c r="X1816" s="426"/>
      <c r="Y1816" s="426"/>
      <c r="Z1816" s="427"/>
    </row>
    <row r="1817" spans="24:26" x14ac:dyDescent="0.25">
      <c r="X1817" s="426"/>
      <c r="Y1817" s="426"/>
      <c r="Z1817" s="427"/>
    </row>
    <row r="1818" spans="24:26" x14ac:dyDescent="0.25">
      <c r="X1818" s="426"/>
      <c r="Y1818" s="426"/>
      <c r="Z1818" s="427"/>
    </row>
    <row r="1819" spans="24:26" x14ac:dyDescent="0.25">
      <c r="X1819" s="426"/>
      <c r="Y1819" s="426"/>
      <c r="Z1819" s="427"/>
    </row>
    <row r="1820" spans="24:26" x14ac:dyDescent="0.25">
      <c r="X1820" s="426"/>
      <c r="Y1820" s="426"/>
      <c r="Z1820" s="427"/>
    </row>
    <row r="1821" spans="24:26" x14ac:dyDescent="0.25">
      <c r="X1821" s="426"/>
      <c r="Y1821" s="426"/>
      <c r="Z1821" s="427"/>
    </row>
    <row r="1822" spans="24:26" x14ac:dyDescent="0.25">
      <c r="X1822" s="426"/>
      <c r="Y1822" s="426"/>
      <c r="Z1822" s="427"/>
    </row>
    <row r="1823" spans="24:26" x14ac:dyDescent="0.25">
      <c r="X1823" s="426"/>
      <c r="Y1823" s="426"/>
      <c r="Z1823" s="427"/>
    </row>
    <row r="1824" spans="24:26" x14ac:dyDescent="0.25">
      <c r="X1824" s="426"/>
      <c r="Y1824" s="426"/>
      <c r="Z1824" s="427"/>
    </row>
    <row r="1825" spans="24:26" x14ac:dyDescent="0.25">
      <c r="X1825" s="426"/>
      <c r="Y1825" s="426"/>
      <c r="Z1825" s="427"/>
    </row>
    <row r="1826" spans="24:26" x14ac:dyDescent="0.25">
      <c r="X1826" s="426"/>
      <c r="Y1826" s="426"/>
      <c r="Z1826" s="427"/>
    </row>
    <row r="1827" spans="24:26" x14ac:dyDescent="0.25">
      <c r="X1827" s="426"/>
      <c r="Y1827" s="426"/>
      <c r="Z1827" s="427"/>
    </row>
    <row r="1828" spans="24:26" x14ac:dyDescent="0.25">
      <c r="X1828" s="426"/>
      <c r="Y1828" s="426"/>
      <c r="Z1828" s="427"/>
    </row>
    <row r="1829" spans="24:26" x14ac:dyDescent="0.25">
      <c r="X1829" s="426"/>
      <c r="Y1829" s="426"/>
      <c r="Z1829" s="427"/>
    </row>
    <row r="1830" spans="24:26" x14ac:dyDescent="0.25">
      <c r="X1830" s="426"/>
      <c r="Y1830" s="426"/>
      <c r="Z1830" s="427"/>
    </row>
    <row r="1831" spans="24:26" x14ac:dyDescent="0.25">
      <c r="X1831" s="426"/>
      <c r="Y1831" s="426"/>
      <c r="Z1831" s="427"/>
    </row>
    <row r="1832" spans="24:26" x14ac:dyDescent="0.25">
      <c r="X1832" s="426"/>
      <c r="Y1832" s="426"/>
      <c r="Z1832" s="427"/>
    </row>
    <row r="1833" spans="24:26" x14ac:dyDescent="0.25">
      <c r="X1833" s="426"/>
      <c r="Y1833" s="426"/>
      <c r="Z1833" s="427"/>
    </row>
    <row r="1834" spans="24:26" x14ac:dyDescent="0.25">
      <c r="X1834" s="426"/>
      <c r="Y1834" s="426"/>
      <c r="Z1834" s="427"/>
    </row>
    <row r="1835" spans="24:26" x14ac:dyDescent="0.25">
      <c r="X1835" s="426"/>
      <c r="Y1835" s="426"/>
      <c r="Z1835" s="427"/>
    </row>
    <row r="1836" spans="24:26" x14ac:dyDescent="0.25">
      <c r="X1836" s="426"/>
      <c r="Y1836" s="426"/>
      <c r="Z1836" s="427"/>
    </row>
    <row r="1837" spans="24:26" x14ac:dyDescent="0.25">
      <c r="X1837" s="426"/>
      <c r="Y1837" s="426"/>
      <c r="Z1837" s="427"/>
    </row>
    <row r="1838" spans="24:26" x14ac:dyDescent="0.25">
      <c r="X1838" s="426"/>
      <c r="Y1838" s="426"/>
      <c r="Z1838" s="427"/>
    </row>
    <row r="1839" spans="24:26" x14ac:dyDescent="0.25">
      <c r="X1839" s="426"/>
      <c r="Y1839" s="426"/>
      <c r="Z1839" s="427"/>
    </row>
    <row r="1840" spans="24:26" x14ac:dyDescent="0.25">
      <c r="X1840" s="426"/>
      <c r="Y1840" s="426"/>
      <c r="Z1840" s="427"/>
    </row>
    <row r="1841" spans="24:26" x14ac:dyDescent="0.25">
      <c r="X1841" s="426"/>
      <c r="Y1841" s="426"/>
      <c r="Z1841" s="427"/>
    </row>
    <row r="1842" spans="24:26" x14ac:dyDescent="0.25">
      <c r="X1842" s="426"/>
      <c r="Y1842" s="426"/>
      <c r="Z1842" s="427"/>
    </row>
    <row r="1843" spans="24:26" x14ac:dyDescent="0.25">
      <c r="X1843" s="426"/>
      <c r="Y1843" s="426"/>
      <c r="Z1843" s="427"/>
    </row>
    <row r="1844" spans="24:26" x14ac:dyDescent="0.25">
      <c r="X1844" s="426"/>
      <c r="Y1844" s="426"/>
      <c r="Z1844" s="427"/>
    </row>
    <row r="1845" spans="24:26" x14ac:dyDescent="0.25">
      <c r="X1845" s="426"/>
      <c r="Y1845" s="426"/>
      <c r="Z1845" s="427"/>
    </row>
    <row r="1846" spans="24:26" x14ac:dyDescent="0.25">
      <c r="X1846" s="426"/>
      <c r="Y1846" s="426"/>
      <c r="Z1846" s="427"/>
    </row>
    <row r="1847" spans="24:26" x14ac:dyDescent="0.25">
      <c r="X1847" s="426"/>
      <c r="Y1847" s="426"/>
      <c r="Z1847" s="427"/>
    </row>
    <row r="1848" spans="24:26" x14ac:dyDescent="0.25">
      <c r="X1848" s="426"/>
      <c r="Y1848" s="426"/>
      <c r="Z1848" s="427"/>
    </row>
    <row r="1849" spans="24:26" x14ac:dyDescent="0.25">
      <c r="X1849" s="426"/>
      <c r="Y1849" s="426"/>
      <c r="Z1849" s="427"/>
    </row>
    <row r="1850" spans="24:26" x14ac:dyDescent="0.25">
      <c r="X1850" s="426"/>
      <c r="Y1850" s="426"/>
      <c r="Z1850" s="427"/>
    </row>
    <row r="1851" spans="24:26" x14ac:dyDescent="0.25">
      <c r="X1851" s="426"/>
      <c r="Y1851" s="426"/>
      <c r="Z1851" s="427"/>
    </row>
    <row r="1852" spans="24:26" x14ac:dyDescent="0.25">
      <c r="X1852" s="426"/>
      <c r="Y1852" s="426"/>
      <c r="Z1852" s="427"/>
    </row>
    <row r="1853" spans="24:26" x14ac:dyDescent="0.25">
      <c r="X1853" s="426"/>
      <c r="Y1853" s="426"/>
      <c r="Z1853" s="427"/>
    </row>
    <row r="1854" spans="24:26" x14ac:dyDescent="0.25">
      <c r="X1854" s="426"/>
      <c r="Y1854" s="426"/>
      <c r="Z1854" s="427"/>
    </row>
    <row r="1855" spans="24:26" x14ac:dyDescent="0.25">
      <c r="X1855" s="426"/>
      <c r="Y1855" s="426"/>
      <c r="Z1855" s="427"/>
    </row>
    <row r="1856" spans="24:26" x14ac:dyDescent="0.25">
      <c r="X1856" s="426"/>
      <c r="Y1856" s="426"/>
      <c r="Z1856" s="427"/>
    </row>
    <row r="1857" spans="24:26" x14ac:dyDescent="0.25">
      <c r="X1857" s="426"/>
      <c r="Y1857" s="426"/>
      <c r="Z1857" s="427"/>
    </row>
    <row r="1858" spans="24:26" x14ac:dyDescent="0.25">
      <c r="X1858" s="426"/>
      <c r="Y1858" s="426"/>
      <c r="Z1858" s="427"/>
    </row>
    <row r="1859" spans="24:26" x14ac:dyDescent="0.25">
      <c r="X1859" s="426"/>
      <c r="Y1859" s="426"/>
      <c r="Z1859" s="427"/>
    </row>
    <row r="1860" spans="24:26" x14ac:dyDescent="0.25">
      <c r="X1860" s="426"/>
      <c r="Y1860" s="426"/>
      <c r="Z1860" s="427"/>
    </row>
    <row r="1861" spans="24:26" x14ac:dyDescent="0.25">
      <c r="X1861" s="426"/>
      <c r="Y1861" s="426"/>
      <c r="Z1861" s="427"/>
    </row>
    <row r="1862" spans="24:26" x14ac:dyDescent="0.25">
      <c r="X1862" s="426"/>
      <c r="Y1862" s="426"/>
      <c r="Z1862" s="427"/>
    </row>
    <row r="1863" spans="24:26" x14ac:dyDescent="0.25">
      <c r="X1863" s="426"/>
      <c r="Y1863" s="426"/>
      <c r="Z1863" s="427"/>
    </row>
    <row r="1864" spans="24:26" x14ac:dyDescent="0.25">
      <c r="X1864" s="426"/>
      <c r="Y1864" s="426"/>
      <c r="Z1864" s="427"/>
    </row>
    <row r="1865" spans="24:26" x14ac:dyDescent="0.25">
      <c r="X1865" s="426"/>
      <c r="Y1865" s="426"/>
      <c r="Z1865" s="427"/>
    </row>
    <row r="1866" spans="24:26" x14ac:dyDescent="0.25">
      <c r="X1866" s="426"/>
      <c r="Y1866" s="426"/>
      <c r="Z1866" s="427"/>
    </row>
    <row r="1867" spans="24:26" x14ac:dyDescent="0.25">
      <c r="X1867" s="426"/>
      <c r="Y1867" s="426"/>
      <c r="Z1867" s="427"/>
    </row>
    <row r="1868" spans="24:26" x14ac:dyDescent="0.25">
      <c r="X1868" s="426"/>
      <c r="Y1868" s="426"/>
      <c r="Z1868" s="427"/>
    </row>
    <row r="1869" spans="24:26" x14ac:dyDescent="0.25">
      <c r="X1869" s="426"/>
      <c r="Y1869" s="426"/>
      <c r="Z1869" s="427"/>
    </row>
    <row r="1870" spans="24:26" x14ac:dyDescent="0.25">
      <c r="X1870" s="426"/>
      <c r="Y1870" s="426"/>
      <c r="Z1870" s="427"/>
    </row>
    <row r="1871" spans="24:26" x14ac:dyDescent="0.25">
      <c r="X1871" s="426"/>
      <c r="Y1871" s="426"/>
      <c r="Z1871" s="427"/>
    </row>
    <row r="1872" spans="24:26" x14ac:dyDescent="0.25">
      <c r="X1872" s="426"/>
      <c r="Y1872" s="426"/>
      <c r="Z1872" s="427"/>
    </row>
    <row r="1873" spans="24:26" x14ac:dyDescent="0.25">
      <c r="X1873" s="426"/>
      <c r="Y1873" s="426"/>
      <c r="Z1873" s="427"/>
    </row>
    <row r="1874" spans="24:26" x14ac:dyDescent="0.25">
      <c r="X1874" s="426"/>
      <c r="Y1874" s="426"/>
      <c r="Z1874" s="427"/>
    </row>
    <row r="1875" spans="24:26" x14ac:dyDescent="0.25">
      <c r="X1875" s="426"/>
      <c r="Y1875" s="426"/>
      <c r="Z1875" s="427"/>
    </row>
    <row r="1876" spans="24:26" x14ac:dyDescent="0.25">
      <c r="X1876" s="426"/>
      <c r="Y1876" s="426"/>
      <c r="Z1876" s="427"/>
    </row>
    <row r="1877" spans="24:26" x14ac:dyDescent="0.25">
      <c r="X1877" s="426"/>
      <c r="Y1877" s="426"/>
      <c r="Z1877" s="427"/>
    </row>
    <row r="1878" spans="24:26" x14ac:dyDescent="0.25">
      <c r="X1878" s="426"/>
      <c r="Y1878" s="426"/>
      <c r="Z1878" s="427"/>
    </row>
    <row r="1879" spans="24:26" x14ac:dyDescent="0.25">
      <c r="X1879" s="426"/>
      <c r="Y1879" s="426"/>
      <c r="Z1879" s="427"/>
    </row>
    <row r="1880" spans="24:26" x14ac:dyDescent="0.25">
      <c r="X1880" s="426"/>
      <c r="Y1880" s="426"/>
      <c r="Z1880" s="427"/>
    </row>
    <row r="1881" spans="24:26" x14ac:dyDescent="0.25">
      <c r="X1881" s="426"/>
      <c r="Y1881" s="426"/>
      <c r="Z1881" s="427"/>
    </row>
    <row r="1882" spans="24:26" x14ac:dyDescent="0.25">
      <c r="X1882" s="426"/>
      <c r="Y1882" s="426"/>
      <c r="Z1882" s="427"/>
    </row>
    <row r="1883" spans="24:26" x14ac:dyDescent="0.25">
      <c r="X1883" s="426"/>
      <c r="Y1883" s="426"/>
      <c r="Z1883" s="427"/>
    </row>
    <row r="1884" spans="24:26" x14ac:dyDescent="0.25">
      <c r="X1884" s="426"/>
      <c r="Y1884" s="426"/>
      <c r="Z1884" s="427"/>
    </row>
    <row r="1885" spans="24:26" x14ac:dyDescent="0.25">
      <c r="X1885" s="426"/>
      <c r="Y1885" s="426"/>
      <c r="Z1885" s="427"/>
    </row>
    <row r="1886" spans="24:26" x14ac:dyDescent="0.25">
      <c r="X1886" s="426"/>
      <c r="Y1886" s="426"/>
      <c r="Z1886" s="427"/>
    </row>
    <row r="1887" spans="24:26" x14ac:dyDescent="0.25">
      <c r="X1887" s="426"/>
      <c r="Y1887" s="426"/>
      <c r="Z1887" s="427"/>
    </row>
    <row r="1888" spans="24:26" x14ac:dyDescent="0.25">
      <c r="X1888" s="426"/>
      <c r="Y1888" s="426"/>
      <c r="Z1888" s="427"/>
    </row>
    <row r="1889" spans="24:26" x14ac:dyDescent="0.25">
      <c r="X1889" s="426"/>
      <c r="Y1889" s="426"/>
      <c r="Z1889" s="427"/>
    </row>
    <row r="1890" spans="24:26" x14ac:dyDescent="0.25">
      <c r="X1890" s="426"/>
      <c r="Y1890" s="426"/>
      <c r="Z1890" s="427"/>
    </row>
    <row r="1891" spans="24:26" x14ac:dyDescent="0.25">
      <c r="X1891" s="426"/>
      <c r="Y1891" s="426"/>
      <c r="Z1891" s="427"/>
    </row>
    <row r="1892" spans="24:26" x14ac:dyDescent="0.25">
      <c r="X1892" s="426"/>
      <c r="Y1892" s="426"/>
      <c r="Z1892" s="427"/>
    </row>
    <row r="1893" spans="24:26" x14ac:dyDescent="0.25">
      <c r="X1893" s="426"/>
      <c r="Y1893" s="426"/>
      <c r="Z1893" s="427"/>
    </row>
    <row r="1894" spans="24:26" x14ac:dyDescent="0.25">
      <c r="X1894" s="426"/>
      <c r="Y1894" s="426"/>
      <c r="Z1894" s="427"/>
    </row>
    <row r="1895" spans="24:26" x14ac:dyDescent="0.25">
      <c r="X1895" s="426"/>
      <c r="Y1895" s="426"/>
      <c r="Z1895" s="427"/>
    </row>
    <row r="1896" spans="24:26" x14ac:dyDescent="0.25">
      <c r="X1896" s="426"/>
      <c r="Y1896" s="426"/>
      <c r="Z1896" s="427"/>
    </row>
    <row r="1897" spans="24:26" x14ac:dyDescent="0.25">
      <c r="X1897" s="426"/>
      <c r="Y1897" s="426"/>
      <c r="Z1897" s="427"/>
    </row>
    <row r="1898" spans="24:26" x14ac:dyDescent="0.25">
      <c r="X1898" s="426"/>
      <c r="Y1898" s="426"/>
      <c r="Z1898" s="427"/>
    </row>
    <row r="1899" spans="24:26" x14ac:dyDescent="0.25">
      <c r="X1899" s="426"/>
      <c r="Y1899" s="426"/>
      <c r="Z1899" s="427"/>
    </row>
    <row r="1900" spans="24:26" x14ac:dyDescent="0.25">
      <c r="X1900" s="426"/>
      <c r="Y1900" s="426"/>
      <c r="Z1900" s="427"/>
    </row>
    <row r="1901" spans="24:26" x14ac:dyDescent="0.25">
      <c r="X1901" s="426"/>
      <c r="Y1901" s="426"/>
      <c r="Z1901" s="427"/>
    </row>
    <row r="1902" spans="24:26" x14ac:dyDescent="0.25">
      <c r="X1902" s="426"/>
      <c r="Y1902" s="426"/>
      <c r="Z1902" s="427"/>
    </row>
    <row r="1903" spans="24:26" x14ac:dyDescent="0.25">
      <c r="X1903" s="426"/>
      <c r="Y1903" s="426"/>
      <c r="Z1903" s="427"/>
    </row>
    <row r="1904" spans="24:26" x14ac:dyDescent="0.25">
      <c r="X1904" s="426"/>
      <c r="Y1904" s="426"/>
      <c r="Z1904" s="427"/>
    </row>
    <row r="1905" spans="24:26" x14ac:dyDescent="0.25">
      <c r="X1905" s="426"/>
      <c r="Y1905" s="426"/>
      <c r="Z1905" s="427"/>
    </row>
    <row r="1906" spans="24:26" x14ac:dyDescent="0.25">
      <c r="X1906" s="426"/>
      <c r="Y1906" s="426"/>
      <c r="Z1906" s="427"/>
    </row>
    <row r="1907" spans="24:26" x14ac:dyDescent="0.25">
      <c r="X1907" s="426"/>
      <c r="Y1907" s="426"/>
      <c r="Z1907" s="427"/>
    </row>
    <row r="1908" spans="24:26" x14ac:dyDescent="0.25">
      <c r="X1908" s="426"/>
      <c r="Y1908" s="426"/>
      <c r="Z1908" s="427"/>
    </row>
    <row r="1909" spans="24:26" x14ac:dyDescent="0.25">
      <c r="X1909" s="426"/>
      <c r="Y1909" s="426"/>
      <c r="Z1909" s="427"/>
    </row>
    <row r="1910" spans="24:26" x14ac:dyDescent="0.25">
      <c r="X1910" s="426"/>
      <c r="Y1910" s="426"/>
      <c r="Z1910" s="427"/>
    </row>
    <row r="1911" spans="24:26" x14ac:dyDescent="0.25">
      <c r="X1911" s="426"/>
      <c r="Y1911" s="426"/>
      <c r="Z1911" s="427"/>
    </row>
    <row r="1912" spans="24:26" x14ac:dyDescent="0.25">
      <c r="X1912" s="426"/>
      <c r="Y1912" s="426"/>
      <c r="Z1912" s="427"/>
    </row>
    <row r="1913" spans="24:26" x14ac:dyDescent="0.25">
      <c r="X1913" s="426"/>
      <c r="Y1913" s="426"/>
      <c r="Z1913" s="427"/>
    </row>
    <row r="1914" spans="24:26" x14ac:dyDescent="0.25">
      <c r="X1914" s="426"/>
      <c r="Y1914" s="426"/>
      <c r="Z1914" s="427"/>
    </row>
    <row r="1915" spans="24:26" x14ac:dyDescent="0.25">
      <c r="X1915" s="426"/>
      <c r="Y1915" s="426"/>
      <c r="Z1915" s="427"/>
    </row>
    <row r="1916" spans="24:26" x14ac:dyDescent="0.25">
      <c r="X1916" s="426"/>
      <c r="Y1916" s="426"/>
      <c r="Z1916" s="427"/>
    </row>
    <row r="1917" spans="24:26" x14ac:dyDescent="0.25">
      <c r="X1917" s="426"/>
      <c r="Y1917" s="426"/>
      <c r="Z1917" s="427"/>
    </row>
    <row r="1918" spans="24:26" x14ac:dyDescent="0.25">
      <c r="X1918" s="426"/>
      <c r="Y1918" s="426"/>
      <c r="Z1918" s="427"/>
    </row>
    <row r="1919" spans="24:26" x14ac:dyDescent="0.25">
      <c r="X1919" s="426"/>
      <c r="Y1919" s="426"/>
      <c r="Z1919" s="427"/>
    </row>
    <row r="1920" spans="24:26" x14ac:dyDescent="0.25">
      <c r="X1920" s="426"/>
      <c r="Y1920" s="426"/>
      <c r="Z1920" s="427"/>
    </row>
    <row r="1921" spans="24:26" x14ac:dyDescent="0.25">
      <c r="X1921" s="426"/>
      <c r="Y1921" s="426"/>
      <c r="Z1921" s="427"/>
    </row>
    <row r="1922" spans="24:26" x14ac:dyDescent="0.25">
      <c r="X1922" s="426"/>
      <c r="Y1922" s="426"/>
      <c r="Z1922" s="427"/>
    </row>
    <row r="1923" spans="24:26" x14ac:dyDescent="0.25">
      <c r="X1923" s="426"/>
      <c r="Y1923" s="426"/>
      <c r="Z1923" s="427"/>
    </row>
    <row r="1924" spans="24:26" x14ac:dyDescent="0.25">
      <c r="X1924" s="426"/>
      <c r="Y1924" s="426"/>
      <c r="Z1924" s="427"/>
    </row>
    <row r="1925" spans="24:26" x14ac:dyDescent="0.25">
      <c r="X1925" s="426"/>
      <c r="Y1925" s="426"/>
      <c r="Z1925" s="427"/>
    </row>
    <row r="1926" spans="24:26" x14ac:dyDescent="0.25">
      <c r="X1926" s="426"/>
      <c r="Y1926" s="426"/>
      <c r="Z1926" s="427"/>
    </row>
    <row r="1927" spans="24:26" x14ac:dyDescent="0.25">
      <c r="X1927" s="426"/>
      <c r="Y1927" s="426"/>
      <c r="Z1927" s="427"/>
    </row>
    <row r="1928" spans="24:26" x14ac:dyDescent="0.25">
      <c r="X1928" s="426"/>
      <c r="Y1928" s="426"/>
      <c r="Z1928" s="427"/>
    </row>
    <row r="1929" spans="24:26" x14ac:dyDescent="0.25">
      <c r="X1929" s="426"/>
      <c r="Y1929" s="426"/>
      <c r="Z1929" s="427"/>
    </row>
    <row r="1930" spans="24:26" x14ac:dyDescent="0.25">
      <c r="X1930" s="426"/>
      <c r="Y1930" s="426"/>
      <c r="Z1930" s="427"/>
    </row>
    <row r="1931" spans="24:26" x14ac:dyDescent="0.25">
      <c r="X1931" s="426"/>
      <c r="Y1931" s="426"/>
      <c r="Z1931" s="427"/>
    </row>
    <row r="1932" spans="24:26" x14ac:dyDescent="0.25">
      <c r="X1932" s="426"/>
      <c r="Y1932" s="426"/>
      <c r="Z1932" s="427"/>
    </row>
    <row r="1933" spans="24:26" x14ac:dyDescent="0.25">
      <c r="X1933" s="426"/>
      <c r="Y1933" s="426"/>
      <c r="Z1933" s="427"/>
    </row>
    <row r="1934" spans="24:26" x14ac:dyDescent="0.25">
      <c r="X1934" s="426"/>
      <c r="Y1934" s="426"/>
      <c r="Z1934" s="427"/>
    </row>
    <row r="1935" spans="24:26" x14ac:dyDescent="0.25">
      <c r="X1935" s="426"/>
      <c r="Y1935" s="426"/>
      <c r="Z1935" s="427"/>
    </row>
    <row r="1936" spans="24:26" x14ac:dyDescent="0.25">
      <c r="X1936" s="426"/>
      <c r="Y1936" s="426"/>
      <c r="Z1936" s="427"/>
    </row>
    <row r="1937" spans="24:26" x14ac:dyDescent="0.25">
      <c r="X1937" s="426"/>
      <c r="Y1937" s="426"/>
      <c r="Z1937" s="427"/>
    </row>
    <row r="1938" spans="24:26" x14ac:dyDescent="0.25">
      <c r="X1938" s="426"/>
      <c r="Y1938" s="426"/>
      <c r="Z1938" s="427"/>
    </row>
    <row r="1939" spans="24:26" x14ac:dyDescent="0.25">
      <c r="X1939" s="426"/>
      <c r="Y1939" s="426"/>
      <c r="Z1939" s="427"/>
    </row>
    <row r="1940" spans="24:26" x14ac:dyDescent="0.25">
      <c r="X1940" s="426"/>
      <c r="Y1940" s="426"/>
      <c r="Z1940" s="427"/>
    </row>
    <row r="1941" spans="24:26" x14ac:dyDescent="0.25">
      <c r="X1941" s="426"/>
      <c r="Y1941" s="426"/>
      <c r="Z1941" s="427"/>
    </row>
    <row r="1942" spans="24:26" x14ac:dyDescent="0.25">
      <c r="X1942" s="426"/>
      <c r="Y1942" s="426"/>
      <c r="Z1942" s="427"/>
    </row>
    <row r="1943" spans="24:26" x14ac:dyDescent="0.25">
      <c r="X1943" s="426"/>
      <c r="Y1943" s="426"/>
      <c r="Z1943" s="427"/>
    </row>
    <row r="1944" spans="24:26" x14ac:dyDescent="0.25">
      <c r="X1944" s="426"/>
      <c r="Y1944" s="426"/>
      <c r="Z1944" s="427"/>
    </row>
    <row r="1945" spans="24:26" x14ac:dyDescent="0.25">
      <c r="X1945" s="426"/>
      <c r="Y1945" s="426"/>
      <c r="Z1945" s="427"/>
    </row>
    <row r="1946" spans="24:26" x14ac:dyDescent="0.25">
      <c r="X1946" s="426"/>
      <c r="Y1946" s="426"/>
      <c r="Z1946" s="427"/>
    </row>
    <row r="1947" spans="24:26" x14ac:dyDescent="0.25">
      <c r="X1947" s="426"/>
      <c r="Y1947" s="426"/>
      <c r="Z1947" s="427"/>
    </row>
    <row r="1948" spans="24:26" x14ac:dyDescent="0.25">
      <c r="X1948" s="426"/>
      <c r="Y1948" s="426"/>
      <c r="Z1948" s="427"/>
    </row>
    <row r="1949" spans="24:26" x14ac:dyDescent="0.25">
      <c r="X1949" s="426"/>
      <c r="Y1949" s="426"/>
      <c r="Z1949" s="427"/>
    </row>
    <row r="1950" spans="24:26" x14ac:dyDescent="0.25">
      <c r="X1950" s="426"/>
      <c r="Y1950" s="426"/>
      <c r="Z1950" s="427"/>
    </row>
    <row r="1951" spans="24:26" x14ac:dyDescent="0.25">
      <c r="X1951" s="426"/>
      <c r="Y1951" s="426"/>
      <c r="Z1951" s="427"/>
    </row>
    <row r="1952" spans="24:26" x14ac:dyDescent="0.25">
      <c r="X1952" s="426"/>
      <c r="Y1952" s="426"/>
      <c r="Z1952" s="427"/>
    </row>
    <row r="1953" spans="24:26" x14ac:dyDescent="0.25">
      <c r="X1953" s="426"/>
      <c r="Y1953" s="426"/>
      <c r="Z1953" s="427"/>
    </row>
    <row r="1954" spans="24:26" x14ac:dyDescent="0.25">
      <c r="X1954" s="426"/>
      <c r="Y1954" s="426"/>
      <c r="Z1954" s="427"/>
    </row>
    <row r="1955" spans="24:26" x14ac:dyDescent="0.25">
      <c r="X1955" s="426"/>
      <c r="Y1955" s="426"/>
      <c r="Z1955" s="427"/>
    </row>
    <row r="1956" spans="24:26" x14ac:dyDescent="0.25">
      <c r="X1956" s="426"/>
      <c r="Y1956" s="426"/>
      <c r="Z1956" s="427"/>
    </row>
    <row r="1957" spans="24:26" x14ac:dyDescent="0.25">
      <c r="X1957" s="426"/>
      <c r="Y1957" s="426"/>
      <c r="Z1957" s="427"/>
    </row>
    <row r="1958" spans="24:26" x14ac:dyDescent="0.25">
      <c r="X1958" s="426"/>
      <c r="Y1958" s="426"/>
      <c r="Z1958" s="427"/>
    </row>
    <row r="1959" spans="24:26" x14ac:dyDescent="0.25">
      <c r="X1959" s="426"/>
      <c r="Y1959" s="426"/>
      <c r="Z1959" s="427"/>
    </row>
    <row r="1960" spans="24:26" x14ac:dyDescent="0.25">
      <c r="X1960" s="426"/>
      <c r="Y1960" s="426"/>
      <c r="Z1960" s="427"/>
    </row>
    <row r="1961" spans="24:26" x14ac:dyDescent="0.25">
      <c r="X1961" s="426"/>
      <c r="Y1961" s="426"/>
      <c r="Z1961" s="427"/>
    </row>
    <row r="1962" spans="24:26" x14ac:dyDescent="0.25">
      <c r="X1962" s="426"/>
      <c r="Y1962" s="426"/>
      <c r="Z1962" s="427"/>
    </row>
    <row r="1963" spans="24:26" x14ac:dyDescent="0.25">
      <c r="X1963" s="426"/>
      <c r="Y1963" s="426"/>
      <c r="Z1963" s="427"/>
    </row>
    <row r="1964" spans="24:26" x14ac:dyDescent="0.25">
      <c r="X1964" s="426"/>
      <c r="Y1964" s="426"/>
      <c r="Z1964" s="427"/>
    </row>
    <row r="1965" spans="24:26" x14ac:dyDescent="0.25">
      <c r="X1965" s="426"/>
      <c r="Y1965" s="426"/>
      <c r="Z1965" s="427"/>
    </row>
    <row r="1966" spans="24:26" x14ac:dyDescent="0.25">
      <c r="X1966" s="426"/>
      <c r="Y1966" s="426"/>
      <c r="Z1966" s="427"/>
    </row>
    <row r="1967" spans="24:26" x14ac:dyDescent="0.25">
      <c r="X1967" s="426"/>
      <c r="Y1967" s="426"/>
      <c r="Z1967" s="427"/>
    </row>
    <row r="1968" spans="24:26" x14ac:dyDescent="0.25">
      <c r="X1968" s="426"/>
      <c r="Y1968" s="426"/>
      <c r="Z1968" s="427"/>
    </row>
    <row r="1969" spans="24:26" x14ac:dyDescent="0.25">
      <c r="X1969" s="426"/>
      <c r="Y1969" s="426"/>
      <c r="Z1969" s="427"/>
    </row>
    <row r="1970" spans="24:26" x14ac:dyDescent="0.25">
      <c r="X1970" s="426"/>
      <c r="Y1970" s="426"/>
      <c r="Z1970" s="427"/>
    </row>
    <row r="1971" spans="24:26" x14ac:dyDescent="0.25">
      <c r="X1971" s="426"/>
      <c r="Y1971" s="426"/>
      <c r="Z1971" s="427"/>
    </row>
    <row r="1972" spans="24:26" x14ac:dyDescent="0.25">
      <c r="X1972" s="426"/>
      <c r="Y1972" s="426"/>
      <c r="Z1972" s="427"/>
    </row>
    <row r="1973" spans="24:26" x14ac:dyDescent="0.25">
      <c r="X1973" s="426"/>
      <c r="Y1973" s="426"/>
      <c r="Z1973" s="427"/>
    </row>
    <row r="1974" spans="24:26" x14ac:dyDescent="0.25">
      <c r="X1974" s="426"/>
      <c r="Y1974" s="426"/>
      <c r="Z1974" s="427"/>
    </row>
    <row r="1975" spans="24:26" x14ac:dyDescent="0.25">
      <c r="X1975" s="426"/>
      <c r="Y1975" s="426"/>
      <c r="Z1975" s="427"/>
    </row>
    <row r="1976" spans="24:26" x14ac:dyDescent="0.25">
      <c r="X1976" s="426"/>
      <c r="Y1976" s="426"/>
      <c r="Z1976" s="427"/>
    </row>
    <row r="1977" spans="24:26" x14ac:dyDescent="0.25">
      <c r="X1977" s="426"/>
      <c r="Y1977" s="426"/>
      <c r="Z1977" s="427"/>
    </row>
    <row r="1978" spans="24:26" x14ac:dyDescent="0.25">
      <c r="X1978" s="426"/>
      <c r="Y1978" s="426"/>
      <c r="Z1978" s="427"/>
    </row>
    <row r="1979" spans="24:26" x14ac:dyDescent="0.25">
      <c r="X1979" s="426"/>
      <c r="Y1979" s="426"/>
      <c r="Z1979" s="427"/>
    </row>
    <row r="1980" spans="24:26" x14ac:dyDescent="0.25">
      <c r="X1980" s="426"/>
      <c r="Y1980" s="426"/>
      <c r="Z1980" s="427"/>
    </row>
    <row r="1981" spans="24:26" x14ac:dyDescent="0.25">
      <c r="X1981" s="426"/>
      <c r="Y1981" s="426"/>
      <c r="Z1981" s="427"/>
    </row>
    <row r="1982" spans="24:26" x14ac:dyDescent="0.25">
      <c r="X1982" s="426"/>
      <c r="Y1982" s="426"/>
      <c r="Z1982" s="427"/>
    </row>
    <row r="1983" spans="24:26" x14ac:dyDescent="0.25">
      <c r="X1983" s="426"/>
      <c r="Y1983" s="426"/>
      <c r="Z1983" s="427"/>
    </row>
    <row r="1984" spans="24:26" x14ac:dyDescent="0.25">
      <c r="X1984" s="426"/>
      <c r="Y1984" s="426"/>
      <c r="Z1984" s="427"/>
    </row>
    <row r="1985" spans="24:26" x14ac:dyDescent="0.25">
      <c r="X1985" s="426"/>
      <c r="Y1985" s="426"/>
      <c r="Z1985" s="427"/>
    </row>
    <row r="1986" spans="24:26" x14ac:dyDescent="0.25">
      <c r="X1986" s="426"/>
      <c r="Y1986" s="426"/>
      <c r="Z1986" s="427"/>
    </row>
    <row r="1987" spans="24:26" x14ac:dyDescent="0.25">
      <c r="X1987" s="426"/>
      <c r="Y1987" s="426"/>
      <c r="Z1987" s="427"/>
    </row>
    <row r="1988" spans="24:26" x14ac:dyDescent="0.25">
      <c r="X1988" s="426"/>
      <c r="Y1988" s="426"/>
      <c r="Z1988" s="427"/>
    </row>
    <row r="1989" spans="24:26" x14ac:dyDescent="0.25">
      <c r="X1989" s="426"/>
      <c r="Y1989" s="426"/>
      <c r="Z1989" s="427"/>
    </row>
    <row r="1990" spans="24:26" x14ac:dyDescent="0.25">
      <c r="X1990" s="426"/>
      <c r="Y1990" s="426"/>
      <c r="Z1990" s="427"/>
    </row>
    <row r="1991" spans="24:26" x14ac:dyDescent="0.25">
      <c r="X1991" s="426"/>
      <c r="Y1991" s="426"/>
      <c r="Z1991" s="427"/>
    </row>
    <row r="1992" spans="24:26" x14ac:dyDescent="0.25">
      <c r="X1992" s="426"/>
      <c r="Y1992" s="426"/>
      <c r="Z1992" s="427"/>
    </row>
    <row r="1993" spans="24:26" x14ac:dyDescent="0.25">
      <c r="X1993" s="426"/>
      <c r="Y1993" s="426"/>
      <c r="Z1993" s="427"/>
    </row>
    <row r="1994" spans="24:26" x14ac:dyDescent="0.25">
      <c r="X1994" s="426"/>
      <c r="Y1994" s="426"/>
      <c r="Z1994" s="427"/>
    </row>
    <row r="1995" spans="24:26" x14ac:dyDescent="0.25">
      <c r="X1995" s="426"/>
      <c r="Y1995" s="426"/>
      <c r="Z1995" s="427"/>
    </row>
    <row r="1996" spans="24:26" x14ac:dyDescent="0.25">
      <c r="X1996" s="426"/>
      <c r="Y1996" s="426"/>
      <c r="Z1996" s="427"/>
    </row>
    <row r="1997" spans="24:26" x14ac:dyDescent="0.25">
      <c r="X1997" s="426"/>
      <c r="Y1997" s="426"/>
      <c r="Z1997" s="427"/>
    </row>
    <row r="1998" spans="24:26" x14ac:dyDescent="0.25">
      <c r="X1998" s="426"/>
      <c r="Y1998" s="426"/>
      <c r="Z1998" s="427"/>
    </row>
    <row r="1999" spans="24:26" x14ac:dyDescent="0.25">
      <c r="X1999" s="426"/>
      <c r="Y1999" s="426"/>
      <c r="Z1999" s="427"/>
    </row>
    <row r="2000" spans="24:26" x14ac:dyDescent="0.25">
      <c r="X2000" s="426"/>
      <c r="Y2000" s="426"/>
      <c r="Z2000" s="427"/>
    </row>
    <row r="2001" spans="24:26" x14ac:dyDescent="0.25">
      <c r="X2001" s="426"/>
      <c r="Y2001" s="426"/>
      <c r="Z2001" s="427"/>
    </row>
    <row r="2002" spans="24:26" x14ac:dyDescent="0.25">
      <c r="X2002" s="426"/>
      <c r="Y2002" s="426"/>
      <c r="Z2002" s="427"/>
    </row>
    <row r="2003" spans="24:26" x14ac:dyDescent="0.25">
      <c r="X2003" s="426"/>
      <c r="Y2003" s="426"/>
      <c r="Z2003" s="427"/>
    </row>
    <row r="2004" spans="24:26" x14ac:dyDescent="0.25">
      <c r="X2004" s="426"/>
      <c r="Y2004" s="426"/>
      <c r="Z2004" s="427"/>
    </row>
    <row r="2005" spans="24:26" x14ac:dyDescent="0.25">
      <c r="X2005" s="426"/>
      <c r="Y2005" s="426"/>
      <c r="Z2005" s="427"/>
    </row>
    <row r="2006" spans="24:26" x14ac:dyDescent="0.25">
      <c r="X2006" s="426"/>
      <c r="Y2006" s="426"/>
      <c r="Z2006" s="427"/>
    </row>
    <row r="2007" spans="24:26" x14ac:dyDescent="0.25">
      <c r="X2007" s="426"/>
      <c r="Y2007" s="426"/>
      <c r="Z2007" s="427"/>
    </row>
    <row r="2008" spans="24:26" x14ac:dyDescent="0.25">
      <c r="X2008" s="426"/>
      <c r="Y2008" s="426"/>
      <c r="Z2008" s="427"/>
    </row>
    <row r="2009" spans="24:26" x14ac:dyDescent="0.25">
      <c r="X2009" s="426"/>
      <c r="Y2009" s="426"/>
      <c r="Z2009" s="427"/>
    </row>
    <row r="2010" spans="24:26" x14ac:dyDescent="0.25">
      <c r="X2010" s="426"/>
      <c r="Y2010" s="426"/>
      <c r="Z2010" s="427"/>
    </row>
    <row r="2011" spans="24:26" x14ac:dyDescent="0.25">
      <c r="X2011" s="426"/>
      <c r="Y2011" s="426"/>
      <c r="Z2011" s="427"/>
    </row>
    <row r="2012" spans="24:26" x14ac:dyDescent="0.25">
      <c r="X2012" s="426"/>
      <c r="Y2012" s="426"/>
      <c r="Z2012" s="427"/>
    </row>
    <row r="2013" spans="24:26" x14ac:dyDescent="0.25">
      <c r="X2013" s="426"/>
      <c r="Y2013" s="426"/>
      <c r="Z2013" s="427"/>
    </row>
    <row r="2014" spans="24:26" x14ac:dyDescent="0.25">
      <c r="X2014" s="426"/>
      <c r="Y2014" s="426"/>
      <c r="Z2014" s="427"/>
    </row>
    <row r="2015" spans="24:26" x14ac:dyDescent="0.25">
      <c r="X2015" s="426"/>
      <c r="Y2015" s="426"/>
      <c r="Z2015" s="427"/>
    </row>
    <row r="2016" spans="24:26" x14ac:dyDescent="0.25">
      <c r="X2016" s="426"/>
      <c r="Y2016" s="426"/>
      <c r="Z2016" s="427"/>
    </row>
    <row r="2017" spans="24:26" x14ac:dyDescent="0.25">
      <c r="X2017" s="426"/>
      <c r="Y2017" s="426"/>
      <c r="Z2017" s="427"/>
    </row>
    <row r="2018" spans="24:26" x14ac:dyDescent="0.25">
      <c r="X2018" s="426"/>
      <c r="Y2018" s="426"/>
      <c r="Z2018" s="427"/>
    </row>
    <row r="2019" spans="24:26" x14ac:dyDescent="0.25">
      <c r="X2019" s="426"/>
      <c r="Y2019" s="426"/>
      <c r="Z2019" s="427"/>
    </row>
    <row r="2020" spans="24:26" x14ac:dyDescent="0.25">
      <c r="X2020" s="426"/>
      <c r="Y2020" s="426"/>
      <c r="Z2020" s="427"/>
    </row>
    <row r="2021" spans="24:26" x14ac:dyDescent="0.25">
      <c r="X2021" s="426"/>
      <c r="Y2021" s="426"/>
      <c r="Z2021" s="427"/>
    </row>
    <row r="2022" spans="24:26" x14ac:dyDescent="0.25">
      <c r="X2022" s="426"/>
      <c r="Y2022" s="426"/>
      <c r="Z2022" s="427"/>
    </row>
    <row r="2023" spans="24:26" x14ac:dyDescent="0.25">
      <c r="X2023" s="426"/>
      <c r="Y2023" s="426"/>
      <c r="Z2023" s="427"/>
    </row>
    <row r="2024" spans="24:26" x14ac:dyDescent="0.25">
      <c r="X2024" s="426"/>
      <c r="Y2024" s="426"/>
      <c r="Z2024" s="427"/>
    </row>
    <row r="2025" spans="24:26" x14ac:dyDescent="0.25">
      <c r="X2025" s="426"/>
      <c r="Y2025" s="426"/>
      <c r="Z2025" s="427"/>
    </row>
    <row r="2026" spans="24:26" x14ac:dyDescent="0.25">
      <c r="X2026" s="426"/>
      <c r="Y2026" s="426"/>
      <c r="Z2026" s="427"/>
    </row>
    <row r="2027" spans="24:26" x14ac:dyDescent="0.25">
      <c r="X2027" s="426"/>
      <c r="Y2027" s="426"/>
      <c r="Z2027" s="427"/>
    </row>
    <row r="2028" spans="24:26" x14ac:dyDescent="0.25">
      <c r="X2028" s="426"/>
      <c r="Y2028" s="426"/>
      <c r="Z2028" s="427"/>
    </row>
    <row r="2029" spans="24:26" x14ac:dyDescent="0.25">
      <c r="X2029" s="426"/>
      <c r="Y2029" s="426"/>
      <c r="Z2029" s="427"/>
    </row>
    <row r="2030" spans="24:26" x14ac:dyDescent="0.25">
      <c r="X2030" s="426"/>
      <c r="Y2030" s="426"/>
      <c r="Z2030" s="427"/>
    </row>
    <row r="2031" spans="24:26" x14ac:dyDescent="0.25">
      <c r="X2031" s="426"/>
      <c r="Y2031" s="426"/>
      <c r="Z2031" s="427"/>
    </row>
    <row r="2032" spans="24:26" x14ac:dyDescent="0.25">
      <c r="X2032" s="426"/>
      <c r="Y2032" s="426"/>
      <c r="Z2032" s="427"/>
    </row>
    <row r="2033" spans="24:26" x14ac:dyDescent="0.25">
      <c r="X2033" s="426"/>
      <c r="Y2033" s="426"/>
      <c r="Z2033" s="427"/>
    </row>
    <row r="2034" spans="24:26" x14ac:dyDescent="0.25">
      <c r="X2034" s="426"/>
      <c r="Y2034" s="426"/>
      <c r="Z2034" s="427"/>
    </row>
    <row r="2035" spans="24:26" x14ac:dyDescent="0.25">
      <c r="X2035" s="426"/>
      <c r="Y2035" s="426"/>
      <c r="Z2035" s="427"/>
    </row>
    <row r="2036" spans="24:26" x14ac:dyDescent="0.25">
      <c r="X2036" s="426"/>
      <c r="Y2036" s="426"/>
      <c r="Z2036" s="427"/>
    </row>
    <row r="2037" spans="24:26" x14ac:dyDescent="0.25">
      <c r="X2037" s="426"/>
      <c r="Y2037" s="426"/>
      <c r="Z2037" s="427"/>
    </row>
    <row r="2038" spans="24:26" x14ac:dyDescent="0.25">
      <c r="X2038" s="426"/>
      <c r="Y2038" s="426"/>
      <c r="Z2038" s="427"/>
    </row>
    <row r="2039" spans="24:26" x14ac:dyDescent="0.25">
      <c r="X2039" s="426"/>
      <c r="Y2039" s="426"/>
      <c r="Z2039" s="427"/>
    </row>
    <row r="2040" spans="24:26" x14ac:dyDescent="0.25">
      <c r="X2040" s="426"/>
      <c r="Y2040" s="426"/>
      <c r="Z2040" s="427"/>
    </row>
    <row r="2041" spans="24:26" x14ac:dyDescent="0.25">
      <c r="X2041" s="426"/>
      <c r="Y2041" s="426"/>
      <c r="Z2041" s="427"/>
    </row>
    <row r="2042" spans="24:26" x14ac:dyDescent="0.25">
      <c r="X2042" s="426"/>
      <c r="Y2042" s="426"/>
      <c r="Z2042" s="427"/>
    </row>
    <row r="2043" spans="24:26" x14ac:dyDescent="0.25">
      <c r="X2043" s="426"/>
      <c r="Y2043" s="426"/>
      <c r="Z2043" s="427"/>
    </row>
    <row r="2044" spans="24:26" x14ac:dyDescent="0.25">
      <c r="X2044" s="426"/>
      <c r="Y2044" s="426"/>
      <c r="Z2044" s="427"/>
    </row>
    <row r="2045" spans="24:26" x14ac:dyDescent="0.25">
      <c r="X2045" s="426"/>
      <c r="Y2045" s="426"/>
      <c r="Z2045" s="427"/>
    </row>
    <row r="2046" spans="24:26" x14ac:dyDescent="0.25">
      <c r="X2046" s="426"/>
      <c r="Y2046" s="426"/>
      <c r="Z2046" s="427"/>
    </row>
    <row r="2047" spans="24:26" x14ac:dyDescent="0.25">
      <c r="X2047" s="426"/>
      <c r="Y2047" s="426"/>
      <c r="Z2047" s="427"/>
    </row>
    <row r="2048" spans="24:26" x14ac:dyDescent="0.25">
      <c r="X2048" s="426"/>
      <c r="Y2048" s="426"/>
      <c r="Z2048" s="427"/>
    </row>
    <row r="2049" spans="24:26" x14ac:dyDescent="0.25">
      <c r="X2049" s="426"/>
      <c r="Y2049" s="426"/>
      <c r="Z2049" s="427"/>
    </row>
    <row r="2050" spans="24:26" x14ac:dyDescent="0.25">
      <c r="X2050" s="426"/>
      <c r="Y2050" s="426"/>
      <c r="Z2050" s="427"/>
    </row>
    <row r="2051" spans="24:26" x14ac:dyDescent="0.25">
      <c r="X2051" s="426"/>
      <c r="Y2051" s="426"/>
      <c r="Z2051" s="427"/>
    </row>
    <row r="2052" spans="24:26" x14ac:dyDescent="0.25">
      <c r="X2052" s="426"/>
      <c r="Y2052" s="426"/>
      <c r="Z2052" s="427"/>
    </row>
    <row r="2053" spans="24:26" x14ac:dyDescent="0.25">
      <c r="X2053" s="426"/>
      <c r="Y2053" s="426"/>
      <c r="Z2053" s="427"/>
    </row>
    <row r="2054" spans="24:26" x14ac:dyDescent="0.25">
      <c r="X2054" s="426"/>
      <c r="Y2054" s="426"/>
      <c r="Z2054" s="427"/>
    </row>
    <row r="2055" spans="24:26" x14ac:dyDescent="0.25">
      <c r="X2055" s="426"/>
      <c r="Y2055" s="426"/>
      <c r="Z2055" s="427"/>
    </row>
    <row r="2056" spans="24:26" x14ac:dyDescent="0.25">
      <c r="X2056" s="426"/>
      <c r="Y2056" s="426"/>
      <c r="Z2056" s="427"/>
    </row>
    <row r="2057" spans="24:26" x14ac:dyDescent="0.25">
      <c r="X2057" s="426"/>
      <c r="Y2057" s="426"/>
      <c r="Z2057" s="427"/>
    </row>
    <row r="2058" spans="24:26" x14ac:dyDescent="0.25">
      <c r="X2058" s="426"/>
      <c r="Y2058" s="426"/>
      <c r="Z2058" s="427"/>
    </row>
    <row r="2059" spans="24:26" x14ac:dyDescent="0.25">
      <c r="X2059" s="426"/>
      <c r="Y2059" s="426"/>
      <c r="Z2059" s="427"/>
    </row>
    <row r="2060" spans="24:26" x14ac:dyDescent="0.25">
      <c r="X2060" s="426"/>
      <c r="Y2060" s="426"/>
      <c r="Z2060" s="427"/>
    </row>
    <row r="2061" spans="24:26" x14ac:dyDescent="0.25">
      <c r="X2061" s="426"/>
      <c r="Y2061" s="426"/>
      <c r="Z2061" s="427"/>
    </row>
    <row r="2062" spans="24:26" x14ac:dyDescent="0.25">
      <c r="X2062" s="426"/>
      <c r="Y2062" s="426"/>
      <c r="Z2062" s="427"/>
    </row>
    <row r="2063" spans="24:26" x14ac:dyDescent="0.25">
      <c r="X2063" s="426"/>
      <c r="Y2063" s="426"/>
      <c r="Z2063" s="427"/>
    </row>
    <row r="2064" spans="24:26" x14ac:dyDescent="0.25">
      <c r="X2064" s="426"/>
      <c r="Y2064" s="426"/>
      <c r="Z2064" s="427"/>
    </row>
    <row r="2065" spans="24:26" x14ac:dyDescent="0.25">
      <c r="X2065" s="426"/>
      <c r="Y2065" s="426"/>
      <c r="Z2065" s="427"/>
    </row>
    <row r="2066" spans="24:26" x14ac:dyDescent="0.25">
      <c r="X2066" s="426"/>
      <c r="Y2066" s="426"/>
      <c r="Z2066" s="427"/>
    </row>
    <row r="2067" spans="24:26" x14ac:dyDescent="0.25">
      <c r="X2067" s="426"/>
      <c r="Y2067" s="426"/>
      <c r="Z2067" s="427"/>
    </row>
    <row r="2068" spans="24:26" x14ac:dyDescent="0.25">
      <c r="X2068" s="426"/>
      <c r="Y2068" s="426"/>
      <c r="Z2068" s="427"/>
    </row>
    <row r="2069" spans="24:26" x14ac:dyDescent="0.25">
      <c r="X2069" s="426"/>
      <c r="Y2069" s="426"/>
      <c r="Z2069" s="427"/>
    </row>
    <row r="2070" spans="24:26" x14ac:dyDescent="0.25">
      <c r="X2070" s="426"/>
      <c r="Y2070" s="426"/>
      <c r="Z2070" s="427"/>
    </row>
    <row r="2071" spans="24:26" x14ac:dyDescent="0.25">
      <c r="X2071" s="426"/>
      <c r="Y2071" s="426"/>
      <c r="Z2071" s="427"/>
    </row>
    <row r="2072" spans="24:26" x14ac:dyDescent="0.25">
      <c r="X2072" s="426"/>
      <c r="Y2072" s="426"/>
      <c r="Z2072" s="427"/>
    </row>
    <row r="2073" spans="24:26" x14ac:dyDescent="0.25">
      <c r="X2073" s="426"/>
      <c r="Y2073" s="426"/>
      <c r="Z2073" s="427"/>
    </row>
    <row r="2074" spans="24:26" x14ac:dyDescent="0.25">
      <c r="X2074" s="426"/>
      <c r="Y2074" s="426"/>
      <c r="Z2074" s="427"/>
    </row>
    <row r="2075" spans="24:26" x14ac:dyDescent="0.25">
      <c r="X2075" s="426"/>
      <c r="Y2075" s="426"/>
      <c r="Z2075" s="427"/>
    </row>
    <row r="2076" spans="24:26" x14ac:dyDescent="0.25">
      <c r="X2076" s="426"/>
      <c r="Y2076" s="426"/>
      <c r="Z2076" s="427"/>
    </row>
    <row r="2077" spans="24:26" x14ac:dyDescent="0.25">
      <c r="X2077" s="426"/>
      <c r="Y2077" s="426"/>
      <c r="Z2077" s="427"/>
    </row>
    <row r="2078" spans="24:26" x14ac:dyDescent="0.25">
      <c r="X2078" s="426"/>
      <c r="Y2078" s="426"/>
      <c r="Z2078" s="427"/>
    </row>
    <row r="2079" spans="24:26" x14ac:dyDescent="0.25">
      <c r="X2079" s="426"/>
      <c r="Y2079" s="426"/>
      <c r="Z2079" s="427"/>
    </row>
    <row r="2080" spans="24:26" x14ac:dyDescent="0.25">
      <c r="X2080" s="426"/>
      <c r="Y2080" s="426"/>
      <c r="Z2080" s="427"/>
    </row>
    <row r="2081" spans="24:26" x14ac:dyDescent="0.25">
      <c r="X2081" s="426"/>
      <c r="Y2081" s="426"/>
      <c r="Z2081" s="427"/>
    </row>
    <row r="2082" spans="24:26" x14ac:dyDescent="0.25">
      <c r="X2082" s="426"/>
      <c r="Y2082" s="426"/>
      <c r="Z2082" s="427"/>
    </row>
    <row r="2083" spans="24:26" x14ac:dyDescent="0.25">
      <c r="X2083" s="426"/>
      <c r="Y2083" s="426"/>
      <c r="Z2083" s="427"/>
    </row>
    <row r="2084" spans="24:26" x14ac:dyDescent="0.25">
      <c r="X2084" s="426"/>
      <c r="Y2084" s="426"/>
      <c r="Z2084" s="427"/>
    </row>
    <row r="2085" spans="24:26" x14ac:dyDescent="0.25">
      <c r="X2085" s="426"/>
      <c r="Y2085" s="426"/>
      <c r="Z2085" s="427"/>
    </row>
    <row r="2086" spans="24:26" x14ac:dyDescent="0.25">
      <c r="X2086" s="426"/>
      <c r="Y2086" s="426"/>
      <c r="Z2086" s="427"/>
    </row>
    <row r="2087" spans="24:26" x14ac:dyDescent="0.25">
      <c r="X2087" s="426"/>
      <c r="Y2087" s="426"/>
      <c r="Z2087" s="427"/>
    </row>
    <row r="2088" spans="24:26" x14ac:dyDescent="0.25">
      <c r="X2088" s="426"/>
      <c r="Y2088" s="426"/>
      <c r="Z2088" s="427"/>
    </row>
    <row r="2089" spans="24:26" x14ac:dyDescent="0.25">
      <c r="X2089" s="426"/>
      <c r="Y2089" s="426"/>
      <c r="Z2089" s="427"/>
    </row>
    <row r="2090" spans="24:26" x14ac:dyDescent="0.25">
      <c r="X2090" s="426"/>
      <c r="Y2090" s="426"/>
      <c r="Z2090" s="427"/>
    </row>
    <row r="2091" spans="24:26" x14ac:dyDescent="0.25">
      <c r="X2091" s="426"/>
      <c r="Y2091" s="426"/>
      <c r="Z2091" s="427"/>
    </row>
    <row r="2092" spans="24:26" x14ac:dyDescent="0.25">
      <c r="X2092" s="426"/>
      <c r="Y2092" s="426"/>
      <c r="Z2092" s="427"/>
    </row>
    <row r="2093" spans="24:26" x14ac:dyDescent="0.25">
      <c r="X2093" s="426"/>
      <c r="Y2093" s="426"/>
      <c r="Z2093" s="427"/>
    </row>
    <row r="2094" spans="24:26" x14ac:dyDescent="0.25">
      <c r="X2094" s="426"/>
      <c r="Y2094" s="426"/>
      <c r="Z2094" s="427"/>
    </row>
    <row r="2095" spans="24:26" x14ac:dyDescent="0.25">
      <c r="X2095" s="426"/>
      <c r="Y2095" s="426"/>
      <c r="Z2095" s="427"/>
    </row>
    <row r="2096" spans="24:26" x14ac:dyDescent="0.25">
      <c r="X2096" s="426"/>
      <c r="Y2096" s="426"/>
      <c r="Z2096" s="427"/>
    </row>
    <row r="2097" spans="24:26" x14ac:dyDescent="0.25">
      <c r="X2097" s="426"/>
      <c r="Y2097" s="426"/>
      <c r="Z2097" s="427"/>
    </row>
    <row r="2098" spans="24:26" x14ac:dyDescent="0.25">
      <c r="X2098" s="426"/>
      <c r="Y2098" s="426"/>
      <c r="Z2098" s="427"/>
    </row>
    <row r="2099" spans="24:26" x14ac:dyDescent="0.25">
      <c r="X2099" s="426"/>
      <c r="Y2099" s="426"/>
      <c r="Z2099" s="427"/>
    </row>
    <row r="2100" spans="24:26" x14ac:dyDescent="0.25">
      <c r="X2100" s="426"/>
      <c r="Y2100" s="426"/>
      <c r="Z2100" s="427"/>
    </row>
    <row r="2101" spans="24:26" x14ac:dyDescent="0.25">
      <c r="X2101" s="426"/>
      <c r="Y2101" s="426"/>
      <c r="Z2101" s="427"/>
    </row>
    <row r="2102" spans="24:26" x14ac:dyDescent="0.25">
      <c r="X2102" s="426"/>
      <c r="Y2102" s="426"/>
      <c r="Z2102" s="427"/>
    </row>
    <row r="2103" spans="24:26" x14ac:dyDescent="0.25">
      <c r="X2103" s="426"/>
      <c r="Y2103" s="426"/>
      <c r="Z2103" s="427"/>
    </row>
    <row r="2104" spans="24:26" x14ac:dyDescent="0.25">
      <c r="X2104" s="426"/>
      <c r="Y2104" s="426"/>
      <c r="Z2104" s="427"/>
    </row>
    <row r="2105" spans="24:26" x14ac:dyDescent="0.25">
      <c r="X2105" s="426"/>
      <c r="Y2105" s="426"/>
      <c r="Z2105" s="427"/>
    </row>
    <row r="2106" spans="24:26" x14ac:dyDescent="0.25">
      <c r="X2106" s="426"/>
      <c r="Y2106" s="426"/>
      <c r="Z2106" s="427"/>
    </row>
    <row r="2107" spans="24:26" x14ac:dyDescent="0.25">
      <c r="X2107" s="426"/>
      <c r="Y2107" s="426"/>
      <c r="Z2107" s="427"/>
    </row>
    <row r="2108" spans="24:26" x14ac:dyDescent="0.25">
      <c r="X2108" s="426"/>
      <c r="Y2108" s="426"/>
      <c r="Z2108" s="427"/>
    </row>
    <row r="2109" spans="24:26" x14ac:dyDescent="0.25">
      <c r="X2109" s="426"/>
      <c r="Y2109" s="426"/>
      <c r="Z2109" s="427"/>
    </row>
    <row r="2110" spans="24:26" x14ac:dyDescent="0.25">
      <c r="X2110" s="426"/>
      <c r="Y2110" s="426"/>
      <c r="Z2110" s="427"/>
    </row>
    <row r="2111" spans="24:26" x14ac:dyDescent="0.25">
      <c r="X2111" s="426"/>
      <c r="Y2111" s="426"/>
      <c r="Z2111" s="427"/>
    </row>
    <row r="2112" spans="24:26" x14ac:dyDescent="0.25">
      <c r="X2112" s="426"/>
      <c r="Y2112" s="426"/>
      <c r="Z2112" s="427"/>
    </row>
    <row r="2113" spans="24:26" x14ac:dyDescent="0.25">
      <c r="X2113" s="426"/>
      <c r="Y2113" s="426"/>
      <c r="Z2113" s="427"/>
    </row>
    <row r="2114" spans="24:26" x14ac:dyDescent="0.25">
      <c r="X2114" s="426"/>
      <c r="Y2114" s="426"/>
      <c r="Z2114" s="427"/>
    </row>
    <row r="2115" spans="24:26" x14ac:dyDescent="0.25">
      <c r="X2115" s="426"/>
      <c r="Y2115" s="426"/>
      <c r="Z2115" s="427"/>
    </row>
    <row r="2116" spans="24:26" x14ac:dyDescent="0.25">
      <c r="X2116" s="426"/>
      <c r="Y2116" s="426"/>
      <c r="Z2116" s="427"/>
    </row>
    <row r="2117" spans="24:26" x14ac:dyDescent="0.25">
      <c r="X2117" s="426"/>
      <c r="Y2117" s="426"/>
      <c r="Z2117" s="427"/>
    </row>
    <row r="2118" spans="24:26" x14ac:dyDescent="0.25">
      <c r="X2118" s="426"/>
      <c r="Y2118" s="426"/>
      <c r="Z2118" s="427"/>
    </row>
    <row r="2119" spans="24:26" x14ac:dyDescent="0.25">
      <c r="X2119" s="426"/>
      <c r="Y2119" s="426"/>
      <c r="Z2119" s="427"/>
    </row>
    <row r="2120" spans="24:26" x14ac:dyDescent="0.25">
      <c r="X2120" s="426"/>
      <c r="Y2120" s="426"/>
      <c r="Z2120" s="427"/>
    </row>
    <row r="2121" spans="24:26" x14ac:dyDescent="0.25">
      <c r="X2121" s="426"/>
      <c r="Y2121" s="426"/>
      <c r="Z2121" s="427"/>
    </row>
    <row r="2122" spans="24:26" x14ac:dyDescent="0.25">
      <c r="X2122" s="426"/>
      <c r="Y2122" s="426"/>
      <c r="Z2122" s="427"/>
    </row>
    <row r="2123" spans="24:26" x14ac:dyDescent="0.25">
      <c r="X2123" s="426"/>
      <c r="Y2123" s="426"/>
      <c r="Z2123" s="427"/>
    </row>
    <row r="2124" spans="24:26" x14ac:dyDescent="0.25">
      <c r="X2124" s="426"/>
      <c r="Y2124" s="426"/>
      <c r="Z2124" s="427"/>
    </row>
    <row r="2125" spans="24:26" x14ac:dyDescent="0.25">
      <c r="X2125" s="426"/>
      <c r="Y2125" s="426"/>
      <c r="Z2125" s="427"/>
    </row>
    <row r="2126" spans="24:26" x14ac:dyDescent="0.25">
      <c r="X2126" s="426"/>
      <c r="Y2126" s="426"/>
      <c r="Z2126" s="427"/>
    </row>
    <row r="2127" spans="24:26" x14ac:dyDescent="0.25">
      <c r="X2127" s="426"/>
      <c r="Y2127" s="426"/>
      <c r="Z2127" s="427"/>
    </row>
    <row r="2128" spans="24:26" x14ac:dyDescent="0.25">
      <c r="X2128" s="426"/>
      <c r="Y2128" s="426"/>
      <c r="Z2128" s="427"/>
    </row>
    <row r="2129" spans="24:26" x14ac:dyDescent="0.25">
      <c r="X2129" s="426"/>
      <c r="Y2129" s="426"/>
      <c r="Z2129" s="427"/>
    </row>
    <row r="2130" spans="24:26" x14ac:dyDescent="0.25">
      <c r="X2130" s="426"/>
      <c r="Y2130" s="426"/>
      <c r="Z2130" s="427"/>
    </row>
    <row r="2131" spans="24:26" x14ac:dyDescent="0.25">
      <c r="X2131" s="426"/>
      <c r="Y2131" s="426"/>
      <c r="Z2131" s="427"/>
    </row>
    <row r="2132" spans="24:26" x14ac:dyDescent="0.25">
      <c r="X2132" s="426"/>
      <c r="Y2132" s="426"/>
      <c r="Z2132" s="427"/>
    </row>
    <row r="2133" spans="24:26" x14ac:dyDescent="0.25">
      <c r="X2133" s="426"/>
      <c r="Y2133" s="426"/>
      <c r="Z2133" s="427"/>
    </row>
    <row r="2134" spans="24:26" x14ac:dyDescent="0.25">
      <c r="X2134" s="426"/>
      <c r="Y2134" s="426"/>
      <c r="Z2134" s="427"/>
    </row>
    <row r="2135" spans="24:26" x14ac:dyDescent="0.25">
      <c r="X2135" s="426"/>
      <c r="Y2135" s="426"/>
      <c r="Z2135" s="427"/>
    </row>
    <row r="2136" spans="24:26" x14ac:dyDescent="0.25">
      <c r="X2136" s="426"/>
      <c r="Y2136" s="426"/>
      <c r="Z2136" s="427"/>
    </row>
    <row r="2137" spans="24:26" x14ac:dyDescent="0.25">
      <c r="X2137" s="426"/>
      <c r="Y2137" s="426"/>
      <c r="Z2137" s="427"/>
    </row>
    <row r="2138" spans="24:26" x14ac:dyDescent="0.25">
      <c r="X2138" s="426"/>
      <c r="Y2138" s="426"/>
      <c r="Z2138" s="427"/>
    </row>
    <row r="2139" spans="24:26" x14ac:dyDescent="0.25">
      <c r="X2139" s="426"/>
      <c r="Y2139" s="426"/>
      <c r="Z2139" s="427"/>
    </row>
    <row r="2140" spans="24:26" x14ac:dyDescent="0.25">
      <c r="X2140" s="426"/>
      <c r="Y2140" s="426"/>
      <c r="Z2140" s="427"/>
    </row>
    <row r="2141" spans="24:26" x14ac:dyDescent="0.25">
      <c r="X2141" s="426"/>
      <c r="Y2141" s="426"/>
      <c r="Z2141" s="427"/>
    </row>
    <row r="2142" spans="24:26" x14ac:dyDescent="0.25">
      <c r="X2142" s="426"/>
      <c r="Y2142" s="426"/>
      <c r="Z2142" s="427"/>
    </row>
    <row r="2143" spans="24:26" x14ac:dyDescent="0.25">
      <c r="X2143" s="426"/>
      <c r="Y2143" s="426"/>
      <c r="Z2143" s="427"/>
    </row>
    <row r="2144" spans="24:26" x14ac:dyDescent="0.25">
      <c r="X2144" s="426"/>
      <c r="Y2144" s="426"/>
      <c r="Z2144" s="427"/>
    </row>
    <row r="2145" spans="24:26" x14ac:dyDescent="0.25">
      <c r="X2145" s="426"/>
      <c r="Y2145" s="426"/>
      <c r="Z2145" s="427"/>
    </row>
    <row r="2146" spans="24:26" x14ac:dyDescent="0.25">
      <c r="X2146" s="426"/>
      <c r="Y2146" s="426"/>
      <c r="Z2146" s="427"/>
    </row>
    <row r="2147" spans="24:26" x14ac:dyDescent="0.25">
      <c r="X2147" s="426"/>
      <c r="Y2147" s="426"/>
      <c r="Z2147" s="427"/>
    </row>
    <row r="2148" spans="24:26" x14ac:dyDescent="0.25">
      <c r="X2148" s="426"/>
      <c r="Y2148" s="426"/>
      <c r="Z2148" s="427"/>
    </row>
    <row r="2149" spans="24:26" x14ac:dyDescent="0.25">
      <c r="X2149" s="426"/>
      <c r="Y2149" s="426"/>
      <c r="Z2149" s="427"/>
    </row>
    <row r="2150" spans="24:26" x14ac:dyDescent="0.25">
      <c r="X2150" s="426"/>
      <c r="Y2150" s="426"/>
      <c r="Z2150" s="427"/>
    </row>
    <row r="2151" spans="24:26" x14ac:dyDescent="0.25">
      <c r="X2151" s="426"/>
      <c r="Y2151" s="426"/>
      <c r="Z2151" s="427"/>
    </row>
    <row r="2152" spans="24:26" x14ac:dyDescent="0.25">
      <c r="X2152" s="426"/>
      <c r="Y2152" s="426"/>
      <c r="Z2152" s="427"/>
    </row>
    <row r="2153" spans="24:26" x14ac:dyDescent="0.25">
      <c r="X2153" s="426"/>
      <c r="Y2153" s="426"/>
      <c r="Z2153" s="427"/>
    </row>
    <row r="2154" spans="24:26" x14ac:dyDescent="0.25">
      <c r="X2154" s="426"/>
      <c r="Y2154" s="426"/>
      <c r="Z2154" s="427"/>
    </row>
    <row r="2155" spans="24:26" x14ac:dyDescent="0.25">
      <c r="X2155" s="426"/>
      <c r="Y2155" s="426"/>
      <c r="Z2155" s="427"/>
    </row>
    <row r="2156" spans="24:26" x14ac:dyDescent="0.25">
      <c r="X2156" s="426"/>
      <c r="Y2156" s="426"/>
      <c r="Z2156" s="427"/>
    </row>
    <row r="2157" spans="24:26" x14ac:dyDescent="0.25">
      <c r="X2157" s="426"/>
      <c r="Y2157" s="426"/>
      <c r="Z2157" s="427"/>
    </row>
    <row r="2158" spans="24:26" x14ac:dyDescent="0.25">
      <c r="X2158" s="426"/>
      <c r="Y2158" s="426"/>
      <c r="Z2158" s="427"/>
    </row>
    <row r="2159" spans="24:26" x14ac:dyDescent="0.25">
      <c r="X2159" s="426"/>
      <c r="Y2159" s="426"/>
      <c r="Z2159" s="427"/>
    </row>
    <row r="2160" spans="24:26" x14ac:dyDescent="0.25">
      <c r="X2160" s="426"/>
      <c r="Y2160" s="426"/>
      <c r="Z2160" s="427"/>
    </row>
    <row r="2161" spans="24:26" x14ac:dyDescent="0.25">
      <c r="X2161" s="426"/>
      <c r="Y2161" s="426"/>
      <c r="Z2161" s="427"/>
    </row>
    <row r="2162" spans="24:26" x14ac:dyDescent="0.25">
      <c r="X2162" s="426"/>
      <c r="Y2162" s="426"/>
      <c r="Z2162" s="427"/>
    </row>
    <row r="2163" spans="24:26" x14ac:dyDescent="0.25">
      <c r="X2163" s="426"/>
      <c r="Y2163" s="426"/>
      <c r="Z2163" s="427"/>
    </row>
    <row r="2164" spans="24:26" x14ac:dyDescent="0.25">
      <c r="X2164" s="426"/>
      <c r="Y2164" s="426"/>
      <c r="Z2164" s="427"/>
    </row>
    <row r="2165" spans="24:26" x14ac:dyDescent="0.25">
      <c r="X2165" s="426"/>
      <c r="Y2165" s="426"/>
      <c r="Z2165" s="427"/>
    </row>
    <row r="2166" spans="24:26" x14ac:dyDescent="0.25">
      <c r="X2166" s="426"/>
      <c r="Y2166" s="426"/>
      <c r="Z2166" s="427"/>
    </row>
    <row r="2167" spans="24:26" x14ac:dyDescent="0.25">
      <c r="X2167" s="426"/>
      <c r="Y2167" s="426"/>
      <c r="Z2167" s="427"/>
    </row>
    <row r="2168" spans="24:26" x14ac:dyDescent="0.25">
      <c r="X2168" s="426"/>
      <c r="Y2168" s="426"/>
      <c r="Z2168" s="427"/>
    </row>
    <row r="2169" spans="24:26" x14ac:dyDescent="0.25">
      <c r="X2169" s="426"/>
      <c r="Y2169" s="426"/>
      <c r="Z2169" s="427"/>
    </row>
    <row r="2170" spans="24:26" x14ac:dyDescent="0.25">
      <c r="X2170" s="426"/>
      <c r="Y2170" s="426"/>
      <c r="Z2170" s="427"/>
    </row>
    <row r="2171" spans="24:26" x14ac:dyDescent="0.25">
      <c r="X2171" s="426"/>
      <c r="Y2171" s="426"/>
      <c r="Z2171" s="427"/>
    </row>
    <row r="2172" spans="24:26" x14ac:dyDescent="0.25">
      <c r="X2172" s="426"/>
      <c r="Y2172" s="426"/>
      <c r="Z2172" s="427"/>
    </row>
    <row r="2173" spans="24:26" x14ac:dyDescent="0.25">
      <c r="X2173" s="426"/>
      <c r="Y2173" s="426"/>
      <c r="Z2173" s="427"/>
    </row>
    <row r="2174" spans="24:26" x14ac:dyDescent="0.25">
      <c r="X2174" s="426"/>
      <c r="Y2174" s="426"/>
      <c r="Z2174" s="427"/>
    </row>
    <row r="2175" spans="24:26" x14ac:dyDescent="0.25">
      <c r="X2175" s="426"/>
      <c r="Y2175" s="426"/>
      <c r="Z2175" s="427"/>
    </row>
    <row r="2176" spans="24:26" x14ac:dyDescent="0.25">
      <c r="X2176" s="426"/>
      <c r="Y2176" s="426"/>
      <c r="Z2176" s="427"/>
    </row>
    <row r="2177" spans="24:26" x14ac:dyDescent="0.25">
      <c r="X2177" s="426"/>
      <c r="Y2177" s="426"/>
      <c r="Z2177" s="427"/>
    </row>
    <row r="2178" spans="24:26" x14ac:dyDescent="0.25">
      <c r="X2178" s="426"/>
      <c r="Y2178" s="426"/>
      <c r="Z2178" s="427"/>
    </row>
    <row r="2179" spans="24:26" x14ac:dyDescent="0.25">
      <c r="X2179" s="426"/>
      <c r="Y2179" s="426"/>
      <c r="Z2179" s="427"/>
    </row>
    <row r="2180" spans="24:26" x14ac:dyDescent="0.25">
      <c r="X2180" s="426"/>
      <c r="Y2180" s="426"/>
      <c r="Z2180" s="427"/>
    </row>
    <row r="2181" spans="24:26" x14ac:dyDescent="0.25">
      <c r="X2181" s="426"/>
      <c r="Y2181" s="426"/>
      <c r="Z2181" s="427"/>
    </row>
    <row r="2182" spans="24:26" x14ac:dyDescent="0.25">
      <c r="X2182" s="426"/>
      <c r="Y2182" s="426"/>
      <c r="Z2182" s="427"/>
    </row>
    <row r="2183" spans="24:26" x14ac:dyDescent="0.25">
      <c r="X2183" s="426"/>
      <c r="Y2183" s="426"/>
      <c r="Z2183" s="427"/>
    </row>
    <row r="2184" spans="24:26" x14ac:dyDescent="0.25">
      <c r="X2184" s="426"/>
      <c r="Y2184" s="426"/>
      <c r="Z2184" s="427"/>
    </row>
    <row r="2185" spans="24:26" x14ac:dyDescent="0.25">
      <c r="X2185" s="426"/>
      <c r="Y2185" s="426"/>
      <c r="Z2185" s="427"/>
    </row>
    <row r="2186" spans="24:26" x14ac:dyDescent="0.25">
      <c r="X2186" s="426"/>
      <c r="Y2186" s="426"/>
      <c r="Z2186" s="427"/>
    </row>
    <row r="2187" spans="24:26" x14ac:dyDescent="0.25">
      <c r="X2187" s="426"/>
      <c r="Y2187" s="426"/>
      <c r="Z2187" s="427"/>
    </row>
    <row r="2188" spans="24:26" x14ac:dyDescent="0.25">
      <c r="X2188" s="426"/>
      <c r="Y2188" s="426"/>
      <c r="Z2188" s="427"/>
    </row>
    <row r="2189" spans="24:26" x14ac:dyDescent="0.25">
      <c r="X2189" s="426"/>
      <c r="Y2189" s="426"/>
      <c r="Z2189" s="427"/>
    </row>
    <row r="2190" spans="24:26" x14ac:dyDescent="0.25">
      <c r="X2190" s="426"/>
      <c r="Y2190" s="426"/>
      <c r="Z2190" s="427"/>
    </row>
    <row r="2191" spans="24:26" x14ac:dyDescent="0.25">
      <c r="X2191" s="426"/>
      <c r="Y2191" s="426"/>
      <c r="Z2191" s="427"/>
    </row>
    <row r="2192" spans="24:26" x14ac:dyDescent="0.25">
      <c r="X2192" s="426"/>
      <c r="Y2192" s="426"/>
      <c r="Z2192" s="427"/>
    </row>
    <row r="2193" spans="24:26" x14ac:dyDescent="0.25">
      <c r="X2193" s="426"/>
      <c r="Y2193" s="426"/>
      <c r="Z2193" s="427"/>
    </row>
    <row r="2194" spans="24:26" x14ac:dyDescent="0.25">
      <c r="X2194" s="426"/>
      <c r="Y2194" s="426"/>
      <c r="Z2194" s="427"/>
    </row>
    <row r="2195" spans="24:26" x14ac:dyDescent="0.25">
      <c r="X2195" s="426"/>
      <c r="Y2195" s="426"/>
      <c r="Z2195" s="427"/>
    </row>
    <row r="2196" spans="24:26" x14ac:dyDescent="0.25">
      <c r="X2196" s="426"/>
      <c r="Y2196" s="426"/>
      <c r="Z2196" s="427"/>
    </row>
    <row r="2197" spans="24:26" x14ac:dyDescent="0.25">
      <c r="X2197" s="426"/>
      <c r="Y2197" s="426"/>
      <c r="Z2197" s="427"/>
    </row>
    <row r="2198" spans="24:26" x14ac:dyDescent="0.25">
      <c r="X2198" s="426"/>
      <c r="Y2198" s="426"/>
      <c r="Z2198" s="427"/>
    </row>
    <row r="2199" spans="24:26" x14ac:dyDescent="0.25">
      <c r="X2199" s="426"/>
      <c r="Y2199" s="426"/>
      <c r="Z2199" s="427"/>
    </row>
    <row r="2200" spans="24:26" x14ac:dyDescent="0.25">
      <c r="X2200" s="426"/>
      <c r="Y2200" s="426"/>
      <c r="Z2200" s="427"/>
    </row>
    <row r="2201" spans="24:26" x14ac:dyDescent="0.25">
      <c r="X2201" s="426"/>
      <c r="Y2201" s="426"/>
      <c r="Z2201" s="427"/>
    </row>
    <row r="2202" spans="24:26" x14ac:dyDescent="0.25">
      <c r="X2202" s="426"/>
      <c r="Y2202" s="426"/>
      <c r="Z2202" s="427"/>
    </row>
    <row r="2203" spans="24:26" x14ac:dyDescent="0.25">
      <c r="X2203" s="426"/>
      <c r="Y2203" s="426"/>
      <c r="Z2203" s="427"/>
    </row>
    <row r="2204" spans="24:26" x14ac:dyDescent="0.25">
      <c r="X2204" s="426"/>
      <c r="Y2204" s="426"/>
      <c r="Z2204" s="427"/>
    </row>
    <row r="2205" spans="24:26" x14ac:dyDescent="0.25">
      <c r="X2205" s="426"/>
      <c r="Y2205" s="426"/>
      <c r="Z2205" s="427"/>
    </row>
    <row r="2206" spans="24:26" x14ac:dyDescent="0.25">
      <c r="X2206" s="426"/>
      <c r="Y2206" s="426"/>
      <c r="Z2206" s="427"/>
    </row>
    <row r="2207" spans="24:26" x14ac:dyDescent="0.25">
      <c r="X2207" s="426"/>
      <c r="Y2207" s="426"/>
      <c r="Z2207" s="427"/>
    </row>
    <row r="2208" spans="24:26" x14ac:dyDescent="0.25">
      <c r="X2208" s="426"/>
      <c r="Y2208" s="426"/>
      <c r="Z2208" s="427"/>
    </row>
    <row r="2209" spans="24:26" x14ac:dyDescent="0.25">
      <c r="X2209" s="426"/>
      <c r="Y2209" s="426"/>
      <c r="Z2209" s="427"/>
    </row>
    <row r="2210" spans="24:26" x14ac:dyDescent="0.25">
      <c r="X2210" s="426"/>
      <c r="Y2210" s="426"/>
      <c r="Z2210" s="427"/>
    </row>
    <row r="2211" spans="24:26" x14ac:dyDescent="0.25">
      <c r="X2211" s="426"/>
      <c r="Y2211" s="426"/>
      <c r="Z2211" s="427"/>
    </row>
    <row r="2212" spans="24:26" x14ac:dyDescent="0.25">
      <c r="X2212" s="426"/>
      <c r="Y2212" s="426"/>
      <c r="Z2212" s="427"/>
    </row>
    <row r="2213" spans="24:26" x14ac:dyDescent="0.25">
      <c r="X2213" s="426"/>
      <c r="Y2213" s="426"/>
      <c r="Z2213" s="427"/>
    </row>
    <row r="2214" spans="24:26" x14ac:dyDescent="0.25">
      <c r="X2214" s="426"/>
      <c r="Y2214" s="426"/>
      <c r="Z2214" s="427"/>
    </row>
    <row r="2215" spans="24:26" x14ac:dyDescent="0.25">
      <c r="X2215" s="426"/>
      <c r="Y2215" s="426"/>
      <c r="Z2215" s="427"/>
    </row>
    <row r="2216" spans="24:26" x14ac:dyDescent="0.25">
      <c r="X2216" s="426"/>
      <c r="Y2216" s="426"/>
      <c r="Z2216" s="427"/>
    </row>
    <row r="2217" spans="24:26" x14ac:dyDescent="0.25">
      <c r="X2217" s="426"/>
      <c r="Y2217" s="426"/>
      <c r="Z2217" s="427"/>
    </row>
    <row r="2218" spans="24:26" x14ac:dyDescent="0.25">
      <c r="X2218" s="426"/>
      <c r="Y2218" s="426"/>
      <c r="Z2218" s="427"/>
    </row>
    <row r="2219" spans="24:26" x14ac:dyDescent="0.25">
      <c r="X2219" s="426"/>
      <c r="Y2219" s="426"/>
      <c r="Z2219" s="427"/>
    </row>
    <row r="2220" spans="24:26" x14ac:dyDescent="0.25">
      <c r="X2220" s="426"/>
      <c r="Y2220" s="426"/>
      <c r="Z2220" s="427"/>
    </row>
    <row r="2221" spans="24:26" x14ac:dyDescent="0.25">
      <c r="X2221" s="426"/>
      <c r="Y2221" s="426"/>
      <c r="Z2221" s="427"/>
    </row>
    <row r="2222" spans="24:26" x14ac:dyDescent="0.25">
      <c r="X2222" s="426"/>
      <c r="Y2222" s="426"/>
      <c r="Z2222" s="427"/>
    </row>
    <row r="2223" spans="24:26" x14ac:dyDescent="0.25">
      <c r="X2223" s="426"/>
      <c r="Y2223" s="426"/>
      <c r="Z2223" s="427"/>
    </row>
    <row r="2224" spans="24:26" x14ac:dyDescent="0.25">
      <c r="X2224" s="426"/>
      <c r="Y2224" s="426"/>
      <c r="Z2224" s="427"/>
    </row>
    <row r="2225" spans="24:26" x14ac:dyDescent="0.25">
      <c r="X2225" s="426"/>
      <c r="Y2225" s="426"/>
      <c r="Z2225" s="427"/>
    </row>
    <row r="2226" spans="24:26" x14ac:dyDescent="0.25">
      <c r="X2226" s="426"/>
      <c r="Y2226" s="426"/>
      <c r="Z2226" s="427"/>
    </row>
    <row r="2227" spans="24:26" x14ac:dyDescent="0.25">
      <c r="X2227" s="426"/>
      <c r="Y2227" s="426"/>
      <c r="Z2227" s="427"/>
    </row>
    <row r="2228" spans="24:26" x14ac:dyDescent="0.25">
      <c r="X2228" s="426"/>
      <c r="Y2228" s="426"/>
      <c r="Z2228" s="427"/>
    </row>
    <row r="2229" spans="24:26" x14ac:dyDescent="0.25">
      <c r="X2229" s="426"/>
      <c r="Y2229" s="426"/>
      <c r="Z2229" s="427"/>
    </row>
    <row r="2230" spans="24:26" x14ac:dyDescent="0.25">
      <c r="X2230" s="426"/>
      <c r="Y2230" s="426"/>
      <c r="Z2230" s="427"/>
    </row>
    <row r="2231" spans="24:26" x14ac:dyDescent="0.25">
      <c r="X2231" s="426"/>
      <c r="Y2231" s="426"/>
      <c r="Z2231" s="427"/>
    </row>
    <row r="2232" spans="24:26" x14ac:dyDescent="0.25">
      <c r="X2232" s="426"/>
      <c r="Y2232" s="426"/>
      <c r="Z2232" s="427"/>
    </row>
    <row r="2233" spans="24:26" x14ac:dyDescent="0.25">
      <c r="X2233" s="426"/>
      <c r="Y2233" s="426"/>
      <c r="Z2233" s="427"/>
    </row>
    <row r="2234" spans="24:26" x14ac:dyDescent="0.25">
      <c r="X2234" s="426"/>
      <c r="Y2234" s="426"/>
      <c r="Z2234" s="427"/>
    </row>
    <row r="2235" spans="24:26" x14ac:dyDescent="0.25">
      <c r="X2235" s="426"/>
      <c r="Y2235" s="426"/>
      <c r="Z2235" s="427"/>
    </row>
    <row r="2236" spans="24:26" x14ac:dyDescent="0.25">
      <c r="X2236" s="426"/>
      <c r="Y2236" s="426"/>
      <c r="Z2236" s="427"/>
    </row>
    <row r="2237" spans="24:26" x14ac:dyDescent="0.25">
      <c r="X2237" s="426"/>
      <c r="Y2237" s="426"/>
      <c r="Z2237" s="427"/>
    </row>
    <row r="2238" spans="24:26" x14ac:dyDescent="0.25">
      <c r="X2238" s="426"/>
      <c r="Y2238" s="426"/>
      <c r="Z2238" s="427"/>
    </row>
    <row r="2239" spans="24:26" x14ac:dyDescent="0.25">
      <c r="X2239" s="426"/>
      <c r="Y2239" s="426"/>
      <c r="Z2239" s="427"/>
    </row>
    <row r="2240" spans="24:26" x14ac:dyDescent="0.25">
      <c r="X2240" s="426"/>
      <c r="Y2240" s="426"/>
      <c r="Z2240" s="427"/>
    </row>
    <row r="2241" spans="24:26" x14ac:dyDescent="0.25">
      <c r="X2241" s="426"/>
      <c r="Y2241" s="426"/>
      <c r="Z2241" s="427"/>
    </row>
    <row r="2242" spans="24:26" x14ac:dyDescent="0.25">
      <c r="X2242" s="426"/>
      <c r="Y2242" s="426"/>
      <c r="Z2242" s="427"/>
    </row>
    <row r="2243" spans="24:26" x14ac:dyDescent="0.25">
      <c r="X2243" s="426"/>
      <c r="Y2243" s="426"/>
      <c r="Z2243" s="427"/>
    </row>
    <row r="2244" spans="24:26" x14ac:dyDescent="0.25">
      <c r="X2244" s="426"/>
      <c r="Y2244" s="426"/>
      <c r="Z2244" s="427"/>
    </row>
    <row r="2245" spans="24:26" x14ac:dyDescent="0.25">
      <c r="X2245" s="426"/>
      <c r="Y2245" s="426"/>
      <c r="Z2245" s="427"/>
    </row>
    <row r="2246" spans="24:26" x14ac:dyDescent="0.25">
      <c r="X2246" s="426"/>
      <c r="Y2246" s="426"/>
      <c r="Z2246" s="427"/>
    </row>
    <row r="2247" spans="24:26" x14ac:dyDescent="0.25">
      <c r="X2247" s="426"/>
      <c r="Y2247" s="426"/>
      <c r="Z2247" s="427"/>
    </row>
    <row r="2248" spans="24:26" x14ac:dyDescent="0.25">
      <c r="X2248" s="426"/>
      <c r="Y2248" s="426"/>
      <c r="Z2248" s="427"/>
    </row>
    <row r="2249" spans="24:26" x14ac:dyDescent="0.25">
      <c r="X2249" s="426"/>
      <c r="Y2249" s="426"/>
      <c r="Z2249" s="427"/>
    </row>
    <row r="2250" spans="24:26" x14ac:dyDescent="0.25">
      <c r="X2250" s="426"/>
      <c r="Y2250" s="426"/>
      <c r="Z2250" s="427"/>
    </row>
    <row r="2251" spans="24:26" x14ac:dyDescent="0.25">
      <c r="X2251" s="426"/>
      <c r="Y2251" s="426"/>
      <c r="Z2251" s="427"/>
    </row>
    <row r="2252" spans="24:26" x14ac:dyDescent="0.25">
      <c r="X2252" s="426"/>
      <c r="Y2252" s="426"/>
      <c r="Z2252" s="427"/>
    </row>
    <row r="2253" spans="24:26" x14ac:dyDescent="0.25">
      <c r="X2253" s="426"/>
      <c r="Y2253" s="426"/>
      <c r="Z2253" s="427"/>
    </row>
    <row r="2254" spans="24:26" x14ac:dyDescent="0.25">
      <c r="X2254" s="426"/>
      <c r="Y2254" s="426"/>
      <c r="Z2254" s="427"/>
    </row>
    <row r="2255" spans="24:26" x14ac:dyDescent="0.25">
      <c r="X2255" s="426"/>
      <c r="Y2255" s="426"/>
      <c r="Z2255" s="427"/>
    </row>
    <row r="2256" spans="24:26" x14ac:dyDescent="0.25">
      <c r="X2256" s="426"/>
      <c r="Y2256" s="426"/>
      <c r="Z2256" s="427"/>
    </row>
    <row r="2257" spans="24:26" x14ac:dyDescent="0.25">
      <c r="X2257" s="426"/>
      <c r="Y2257" s="426"/>
      <c r="Z2257" s="427"/>
    </row>
    <row r="2258" spans="24:26" x14ac:dyDescent="0.25">
      <c r="X2258" s="426"/>
      <c r="Y2258" s="426"/>
      <c r="Z2258" s="427"/>
    </row>
    <row r="2259" spans="24:26" x14ac:dyDescent="0.25">
      <c r="X2259" s="426"/>
      <c r="Y2259" s="426"/>
      <c r="Z2259" s="427"/>
    </row>
    <row r="2260" spans="24:26" x14ac:dyDescent="0.25">
      <c r="X2260" s="426"/>
      <c r="Y2260" s="426"/>
      <c r="Z2260" s="427"/>
    </row>
    <row r="2261" spans="24:26" x14ac:dyDescent="0.25">
      <c r="X2261" s="426"/>
      <c r="Y2261" s="426"/>
      <c r="Z2261" s="427"/>
    </row>
    <row r="2262" spans="24:26" x14ac:dyDescent="0.25">
      <c r="X2262" s="426"/>
      <c r="Y2262" s="426"/>
      <c r="Z2262" s="427"/>
    </row>
    <row r="2263" spans="24:26" x14ac:dyDescent="0.25">
      <c r="X2263" s="426"/>
      <c r="Y2263" s="426"/>
      <c r="Z2263" s="427"/>
    </row>
    <row r="2264" spans="24:26" x14ac:dyDescent="0.25">
      <c r="X2264" s="426"/>
      <c r="Y2264" s="426"/>
      <c r="Z2264" s="427"/>
    </row>
    <row r="2265" spans="24:26" x14ac:dyDescent="0.25">
      <c r="X2265" s="426"/>
      <c r="Y2265" s="426"/>
      <c r="Z2265" s="427"/>
    </row>
    <row r="2266" spans="24:26" x14ac:dyDescent="0.25">
      <c r="X2266" s="426"/>
      <c r="Y2266" s="426"/>
      <c r="Z2266" s="427"/>
    </row>
    <row r="2267" spans="24:26" x14ac:dyDescent="0.25">
      <c r="X2267" s="426"/>
      <c r="Y2267" s="426"/>
      <c r="Z2267" s="427"/>
    </row>
    <row r="2268" spans="24:26" x14ac:dyDescent="0.25">
      <c r="X2268" s="426"/>
      <c r="Y2268" s="426"/>
      <c r="Z2268" s="427"/>
    </row>
    <row r="2269" spans="24:26" x14ac:dyDescent="0.25">
      <c r="X2269" s="426"/>
      <c r="Y2269" s="426"/>
      <c r="Z2269" s="427"/>
    </row>
    <row r="2270" spans="24:26" x14ac:dyDescent="0.25">
      <c r="X2270" s="426"/>
      <c r="Y2270" s="426"/>
      <c r="Z2270" s="427"/>
    </row>
    <row r="2271" spans="24:26" x14ac:dyDescent="0.25">
      <c r="X2271" s="426"/>
      <c r="Y2271" s="426"/>
      <c r="Z2271" s="427"/>
    </row>
    <row r="2272" spans="24:26" x14ac:dyDescent="0.25">
      <c r="X2272" s="426"/>
      <c r="Y2272" s="426"/>
      <c r="Z2272" s="427"/>
    </row>
    <row r="2273" spans="24:26" x14ac:dyDescent="0.25">
      <c r="X2273" s="426"/>
      <c r="Y2273" s="426"/>
      <c r="Z2273" s="427"/>
    </row>
    <row r="2274" spans="24:26" x14ac:dyDescent="0.25">
      <c r="X2274" s="426"/>
      <c r="Y2274" s="426"/>
      <c r="Z2274" s="427"/>
    </row>
    <row r="2275" spans="24:26" x14ac:dyDescent="0.25">
      <c r="X2275" s="426"/>
      <c r="Y2275" s="426"/>
      <c r="Z2275" s="427"/>
    </row>
    <row r="2276" spans="24:26" x14ac:dyDescent="0.25">
      <c r="X2276" s="426"/>
      <c r="Y2276" s="426"/>
      <c r="Z2276" s="427"/>
    </row>
    <row r="2277" spans="24:26" x14ac:dyDescent="0.25">
      <c r="X2277" s="426"/>
      <c r="Y2277" s="426"/>
      <c r="Z2277" s="427"/>
    </row>
    <row r="2278" spans="24:26" x14ac:dyDescent="0.25">
      <c r="X2278" s="426"/>
      <c r="Y2278" s="426"/>
      <c r="Z2278" s="427"/>
    </row>
    <row r="2279" spans="24:26" x14ac:dyDescent="0.25">
      <c r="X2279" s="426"/>
      <c r="Y2279" s="426"/>
      <c r="Z2279" s="427"/>
    </row>
    <row r="2280" spans="24:26" x14ac:dyDescent="0.25">
      <c r="X2280" s="426"/>
      <c r="Y2280" s="426"/>
      <c r="Z2280" s="427"/>
    </row>
    <row r="2281" spans="24:26" x14ac:dyDescent="0.25">
      <c r="X2281" s="426"/>
      <c r="Y2281" s="426"/>
      <c r="Z2281" s="427"/>
    </row>
    <row r="2282" spans="24:26" x14ac:dyDescent="0.25">
      <c r="X2282" s="426"/>
      <c r="Y2282" s="426"/>
      <c r="Z2282" s="427"/>
    </row>
    <row r="2283" spans="24:26" x14ac:dyDescent="0.25">
      <c r="X2283" s="426"/>
      <c r="Y2283" s="426"/>
      <c r="Z2283" s="427"/>
    </row>
    <row r="2284" spans="24:26" x14ac:dyDescent="0.25">
      <c r="X2284" s="426"/>
      <c r="Y2284" s="426"/>
      <c r="Z2284" s="427"/>
    </row>
    <row r="2285" spans="24:26" x14ac:dyDescent="0.25">
      <c r="X2285" s="426"/>
      <c r="Y2285" s="426"/>
      <c r="Z2285" s="427"/>
    </row>
    <row r="2286" spans="24:26" x14ac:dyDescent="0.25">
      <c r="X2286" s="426"/>
      <c r="Y2286" s="426"/>
      <c r="Z2286" s="427"/>
    </row>
    <row r="2287" spans="24:26" x14ac:dyDescent="0.25">
      <c r="X2287" s="426"/>
      <c r="Y2287" s="426"/>
      <c r="Z2287" s="427"/>
    </row>
    <row r="2288" spans="24:26" x14ac:dyDescent="0.25">
      <c r="X2288" s="426"/>
      <c r="Y2288" s="426"/>
      <c r="Z2288" s="427"/>
    </row>
    <row r="2289" spans="24:26" x14ac:dyDescent="0.25">
      <c r="X2289" s="426"/>
      <c r="Y2289" s="426"/>
      <c r="Z2289" s="427"/>
    </row>
    <row r="2290" spans="24:26" x14ac:dyDescent="0.25">
      <c r="X2290" s="426"/>
      <c r="Y2290" s="426"/>
      <c r="Z2290" s="427"/>
    </row>
    <row r="2291" spans="24:26" x14ac:dyDescent="0.25">
      <c r="X2291" s="426"/>
      <c r="Y2291" s="426"/>
      <c r="Z2291" s="427"/>
    </row>
    <row r="2292" spans="24:26" x14ac:dyDescent="0.25">
      <c r="X2292" s="426"/>
      <c r="Y2292" s="426"/>
      <c r="Z2292" s="427"/>
    </row>
    <row r="2293" spans="24:26" x14ac:dyDescent="0.25">
      <c r="X2293" s="426"/>
      <c r="Y2293" s="426"/>
      <c r="Z2293" s="427"/>
    </row>
    <row r="2294" spans="24:26" x14ac:dyDescent="0.25">
      <c r="X2294" s="426"/>
      <c r="Y2294" s="426"/>
      <c r="Z2294" s="427"/>
    </row>
    <row r="2295" spans="24:26" x14ac:dyDescent="0.25">
      <c r="X2295" s="426"/>
      <c r="Y2295" s="426"/>
      <c r="Z2295" s="427"/>
    </row>
    <row r="2296" spans="24:26" x14ac:dyDescent="0.25">
      <c r="X2296" s="426"/>
      <c r="Y2296" s="426"/>
      <c r="Z2296" s="427"/>
    </row>
    <row r="2297" spans="24:26" x14ac:dyDescent="0.25">
      <c r="X2297" s="426"/>
      <c r="Y2297" s="426"/>
      <c r="Z2297" s="427"/>
    </row>
    <row r="2298" spans="24:26" x14ac:dyDescent="0.25">
      <c r="X2298" s="426"/>
      <c r="Y2298" s="426"/>
      <c r="Z2298" s="427"/>
    </row>
    <row r="2299" spans="24:26" x14ac:dyDescent="0.25">
      <c r="X2299" s="426"/>
      <c r="Y2299" s="426"/>
      <c r="Z2299" s="427"/>
    </row>
    <row r="2300" spans="24:26" x14ac:dyDescent="0.25">
      <c r="X2300" s="426"/>
      <c r="Y2300" s="426"/>
      <c r="Z2300" s="427"/>
    </row>
    <row r="2301" spans="24:26" x14ac:dyDescent="0.25">
      <c r="X2301" s="426"/>
      <c r="Y2301" s="426"/>
      <c r="Z2301" s="427"/>
    </row>
    <row r="2302" spans="24:26" x14ac:dyDescent="0.25">
      <c r="X2302" s="426"/>
      <c r="Y2302" s="426"/>
      <c r="Z2302" s="427"/>
    </row>
    <row r="2303" spans="24:26" x14ac:dyDescent="0.25">
      <c r="X2303" s="426"/>
      <c r="Y2303" s="426"/>
      <c r="Z2303" s="427"/>
    </row>
    <row r="2304" spans="24:26" x14ac:dyDescent="0.25">
      <c r="X2304" s="426"/>
      <c r="Y2304" s="426"/>
      <c r="Z2304" s="427"/>
    </row>
    <row r="2305" spans="24:26" x14ac:dyDescent="0.25">
      <c r="X2305" s="426"/>
      <c r="Y2305" s="426"/>
      <c r="Z2305" s="427"/>
    </row>
    <row r="2306" spans="24:26" x14ac:dyDescent="0.25">
      <c r="X2306" s="426"/>
      <c r="Y2306" s="426"/>
      <c r="Z2306" s="427"/>
    </row>
    <row r="2307" spans="24:26" x14ac:dyDescent="0.25">
      <c r="X2307" s="426"/>
      <c r="Y2307" s="426"/>
      <c r="Z2307" s="427"/>
    </row>
    <row r="2308" spans="24:26" x14ac:dyDescent="0.25">
      <c r="X2308" s="426"/>
      <c r="Y2308" s="426"/>
      <c r="Z2308" s="427"/>
    </row>
    <row r="2309" spans="24:26" x14ac:dyDescent="0.25">
      <c r="X2309" s="426"/>
      <c r="Y2309" s="426"/>
      <c r="Z2309" s="427"/>
    </row>
    <row r="2310" spans="24:26" x14ac:dyDescent="0.25">
      <c r="X2310" s="426"/>
      <c r="Y2310" s="426"/>
      <c r="Z2310" s="427"/>
    </row>
    <row r="2311" spans="24:26" x14ac:dyDescent="0.25">
      <c r="X2311" s="426"/>
      <c r="Y2311" s="426"/>
      <c r="Z2311" s="427"/>
    </row>
    <row r="2312" spans="24:26" x14ac:dyDescent="0.25">
      <c r="X2312" s="426"/>
      <c r="Y2312" s="426"/>
      <c r="Z2312" s="427"/>
    </row>
    <row r="2313" spans="24:26" x14ac:dyDescent="0.25">
      <c r="X2313" s="426"/>
      <c r="Y2313" s="426"/>
      <c r="Z2313" s="427"/>
    </row>
    <row r="2314" spans="24:26" x14ac:dyDescent="0.25">
      <c r="X2314" s="426"/>
      <c r="Y2314" s="426"/>
      <c r="Z2314" s="427"/>
    </row>
    <row r="2315" spans="24:26" x14ac:dyDescent="0.25">
      <c r="X2315" s="426"/>
      <c r="Y2315" s="426"/>
      <c r="Z2315" s="427"/>
    </row>
    <row r="2316" spans="24:26" x14ac:dyDescent="0.25">
      <c r="X2316" s="426"/>
      <c r="Y2316" s="426"/>
      <c r="Z2316" s="427"/>
    </row>
    <row r="2317" spans="24:26" x14ac:dyDescent="0.25">
      <c r="X2317" s="426"/>
      <c r="Y2317" s="426"/>
      <c r="Z2317" s="427"/>
    </row>
    <row r="2318" spans="24:26" x14ac:dyDescent="0.25">
      <c r="X2318" s="426"/>
      <c r="Y2318" s="426"/>
      <c r="Z2318" s="427"/>
    </row>
    <row r="2319" spans="24:26" x14ac:dyDescent="0.25">
      <c r="X2319" s="426"/>
      <c r="Y2319" s="426"/>
      <c r="Z2319" s="427"/>
    </row>
    <row r="2320" spans="24:26" x14ac:dyDescent="0.25">
      <c r="X2320" s="426"/>
      <c r="Y2320" s="426"/>
      <c r="Z2320" s="427"/>
    </row>
    <row r="2321" spans="24:26" x14ac:dyDescent="0.25">
      <c r="X2321" s="426"/>
      <c r="Y2321" s="426"/>
      <c r="Z2321" s="427"/>
    </row>
    <row r="2322" spans="24:26" x14ac:dyDescent="0.25">
      <c r="X2322" s="426"/>
      <c r="Y2322" s="426"/>
      <c r="Z2322" s="427"/>
    </row>
    <row r="2323" spans="24:26" x14ac:dyDescent="0.25">
      <c r="X2323" s="426"/>
      <c r="Y2323" s="426"/>
      <c r="Z2323" s="427"/>
    </row>
    <row r="2324" spans="24:26" x14ac:dyDescent="0.25">
      <c r="X2324" s="426"/>
      <c r="Y2324" s="426"/>
      <c r="Z2324" s="427"/>
    </row>
    <row r="2325" spans="24:26" x14ac:dyDescent="0.25">
      <c r="X2325" s="426"/>
      <c r="Y2325" s="426"/>
      <c r="Z2325" s="427"/>
    </row>
    <row r="2326" spans="24:26" x14ac:dyDescent="0.25">
      <c r="X2326" s="426"/>
      <c r="Y2326" s="426"/>
      <c r="Z2326" s="427"/>
    </row>
    <row r="2327" spans="24:26" x14ac:dyDescent="0.25">
      <c r="X2327" s="426"/>
      <c r="Y2327" s="426"/>
      <c r="Z2327" s="427"/>
    </row>
    <row r="2328" spans="24:26" x14ac:dyDescent="0.25">
      <c r="X2328" s="426"/>
      <c r="Y2328" s="426"/>
      <c r="Z2328" s="427"/>
    </row>
    <row r="2329" spans="24:26" x14ac:dyDescent="0.25">
      <c r="X2329" s="426"/>
      <c r="Y2329" s="426"/>
      <c r="Z2329" s="427"/>
    </row>
    <row r="2330" spans="24:26" x14ac:dyDescent="0.25">
      <c r="X2330" s="426"/>
      <c r="Y2330" s="426"/>
      <c r="Z2330" s="427"/>
    </row>
    <row r="2331" spans="24:26" x14ac:dyDescent="0.25">
      <c r="X2331" s="426"/>
      <c r="Y2331" s="426"/>
      <c r="Z2331" s="427"/>
    </row>
    <row r="2332" spans="24:26" x14ac:dyDescent="0.25">
      <c r="X2332" s="426"/>
      <c r="Y2332" s="426"/>
      <c r="Z2332" s="427"/>
    </row>
    <row r="2333" spans="24:26" x14ac:dyDescent="0.25">
      <c r="X2333" s="426"/>
      <c r="Y2333" s="426"/>
      <c r="Z2333" s="427"/>
    </row>
    <row r="2334" spans="24:26" x14ac:dyDescent="0.25">
      <c r="X2334" s="426"/>
      <c r="Y2334" s="426"/>
      <c r="Z2334" s="427"/>
    </row>
    <row r="2335" spans="24:26" x14ac:dyDescent="0.25">
      <c r="X2335" s="426"/>
      <c r="Y2335" s="426"/>
      <c r="Z2335" s="427"/>
    </row>
    <row r="2336" spans="24:26" x14ac:dyDescent="0.25">
      <c r="X2336" s="426"/>
      <c r="Y2336" s="426"/>
      <c r="Z2336" s="427"/>
    </row>
    <row r="2337" spans="24:26" x14ac:dyDescent="0.25">
      <c r="X2337" s="426"/>
      <c r="Y2337" s="426"/>
      <c r="Z2337" s="427"/>
    </row>
    <row r="2338" spans="24:26" x14ac:dyDescent="0.25">
      <c r="X2338" s="426"/>
      <c r="Y2338" s="426"/>
      <c r="Z2338" s="427"/>
    </row>
    <row r="2339" spans="24:26" x14ac:dyDescent="0.25">
      <c r="X2339" s="426"/>
      <c r="Y2339" s="426"/>
      <c r="Z2339" s="427"/>
    </row>
    <row r="2340" spans="24:26" x14ac:dyDescent="0.25">
      <c r="X2340" s="426"/>
      <c r="Y2340" s="426"/>
      <c r="Z2340" s="427"/>
    </row>
    <row r="2341" spans="24:26" x14ac:dyDescent="0.25">
      <c r="X2341" s="426"/>
      <c r="Y2341" s="426"/>
      <c r="Z2341" s="427"/>
    </row>
    <row r="2342" spans="24:26" x14ac:dyDescent="0.25">
      <c r="X2342" s="426"/>
      <c r="Y2342" s="426"/>
      <c r="Z2342" s="427"/>
    </row>
    <row r="2343" spans="24:26" x14ac:dyDescent="0.25">
      <c r="X2343" s="426"/>
      <c r="Y2343" s="426"/>
      <c r="Z2343" s="427"/>
    </row>
    <row r="2344" spans="24:26" x14ac:dyDescent="0.25">
      <c r="X2344" s="426"/>
      <c r="Y2344" s="426"/>
      <c r="Z2344" s="427"/>
    </row>
    <row r="2345" spans="24:26" x14ac:dyDescent="0.25">
      <c r="X2345" s="426"/>
      <c r="Y2345" s="426"/>
      <c r="Z2345" s="427"/>
    </row>
    <row r="2346" spans="24:26" x14ac:dyDescent="0.25">
      <c r="X2346" s="426"/>
      <c r="Y2346" s="426"/>
      <c r="Z2346" s="427"/>
    </row>
    <row r="2347" spans="24:26" x14ac:dyDescent="0.25">
      <c r="X2347" s="426"/>
      <c r="Y2347" s="426"/>
      <c r="Z2347" s="427"/>
    </row>
    <row r="2348" spans="24:26" x14ac:dyDescent="0.25">
      <c r="X2348" s="426"/>
      <c r="Y2348" s="426"/>
      <c r="Z2348" s="427"/>
    </row>
    <row r="2349" spans="24:26" x14ac:dyDescent="0.25">
      <c r="X2349" s="426"/>
      <c r="Y2349" s="426"/>
      <c r="Z2349" s="427"/>
    </row>
    <row r="2350" spans="24:26" x14ac:dyDescent="0.25">
      <c r="X2350" s="426"/>
      <c r="Y2350" s="426"/>
      <c r="Z2350" s="427"/>
    </row>
    <row r="2351" spans="24:26" x14ac:dyDescent="0.25">
      <c r="X2351" s="426"/>
      <c r="Y2351" s="426"/>
      <c r="Z2351" s="427"/>
    </row>
    <row r="2352" spans="24:26" x14ac:dyDescent="0.25">
      <c r="X2352" s="426"/>
      <c r="Y2352" s="426"/>
      <c r="Z2352" s="427"/>
    </row>
    <row r="2353" spans="24:26" x14ac:dyDescent="0.25">
      <c r="X2353" s="426"/>
      <c r="Y2353" s="426"/>
      <c r="Z2353" s="427"/>
    </row>
    <row r="2354" spans="24:26" x14ac:dyDescent="0.25">
      <c r="X2354" s="426"/>
      <c r="Y2354" s="426"/>
      <c r="Z2354" s="427"/>
    </row>
    <row r="2355" spans="24:26" x14ac:dyDescent="0.25">
      <c r="X2355" s="426"/>
      <c r="Y2355" s="426"/>
      <c r="Z2355" s="427"/>
    </row>
    <row r="2356" spans="24:26" x14ac:dyDescent="0.25">
      <c r="X2356" s="426"/>
      <c r="Y2356" s="426"/>
      <c r="Z2356" s="427"/>
    </row>
    <row r="2357" spans="24:26" x14ac:dyDescent="0.25">
      <c r="X2357" s="426"/>
      <c r="Y2357" s="426"/>
      <c r="Z2357" s="427"/>
    </row>
    <row r="2358" spans="24:26" x14ac:dyDescent="0.25">
      <c r="X2358" s="426"/>
      <c r="Y2358" s="426"/>
      <c r="Z2358" s="427"/>
    </row>
    <row r="2359" spans="24:26" x14ac:dyDescent="0.25">
      <c r="X2359" s="426"/>
      <c r="Y2359" s="426"/>
      <c r="Z2359" s="427"/>
    </row>
    <row r="2360" spans="24:26" x14ac:dyDescent="0.25">
      <c r="X2360" s="426"/>
      <c r="Y2360" s="426"/>
      <c r="Z2360" s="427"/>
    </row>
    <row r="2361" spans="24:26" x14ac:dyDescent="0.25">
      <c r="X2361" s="426"/>
      <c r="Y2361" s="426"/>
      <c r="Z2361" s="427"/>
    </row>
    <row r="2362" spans="24:26" x14ac:dyDescent="0.25">
      <c r="X2362" s="426"/>
      <c r="Y2362" s="426"/>
      <c r="Z2362" s="427"/>
    </row>
    <row r="2363" spans="24:26" x14ac:dyDescent="0.25">
      <c r="X2363" s="426"/>
      <c r="Y2363" s="426"/>
      <c r="Z2363" s="427"/>
    </row>
    <row r="2364" spans="24:26" x14ac:dyDescent="0.25">
      <c r="X2364" s="426"/>
      <c r="Y2364" s="426"/>
      <c r="Z2364" s="427"/>
    </row>
    <row r="2365" spans="24:26" x14ac:dyDescent="0.25">
      <c r="X2365" s="426"/>
      <c r="Y2365" s="426"/>
      <c r="Z2365" s="427"/>
    </row>
    <row r="2366" spans="24:26" x14ac:dyDescent="0.25">
      <c r="X2366" s="426"/>
      <c r="Y2366" s="426"/>
      <c r="Z2366" s="427"/>
    </row>
    <row r="2367" spans="24:26" x14ac:dyDescent="0.25">
      <c r="X2367" s="426"/>
      <c r="Y2367" s="426"/>
      <c r="Z2367" s="427"/>
    </row>
    <row r="2368" spans="24:26" x14ac:dyDescent="0.25">
      <c r="X2368" s="426"/>
      <c r="Y2368" s="426"/>
      <c r="Z2368" s="427"/>
    </row>
    <row r="2369" spans="24:26" x14ac:dyDescent="0.25">
      <c r="X2369" s="426"/>
      <c r="Y2369" s="426"/>
      <c r="Z2369" s="427"/>
    </row>
    <row r="2370" spans="24:26" x14ac:dyDescent="0.25">
      <c r="X2370" s="426"/>
      <c r="Y2370" s="426"/>
      <c r="Z2370" s="427"/>
    </row>
    <row r="2371" spans="24:26" x14ac:dyDescent="0.25">
      <c r="X2371" s="426"/>
      <c r="Y2371" s="426"/>
      <c r="Z2371" s="427"/>
    </row>
    <row r="2372" spans="24:26" x14ac:dyDescent="0.25">
      <c r="X2372" s="426"/>
      <c r="Y2372" s="426"/>
      <c r="Z2372" s="427"/>
    </row>
    <row r="2373" spans="24:26" x14ac:dyDescent="0.25">
      <c r="X2373" s="426"/>
      <c r="Y2373" s="426"/>
      <c r="Z2373" s="427"/>
    </row>
    <row r="2374" spans="24:26" x14ac:dyDescent="0.25">
      <c r="X2374" s="426"/>
      <c r="Y2374" s="426"/>
      <c r="Z2374" s="427"/>
    </row>
    <row r="2375" spans="24:26" x14ac:dyDescent="0.25">
      <c r="X2375" s="426"/>
      <c r="Y2375" s="426"/>
      <c r="Z2375" s="427"/>
    </row>
    <row r="2376" spans="24:26" x14ac:dyDescent="0.25">
      <c r="X2376" s="426"/>
      <c r="Y2376" s="426"/>
      <c r="Z2376" s="427"/>
    </row>
    <row r="2377" spans="24:26" x14ac:dyDescent="0.25">
      <c r="X2377" s="426"/>
      <c r="Y2377" s="426"/>
      <c r="Z2377" s="427"/>
    </row>
    <row r="2378" spans="24:26" x14ac:dyDescent="0.25">
      <c r="X2378" s="426"/>
      <c r="Y2378" s="426"/>
      <c r="Z2378" s="427"/>
    </row>
    <row r="2379" spans="24:26" x14ac:dyDescent="0.25">
      <c r="X2379" s="426"/>
      <c r="Y2379" s="426"/>
      <c r="Z2379" s="427"/>
    </row>
    <row r="2380" spans="24:26" x14ac:dyDescent="0.25">
      <c r="X2380" s="426"/>
      <c r="Y2380" s="426"/>
      <c r="Z2380" s="427"/>
    </row>
    <row r="2381" spans="24:26" x14ac:dyDescent="0.25">
      <c r="X2381" s="426"/>
      <c r="Y2381" s="426"/>
      <c r="Z2381" s="427"/>
    </row>
    <row r="2382" spans="24:26" x14ac:dyDescent="0.25">
      <c r="X2382" s="426"/>
      <c r="Y2382" s="426"/>
      <c r="Z2382" s="427"/>
    </row>
    <row r="2383" spans="24:26" x14ac:dyDescent="0.25">
      <c r="X2383" s="426"/>
      <c r="Y2383" s="426"/>
      <c r="Z2383" s="427"/>
    </row>
    <row r="2384" spans="24:26" x14ac:dyDescent="0.25">
      <c r="X2384" s="426"/>
      <c r="Y2384" s="426"/>
      <c r="Z2384" s="427"/>
    </row>
    <row r="2385" spans="24:26" x14ac:dyDescent="0.25">
      <c r="X2385" s="426"/>
      <c r="Y2385" s="426"/>
      <c r="Z2385" s="427"/>
    </row>
    <row r="2386" spans="24:26" x14ac:dyDescent="0.25">
      <c r="X2386" s="426"/>
      <c r="Y2386" s="426"/>
      <c r="Z2386" s="427"/>
    </row>
    <row r="2387" spans="24:26" x14ac:dyDescent="0.25">
      <c r="X2387" s="426"/>
      <c r="Y2387" s="426"/>
      <c r="Z2387" s="427"/>
    </row>
    <row r="2388" spans="24:26" x14ac:dyDescent="0.25">
      <c r="X2388" s="426"/>
      <c r="Y2388" s="426"/>
      <c r="Z2388" s="427"/>
    </row>
    <row r="2389" spans="24:26" x14ac:dyDescent="0.25">
      <c r="X2389" s="426"/>
      <c r="Y2389" s="426"/>
      <c r="Z2389" s="427"/>
    </row>
    <row r="2390" spans="24:26" x14ac:dyDescent="0.25">
      <c r="X2390" s="426"/>
      <c r="Y2390" s="426"/>
      <c r="Z2390" s="427"/>
    </row>
    <row r="2391" spans="24:26" x14ac:dyDescent="0.25">
      <c r="X2391" s="426"/>
      <c r="Y2391" s="426"/>
      <c r="Z2391" s="427"/>
    </row>
    <row r="2392" spans="24:26" x14ac:dyDescent="0.25">
      <c r="X2392" s="426"/>
      <c r="Y2392" s="426"/>
      <c r="Z2392" s="427"/>
    </row>
    <row r="2393" spans="24:26" x14ac:dyDescent="0.25">
      <c r="X2393" s="426"/>
      <c r="Y2393" s="426"/>
      <c r="Z2393" s="427"/>
    </row>
    <row r="2394" spans="24:26" x14ac:dyDescent="0.25">
      <c r="X2394" s="426"/>
      <c r="Y2394" s="426"/>
      <c r="Z2394" s="427"/>
    </row>
    <row r="2395" spans="24:26" x14ac:dyDescent="0.25">
      <c r="X2395" s="426"/>
      <c r="Y2395" s="426"/>
      <c r="Z2395" s="427"/>
    </row>
    <row r="2396" spans="24:26" x14ac:dyDescent="0.25">
      <c r="X2396" s="426"/>
      <c r="Y2396" s="426"/>
      <c r="Z2396" s="427"/>
    </row>
    <row r="2397" spans="24:26" x14ac:dyDescent="0.25">
      <c r="X2397" s="426"/>
      <c r="Y2397" s="426"/>
      <c r="Z2397" s="427"/>
    </row>
    <row r="2398" spans="24:26" x14ac:dyDescent="0.25">
      <c r="X2398" s="426"/>
      <c r="Y2398" s="426"/>
      <c r="Z2398" s="427"/>
    </row>
    <row r="2399" spans="24:26" x14ac:dyDescent="0.25">
      <c r="X2399" s="426"/>
      <c r="Y2399" s="426"/>
      <c r="Z2399" s="427"/>
    </row>
    <row r="2400" spans="24:26" x14ac:dyDescent="0.25">
      <c r="X2400" s="426"/>
      <c r="Y2400" s="426"/>
      <c r="Z2400" s="427"/>
    </row>
    <row r="2401" spans="24:26" x14ac:dyDescent="0.25">
      <c r="X2401" s="426"/>
      <c r="Y2401" s="426"/>
      <c r="Z2401" s="427"/>
    </row>
    <row r="2402" spans="24:26" x14ac:dyDescent="0.25">
      <c r="X2402" s="426"/>
      <c r="Y2402" s="426"/>
      <c r="Z2402" s="427"/>
    </row>
    <row r="2403" spans="24:26" x14ac:dyDescent="0.25">
      <c r="X2403" s="426"/>
      <c r="Y2403" s="426"/>
      <c r="Z2403" s="427"/>
    </row>
    <row r="2404" spans="24:26" x14ac:dyDescent="0.25">
      <c r="X2404" s="426"/>
      <c r="Y2404" s="426"/>
      <c r="Z2404" s="427"/>
    </row>
    <row r="2405" spans="24:26" x14ac:dyDescent="0.25">
      <c r="X2405" s="426"/>
      <c r="Y2405" s="426"/>
      <c r="Z2405" s="427"/>
    </row>
    <row r="2406" spans="24:26" x14ac:dyDescent="0.25">
      <c r="X2406" s="426"/>
      <c r="Y2406" s="426"/>
      <c r="Z2406" s="427"/>
    </row>
    <row r="2407" spans="24:26" x14ac:dyDescent="0.25">
      <c r="X2407" s="426"/>
      <c r="Y2407" s="426"/>
      <c r="Z2407" s="427"/>
    </row>
    <row r="2408" spans="24:26" x14ac:dyDescent="0.25">
      <c r="X2408" s="426"/>
      <c r="Y2408" s="426"/>
      <c r="Z2408" s="427"/>
    </row>
    <row r="2409" spans="24:26" x14ac:dyDescent="0.25">
      <c r="X2409" s="426"/>
      <c r="Y2409" s="426"/>
      <c r="Z2409" s="427"/>
    </row>
    <row r="2410" spans="24:26" x14ac:dyDescent="0.25">
      <c r="X2410" s="426"/>
      <c r="Y2410" s="426"/>
      <c r="Z2410" s="427"/>
    </row>
    <row r="2411" spans="24:26" x14ac:dyDescent="0.25">
      <c r="X2411" s="426"/>
      <c r="Y2411" s="426"/>
      <c r="Z2411" s="427"/>
    </row>
    <row r="2412" spans="24:26" x14ac:dyDescent="0.25">
      <c r="X2412" s="426"/>
      <c r="Y2412" s="426"/>
      <c r="Z2412" s="427"/>
    </row>
    <row r="2413" spans="24:26" x14ac:dyDescent="0.25">
      <c r="X2413" s="426"/>
      <c r="Y2413" s="426"/>
      <c r="Z2413" s="427"/>
    </row>
    <row r="2414" spans="24:26" x14ac:dyDescent="0.25">
      <c r="X2414" s="426"/>
      <c r="Y2414" s="426"/>
      <c r="Z2414" s="427"/>
    </row>
    <row r="2415" spans="24:26" x14ac:dyDescent="0.25">
      <c r="X2415" s="426"/>
      <c r="Y2415" s="426"/>
      <c r="Z2415" s="427"/>
    </row>
    <row r="2416" spans="24:26" x14ac:dyDescent="0.25">
      <c r="X2416" s="426"/>
      <c r="Y2416" s="426"/>
      <c r="Z2416" s="427"/>
    </row>
    <row r="2417" spans="24:26" x14ac:dyDescent="0.25">
      <c r="X2417" s="426"/>
      <c r="Y2417" s="426"/>
      <c r="Z2417" s="427"/>
    </row>
    <row r="2418" spans="24:26" x14ac:dyDescent="0.25">
      <c r="X2418" s="426"/>
      <c r="Y2418" s="426"/>
      <c r="Z2418" s="427"/>
    </row>
    <row r="2419" spans="24:26" x14ac:dyDescent="0.25">
      <c r="X2419" s="426"/>
      <c r="Y2419" s="426"/>
      <c r="Z2419" s="427"/>
    </row>
    <row r="2420" spans="24:26" x14ac:dyDescent="0.25">
      <c r="X2420" s="426"/>
      <c r="Y2420" s="426"/>
      <c r="Z2420" s="427"/>
    </row>
    <row r="2421" spans="24:26" x14ac:dyDescent="0.25">
      <c r="X2421" s="426"/>
      <c r="Y2421" s="426"/>
      <c r="Z2421" s="427"/>
    </row>
    <row r="2422" spans="24:26" x14ac:dyDescent="0.25">
      <c r="X2422" s="426"/>
      <c r="Y2422" s="426"/>
      <c r="Z2422" s="427"/>
    </row>
    <row r="2423" spans="24:26" x14ac:dyDescent="0.25">
      <c r="X2423" s="426"/>
      <c r="Y2423" s="426"/>
      <c r="Z2423" s="427"/>
    </row>
    <row r="2424" spans="24:26" x14ac:dyDescent="0.25">
      <c r="X2424" s="426"/>
      <c r="Y2424" s="426"/>
      <c r="Z2424" s="427"/>
    </row>
    <row r="2425" spans="24:26" x14ac:dyDescent="0.25">
      <c r="X2425" s="426"/>
      <c r="Y2425" s="426"/>
      <c r="Z2425" s="427"/>
    </row>
    <row r="2426" spans="24:26" x14ac:dyDescent="0.25">
      <c r="X2426" s="426"/>
      <c r="Y2426" s="426"/>
      <c r="Z2426" s="427"/>
    </row>
    <row r="2427" spans="24:26" x14ac:dyDescent="0.25">
      <c r="X2427" s="426"/>
      <c r="Y2427" s="426"/>
      <c r="Z2427" s="427"/>
    </row>
    <row r="2428" spans="24:26" x14ac:dyDescent="0.25">
      <c r="X2428" s="426"/>
      <c r="Y2428" s="426"/>
      <c r="Z2428" s="427"/>
    </row>
    <row r="2429" spans="24:26" x14ac:dyDescent="0.25">
      <c r="X2429" s="426"/>
      <c r="Y2429" s="426"/>
      <c r="Z2429" s="427"/>
    </row>
    <row r="2430" spans="24:26" x14ac:dyDescent="0.25">
      <c r="X2430" s="426"/>
      <c r="Y2430" s="426"/>
      <c r="Z2430" s="427"/>
    </row>
    <row r="2431" spans="24:26" x14ac:dyDescent="0.25">
      <c r="X2431" s="426"/>
      <c r="Y2431" s="426"/>
      <c r="Z2431" s="427"/>
    </row>
    <row r="2432" spans="24:26" x14ac:dyDescent="0.25">
      <c r="X2432" s="426"/>
      <c r="Y2432" s="426"/>
      <c r="Z2432" s="427"/>
    </row>
    <row r="2433" spans="24:26" x14ac:dyDescent="0.25">
      <c r="X2433" s="426"/>
      <c r="Y2433" s="426"/>
      <c r="Z2433" s="427"/>
    </row>
    <row r="2434" spans="24:26" x14ac:dyDescent="0.25">
      <c r="X2434" s="426"/>
      <c r="Y2434" s="426"/>
      <c r="Z2434" s="427"/>
    </row>
    <row r="2435" spans="24:26" x14ac:dyDescent="0.25">
      <c r="X2435" s="426"/>
      <c r="Y2435" s="426"/>
      <c r="Z2435" s="427"/>
    </row>
    <row r="2436" spans="24:26" x14ac:dyDescent="0.25">
      <c r="X2436" s="426"/>
      <c r="Y2436" s="426"/>
      <c r="Z2436" s="427"/>
    </row>
    <row r="2437" spans="24:26" x14ac:dyDescent="0.25">
      <c r="X2437" s="426"/>
      <c r="Y2437" s="426"/>
      <c r="Z2437" s="427"/>
    </row>
    <row r="2438" spans="24:26" x14ac:dyDescent="0.25">
      <c r="X2438" s="426"/>
      <c r="Y2438" s="426"/>
      <c r="Z2438" s="427"/>
    </row>
    <row r="2439" spans="24:26" x14ac:dyDescent="0.25">
      <c r="X2439" s="426"/>
      <c r="Y2439" s="426"/>
      <c r="Z2439" s="427"/>
    </row>
    <row r="2440" spans="24:26" x14ac:dyDescent="0.25">
      <c r="X2440" s="426"/>
      <c r="Y2440" s="426"/>
      <c r="Z2440" s="427"/>
    </row>
    <row r="2441" spans="24:26" x14ac:dyDescent="0.25">
      <c r="X2441" s="426"/>
      <c r="Y2441" s="426"/>
      <c r="Z2441" s="427"/>
    </row>
    <row r="2442" spans="24:26" x14ac:dyDescent="0.25">
      <c r="X2442" s="426"/>
      <c r="Y2442" s="426"/>
      <c r="Z2442" s="427"/>
    </row>
    <row r="2443" spans="24:26" x14ac:dyDescent="0.25">
      <c r="X2443" s="426"/>
      <c r="Y2443" s="426"/>
      <c r="Z2443" s="427"/>
    </row>
    <row r="2444" spans="24:26" x14ac:dyDescent="0.25">
      <c r="X2444" s="426"/>
      <c r="Y2444" s="426"/>
      <c r="Z2444" s="427"/>
    </row>
    <row r="2445" spans="24:26" x14ac:dyDescent="0.25">
      <c r="X2445" s="426"/>
      <c r="Y2445" s="426"/>
      <c r="Z2445" s="427"/>
    </row>
    <row r="2446" spans="24:26" x14ac:dyDescent="0.25">
      <c r="X2446" s="426"/>
      <c r="Y2446" s="426"/>
      <c r="Z2446" s="427"/>
    </row>
    <row r="2447" spans="24:26" x14ac:dyDescent="0.25">
      <c r="X2447" s="426"/>
      <c r="Y2447" s="426"/>
      <c r="Z2447" s="427"/>
    </row>
    <row r="2448" spans="24:26" x14ac:dyDescent="0.25">
      <c r="X2448" s="426"/>
      <c r="Y2448" s="426"/>
      <c r="Z2448" s="427"/>
    </row>
    <row r="2449" spans="24:26" x14ac:dyDescent="0.25">
      <c r="X2449" s="426"/>
      <c r="Y2449" s="426"/>
      <c r="Z2449" s="427"/>
    </row>
    <row r="2450" spans="24:26" x14ac:dyDescent="0.25">
      <c r="X2450" s="426"/>
      <c r="Y2450" s="426"/>
      <c r="Z2450" s="427"/>
    </row>
    <row r="2451" spans="24:26" x14ac:dyDescent="0.25">
      <c r="X2451" s="426"/>
      <c r="Y2451" s="426"/>
      <c r="Z2451" s="427"/>
    </row>
    <row r="2452" spans="24:26" x14ac:dyDescent="0.25">
      <c r="X2452" s="426"/>
      <c r="Y2452" s="426"/>
      <c r="Z2452" s="427"/>
    </row>
    <row r="2453" spans="24:26" x14ac:dyDescent="0.25">
      <c r="X2453" s="426"/>
      <c r="Y2453" s="426"/>
      <c r="Z2453" s="427"/>
    </row>
    <row r="2454" spans="24:26" x14ac:dyDescent="0.25">
      <c r="X2454" s="426"/>
      <c r="Y2454" s="426"/>
      <c r="Z2454" s="427"/>
    </row>
    <row r="2455" spans="24:26" x14ac:dyDescent="0.25">
      <c r="X2455" s="426"/>
      <c r="Y2455" s="426"/>
      <c r="Z2455" s="427"/>
    </row>
    <row r="2456" spans="24:26" x14ac:dyDescent="0.25">
      <c r="X2456" s="426"/>
      <c r="Y2456" s="426"/>
      <c r="Z2456" s="427"/>
    </row>
    <row r="2457" spans="24:26" x14ac:dyDescent="0.25">
      <c r="X2457" s="426"/>
      <c r="Y2457" s="426"/>
      <c r="Z2457" s="427"/>
    </row>
    <row r="2458" spans="24:26" x14ac:dyDescent="0.25">
      <c r="X2458" s="426"/>
      <c r="Y2458" s="426"/>
      <c r="Z2458" s="427"/>
    </row>
    <row r="2459" spans="24:26" x14ac:dyDescent="0.25">
      <c r="X2459" s="426"/>
      <c r="Y2459" s="426"/>
      <c r="Z2459" s="427"/>
    </row>
    <row r="2460" spans="24:26" x14ac:dyDescent="0.25">
      <c r="X2460" s="426"/>
      <c r="Y2460" s="426"/>
      <c r="Z2460" s="427"/>
    </row>
    <row r="2461" spans="24:26" x14ac:dyDescent="0.25">
      <c r="X2461" s="426"/>
      <c r="Y2461" s="426"/>
      <c r="Z2461" s="427"/>
    </row>
    <row r="2462" spans="24:26" x14ac:dyDescent="0.25">
      <c r="X2462" s="426"/>
      <c r="Y2462" s="426"/>
      <c r="Z2462" s="427"/>
    </row>
    <row r="2463" spans="24:26" x14ac:dyDescent="0.25">
      <c r="X2463" s="426"/>
      <c r="Y2463" s="426"/>
      <c r="Z2463" s="427"/>
    </row>
    <row r="2464" spans="24:26" x14ac:dyDescent="0.25">
      <c r="X2464" s="426"/>
      <c r="Y2464" s="426"/>
      <c r="Z2464" s="427"/>
    </row>
    <row r="2465" spans="24:26" x14ac:dyDescent="0.25">
      <c r="X2465" s="426"/>
      <c r="Y2465" s="426"/>
      <c r="Z2465" s="427"/>
    </row>
    <row r="2466" spans="24:26" x14ac:dyDescent="0.25">
      <c r="X2466" s="426"/>
      <c r="Y2466" s="426"/>
      <c r="Z2466" s="427"/>
    </row>
    <row r="2467" spans="24:26" x14ac:dyDescent="0.25">
      <c r="X2467" s="426"/>
      <c r="Y2467" s="426"/>
      <c r="Z2467" s="427"/>
    </row>
    <row r="2468" spans="24:26" x14ac:dyDescent="0.25">
      <c r="X2468" s="426"/>
      <c r="Y2468" s="426"/>
      <c r="Z2468" s="427"/>
    </row>
    <row r="2469" spans="24:26" x14ac:dyDescent="0.25">
      <c r="X2469" s="426"/>
      <c r="Y2469" s="426"/>
      <c r="Z2469" s="427"/>
    </row>
    <row r="2470" spans="24:26" x14ac:dyDescent="0.25">
      <c r="X2470" s="426"/>
      <c r="Y2470" s="426"/>
      <c r="Z2470" s="427"/>
    </row>
    <row r="2471" spans="24:26" x14ac:dyDescent="0.25">
      <c r="X2471" s="426"/>
      <c r="Y2471" s="426"/>
      <c r="Z2471" s="427"/>
    </row>
    <row r="2472" spans="24:26" x14ac:dyDescent="0.25">
      <c r="X2472" s="426"/>
      <c r="Y2472" s="426"/>
      <c r="Z2472" s="427"/>
    </row>
    <row r="2473" spans="24:26" x14ac:dyDescent="0.25">
      <c r="X2473" s="426"/>
      <c r="Y2473" s="426"/>
      <c r="Z2473" s="427"/>
    </row>
    <row r="2474" spans="24:26" x14ac:dyDescent="0.25">
      <c r="X2474" s="426"/>
      <c r="Y2474" s="426"/>
      <c r="Z2474" s="427"/>
    </row>
    <row r="2475" spans="24:26" x14ac:dyDescent="0.25">
      <c r="X2475" s="426"/>
      <c r="Y2475" s="426"/>
      <c r="Z2475" s="427"/>
    </row>
    <row r="2476" spans="24:26" x14ac:dyDescent="0.25">
      <c r="X2476" s="426"/>
      <c r="Y2476" s="426"/>
      <c r="Z2476" s="427"/>
    </row>
    <row r="2477" spans="24:26" x14ac:dyDescent="0.25">
      <c r="X2477" s="426"/>
      <c r="Y2477" s="426"/>
      <c r="Z2477" s="427"/>
    </row>
    <row r="2478" spans="24:26" x14ac:dyDescent="0.25">
      <c r="X2478" s="426"/>
      <c r="Y2478" s="426"/>
      <c r="Z2478" s="427"/>
    </row>
    <row r="2479" spans="24:26" x14ac:dyDescent="0.25">
      <c r="X2479" s="426"/>
      <c r="Y2479" s="426"/>
      <c r="Z2479" s="427"/>
    </row>
    <row r="2480" spans="24:26" x14ac:dyDescent="0.25">
      <c r="X2480" s="426"/>
      <c r="Y2480" s="426"/>
      <c r="Z2480" s="427"/>
    </row>
    <row r="2481" spans="24:26" x14ac:dyDescent="0.25">
      <c r="X2481" s="426"/>
      <c r="Y2481" s="426"/>
      <c r="Z2481" s="427"/>
    </row>
    <row r="2482" spans="24:26" x14ac:dyDescent="0.25">
      <c r="X2482" s="426"/>
      <c r="Y2482" s="426"/>
      <c r="Z2482" s="427"/>
    </row>
    <row r="2483" spans="24:26" x14ac:dyDescent="0.25">
      <c r="X2483" s="426"/>
      <c r="Y2483" s="426"/>
      <c r="Z2483" s="427"/>
    </row>
    <row r="2484" spans="24:26" x14ac:dyDescent="0.25">
      <c r="X2484" s="426"/>
      <c r="Y2484" s="426"/>
      <c r="Z2484" s="427"/>
    </row>
    <row r="2485" spans="24:26" x14ac:dyDescent="0.25">
      <c r="X2485" s="426"/>
      <c r="Y2485" s="426"/>
      <c r="Z2485" s="427"/>
    </row>
    <row r="2486" spans="24:26" x14ac:dyDescent="0.25">
      <c r="X2486" s="426"/>
      <c r="Y2486" s="426"/>
      <c r="Z2486" s="427"/>
    </row>
    <row r="2487" spans="24:26" x14ac:dyDescent="0.25">
      <c r="X2487" s="426"/>
      <c r="Y2487" s="426"/>
      <c r="Z2487" s="427"/>
    </row>
    <row r="2488" spans="24:26" x14ac:dyDescent="0.25">
      <c r="X2488" s="426"/>
      <c r="Y2488" s="426"/>
      <c r="Z2488" s="427"/>
    </row>
    <row r="2489" spans="24:26" x14ac:dyDescent="0.25">
      <c r="X2489" s="426"/>
      <c r="Y2489" s="426"/>
      <c r="Z2489" s="427"/>
    </row>
    <row r="2490" spans="24:26" x14ac:dyDescent="0.25">
      <c r="X2490" s="426"/>
      <c r="Y2490" s="426"/>
      <c r="Z2490" s="427"/>
    </row>
    <row r="2491" spans="24:26" x14ac:dyDescent="0.25">
      <c r="X2491" s="426"/>
      <c r="Y2491" s="426"/>
      <c r="Z2491" s="427"/>
    </row>
    <row r="2492" spans="24:26" x14ac:dyDescent="0.25">
      <c r="X2492" s="426"/>
      <c r="Y2492" s="426"/>
      <c r="Z2492" s="427"/>
    </row>
    <row r="2493" spans="24:26" x14ac:dyDescent="0.25">
      <c r="X2493" s="426"/>
      <c r="Y2493" s="426"/>
      <c r="Z2493" s="427"/>
    </row>
    <row r="2494" spans="24:26" x14ac:dyDescent="0.25">
      <c r="X2494" s="426"/>
      <c r="Y2494" s="426"/>
      <c r="Z2494" s="427"/>
    </row>
    <row r="2495" spans="24:26" x14ac:dyDescent="0.25">
      <c r="X2495" s="426"/>
      <c r="Y2495" s="426"/>
      <c r="Z2495" s="427"/>
    </row>
    <row r="2496" spans="24:26" x14ac:dyDescent="0.25">
      <c r="X2496" s="426"/>
      <c r="Y2496" s="426"/>
      <c r="Z2496" s="427"/>
    </row>
    <row r="2497" spans="24:26" x14ac:dyDescent="0.25">
      <c r="X2497" s="426"/>
      <c r="Y2497" s="426"/>
      <c r="Z2497" s="427"/>
    </row>
    <row r="2498" spans="24:26" x14ac:dyDescent="0.25">
      <c r="X2498" s="426"/>
      <c r="Y2498" s="426"/>
      <c r="Z2498" s="427"/>
    </row>
    <row r="2499" spans="24:26" x14ac:dyDescent="0.25">
      <c r="X2499" s="426"/>
      <c r="Y2499" s="426"/>
      <c r="Z2499" s="427"/>
    </row>
    <row r="2500" spans="24:26" x14ac:dyDescent="0.25">
      <c r="X2500" s="426"/>
      <c r="Y2500" s="426"/>
      <c r="Z2500" s="427"/>
    </row>
    <row r="2501" spans="24:26" x14ac:dyDescent="0.25">
      <c r="X2501" s="426"/>
      <c r="Y2501" s="426"/>
      <c r="Z2501" s="427"/>
    </row>
    <row r="2502" spans="24:26" x14ac:dyDescent="0.25">
      <c r="X2502" s="426"/>
      <c r="Y2502" s="426"/>
      <c r="Z2502" s="427"/>
    </row>
    <row r="2503" spans="24:26" x14ac:dyDescent="0.25">
      <c r="X2503" s="426"/>
      <c r="Y2503" s="426"/>
      <c r="Z2503" s="427"/>
    </row>
    <row r="2504" spans="24:26" x14ac:dyDescent="0.25">
      <c r="X2504" s="426"/>
      <c r="Y2504" s="426"/>
      <c r="Z2504" s="427"/>
    </row>
    <row r="2505" spans="24:26" x14ac:dyDescent="0.25">
      <c r="X2505" s="426"/>
      <c r="Y2505" s="426"/>
      <c r="Z2505" s="427"/>
    </row>
    <row r="2506" spans="24:26" x14ac:dyDescent="0.25">
      <c r="X2506" s="426"/>
      <c r="Y2506" s="426"/>
      <c r="Z2506" s="427"/>
    </row>
    <row r="2507" spans="24:26" x14ac:dyDescent="0.25">
      <c r="X2507" s="426"/>
      <c r="Y2507" s="426"/>
      <c r="Z2507" s="427"/>
    </row>
    <row r="2508" spans="24:26" x14ac:dyDescent="0.25">
      <c r="X2508" s="426"/>
      <c r="Y2508" s="426"/>
      <c r="Z2508" s="427"/>
    </row>
    <row r="2509" spans="24:26" x14ac:dyDescent="0.25">
      <c r="X2509" s="426"/>
      <c r="Y2509" s="426"/>
      <c r="Z2509" s="427"/>
    </row>
    <row r="2510" spans="24:26" x14ac:dyDescent="0.25">
      <c r="X2510" s="426"/>
      <c r="Y2510" s="426"/>
      <c r="Z2510" s="427"/>
    </row>
    <row r="2511" spans="24:26" x14ac:dyDescent="0.25">
      <c r="X2511" s="426"/>
      <c r="Y2511" s="426"/>
      <c r="Z2511" s="427"/>
    </row>
    <row r="2512" spans="24:26" x14ac:dyDescent="0.25">
      <c r="X2512" s="426"/>
      <c r="Y2512" s="426"/>
      <c r="Z2512" s="427"/>
    </row>
    <row r="2513" spans="24:26" x14ac:dyDescent="0.25">
      <c r="X2513" s="426"/>
      <c r="Y2513" s="426"/>
      <c r="Z2513" s="427"/>
    </row>
    <row r="2514" spans="24:26" x14ac:dyDescent="0.25">
      <c r="X2514" s="426"/>
      <c r="Y2514" s="426"/>
      <c r="Z2514" s="427"/>
    </row>
    <row r="2515" spans="24:26" x14ac:dyDescent="0.25">
      <c r="X2515" s="426"/>
      <c r="Y2515" s="426"/>
      <c r="Z2515" s="427"/>
    </row>
    <row r="2516" spans="24:26" x14ac:dyDescent="0.25">
      <c r="X2516" s="426"/>
      <c r="Y2516" s="426"/>
      <c r="Z2516" s="427"/>
    </row>
    <row r="2517" spans="24:26" x14ac:dyDescent="0.25">
      <c r="X2517" s="426"/>
      <c r="Y2517" s="426"/>
      <c r="Z2517" s="427"/>
    </row>
    <row r="2518" spans="24:26" x14ac:dyDescent="0.25">
      <c r="X2518" s="426"/>
      <c r="Y2518" s="426"/>
      <c r="Z2518" s="427"/>
    </row>
    <row r="2519" spans="24:26" x14ac:dyDescent="0.25">
      <c r="X2519" s="426"/>
      <c r="Y2519" s="426"/>
      <c r="Z2519" s="427"/>
    </row>
    <row r="2520" spans="24:26" x14ac:dyDescent="0.25">
      <c r="X2520" s="426"/>
      <c r="Y2520" s="426"/>
      <c r="Z2520" s="427"/>
    </row>
    <row r="2521" spans="24:26" x14ac:dyDescent="0.25">
      <c r="X2521" s="426"/>
      <c r="Y2521" s="426"/>
      <c r="Z2521" s="427"/>
    </row>
    <row r="2522" spans="24:26" x14ac:dyDescent="0.25">
      <c r="X2522" s="426"/>
      <c r="Y2522" s="426"/>
      <c r="Z2522" s="427"/>
    </row>
    <row r="2523" spans="24:26" x14ac:dyDescent="0.25">
      <c r="X2523" s="426"/>
      <c r="Y2523" s="426"/>
      <c r="Z2523" s="427"/>
    </row>
    <row r="2524" spans="24:26" x14ac:dyDescent="0.25">
      <c r="X2524" s="426"/>
      <c r="Y2524" s="426"/>
      <c r="Z2524" s="427"/>
    </row>
    <row r="2525" spans="24:26" x14ac:dyDescent="0.25">
      <c r="X2525" s="426"/>
      <c r="Y2525" s="426"/>
      <c r="Z2525" s="427"/>
    </row>
    <row r="2526" spans="24:26" x14ac:dyDescent="0.25">
      <c r="X2526" s="426"/>
      <c r="Y2526" s="426"/>
      <c r="Z2526" s="427"/>
    </row>
    <row r="2527" spans="24:26" x14ac:dyDescent="0.25">
      <c r="X2527" s="426"/>
      <c r="Y2527" s="426"/>
      <c r="Z2527" s="427"/>
    </row>
    <row r="2528" spans="24:26" x14ac:dyDescent="0.25">
      <c r="X2528" s="426"/>
      <c r="Y2528" s="426"/>
      <c r="Z2528" s="427"/>
    </row>
    <row r="2529" spans="24:26" x14ac:dyDescent="0.25">
      <c r="X2529" s="426"/>
      <c r="Y2529" s="426"/>
      <c r="Z2529" s="427"/>
    </row>
    <row r="2530" spans="24:26" x14ac:dyDescent="0.25">
      <c r="X2530" s="426"/>
      <c r="Y2530" s="426"/>
      <c r="Z2530" s="427"/>
    </row>
    <row r="2531" spans="24:26" x14ac:dyDescent="0.25">
      <c r="X2531" s="426"/>
      <c r="Y2531" s="426"/>
      <c r="Z2531" s="427"/>
    </row>
    <row r="2532" spans="24:26" x14ac:dyDescent="0.25">
      <c r="X2532" s="426"/>
      <c r="Y2532" s="426"/>
      <c r="Z2532" s="427"/>
    </row>
    <row r="2533" spans="24:26" x14ac:dyDescent="0.25">
      <c r="X2533" s="426"/>
      <c r="Y2533" s="426"/>
      <c r="Z2533" s="427"/>
    </row>
    <row r="2534" spans="24:26" x14ac:dyDescent="0.25">
      <c r="X2534" s="426"/>
      <c r="Y2534" s="426"/>
      <c r="Z2534" s="427"/>
    </row>
    <row r="2535" spans="24:26" x14ac:dyDescent="0.25">
      <c r="X2535" s="426"/>
      <c r="Y2535" s="426"/>
      <c r="Z2535" s="427"/>
    </row>
    <row r="2536" spans="24:26" x14ac:dyDescent="0.25">
      <c r="X2536" s="426"/>
      <c r="Y2536" s="426"/>
      <c r="Z2536" s="427"/>
    </row>
    <row r="2537" spans="24:26" x14ac:dyDescent="0.25">
      <c r="X2537" s="426"/>
      <c r="Y2537" s="426"/>
      <c r="Z2537" s="427"/>
    </row>
    <row r="2538" spans="24:26" x14ac:dyDescent="0.25">
      <c r="X2538" s="426"/>
      <c r="Y2538" s="426"/>
      <c r="Z2538" s="427"/>
    </row>
    <row r="2539" spans="24:26" x14ac:dyDescent="0.25">
      <c r="X2539" s="426"/>
      <c r="Y2539" s="426"/>
      <c r="Z2539" s="427"/>
    </row>
    <row r="2540" spans="24:26" x14ac:dyDescent="0.25">
      <c r="X2540" s="426"/>
      <c r="Y2540" s="426"/>
      <c r="Z2540" s="427"/>
    </row>
    <row r="2541" spans="24:26" x14ac:dyDescent="0.25">
      <c r="X2541" s="426"/>
      <c r="Y2541" s="426"/>
      <c r="Z2541" s="427"/>
    </row>
    <row r="2542" spans="24:26" x14ac:dyDescent="0.25">
      <c r="X2542" s="426"/>
      <c r="Y2542" s="426"/>
      <c r="Z2542" s="427"/>
    </row>
    <row r="2543" spans="24:26" x14ac:dyDescent="0.25">
      <c r="X2543" s="426"/>
      <c r="Y2543" s="426"/>
      <c r="Z2543" s="427"/>
    </row>
    <row r="2544" spans="24:26" x14ac:dyDescent="0.25">
      <c r="X2544" s="426"/>
      <c r="Y2544" s="426"/>
      <c r="Z2544" s="427"/>
    </row>
    <row r="2545" spans="24:26" x14ac:dyDescent="0.25">
      <c r="X2545" s="426"/>
      <c r="Y2545" s="426"/>
      <c r="Z2545" s="427"/>
    </row>
    <row r="2546" spans="24:26" x14ac:dyDescent="0.25">
      <c r="X2546" s="426"/>
      <c r="Y2546" s="426"/>
      <c r="Z2546" s="427"/>
    </row>
    <row r="2547" spans="24:26" x14ac:dyDescent="0.25">
      <c r="X2547" s="426"/>
      <c r="Y2547" s="426"/>
      <c r="Z2547" s="427"/>
    </row>
    <row r="2548" spans="24:26" x14ac:dyDescent="0.25">
      <c r="X2548" s="426"/>
      <c r="Y2548" s="426"/>
      <c r="Z2548" s="427"/>
    </row>
    <row r="2549" spans="24:26" x14ac:dyDescent="0.25">
      <c r="X2549" s="426"/>
      <c r="Y2549" s="426"/>
      <c r="Z2549" s="427"/>
    </row>
    <row r="2550" spans="24:26" x14ac:dyDescent="0.25">
      <c r="X2550" s="426"/>
      <c r="Y2550" s="426"/>
      <c r="Z2550" s="427"/>
    </row>
    <row r="2551" spans="24:26" x14ac:dyDescent="0.25">
      <c r="X2551" s="426"/>
      <c r="Y2551" s="426"/>
      <c r="Z2551" s="427"/>
    </row>
    <row r="2552" spans="24:26" x14ac:dyDescent="0.25">
      <c r="X2552" s="426"/>
      <c r="Y2552" s="426"/>
      <c r="Z2552" s="427"/>
    </row>
    <row r="2553" spans="24:26" x14ac:dyDescent="0.25">
      <c r="X2553" s="426"/>
      <c r="Y2553" s="426"/>
      <c r="Z2553" s="427"/>
    </row>
    <row r="2554" spans="24:26" x14ac:dyDescent="0.25">
      <c r="X2554" s="426"/>
      <c r="Y2554" s="426"/>
      <c r="Z2554" s="427"/>
    </row>
    <row r="2555" spans="24:26" x14ac:dyDescent="0.25">
      <c r="X2555" s="426"/>
      <c r="Y2555" s="426"/>
      <c r="Z2555" s="427"/>
    </row>
    <row r="2556" spans="24:26" x14ac:dyDescent="0.25">
      <c r="X2556" s="426"/>
      <c r="Y2556" s="426"/>
      <c r="Z2556" s="427"/>
    </row>
    <row r="2557" spans="24:26" x14ac:dyDescent="0.25">
      <c r="X2557" s="426"/>
      <c r="Y2557" s="426"/>
      <c r="Z2557" s="427"/>
    </row>
    <row r="2558" spans="24:26" x14ac:dyDescent="0.25">
      <c r="X2558" s="426"/>
      <c r="Y2558" s="426"/>
      <c r="Z2558" s="427"/>
    </row>
    <row r="2559" spans="24:26" x14ac:dyDescent="0.25">
      <c r="X2559" s="426"/>
      <c r="Y2559" s="426"/>
      <c r="Z2559" s="427"/>
    </row>
    <row r="2560" spans="24:26" x14ac:dyDescent="0.25">
      <c r="X2560" s="426"/>
      <c r="Y2560" s="426"/>
      <c r="Z2560" s="427"/>
    </row>
    <row r="2561" spans="24:26" x14ac:dyDescent="0.25">
      <c r="X2561" s="426"/>
      <c r="Y2561" s="426"/>
      <c r="Z2561" s="427"/>
    </row>
    <row r="2562" spans="24:26" x14ac:dyDescent="0.25">
      <c r="X2562" s="426"/>
      <c r="Y2562" s="426"/>
      <c r="Z2562" s="427"/>
    </row>
    <row r="2563" spans="24:26" x14ac:dyDescent="0.25">
      <c r="X2563" s="426"/>
      <c r="Y2563" s="426"/>
      <c r="Z2563" s="427"/>
    </row>
    <row r="2564" spans="24:26" x14ac:dyDescent="0.25">
      <c r="X2564" s="426"/>
      <c r="Y2564" s="426"/>
      <c r="Z2564" s="427"/>
    </row>
    <row r="2565" spans="24:26" x14ac:dyDescent="0.25">
      <c r="X2565" s="426"/>
      <c r="Y2565" s="426"/>
      <c r="Z2565" s="427"/>
    </row>
    <row r="2566" spans="24:26" x14ac:dyDescent="0.25">
      <c r="X2566" s="426"/>
      <c r="Y2566" s="426"/>
      <c r="Z2566" s="427"/>
    </row>
    <row r="2567" spans="24:26" x14ac:dyDescent="0.25">
      <c r="X2567" s="426"/>
      <c r="Y2567" s="426"/>
      <c r="Z2567" s="427"/>
    </row>
    <row r="2568" spans="24:26" x14ac:dyDescent="0.25">
      <c r="X2568" s="426"/>
      <c r="Y2568" s="426"/>
      <c r="Z2568" s="427"/>
    </row>
    <row r="2569" spans="24:26" x14ac:dyDescent="0.25">
      <c r="X2569" s="426"/>
      <c r="Y2569" s="426"/>
      <c r="Z2569" s="427"/>
    </row>
    <row r="2570" spans="24:26" x14ac:dyDescent="0.25">
      <c r="X2570" s="426"/>
      <c r="Y2570" s="426"/>
      <c r="Z2570" s="427"/>
    </row>
    <row r="2571" spans="24:26" x14ac:dyDescent="0.25">
      <c r="X2571" s="426"/>
      <c r="Y2571" s="426"/>
      <c r="Z2571" s="427"/>
    </row>
    <row r="2572" spans="24:26" x14ac:dyDescent="0.25">
      <c r="X2572" s="426"/>
      <c r="Y2572" s="426"/>
      <c r="Z2572" s="427"/>
    </row>
    <row r="2573" spans="24:26" x14ac:dyDescent="0.25">
      <c r="X2573" s="426"/>
      <c r="Y2573" s="426"/>
      <c r="Z2573" s="427"/>
    </row>
    <row r="2574" spans="24:26" x14ac:dyDescent="0.25">
      <c r="X2574" s="426"/>
      <c r="Y2574" s="426"/>
      <c r="Z2574" s="427"/>
    </row>
    <row r="2575" spans="24:26" x14ac:dyDescent="0.25">
      <c r="X2575" s="426"/>
      <c r="Y2575" s="426"/>
      <c r="Z2575" s="427"/>
    </row>
    <row r="2576" spans="24:26" x14ac:dyDescent="0.25">
      <c r="X2576" s="426"/>
      <c r="Y2576" s="426"/>
      <c r="Z2576" s="427"/>
    </row>
    <row r="2577" spans="24:26" x14ac:dyDescent="0.25">
      <c r="X2577" s="426"/>
      <c r="Y2577" s="426"/>
      <c r="Z2577" s="427"/>
    </row>
    <row r="2578" spans="24:26" x14ac:dyDescent="0.25">
      <c r="X2578" s="426"/>
      <c r="Y2578" s="426"/>
      <c r="Z2578" s="427"/>
    </row>
    <row r="2579" spans="24:26" x14ac:dyDescent="0.25">
      <c r="X2579" s="426"/>
      <c r="Y2579" s="426"/>
      <c r="Z2579" s="427"/>
    </row>
    <row r="2580" spans="24:26" x14ac:dyDescent="0.25">
      <c r="X2580" s="426"/>
      <c r="Y2580" s="426"/>
      <c r="Z2580" s="427"/>
    </row>
    <row r="2581" spans="24:26" x14ac:dyDescent="0.25">
      <c r="X2581" s="426"/>
      <c r="Y2581" s="426"/>
      <c r="Z2581" s="427"/>
    </row>
    <row r="2582" spans="24:26" x14ac:dyDescent="0.25">
      <c r="X2582" s="426"/>
      <c r="Y2582" s="426"/>
      <c r="Z2582" s="427"/>
    </row>
    <row r="2583" spans="24:26" x14ac:dyDescent="0.25">
      <c r="X2583" s="426"/>
      <c r="Y2583" s="426"/>
      <c r="Z2583" s="427"/>
    </row>
    <row r="2584" spans="24:26" x14ac:dyDescent="0.25">
      <c r="X2584" s="426"/>
      <c r="Y2584" s="426"/>
      <c r="Z2584" s="427"/>
    </row>
    <row r="2585" spans="24:26" x14ac:dyDescent="0.25">
      <c r="X2585" s="426"/>
      <c r="Y2585" s="426"/>
      <c r="Z2585" s="427"/>
    </row>
    <row r="2586" spans="24:26" x14ac:dyDescent="0.25">
      <c r="X2586" s="426"/>
      <c r="Y2586" s="426"/>
      <c r="Z2586" s="427"/>
    </row>
    <row r="2587" spans="24:26" x14ac:dyDescent="0.25">
      <c r="X2587" s="426"/>
      <c r="Y2587" s="426"/>
      <c r="Z2587" s="427"/>
    </row>
    <row r="2588" spans="24:26" x14ac:dyDescent="0.25">
      <c r="X2588" s="426"/>
      <c r="Y2588" s="426"/>
      <c r="Z2588" s="427"/>
    </row>
    <row r="2589" spans="24:26" x14ac:dyDescent="0.25">
      <c r="X2589" s="426"/>
      <c r="Y2589" s="426"/>
      <c r="Z2589" s="427"/>
    </row>
    <row r="2590" spans="24:26" x14ac:dyDescent="0.25">
      <c r="X2590" s="426"/>
      <c r="Y2590" s="426"/>
      <c r="Z2590" s="427"/>
    </row>
    <row r="2591" spans="24:26" x14ac:dyDescent="0.25">
      <c r="X2591" s="426"/>
      <c r="Y2591" s="426"/>
      <c r="Z2591" s="427"/>
    </row>
    <row r="2592" spans="24:26" x14ac:dyDescent="0.25">
      <c r="X2592" s="426"/>
      <c r="Y2592" s="426"/>
      <c r="Z2592" s="427"/>
    </row>
    <row r="2593" spans="24:26" x14ac:dyDescent="0.25">
      <c r="X2593" s="426"/>
      <c r="Y2593" s="426"/>
      <c r="Z2593" s="427"/>
    </row>
    <row r="2594" spans="24:26" x14ac:dyDescent="0.25">
      <c r="X2594" s="426"/>
      <c r="Y2594" s="426"/>
      <c r="Z2594" s="427"/>
    </row>
    <row r="2595" spans="24:26" x14ac:dyDescent="0.25">
      <c r="X2595" s="426"/>
      <c r="Y2595" s="426"/>
      <c r="Z2595" s="427"/>
    </row>
    <row r="2596" spans="24:26" x14ac:dyDescent="0.25">
      <c r="X2596" s="426"/>
      <c r="Y2596" s="426"/>
      <c r="Z2596" s="427"/>
    </row>
    <row r="2597" spans="24:26" x14ac:dyDescent="0.25">
      <c r="X2597" s="426"/>
      <c r="Y2597" s="426"/>
      <c r="Z2597" s="427"/>
    </row>
    <row r="2598" spans="24:26" x14ac:dyDescent="0.25">
      <c r="X2598" s="426"/>
      <c r="Y2598" s="426"/>
      <c r="Z2598" s="427"/>
    </row>
    <row r="2599" spans="24:26" x14ac:dyDescent="0.25">
      <c r="X2599" s="426"/>
      <c r="Y2599" s="426"/>
      <c r="Z2599" s="427"/>
    </row>
    <row r="2600" spans="24:26" x14ac:dyDescent="0.25">
      <c r="X2600" s="426"/>
      <c r="Y2600" s="426"/>
      <c r="Z2600" s="427"/>
    </row>
    <row r="2601" spans="24:26" x14ac:dyDescent="0.25">
      <c r="X2601" s="426"/>
      <c r="Y2601" s="426"/>
      <c r="Z2601" s="427"/>
    </row>
    <row r="2602" spans="24:26" x14ac:dyDescent="0.25">
      <c r="X2602" s="426"/>
      <c r="Y2602" s="426"/>
      <c r="Z2602" s="427"/>
    </row>
    <row r="2603" spans="24:26" x14ac:dyDescent="0.25">
      <c r="X2603" s="426"/>
      <c r="Y2603" s="426"/>
      <c r="Z2603" s="427"/>
    </row>
    <row r="2604" spans="24:26" x14ac:dyDescent="0.25">
      <c r="X2604" s="426"/>
      <c r="Y2604" s="426"/>
      <c r="Z2604" s="427"/>
    </row>
    <row r="2605" spans="24:26" x14ac:dyDescent="0.25">
      <c r="X2605" s="426"/>
      <c r="Y2605" s="426"/>
      <c r="Z2605" s="427"/>
    </row>
    <row r="2606" spans="24:26" x14ac:dyDescent="0.25">
      <c r="X2606" s="426"/>
      <c r="Y2606" s="426"/>
      <c r="Z2606" s="427"/>
    </row>
    <row r="2607" spans="24:26" x14ac:dyDescent="0.25">
      <c r="X2607" s="426"/>
      <c r="Y2607" s="426"/>
      <c r="Z2607" s="427"/>
    </row>
    <row r="2608" spans="24:26" x14ac:dyDescent="0.25">
      <c r="X2608" s="426"/>
      <c r="Y2608" s="426"/>
      <c r="Z2608" s="427"/>
    </row>
    <row r="2609" spans="24:26" x14ac:dyDescent="0.25">
      <c r="X2609" s="426"/>
      <c r="Y2609" s="426"/>
      <c r="Z2609" s="427"/>
    </row>
    <row r="2610" spans="24:26" x14ac:dyDescent="0.25">
      <c r="X2610" s="426"/>
      <c r="Y2610" s="426"/>
      <c r="Z2610" s="427"/>
    </row>
    <row r="2611" spans="24:26" x14ac:dyDescent="0.25">
      <c r="X2611" s="426"/>
      <c r="Y2611" s="426"/>
      <c r="Z2611" s="427"/>
    </row>
    <row r="2612" spans="24:26" x14ac:dyDescent="0.25">
      <c r="X2612" s="426"/>
      <c r="Y2612" s="426"/>
      <c r="Z2612" s="427"/>
    </row>
    <row r="2613" spans="24:26" x14ac:dyDescent="0.25">
      <c r="X2613" s="426"/>
      <c r="Y2613" s="426"/>
      <c r="Z2613" s="427"/>
    </row>
    <row r="2614" spans="24:26" x14ac:dyDescent="0.25">
      <c r="X2614" s="426"/>
      <c r="Y2614" s="426"/>
      <c r="Z2614" s="427"/>
    </row>
    <row r="2615" spans="24:26" x14ac:dyDescent="0.25">
      <c r="X2615" s="426"/>
      <c r="Y2615" s="426"/>
      <c r="Z2615" s="427"/>
    </row>
    <row r="2616" spans="24:26" x14ac:dyDescent="0.25">
      <c r="X2616" s="426"/>
      <c r="Y2616" s="426"/>
      <c r="Z2616" s="427"/>
    </row>
    <row r="2617" spans="24:26" x14ac:dyDescent="0.25">
      <c r="X2617" s="426"/>
      <c r="Y2617" s="426"/>
      <c r="Z2617" s="427"/>
    </row>
    <row r="2618" spans="24:26" x14ac:dyDescent="0.25">
      <c r="X2618" s="426"/>
      <c r="Y2618" s="426"/>
      <c r="Z2618" s="427"/>
    </row>
    <row r="2619" spans="24:26" x14ac:dyDescent="0.25">
      <c r="X2619" s="426"/>
      <c r="Y2619" s="426"/>
      <c r="Z2619" s="427"/>
    </row>
    <row r="2620" spans="24:26" x14ac:dyDescent="0.25">
      <c r="X2620" s="426"/>
      <c r="Y2620" s="426"/>
      <c r="Z2620" s="427"/>
    </row>
    <row r="2621" spans="24:26" x14ac:dyDescent="0.25">
      <c r="X2621" s="426"/>
      <c r="Y2621" s="426"/>
      <c r="Z2621" s="427"/>
    </row>
    <row r="2622" spans="24:26" x14ac:dyDescent="0.25">
      <c r="X2622" s="426"/>
      <c r="Y2622" s="426"/>
      <c r="Z2622" s="427"/>
    </row>
    <row r="2623" spans="24:26" x14ac:dyDescent="0.25">
      <c r="X2623" s="426"/>
      <c r="Y2623" s="426"/>
      <c r="Z2623" s="427"/>
    </row>
    <row r="2624" spans="24:26" x14ac:dyDescent="0.25">
      <c r="X2624" s="426"/>
      <c r="Y2624" s="426"/>
      <c r="Z2624" s="427"/>
    </row>
    <row r="2625" spans="24:26" x14ac:dyDescent="0.25">
      <c r="X2625" s="426"/>
      <c r="Y2625" s="426"/>
      <c r="Z2625" s="427"/>
    </row>
    <row r="2626" spans="24:26" x14ac:dyDescent="0.25">
      <c r="X2626" s="426"/>
      <c r="Y2626" s="426"/>
      <c r="Z2626" s="427"/>
    </row>
    <row r="2627" spans="24:26" x14ac:dyDescent="0.25">
      <c r="X2627" s="426"/>
      <c r="Y2627" s="426"/>
      <c r="Z2627" s="427"/>
    </row>
    <row r="2628" spans="24:26" x14ac:dyDescent="0.25">
      <c r="X2628" s="426"/>
      <c r="Y2628" s="426"/>
      <c r="Z2628" s="427"/>
    </row>
    <row r="2629" spans="24:26" x14ac:dyDescent="0.25">
      <c r="X2629" s="426"/>
      <c r="Y2629" s="426"/>
      <c r="Z2629" s="427"/>
    </row>
    <row r="2630" spans="24:26" x14ac:dyDescent="0.25">
      <c r="X2630" s="426"/>
      <c r="Y2630" s="426"/>
      <c r="Z2630" s="427"/>
    </row>
    <row r="2631" spans="24:26" x14ac:dyDescent="0.25">
      <c r="X2631" s="426"/>
      <c r="Y2631" s="426"/>
      <c r="Z2631" s="427"/>
    </row>
    <row r="2632" spans="24:26" x14ac:dyDescent="0.25">
      <c r="X2632" s="426"/>
      <c r="Y2632" s="426"/>
      <c r="Z2632" s="427"/>
    </row>
    <row r="2633" spans="24:26" x14ac:dyDescent="0.25">
      <c r="X2633" s="426"/>
      <c r="Y2633" s="426"/>
      <c r="Z2633" s="427"/>
    </row>
    <row r="2634" spans="24:26" x14ac:dyDescent="0.25">
      <c r="X2634" s="426"/>
      <c r="Y2634" s="426"/>
      <c r="Z2634" s="427"/>
    </row>
    <row r="2635" spans="24:26" x14ac:dyDescent="0.25">
      <c r="X2635" s="426"/>
      <c r="Y2635" s="426"/>
      <c r="Z2635" s="427"/>
    </row>
    <row r="2636" spans="24:26" x14ac:dyDescent="0.25">
      <c r="X2636" s="426"/>
      <c r="Y2636" s="426"/>
      <c r="Z2636" s="427"/>
    </row>
    <row r="2637" spans="24:26" x14ac:dyDescent="0.25">
      <c r="X2637" s="426"/>
      <c r="Y2637" s="426"/>
      <c r="Z2637" s="427"/>
    </row>
    <row r="2638" spans="24:26" x14ac:dyDescent="0.25">
      <c r="X2638" s="426"/>
      <c r="Y2638" s="426"/>
      <c r="Z2638" s="427"/>
    </row>
    <row r="2639" spans="24:26" x14ac:dyDescent="0.25">
      <c r="X2639" s="426"/>
      <c r="Y2639" s="426"/>
      <c r="Z2639" s="427"/>
    </row>
    <row r="2640" spans="24:26" x14ac:dyDescent="0.25">
      <c r="X2640" s="426"/>
      <c r="Y2640" s="426"/>
      <c r="Z2640" s="427"/>
    </row>
    <row r="2641" spans="24:26" x14ac:dyDescent="0.25">
      <c r="X2641" s="426"/>
      <c r="Y2641" s="426"/>
      <c r="Z2641" s="427"/>
    </row>
    <row r="2642" spans="24:26" x14ac:dyDescent="0.25">
      <c r="X2642" s="426"/>
      <c r="Y2642" s="426"/>
      <c r="Z2642" s="427"/>
    </row>
    <row r="2643" spans="24:26" x14ac:dyDescent="0.25">
      <c r="X2643" s="426"/>
      <c r="Y2643" s="426"/>
      <c r="Z2643" s="427"/>
    </row>
    <row r="2644" spans="24:26" x14ac:dyDescent="0.25">
      <c r="X2644" s="426"/>
      <c r="Y2644" s="426"/>
      <c r="Z2644" s="427"/>
    </row>
    <row r="2645" spans="24:26" x14ac:dyDescent="0.25">
      <c r="X2645" s="426"/>
      <c r="Y2645" s="426"/>
      <c r="Z2645" s="427"/>
    </row>
    <row r="2646" spans="24:26" x14ac:dyDescent="0.25">
      <c r="X2646" s="426"/>
      <c r="Y2646" s="426"/>
      <c r="Z2646" s="427"/>
    </row>
    <row r="2647" spans="24:26" x14ac:dyDescent="0.25">
      <c r="X2647" s="426"/>
      <c r="Y2647" s="426"/>
      <c r="Z2647" s="427"/>
    </row>
    <row r="2648" spans="24:26" x14ac:dyDescent="0.25">
      <c r="X2648" s="426"/>
      <c r="Y2648" s="426"/>
      <c r="Z2648" s="427"/>
    </row>
    <row r="2649" spans="24:26" x14ac:dyDescent="0.25">
      <c r="X2649" s="426"/>
      <c r="Y2649" s="426"/>
      <c r="Z2649" s="427"/>
    </row>
    <row r="2650" spans="24:26" x14ac:dyDescent="0.25">
      <c r="X2650" s="426"/>
      <c r="Y2650" s="426"/>
      <c r="Z2650" s="427"/>
    </row>
    <row r="2651" spans="24:26" x14ac:dyDescent="0.25">
      <c r="X2651" s="426"/>
      <c r="Y2651" s="426"/>
      <c r="Z2651" s="427"/>
    </row>
    <row r="2652" spans="24:26" x14ac:dyDescent="0.25">
      <c r="X2652" s="426"/>
      <c r="Y2652" s="426"/>
      <c r="Z2652" s="427"/>
    </row>
    <row r="2653" spans="24:26" x14ac:dyDescent="0.25">
      <c r="X2653" s="426"/>
      <c r="Y2653" s="426"/>
      <c r="Z2653" s="427"/>
    </row>
    <row r="2654" spans="24:26" x14ac:dyDescent="0.25">
      <c r="X2654" s="426"/>
      <c r="Y2654" s="426"/>
      <c r="Z2654" s="427"/>
    </row>
    <row r="2655" spans="24:26" x14ac:dyDescent="0.25">
      <c r="X2655" s="426"/>
      <c r="Y2655" s="426"/>
      <c r="Z2655" s="427"/>
    </row>
    <row r="2656" spans="24:26" x14ac:dyDescent="0.25">
      <c r="X2656" s="426"/>
      <c r="Y2656" s="426"/>
      <c r="Z2656" s="427"/>
    </row>
    <row r="2657" spans="24:26" x14ac:dyDescent="0.25">
      <c r="X2657" s="426"/>
      <c r="Y2657" s="426"/>
      <c r="Z2657" s="427"/>
    </row>
    <row r="2658" spans="24:26" x14ac:dyDescent="0.25">
      <c r="X2658" s="426"/>
      <c r="Y2658" s="426"/>
      <c r="Z2658" s="427"/>
    </row>
    <row r="2659" spans="24:26" x14ac:dyDescent="0.25">
      <c r="X2659" s="426"/>
      <c r="Y2659" s="426"/>
      <c r="Z2659" s="427"/>
    </row>
    <row r="2660" spans="24:26" x14ac:dyDescent="0.25">
      <c r="X2660" s="426"/>
      <c r="Y2660" s="426"/>
      <c r="Z2660" s="427"/>
    </row>
    <row r="2661" spans="24:26" x14ac:dyDescent="0.25">
      <c r="X2661" s="426"/>
      <c r="Y2661" s="426"/>
      <c r="Z2661" s="427"/>
    </row>
    <row r="2662" spans="24:26" x14ac:dyDescent="0.25">
      <c r="X2662" s="426"/>
      <c r="Y2662" s="426"/>
      <c r="Z2662" s="427"/>
    </row>
    <row r="2663" spans="24:26" x14ac:dyDescent="0.25">
      <c r="X2663" s="426"/>
      <c r="Y2663" s="426"/>
      <c r="Z2663" s="427"/>
    </row>
    <row r="2664" spans="24:26" x14ac:dyDescent="0.25">
      <c r="X2664" s="426"/>
      <c r="Y2664" s="426"/>
      <c r="Z2664" s="427"/>
    </row>
    <row r="2665" spans="24:26" x14ac:dyDescent="0.25">
      <c r="X2665" s="426"/>
      <c r="Y2665" s="426"/>
      <c r="Z2665" s="427"/>
    </row>
    <row r="2666" spans="24:26" x14ac:dyDescent="0.25">
      <c r="X2666" s="426"/>
      <c r="Y2666" s="426"/>
      <c r="Z2666" s="427"/>
    </row>
    <row r="2667" spans="24:26" x14ac:dyDescent="0.25">
      <c r="X2667" s="426"/>
      <c r="Y2667" s="426"/>
      <c r="Z2667" s="427"/>
    </row>
    <row r="2668" spans="24:26" x14ac:dyDescent="0.25">
      <c r="X2668" s="426"/>
      <c r="Y2668" s="426"/>
      <c r="Z2668" s="427"/>
    </row>
    <row r="2669" spans="24:26" x14ac:dyDescent="0.25">
      <c r="X2669" s="426"/>
      <c r="Y2669" s="426"/>
      <c r="Z2669" s="427"/>
    </row>
    <row r="2670" spans="24:26" x14ac:dyDescent="0.25">
      <c r="X2670" s="426"/>
      <c r="Y2670" s="426"/>
      <c r="Z2670" s="427"/>
    </row>
    <row r="2671" spans="24:26" x14ac:dyDescent="0.25">
      <c r="X2671" s="426"/>
      <c r="Y2671" s="426"/>
      <c r="Z2671" s="427"/>
    </row>
    <row r="2672" spans="24:26" x14ac:dyDescent="0.25">
      <c r="X2672" s="426"/>
      <c r="Y2672" s="426"/>
      <c r="Z2672" s="427"/>
    </row>
    <row r="2673" spans="24:26" x14ac:dyDescent="0.25">
      <c r="X2673" s="426"/>
      <c r="Y2673" s="426"/>
      <c r="Z2673" s="427"/>
    </row>
    <row r="2674" spans="24:26" x14ac:dyDescent="0.25">
      <c r="X2674" s="426"/>
      <c r="Y2674" s="426"/>
      <c r="Z2674" s="427"/>
    </row>
    <row r="2675" spans="24:26" x14ac:dyDescent="0.25">
      <c r="X2675" s="426"/>
      <c r="Y2675" s="426"/>
      <c r="Z2675" s="427"/>
    </row>
    <row r="2676" spans="24:26" x14ac:dyDescent="0.25">
      <c r="X2676" s="426"/>
      <c r="Y2676" s="426"/>
      <c r="Z2676" s="427"/>
    </row>
    <row r="2677" spans="24:26" x14ac:dyDescent="0.25">
      <c r="X2677" s="426"/>
      <c r="Y2677" s="426"/>
      <c r="Z2677" s="427"/>
    </row>
    <row r="2678" spans="24:26" x14ac:dyDescent="0.25">
      <c r="X2678" s="426"/>
      <c r="Y2678" s="426"/>
      <c r="Z2678" s="427"/>
    </row>
    <row r="2679" spans="24:26" x14ac:dyDescent="0.25">
      <c r="X2679" s="426"/>
      <c r="Y2679" s="426"/>
      <c r="Z2679" s="427"/>
    </row>
    <row r="2680" spans="24:26" x14ac:dyDescent="0.25">
      <c r="X2680" s="426"/>
      <c r="Y2680" s="426"/>
      <c r="Z2680" s="427"/>
    </row>
    <row r="2681" spans="24:26" x14ac:dyDescent="0.25">
      <c r="X2681" s="426"/>
      <c r="Y2681" s="426"/>
      <c r="Z2681" s="427"/>
    </row>
    <row r="2682" spans="24:26" x14ac:dyDescent="0.25">
      <c r="X2682" s="426"/>
      <c r="Y2682" s="426"/>
      <c r="Z2682" s="427"/>
    </row>
    <row r="2683" spans="24:26" x14ac:dyDescent="0.25">
      <c r="X2683" s="426"/>
      <c r="Y2683" s="426"/>
      <c r="Z2683" s="427"/>
    </row>
    <row r="2684" spans="24:26" x14ac:dyDescent="0.25">
      <c r="X2684" s="426"/>
      <c r="Y2684" s="426"/>
      <c r="Z2684" s="427"/>
    </row>
    <row r="2685" spans="24:26" x14ac:dyDescent="0.25">
      <c r="X2685" s="426"/>
      <c r="Y2685" s="426"/>
      <c r="Z2685" s="427"/>
    </row>
    <row r="2686" spans="24:26" x14ac:dyDescent="0.25">
      <c r="X2686" s="426"/>
      <c r="Y2686" s="426"/>
      <c r="Z2686" s="427"/>
    </row>
    <row r="2687" spans="24:26" x14ac:dyDescent="0.25">
      <c r="X2687" s="426"/>
      <c r="Y2687" s="426"/>
      <c r="Z2687" s="427"/>
    </row>
    <row r="2688" spans="24:26" x14ac:dyDescent="0.25">
      <c r="X2688" s="426"/>
      <c r="Y2688" s="426"/>
      <c r="Z2688" s="427"/>
    </row>
    <row r="2689" spans="24:26" x14ac:dyDescent="0.25">
      <c r="X2689" s="426"/>
      <c r="Y2689" s="426"/>
      <c r="Z2689" s="427"/>
    </row>
    <row r="2690" spans="24:26" x14ac:dyDescent="0.25">
      <c r="X2690" s="426"/>
      <c r="Y2690" s="426"/>
      <c r="Z2690" s="427"/>
    </row>
    <row r="2691" spans="24:26" x14ac:dyDescent="0.25">
      <c r="X2691" s="426"/>
      <c r="Y2691" s="426"/>
      <c r="Z2691" s="427"/>
    </row>
    <row r="2692" spans="24:26" x14ac:dyDescent="0.25">
      <c r="X2692" s="426"/>
      <c r="Y2692" s="426"/>
      <c r="Z2692" s="427"/>
    </row>
    <row r="2693" spans="24:26" x14ac:dyDescent="0.25">
      <c r="X2693" s="426"/>
      <c r="Y2693" s="426"/>
      <c r="Z2693" s="427"/>
    </row>
    <row r="2694" spans="24:26" x14ac:dyDescent="0.25">
      <c r="X2694" s="426"/>
      <c r="Y2694" s="426"/>
      <c r="Z2694" s="427"/>
    </row>
    <row r="2695" spans="24:26" x14ac:dyDescent="0.25">
      <c r="X2695" s="426"/>
      <c r="Y2695" s="426"/>
      <c r="Z2695" s="427"/>
    </row>
    <row r="2696" spans="24:26" x14ac:dyDescent="0.25">
      <c r="X2696" s="426"/>
      <c r="Y2696" s="426"/>
      <c r="Z2696" s="427"/>
    </row>
    <row r="2697" spans="24:26" x14ac:dyDescent="0.25">
      <c r="X2697" s="426"/>
      <c r="Y2697" s="426"/>
      <c r="Z2697" s="427"/>
    </row>
    <row r="2698" spans="24:26" x14ac:dyDescent="0.25">
      <c r="X2698" s="426"/>
      <c r="Y2698" s="426"/>
      <c r="Z2698" s="427"/>
    </row>
    <row r="2699" spans="24:26" x14ac:dyDescent="0.25">
      <c r="X2699" s="426"/>
      <c r="Y2699" s="426"/>
      <c r="Z2699" s="427"/>
    </row>
    <row r="2700" spans="24:26" x14ac:dyDescent="0.25">
      <c r="X2700" s="426"/>
      <c r="Y2700" s="426"/>
      <c r="Z2700" s="427"/>
    </row>
    <row r="2701" spans="24:26" x14ac:dyDescent="0.25">
      <c r="X2701" s="426"/>
      <c r="Y2701" s="426"/>
      <c r="Z2701" s="427"/>
    </row>
    <row r="2702" spans="24:26" x14ac:dyDescent="0.25">
      <c r="X2702" s="426"/>
      <c r="Y2702" s="426"/>
      <c r="Z2702" s="427"/>
    </row>
    <row r="2703" spans="24:26" x14ac:dyDescent="0.25">
      <c r="X2703" s="426"/>
      <c r="Y2703" s="426"/>
      <c r="Z2703" s="427"/>
    </row>
    <row r="2704" spans="24:26" x14ac:dyDescent="0.25">
      <c r="X2704" s="426"/>
      <c r="Y2704" s="426"/>
      <c r="Z2704" s="427"/>
    </row>
    <row r="2705" spans="24:26" x14ac:dyDescent="0.25">
      <c r="X2705" s="426"/>
      <c r="Y2705" s="426"/>
      <c r="Z2705" s="427"/>
    </row>
    <row r="2706" spans="24:26" x14ac:dyDescent="0.25">
      <c r="X2706" s="426"/>
      <c r="Y2706" s="426"/>
      <c r="Z2706" s="427"/>
    </row>
    <row r="2707" spans="24:26" x14ac:dyDescent="0.25">
      <c r="X2707" s="426"/>
      <c r="Y2707" s="426"/>
      <c r="Z2707" s="427"/>
    </row>
    <row r="2708" spans="24:26" x14ac:dyDescent="0.25">
      <c r="X2708" s="426"/>
      <c r="Y2708" s="426"/>
      <c r="Z2708" s="427"/>
    </row>
    <row r="2709" spans="24:26" x14ac:dyDescent="0.25">
      <c r="X2709" s="426"/>
      <c r="Y2709" s="426"/>
      <c r="Z2709" s="427"/>
    </row>
    <row r="2710" spans="24:26" x14ac:dyDescent="0.25">
      <c r="X2710" s="426"/>
      <c r="Y2710" s="426"/>
      <c r="Z2710" s="427"/>
    </row>
    <row r="2711" spans="24:26" x14ac:dyDescent="0.25">
      <c r="X2711" s="426"/>
      <c r="Y2711" s="426"/>
      <c r="Z2711" s="427"/>
    </row>
    <row r="2712" spans="24:26" x14ac:dyDescent="0.25">
      <c r="X2712" s="426"/>
      <c r="Y2712" s="426"/>
      <c r="Z2712" s="427"/>
    </row>
    <row r="2713" spans="24:26" x14ac:dyDescent="0.25">
      <c r="X2713" s="426"/>
      <c r="Y2713" s="426"/>
      <c r="Z2713" s="427"/>
    </row>
    <row r="2714" spans="24:26" x14ac:dyDescent="0.25">
      <c r="X2714" s="426"/>
      <c r="Y2714" s="426"/>
      <c r="Z2714" s="427"/>
    </row>
    <row r="2715" spans="24:26" x14ac:dyDescent="0.25">
      <c r="X2715" s="426"/>
      <c r="Y2715" s="426"/>
      <c r="Z2715" s="427"/>
    </row>
    <row r="2716" spans="24:26" x14ac:dyDescent="0.25">
      <c r="X2716" s="426"/>
      <c r="Y2716" s="426"/>
      <c r="Z2716" s="427"/>
    </row>
    <row r="2717" spans="24:26" x14ac:dyDescent="0.25">
      <c r="X2717" s="426"/>
      <c r="Y2717" s="426"/>
      <c r="Z2717" s="427"/>
    </row>
    <row r="2718" spans="24:26" x14ac:dyDescent="0.25">
      <c r="X2718" s="426"/>
      <c r="Y2718" s="426"/>
      <c r="Z2718" s="427"/>
    </row>
    <row r="2719" spans="24:26" x14ac:dyDescent="0.25">
      <c r="X2719" s="426"/>
      <c r="Y2719" s="426"/>
      <c r="Z2719" s="427"/>
    </row>
    <row r="2720" spans="24:26" x14ac:dyDescent="0.25">
      <c r="X2720" s="426"/>
      <c r="Y2720" s="426"/>
      <c r="Z2720" s="427"/>
    </row>
    <row r="2721" spans="24:26" x14ac:dyDescent="0.25">
      <c r="X2721" s="426"/>
      <c r="Y2721" s="426"/>
      <c r="Z2721" s="427"/>
    </row>
    <row r="2722" spans="24:26" x14ac:dyDescent="0.25">
      <c r="X2722" s="426"/>
      <c r="Y2722" s="426"/>
      <c r="Z2722" s="427"/>
    </row>
    <row r="2723" spans="24:26" x14ac:dyDescent="0.25">
      <c r="X2723" s="426"/>
      <c r="Y2723" s="426"/>
      <c r="Z2723" s="427"/>
    </row>
    <row r="2724" spans="24:26" x14ac:dyDescent="0.25">
      <c r="X2724" s="426"/>
      <c r="Y2724" s="426"/>
      <c r="Z2724" s="427"/>
    </row>
    <row r="2725" spans="24:26" x14ac:dyDescent="0.25">
      <c r="X2725" s="426"/>
      <c r="Y2725" s="426"/>
      <c r="Z2725" s="427"/>
    </row>
    <row r="2726" spans="24:26" x14ac:dyDescent="0.25">
      <c r="X2726" s="426"/>
      <c r="Y2726" s="426"/>
      <c r="Z2726" s="427"/>
    </row>
    <row r="2727" spans="24:26" x14ac:dyDescent="0.25">
      <c r="X2727" s="426"/>
      <c r="Y2727" s="426"/>
      <c r="Z2727" s="427"/>
    </row>
    <row r="2728" spans="24:26" x14ac:dyDescent="0.25">
      <c r="X2728" s="426"/>
      <c r="Y2728" s="426"/>
      <c r="Z2728" s="427"/>
    </row>
    <row r="2729" spans="24:26" x14ac:dyDescent="0.25">
      <c r="X2729" s="426"/>
      <c r="Y2729" s="426"/>
      <c r="Z2729" s="427"/>
    </row>
    <row r="2730" spans="24:26" x14ac:dyDescent="0.25">
      <c r="X2730" s="426"/>
      <c r="Y2730" s="426"/>
      <c r="Z2730" s="427"/>
    </row>
    <row r="2731" spans="24:26" x14ac:dyDescent="0.25">
      <c r="X2731" s="426"/>
      <c r="Y2731" s="426"/>
      <c r="Z2731" s="427"/>
    </row>
    <row r="2732" spans="24:26" x14ac:dyDescent="0.25">
      <c r="X2732" s="426"/>
      <c r="Y2732" s="426"/>
      <c r="Z2732" s="427"/>
    </row>
    <row r="2733" spans="24:26" x14ac:dyDescent="0.25">
      <c r="X2733" s="426"/>
      <c r="Y2733" s="426"/>
      <c r="Z2733" s="427"/>
    </row>
    <row r="2734" spans="24:26" x14ac:dyDescent="0.25">
      <c r="X2734" s="426"/>
      <c r="Y2734" s="426"/>
      <c r="Z2734" s="427"/>
    </row>
    <row r="2735" spans="24:26" x14ac:dyDescent="0.25">
      <c r="X2735" s="426"/>
      <c r="Y2735" s="426"/>
      <c r="Z2735" s="427"/>
    </row>
    <row r="2736" spans="24:26" x14ac:dyDescent="0.25">
      <c r="X2736" s="426"/>
      <c r="Y2736" s="426"/>
      <c r="Z2736" s="427"/>
    </row>
    <row r="2737" spans="24:26" x14ac:dyDescent="0.25">
      <c r="X2737" s="426"/>
      <c r="Y2737" s="426"/>
      <c r="Z2737" s="427"/>
    </row>
    <row r="2738" spans="24:26" x14ac:dyDescent="0.25">
      <c r="X2738" s="426"/>
      <c r="Y2738" s="426"/>
      <c r="Z2738" s="427"/>
    </row>
    <row r="2739" spans="24:26" x14ac:dyDescent="0.25">
      <c r="X2739" s="426"/>
      <c r="Y2739" s="426"/>
      <c r="Z2739" s="427"/>
    </row>
    <row r="2740" spans="24:26" x14ac:dyDescent="0.25">
      <c r="X2740" s="426"/>
      <c r="Y2740" s="426"/>
      <c r="Z2740" s="427"/>
    </row>
    <row r="2741" spans="24:26" x14ac:dyDescent="0.25">
      <c r="X2741" s="426"/>
      <c r="Y2741" s="426"/>
      <c r="Z2741" s="427"/>
    </row>
    <row r="2742" spans="24:26" x14ac:dyDescent="0.25">
      <c r="X2742" s="426"/>
      <c r="Y2742" s="426"/>
      <c r="Z2742" s="427"/>
    </row>
    <row r="2743" spans="24:26" x14ac:dyDescent="0.25">
      <c r="X2743" s="426"/>
      <c r="Y2743" s="426"/>
      <c r="Z2743" s="427"/>
    </row>
    <row r="2744" spans="24:26" x14ac:dyDescent="0.25">
      <c r="X2744" s="426"/>
      <c r="Y2744" s="426"/>
      <c r="Z2744" s="427"/>
    </row>
    <row r="2745" spans="24:26" x14ac:dyDescent="0.25">
      <c r="X2745" s="426"/>
      <c r="Y2745" s="426"/>
      <c r="Z2745" s="427"/>
    </row>
    <row r="2746" spans="24:26" x14ac:dyDescent="0.25">
      <c r="X2746" s="426"/>
      <c r="Y2746" s="426"/>
      <c r="Z2746" s="427"/>
    </row>
    <row r="2747" spans="24:26" x14ac:dyDescent="0.25">
      <c r="X2747" s="426"/>
      <c r="Y2747" s="426"/>
      <c r="Z2747" s="427"/>
    </row>
    <row r="2748" spans="24:26" x14ac:dyDescent="0.25">
      <c r="X2748" s="426"/>
      <c r="Y2748" s="426"/>
      <c r="Z2748" s="427"/>
    </row>
    <row r="2749" spans="24:26" x14ac:dyDescent="0.25">
      <c r="X2749" s="426"/>
      <c r="Y2749" s="426"/>
      <c r="Z2749" s="427"/>
    </row>
    <row r="2750" spans="24:26" x14ac:dyDescent="0.25">
      <c r="X2750" s="426"/>
      <c r="Y2750" s="426"/>
      <c r="Z2750" s="427"/>
    </row>
    <row r="2751" spans="24:26" x14ac:dyDescent="0.25">
      <c r="X2751" s="426"/>
      <c r="Y2751" s="426"/>
      <c r="Z2751" s="427"/>
    </row>
    <row r="2752" spans="24:26" x14ac:dyDescent="0.25">
      <c r="X2752" s="426"/>
      <c r="Y2752" s="426"/>
      <c r="Z2752" s="427"/>
    </row>
    <row r="2753" spans="24:26" x14ac:dyDescent="0.25">
      <c r="X2753" s="426"/>
      <c r="Y2753" s="426"/>
      <c r="Z2753" s="427"/>
    </row>
    <row r="2754" spans="24:26" x14ac:dyDescent="0.25">
      <c r="X2754" s="426"/>
      <c r="Y2754" s="426"/>
      <c r="Z2754" s="427"/>
    </row>
    <row r="2755" spans="24:26" x14ac:dyDescent="0.25">
      <c r="X2755" s="426"/>
      <c r="Y2755" s="426"/>
      <c r="Z2755" s="427"/>
    </row>
    <row r="2756" spans="24:26" x14ac:dyDescent="0.25">
      <c r="X2756" s="426"/>
      <c r="Y2756" s="426"/>
      <c r="Z2756" s="427"/>
    </row>
    <row r="2757" spans="24:26" x14ac:dyDescent="0.25">
      <c r="X2757" s="426"/>
      <c r="Y2757" s="426"/>
      <c r="Z2757" s="427"/>
    </row>
    <row r="2758" spans="24:26" x14ac:dyDescent="0.25">
      <c r="X2758" s="426"/>
      <c r="Y2758" s="426"/>
      <c r="Z2758" s="427"/>
    </row>
    <row r="2759" spans="24:26" x14ac:dyDescent="0.25">
      <c r="X2759" s="426"/>
      <c r="Y2759" s="426"/>
      <c r="Z2759" s="427"/>
    </row>
    <row r="2760" spans="24:26" x14ac:dyDescent="0.25">
      <c r="X2760" s="426"/>
      <c r="Y2760" s="426"/>
      <c r="Z2760" s="427"/>
    </row>
    <row r="2761" spans="24:26" x14ac:dyDescent="0.25">
      <c r="X2761" s="426"/>
      <c r="Y2761" s="426"/>
      <c r="Z2761" s="427"/>
    </row>
    <row r="2762" spans="24:26" x14ac:dyDescent="0.25">
      <c r="X2762" s="426"/>
      <c r="Y2762" s="426"/>
      <c r="Z2762" s="427"/>
    </row>
    <row r="2763" spans="24:26" x14ac:dyDescent="0.25">
      <c r="X2763" s="426"/>
      <c r="Y2763" s="426"/>
      <c r="Z2763" s="427"/>
    </row>
    <row r="2764" spans="24:26" x14ac:dyDescent="0.25">
      <c r="X2764" s="426"/>
      <c r="Y2764" s="426"/>
      <c r="Z2764" s="427"/>
    </row>
    <row r="2765" spans="24:26" x14ac:dyDescent="0.25">
      <c r="X2765" s="426"/>
      <c r="Y2765" s="426"/>
      <c r="Z2765" s="427"/>
    </row>
    <row r="2766" spans="24:26" x14ac:dyDescent="0.25">
      <c r="X2766" s="426"/>
      <c r="Y2766" s="426"/>
      <c r="Z2766" s="427"/>
    </row>
    <row r="2767" spans="24:26" x14ac:dyDescent="0.25">
      <c r="X2767" s="426"/>
      <c r="Y2767" s="426"/>
      <c r="Z2767" s="427"/>
    </row>
    <row r="2768" spans="24:26" x14ac:dyDescent="0.25">
      <c r="X2768" s="426"/>
      <c r="Y2768" s="426"/>
      <c r="Z2768" s="427"/>
    </row>
    <row r="2769" spans="24:26" x14ac:dyDescent="0.25">
      <c r="X2769" s="426"/>
      <c r="Y2769" s="426"/>
      <c r="Z2769" s="427"/>
    </row>
    <row r="2770" spans="24:26" x14ac:dyDescent="0.25">
      <c r="X2770" s="426"/>
      <c r="Y2770" s="426"/>
      <c r="Z2770" s="427"/>
    </row>
    <row r="2771" spans="24:26" x14ac:dyDescent="0.25">
      <c r="X2771" s="426"/>
      <c r="Y2771" s="426"/>
      <c r="Z2771" s="427"/>
    </row>
    <row r="2772" spans="24:26" x14ac:dyDescent="0.25">
      <c r="X2772" s="426"/>
      <c r="Y2772" s="426"/>
      <c r="Z2772" s="427"/>
    </row>
    <row r="2773" spans="24:26" x14ac:dyDescent="0.25">
      <c r="X2773" s="426"/>
      <c r="Y2773" s="426"/>
      <c r="Z2773" s="427"/>
    </row>
    <row r="2774" spans="24:26" x14ac:dyDescent="0.25">
      <c r="X2774" s="426"/>
      <c r="Y2774" s="426"/>
      <c r="Z2774" s="427"/>
    </row>
    <row r="2775" spans="24:26" x14ac:dyDescent="0.25">
      <c r="X2775" s="426"/>
      <c r="Y2775" s="426"/>
      <c r="Z2775" s="427"/>
    </row>
    <row r="2776" spans="24:26" x14ac:dyDescent="0.25">
      <c r="X2776" s="426"/>
      <c r="Y2776" s="426"/>
      <c r="Z2776" s="427"/>
    </row>
    <row r="2777" spans="24:26" x14ac:dyDescent="0.25">
      <c r="X2777" s="426"/>
      <c r="Y2777" s="426"/>
      <c r="Z2777" s="427"/>
    </row>
    <row r="2778" spans="24:26" x14ac:dyDescent="0.25">
      <c r="X2778" s="426"/>
      <c r="Y2778" s="426"/>
      <c r="Z2778" s="427"/>
    </row>
    <row r="2779" spans="24:26" x14ac:dyDescent="0.25">
      <c r="X2779" s="426"/>
      <c r="Y2779" s="426"/>
      <c r="Z2779" s="427"/>
    </row>
    <row r="2780" spans="24:26" x14ac:dyDescent="0.25">
      <c r="X2780" s="426"/>
      <c r="Y2780" s="426"/>
      <c r="Z2780" s="427"/>
    </row>
    <row r="2781" spans="24:26" x14ac:dyDescent="0.25">
      <c r="X2781" s="426"/>
      <c r="Y2781" s="426"/>
      <c r="Z2781" s="427"/>
    </row>
    <row r="2782" spans="24:26" x14ac:dyDescent="0.25">
      <c r="X2782" s="426"/>
      <c r="Y2782" s="426"/>
      <c r="Z2782" s="427"/>
    </row>
    <row r="2783" spans="24:26" x14ac:dyDescent="0.25">
      <c r="X2783" s="426"/>
      <c r="Y2783" s="426"/>
      <c r="Z2783" s="427"/>
    </row>
    <row r="2784" spans="24:26" x14ac:dyDescent="0.25">
      <c r="X2784" s="426"/>
      <c r="Y2784" s="426"/>
      <c r="Z2784" s="427"/>
    </row>
    <row r="2785" spans="24:26" x14ac:dyDescent="0.25">
      <c r="X2785" s="426"/>
      <c r="Y2785" s="426"/>
      <c r="Z2785" s="427"/>
    </row>
    <row r="2786" spans="24:26" x14ac:dyDescent="0.25">
      <c r="X2786" s="426"/>
      <c r="Y2786" s="426"/>
      <c r="Z2786" s="427"/>
    </row>
    <row r="2787" spans="24:26" x14ac:dyDescent="0.25">
      <c r="X2787" s="426"/>
      <c r="Y2787" s="426"/>
      <c r="Z2787" s="427"/>
    </row>
    <row r="2788" spans="24:26" x14ac:dyDescent="0.25">
      <c r="X2788" s="426"/>
      <c r="Y2788" s="426"/>
      <c r="Z2788" s="427"/>
    </row>
    <row r="2789" spans="24:26" x14ac:dyDescent="0.25">
      <c r="X2789" s="426"/>
      <c r="Y2789" s="426"/>
      <c r="Z2789" s="427"/>
    </row>
    <row r="2790" spans="24:26" x14ac:dyDescent="0.25">
      <c r="X2790" s="426"/>
      <c r="Y2790" s="426"/>
      <c r="Z2790" s="427"/>
    </row>
    <row r="2791" spans="24:26" x14ac:dyDescent="0.25">
      <c r="X2791" s="426"/>
      <c r="Y2791" s="426"/>
      <c r="Z2791" s="427"/>
    </row>
    <row r="2792" spans="24:26" x14ac:dyDescent="0.25">
      <c r="X2792" s="426"/>
      <c r="Y2792" s="426"/>
      <c r="Z2792" s="427"/>
    </row>
    <row r="2793" spans="24:26" x14ac:dyDescent="0.25">
      <c r="X2793" s="426"/>
      <c r="Y2793" s="426"/>
      <c r="Z2793" s="427"/>
    </row>
    <row r="2794" spans="24:26" x14ac:dyDescent="0.25">
      <c r="X2794" s="426"/>
      <c r="Y2794" s="426"/>
      <c r="Z2794" s="427"/>
    </row>
    <row r="2795" spans="24:26" x14ac:dyDescent="0.25">
      <c r="X2795" s="426"/>
      <c r="Y2795" s="426"/>
      <c r="Z2795" s="427"/>
    </row>
    <row r="2796" spans="24:26" x14ac:dyDescent="0.25">
      <c r="X2796" s="426"/>
      <c r="Y2796" s="426"/>
      <c r="Z2796" s="427"/>
    </row>
    <row r="2797" spans="24:26" x14ac:dyDescent="0.25">
      <c r="X2797" s="426"/>
      <c r="Y2797" s="426"/>
      <c r="Z2797" s="427"/>
    </row>
    <row r="2798" spans="24:26" x14ac:dyDescent="0.25">
      <c r="X2798" s="426"/>
      <c r="Y2798" s="426"/>
      <c r="Z2798" s="427"/>
    </row>
    <row r="2799" spans="24:26" x14ac:dyDescent="0.25">
      <c r="X2799" s="426"/>
      <c r="Y2799" s="426"/>
      <c r="Z2799" s="427"/>
    </row>
    <row r="2800" spans="24:26" x14ac:dyDescent="0.25">
      <c r="X2800" s="426"/>
      <c r="Y2800" s="426"/>
      <c r="Z2800" s="427"/>
    </row>
    <row r="2801" spans="24:26" x14ac:dyDescent="0.25">
      <c r="X2801" s="426"/>
      <c r="Y2801" s="426"/>
      <c r="Z2801" s="427"/>
    </row>
    <row r="2802" spans="24:26" x14ac:dyDescent="0.25">
      <c r="X2802" s="426"/>
      <c r="Y2802" s="426"/>
      <c r="Z2802" s="427"/>
    </row>
    <row r="2803" spans="24:26" x14ac:dyDescent="0.25">
      <c r="X2803" s="426"/>
      <c r="Y2803" s="426"/>
      <c r="Z2803" s="427"/>
    </row>
    <row r="2804" spans="24:26" x14ac:dyDescent="0.25">
      <c r="X2804" s="426"/>
      <c r="Y2804" s="426"/>
      <c r="Z2804" s="427"/>
    </row>
    <row r="2805" spans="24:26" x14ac:dyDescent="0.25">
      <c r="X2805" s="426"/>
      <c r="Y2805" s="426"/>
      <c r="Z2805" s="427"/>
    </row>
    <row r="2806" spans="24:26" x14ac:dyDescent="0.25">
      <c r="X2806" s="426"/>
      <c r="Y2806" s="426"/>
      <c r="Z2806" s="427"/>
    </row>
    <row r="2807" spans="24:26" x14ac:dyDescent="0.25">
      <c r="X2807" s="426"/>
      <c r="Y2807" s="426"/>
      <c r="Z2807" s="427"/>
    </row>
    <row r="2808" spans="24:26" x14ac:dyDescent="0.25">
      <c r="X2808" s="426"/>
      <c r="Y2808" s="426"/>
      <c r="Z2808" s="427"/>
    </row>
    <row r="2809" spans="24:26" x14ac:dyDescent="0.25">
      <c r="X2809" s="426"/>
      <c r="Y2809" s="426"/>
      <c r="Z2809" s="427"/>
    </row>
    <row r="2810" spans="24:26" x14ac:dyDescent="0.25">
      <c r="X2810" s="426"/>
      <c r="Y2810" s="426"/>
      <c r="Z2810" s="427"/>
    </row>
    <row r="2811" spans="24:26" x14ac:dyDescent="0.25">
      <c r="X2811" s="426"/>
      <c r="Y2811" s="426"/>
      <c r="Z2811" s="427"/>
    </row>
    <row r="2812" spans="24:26" x14ac:dyDescent="0.25">
      <c r="X2812" s="426"/>
      <c r="Y2812" s="426"/>
      <c r="Z2812" s="427"/>
    </row>
    <row r="2813" spans="24:26" x14ac:dyDescent="0.25">
      <c r="X2813" s="426"/>
      <c r="Y2813" s="426"/>
      <c r="Z2813" s="427"/>
    </row>
    <row r="2814" spans="24:26" x14ac:dyDescent="0.25">
      <c r="X2814" s="426"/>
      <c r="Y2814" s="426"/>
      <c r="Z2814" s="427"/>
    </row>
    <row r="2815" spans="24:26" x14ac:dyDescent="0.25">
      <c r="X2815" s="426"/>
      <c r="Y2815" s="426"/>
      <c r="Z2815" s="427"/>
    </row>
    <row r="2816" spans="24:26" x14ac:dyDescent="0.25">
      <c r="X2816" s="426"/>
      <c r="Y2816" s="426"/>
      <c r="Z2816" s="427"/>
    </row>
    <row r="2817" spans="24:26" x14ac:dyDescent="0.25">
      <c r="X2817" s="426"/>
      <c r="Y2817" s="426"/>
      <c r="Z2817" s="427"/>
    </row>
    <row r="2818" spans="24:26" x14ac:dyDescent="0.25">
      <c r="X2818" s="426"/>
      <c r="Y2818" s="426"/>
      <c r="Z2818" s="427"/>
    </row>
    <row r="2819" spans="24:26" x14ac:dyDescent="0.25">
      <c r="X2819" s="426"/>
      <c r="Y2819" s="426"/>
      <c r="Z2819" s="427"/>
    </row>
    <row r="2820" spans="24:26" x14ac:dyDescent="0.25">
      <c r="X2820" s="426"/>
      <c r="Y2820" s="426"/>
      <c r="Z2820" s="427"/>
    </row>
    <row r="2821" spans="24:26" x14ac:dyDescent="0.25">
      <c r="X2821" s="426"/>
      <c r="Y2821" s="426"/>
      <c r="Z2821" s="427"/>
    </row>
    <row r="2822" spans="24:26" x14ac:dyDescent="0.25">
      <c r="X2822" s="426"/>
      <c r="Y2822" s="426"/>
      <c r="Z2822" s="427"/>
    </row>
    <row r="2823" spans="24:26" x14ac:dyDescent="0.25">
      <c r="X2823" s="426"/>
      <c r="Y2823" s="426"/>
      <c r="Z2823" s="427"/>
    </row>
    <row r="2824" spans="24:26" x14ac:dyDescent="0.25">
      <c r="X2824" s="426"/>
      <c r="Y2824" s="426"/>
      <c r="Z2824" s="427"/>
    </row>
    <row r="2825" spans="24:26" x14ac:dyDescent="0.25">
      <c r="X2825" s="426"/>
      <c r="Y2825" s="426"/>
      <c r="Z2825" s="427"/>
    </row>
    <row r="2826" spans="24:26" x14ac:dyDescent="0.25">
      <c r="X2826" s="426"/>
      <c r="Y2826" s="426"/>
      <c r="Z2826" s="427"/>
    </row>
    <row r="2827" spans="24:26" x14ac:dyDescent="0.25">
      <c r="X2827" s="426"/>
      <c r="Y2827" s="426"/>
      <c r="Z2827" s="427"/>
    </row>
    <row r="2828" spans="24:26" x14ac:dyDescent="0.25">
      <c r="X2828" s="426"/>
      <c r="Y2828" s="426"/>
      <c r="Z2828" s="427"/>
    </row>
    <row r="2829" spans="24:26" x14ac:dyDescent="0.25">
      <c r="X2829" s="426"/>
      <c r="Y2829" s="426"/>
      <c r="Z2829" s="427"/>
    </row>
    <row r="2830" spans="24:26" x14ac:dyDescent="0.25">
      <c r="X2830" s="426"/>
      <c r="Y2830" s="426"/>
      <c r="Z2830" s="427"/>
    </row>
    <row r="2831" spans="24:26" x14ac:dyDescent="0.25">
      <c r="X2831" s="426"/>
      <c r="Y2831" s="426"/>
      <c r="Z2831" s="427"/>
    </row>
    <row r="2832" spans="24:26" x14ac:dyDescent="0.25">
      <c r="X2832" s="426"/>
      <c r="Y2832" s="426"/>
      <c r="Z2832" s="427"/>
    </row>
    <row r="2833" spans="24:26" x14ac:dyDescent="0.25">
      <c r="X2833" s="426"/>
      <c r="Y2833" s="426"/>
      <c r="Z2833" s="427"/>
    </row>
    <row r="2834" spans="24:26" x14ac:dyDescent="0.25">
      <c r="X2834" s="426"/>
      <c r="Y2834" s="426"/>
      <c r="Z2834" s="427"/>
    </row>
    <row r="2835" spans="24:26" x14ac:dyDescent="0.25">
      <c r="X2835" s="426"/>
      <c r="Y2835" s="426"/>
      <c r="Z2835" s="427"/>
    </row>
    <row r="2836" spans="24:26" x14ac:dyDescent="0.25">
      <c r="X2836" s="426"/>
      <c r="Y2836" s="426"/>
      <c r="Z2836" s="427"/>
    </row>
    <row r="2837" spans="24:26" x14ac:dyDescent="0.25">
      <c r="X2837" s="426"/>
      <c r="Y2837" s="426"/>
      <c r="Z2837" s="427"/>
    </row>
    <row r="2838" spans="24:26" x14ac:dyDescent="0.25">
      <c r="X2838" s="426"/>
      <c r="Y2838" s="426"/>
      <c r="Z2838" s="427"/>
    </row>
    <row r="2839" spans="24:26" x14ac:dyDescent="0.25">
      <c r="X2839" s="426"/>
      <c r="Y2839" s="426"/>
      <c r="Z2839" s="427"/>
    </row>
    <row r="2840" spans="24:26" x14ac:dyDescent="0.25">
      <c r="X2840" s="426"/>
      <c r="Y2840" s="426"/>
      <c r="Z2840" s="427"/>
    </row>
    <row r="2841" spans="24:26" x14ac:dyDescent="0.25">
      <c r="X2841" s="426"/>
      <c r="Y2841" s="426"/>
      <c r="Z2841" s="427"/>
    </row>
    <row r="2842" spans="24:26" x14ac:dyDescent="0.25">
      <c r="X2842" s="426"/>
      <c r="Y2842" s="426"/>
      <c r="Z2842" s="427"/>
    </row>
    <row r="2843" spans="24:26" x14ac:dyDescent="0.25">
      <c r="X2843" s="426"/>
      <c r="Y2843" s="426"/>
      <c r="Z2843" s="427"/>
    </row>
    <row r="2844" spans="24:26" x14ac:dyDescent="0.25">
      <c r="X2844" s="426"/>
      <c r="Y2844" s="426"/>
      <c r="Z2844" s="427"/>
    </row>
    <row r="2845" spans="24:26" x14ac:dyDescent="0.25">
      <c r="X2845" s="426"/>
      <c r="Y2845" s="426"/>
      <c r="Z2845" s="427"/>
    </row>
    <row r="2846" spans="24:26" x14ac:dyDescent="0.25">
      <c r="X2846" s="426"/>
      <c r="Y2846" s="426"/>
      <c r="Z2846" s="427"/>
    </row>
    <row r="2847" spans="24:26" x14ac:dyDescent="0.25">
      <c r="X2847" s="426"/>
      <c r="Y2847" s="426"/>
      <c r="Z2847" s="427"/>
    </row>
    <row r="2848" spans="24:26" x14ac:dyDescent="0.25">
      <c r="X2848" s="426"/>
      <c r="Y2848" s="426"/>
      <c r="Z2848" s="427"/>
    </row>
    <row r="2849" spans="24:26" x14ac:dyDescent="0.25">
      <c r="X2849" s="426"/>
      <c r="Y2849" s="426"/>
      <c r="Z2849" s="427"/>
    </row>
    <row r="2850" spans="24:26" x14ac:dyDescent="0.25">
      <c r="X2850" s="426"/>
      <c r="Y2850" s="426"/>
      <c r="Z2850" s="427"/>
    </row>
    <row r="2851" spans="24:26" x14ac:dyDescent="0.25">
      <c r="X2851" s="426"/>
      <c r="Y2851" s="426"/>
      <c r="Z2851" s="427"/>
    </row>
    <row r="2852" spans="24:26" x14ac:dyDescent="0.25">
      <c r="X2852" s="426"/>
      <c r="Y2852" s="426"/>
      <c r="Z2852" s="427"/>
    </row>
    <row r="2853" spans="24:26" x14ac:dyDescent="0.25">
      <c r="X2853" s="426"/>
      <c r="Y2853" s="426"/>
      <c r="Z2853" s="427"/>
    </row>
    <row r="2854" spans="24:26" x14ac:dyDescent="0.25">
      <c r="X2854" s="426"/>
      <c r="Y2854" s="426"/>
      <c r="Z2854" s="427"/>
    </row>
    <row r="2855" spans="24:26" x14ac:dyDescent="0.25">
      <c r="X2855" s="426"/>
      <c r="Y2855" s="426"/>
      <c r="Z2855" s="427"/>
    </row>
    <row r="2856" spans="24:26" x14ac:dyDescent="0.25">
      <c r="X2856" s="426"/>
      <c r="Y2856" s="426"/>
      <c r="Z2856" s="427"/>
    </row>
    <row r="2857" spans="24:26" x14ac:dyDescent="0.25">
      <c r="X2857" s="426"/>
      <c r="Y2857" s="426"/>
      <c r="Z2857" s="427"/>
    </row>
    <row r="2858" spans="24:26" x14ac:dyDescent="0.25">
      <c r="X2858" s="426"/>
      <c r="Y2858" s="426"/>
      <c r="Z2858" s="427"/>
    </row>
    <row r="2859" spans="24:26" x14ac:dyDescent="0.25">
      <c r="X2859" s="426"/>
      <c r="Y2859" s="426"/>
      <c r="Z2859" s="427"/>
    </row>
    <row r="2860" spans="24:26" x14ac:dyDescent="0.25">
      <c r="X2860" s="426"/>
      <c r="Y2860" s="426"/>
      <c r="Z2860" s="427"/>
    </row>
    <row r="2861" spans="24:26" x14ac:dyDescent="0.25">
      <c r="X2861" s="426"/>
      <c r="Y2861" s="426"/>
      <c r="Z2861" s="427"/>
    </row>
    <row r="2862" spans="24:26" x14ac:dyDescent="0.25">
      <c r="X2862" s="426"/>
      <c r="Y2862" s="426"/>
      <c r="Z2862" s="427"/>
    </row>
    <row r="2863" spans="24:26" x14ac:dyDescent="0.25">
      <c r="X2863" s="426"/>
      <c r="Y2863" s="426"/>
      <c r="Z2863" s="427"/>
    </row>
    <row r="2864" spans="24:26" x14ac:dyDescent="0.25">
      <c r="X2864" s="426"/>
      <c r="Y2864" s="426"/>
      <c r="Z2864" s="427"/>
    </row>
    <row r="2865" spans="24:26" x14ac:dyDescent="0.25">
      <c r="X2865" s="426"/>
      <c r="Y2865" s="426"/>
      <c r="Z2865" s="427"/>
    </row>
    <row r="2866" spans="24:26" x14ac:dyDescent="0.25">
      <c r="X2866" s="426"/>
      <c r="Y2866" s="426"/>
      <c r="Z2866" s="427"/>
    </row>
    <row r="2867" spans="24:26" x14ac:dyDescent="0.25">
      <c r="X2867" s="426"/>
      <c r="Y2867" s="426"/>
      <c r="Z2867" s="427"/>
    </row>
    <row r="2868" spans="24:26" x14ac:dyDescent="0.25">
      <c r="X2868" s="426"/>
      <c r="Y2868" s="426"/>
      <c r="Z2868" s="427"/>
    </row>
    <row r="2869" spans="24:26" x14ac:dyDescent="0.25">
      <c r="X2869" s="426"/>
      <c r="Y2869" s="426"/>
      <c r="Z2869" s="427"/>
    </row>
    <row r="2870" spans="24:26" x14ac:dyDescent="0.25">
      <c r="X2870" s="426"/>
      <c r="Y2870" s="426"/>
      <c r="Z2870" s="427"/>
    </row>
    <row r="2871" spans="24:26" x14ac:dyDescent="0.25">
      <c r="X2871" s="426"/>
      <c r="Y2871" s="426"/>
      <c r="Z2871" s="427"/>
    </row>
    <row r="2872" spans="24:26" x14ac:dyDescent="0.25">
      <c r="X2872" s="426"/>
      <c r="Y2872" s="426"/>
      <c r="Z2872" s="427"/>
    </row>
    <row r="2873" spans="24:26" x14ac:dyDescent="0.25">
      <c r="X2873" s="426"/>
      <c r="Y2873" s="426"/>
      <c r="Z2873" s="427"/>
    </row>
    <row r="2874" spans="24:26" x14ac:dyDescent="0.25">
      <c r="X2874" s="426"/>
      <c r="Y2874" s="426"/>
      <c r="Z2874" s="427"/>
    </row>
    <row r="2875" spans="24:26" x14ac:dyDescent="0.25">
      <c r="X2875" s="426"/>
      <c r="Y2875" s="426"/>
      <c r="Z2875" s="427"/>
    </row>
    <row r="2876" spans="24:26" x14ac:dyDescent="0.25">
      <c r="X2876" s="426"/>
      <c r="Y2876" s="426"/>
      <c r="Z2876" s="427"/>
    </row>
    <row r="2877" spans="24:26" x14ac:dyDescent="0.25">
      <c r="X2877" s="426"/>
      <c r="Y2877" s="426"/>
      <c r="Z2877" s="427"/>
    </row>
    <row r="2878" spans="24:26" x14ac:dyDescent="0.25">
      <c r="X2878" s="426"/>
      <c r="Y2878" s="426"/>
      <c r="Z2878" s="427"/>
    </row>
    <row r="2879" spans="24:26" x14ac:dyDescent="0.25">
      <c r="X2879" s="426"/>
      <c r="Y2879" s="426"/>
      <c r="Z2879" s="427"/>
    </row>
    <row r="2880" spans="24:26" x14ac:dyDescent="0.25">
      <c r="X2880" s="426"/>
      <c r="Y2880" s="426"/>
      <c r="Z2880" s="427"/>
    </row>
    <row r="2881" spans="24:26" x14ac:dyDescent="0.25">
      <c r="X2881" s="426"/>
      <c r="Y2881" s="426"/>
      <c r="Z2881" s="427"/>
    </row>
    <row r="2882" spans="24:26" x14ac:dyDescent="0.25">
      <c r="X2882" s="426"/>
      <c r="Y2882" s="426"/>
      <c r="Z2882" s="427"/>
    </row>
    <row r="2883" spans="24:26" x14ac:dyDescent="0.25">
      <c r="X2883" s="426"/>
      <c r="Y2883" s="426"/>
      <c r="Z2883" s="427"/>
    </row>
    <row r="2884" spans="24:26" x14ac:dyDescent="0.25">
      <c r="X2884" s="426"/>
      <c r="Y2884" s="426"/>
      <c r="Z2884" s="427"/>
    </row>
    <row r="2885" spans="24:26" x14ac:dyDescent="0.25">
      <c r="X2885" s="426"/>
      <c r="Y2885" s="426"/>
      <c r="Z2885" s="427"/>
    </row>
    <row r="2886" spans="24:26" x14ac:dyDescent="0.25">
      <c r="X2886" s="426"/>
      <c r="Y2886" s="426"/>
      <c r="Z2886" s="427"/>
    </row>
    <row r="2887" spans="24:26" x14ac:dyDescent="0.25">
      <c r="X2887" s="426"/>
      <c r="Y2887" s="426"/>
      <c r="Z2887" s="427"/>
    </row>
    <row r="2888" spans="24:26" x14ac:dyDescent="0.25">
      <c r="X2888" s="426"/>
      <c r="Y2888" s="426"/>
      <c r="Z2888" s="427"/>
    </row>
    <row r="2889" spans="24:26" x14ac:dyDescent="0.25">
      <c r="X2889" s="426"/>
      <c r="Y2889" s="426"/>
      <c r="Z2889" s="427"/>
    </row>
    <row r="2890" spans="24:26" x14ac:dyDescent="0.25">
      <c r="X2890" s="426"/>
      <c r="Y2890" s="426"/>
      <c r="Z2890" s="427"/>
    </row>
    <row r="2891" spans="24:26" x14ac:dyDescent="0.25">
      <c r="X2891" s="426"/>
      <c r="Y2891" s="426"/>
      <c r="Z2891" s="427"/>
    </row>
    <row r="2892" spans="24:26" x14ac:dyDescent="0.25">
      <c r="X2892" s="426"/>
      <c r="Y2892" s="426"/>
      <c r="Z2892" s="427"/>
    </row>
    <row r="2893" spans="24:26" x14ac:dyDescent="0.25">
      <c r="X2893" s="426"/>
      <c r="Y2893" s="426"/>
      <c r="Z2893" s="427"/>
    </row>
    <row r="2894" spans="24:26" x14ac:dyDescent="0.25">
      <c r="X2894" s="426"/>
      <c r="Y2894" s="426"/>
      <c r="Z2894" s="427"/>
    </row>
    <row r="2895" spans="24:26" x14ac:dyDescent="0.25">
      <c r="X2895" s="426"/>
      <c r="Y2895" s="426"/>
      <c r="Z2895" s="427"/>
    </row>
    <row r="2896" spans="24:26" x14ac:dyDescent="0.25">
      <c r="X2896" s="426"/>
      <c r="Y2896" s="426"/>
      <c r="Z2896" s="427"/>
    </row>
    <row r="2897" spans="24:26" x14ac:dyDescent="0.25">
      <c r="X2897" s="426"/>
      <c r="Y2897" s="426"/>
      <c r="Z2897" s="427"/>
    </row>
    <row r="2898" spans="24:26" x14ac:dyDescent="0.25">
      <c r="X2898" s="426"/>
      <c r="Y2898" s="426"/>
      <c r="Z2898" s="427"/>
    </row>
    <row r="2899" spans="24:26" x14ac:dyDescent="0.25">
      <c r="X2899" s="426"/>
      <c r="Y2899" s="426"/>
      <c r="Z2899" s="427"/>
    </row>
    <row r="2900" spans="24:26" x14ac:dyDescent="0.25">
      <c r="X2900" s="426"/>
      <c r="Y2900" s="426"/>
      <c r="Z2900" s="427"/>
    </row>
    <row r="2901" spans="24:26" x14ac:dyDescent="0.25">
      <c r="X2901" s="426"/>
      <c r="Y2901" s="426"/>
      <c r="Z2901" s="427"/>
    </row>
    <row r="2902" spans="24:26" x14ac:dyDescent="0.25">
      <c r="X2902" s="426"/>
      <c r="Y2902" s="426"/>
      <c r="Z2902" s="427"/>
    </row>
    <row r="2903" spans="24:26" x14ac:dyDescent="0.25">
      <c r="X2903" s="426"/>
      <c r="Y2903" s="426"/>
      <c r="Z2903" s="427"/>
    </row>
    <row r="2904" spans="24:26" x14ac:dyDescent="0.25">
      <c r="X2904" s="426"/>
      <c r="Y2904" s="426"/>
      <c r="Z2904" s="427"/>
    </row>
    <row r="2905" spans="24:26" x14ac:dyDescent="0.25">
      <c r="X2905" s="426"/>
      <c r="Y2905" s="426"/>
      <c r="Z2905" s="427"/>
    </row>
    <row r="2906" spans="24:26" x14ac:dyDescent="0.25">
      <c r="X2906" s="426"/>
      <c r="Y2906" s="426"/>
      <c r="Z2906" s="427"/>
    </row>
    <row r="2907" spans="24:26" x14ac:dyDescent="0.25">
      <c r="X2907" s="426"/>
      <c r="Y2907" s="426"/>
      <c r="Z2907" s="427"/>
    </row>
    <row r="2908" spans="24:26" x14ac:dyDescent="0.25">
      <c r="X2908" s="426"/>
      <c r="Y2908" s="426"/>
      <c r="Z2908" s="427"/>
    </row>
    <row r="2909" spans="24:26" x14ac:dyDescent="0.25">
      <c r="X2909" s="426"/>
      <c r="Y2909" s="426"/>
      <c r="Z2909" s="427"/>
    </row>
    <row r="2910" spans="24:26" x14ac:dyDescent="0.25">
      <c r="X2910" s="426"/>
      <c r="Y2910" s="426"/>
      <c r="Z2910" s="427"/>
    </row>
    <row r="2911" spans="24:26" x14ac:dyDescent="0.25">
      <c r="X2911" s="426"/>
      <c r="Y2911" s="426"/>
      <c r="Z2911" s="427"/>
    </row>
    <row r="2912" spans="24:26" x14ac:dyDescent="0.25">
      <c r="X2912" s="426"/>
      <c r="Y2912" s="426"/>
      <c r="Z2912" s="427"/>
    </row>
    <row r="2913" spans="24:26" x14ac:dyDescent="0.25">
      <c r="X2913" s="426"/>
      <c r="Y2913" s="426"/>
      <c r="Z2913" s="427"/>
    </row>
    <row r="2914" spans="24:26" x14ac:dyDescent="0.25">
      <c r="X2914" s="426"/>
      <c r="Y2914" s="426"/>
      <c r="Z2914" s="427"/>
    </row>
    <row r="2915" spans="24:26" x14ac:dyDescent="0.25">
      <c r="X2915" s="426"/>
      <c r="Y2915" s="426"/>
      <c r="Z2915" s="427"/>
    </row>
    <row r="2916" spans="24:26" x14ac:dyDescent="0.25">
      <c r="X2916" s="426"/>
      <c r="Y2916" s="426"/>
      <c r="Z2916" s="427"/>
    </row>
    <row r="2917" spans="24:26" x14ac:dyDescent="0.25">
      <c r="X2917" s="426"/>
      <c r="Y2917" s="426"/>
      <c r="Z2917" s="427"/>
    </row>
    <row r="2918" spans="24:26" x14ac:dyDescent="0.25">
      <c r="X2918" s="426"/>
      <c r="Y2918" s="426"/>
      <c r="Z2918" s="427"/>
    </row>
    <row r="2919" spans="24:26" x14ac:dyDescent="0.25">
      <c r="X2919" s="426"/>
      <c r="Y2919" s="426"/>
      <c r="Z2919" s="427"/>
    </row>
    <row r="2920" spans="24:26" x14ac:dyDescent="0.25">
      <c r="X2920" s="426"/>
      <c r="Y2920" s="426"/>
      <c r="Z2920" s="427"/>
    </row>
    <row r="2921" spans="24:26" x14ac:dyDescent="0.25">
      <c r="X2921" s="426"/>
      <c r="Y2921" s="426"/>
      <c r="Z2921" s="427"/>
    </row>
    <row r="2922" spans="24:26" x14ac:dyDescent="0.25">
      <c r="X2922" s="426"/>
      <c r="Y2922" s="426"/>
      <c r="Z2922" s="427"/>
    </row>
    <row r="2923" spans="24:26" x14ac:dyDescent="0.25">
      <c r="X2923" s="426"/>
      <c r="Y2923" s="426"/>
      <c r="Z2923" s="427"/>
    </row>
    <row r="2924" spans="24:26" x14ac:dyDescent="0.25">
      <c r="X2924" s="426"/>
      <c r="Y2924" s="426"/>
      <c r="Z2924" s="427"/>
    </row>
    <row r="2925" spans="24:26" x14ac:dyDescent="0.25">
      <c r="X2925" s="426"/>
      <c r="Y2925" s="426"/>
      <c r="Z2925" s="427"/>
    </row>
    <row r="2926" spans="24:26" x14ac:dyDescent="0.25">
      <c r="X2926" s="426"/>
      <c r="Y2926" s="426"/>
      <c r="Z2926" s="427"/>
    </row>
    <row r="2927" spans="24:26" x14ac:dyDescent="0.25">
      <c r="X2927" s="426"/>
      <c r="Y2927" s="426"/>
      <c r="Z2927" s="427"/>
    </row>
    <row r="2928" spans="24:26" x14ac:dyDescent="0.25">
      <c r="X2928" s="426"/>
      <c r="Y2928" s="426"/>
      <c r="Z2928" s="427"/>
    </row>
    <row r="2929" spans="24:26" x14ac:dyDescent="0.25">
      <c r="X2929" s="426"/>
      <c r="Y2929" s="426"/>
      <c r="Z2929" s="427"/>
    </row>
    <row r="2930" spans="24:26" x14ac:dyDescent="0.25">
      <c r="X2930" s="426"/>
      <c r="Y2930" s="426"/>
      <c r="Z2930" s="427"/>
    </row>
    <row r="2931" spans="24:26" x14ac:dyDescent="0.25">
      <c r="X2931" s="426"/>
      <c r="Y2931" s="426"/>
      <c r="Z2931" s="427"/>
    </row>
    <row r="2932" spans="24:26" x14ac:dyDescent="0.25">
      <c r="X2932" s="426"/>
      <c r="Y2932" s="426"/>
      <c r="Z2932" s="427"/>
    </row>
    <row r="2933" spans="24:26" x14ac:dyDescent="0.25">
      <c r="X2933" s="426"/>
      <c r="Y2933" s="426"/>
      <c r="Z2933" s="427"/>
    </row>
    <row r="2934" spans="24:26" x14ac:dyDescent="0.25">
      <c r="X2934" s="426"/>
      <c r="Y2934" s="426"/>
      <c r="Z2934" s="427"/>
    </row>
    <row r="2935" spans="24:26" x14ac:dyDescent="0.25">
      <c r="X2935" s="426"/>
      <c r="Y2935" s="426"/>
      <c r="Z2935" s="427"/>
    </row>
    <row r="2936" spans="24:26" x14ac:dyDescent="0.25">
      <c r="X2936" s="426"/>
      <c r="Y2936" s="426"/>
      <c r="Z2936" s="427"/>
    </row>
    <row r="2937" spans="24:26" x14ac:dyDescent="0.25">
      <c r="X2937" s="426"/>
      <c r="Y2937" s="426"/>
      <c r="Z2937" s="427"/>
    </row>
    <row r="2938" spans="24:26" x14ac:dyDescent="0.25">
      <c r="X2938" s="426"/>
      <c r="Y2938" s="426"/>
      <c r="Z2938" s="427"/>
    </row>
    <row r="2939" spans="24:26" x14ac:dyDescent="0.25">
      <c r="X2939" s="426"/>
      <c r="Y2939" s="426"/>
      <c r="Z2939" s="427"/>
    </row>
    <row r="2940" spans="24:26" x14ac:dyDescent="0.25">
      <c r="X2940" s="426"/>
      <c r="Y2940" s="426"/>
      <c r="Z2940" s="427"/>
    </row>
    <row r="2941" spans="24:26" x14ac:dyDescent="0.25">
      <c r="X2941" s="426"/>
      <c r="Y2941" s="426"/>
      <c r="Z2941" s="427"/>
    </row>
    <row r="2942" spans="24:26" x14ac:dyDescent="0.25">
      <c r="X2942" s="426"/>
      <c r="Y2942" s="426"/>
      <c r="Z2942" s="427"/>
    </row>
    <row r="2943" spans="24:26" x14ac:dyDescent="0.25">
      <c r="X2943" s="426"/>
      <c r="Y2943" s="426"/>
      <c r="Z2943" s="427"/>
    </row>
    <row r="2944" spans="24:26" x14ac:dyDescent="0.25">
      <c r="X2944" s="426"/>
      <c r="Y2944" s="426"/>
      <c r="Z2944" s="427"/>
    </row>
    <row r="2945" spans="24:26" x14ac:dyDescent="0.25">
      <c r="X2945" s="426"/>
      <c r="Y2945" s="426"/>
      <c r="Z2945" s="427"/>
    </row>
    <row r="2946" spans="24:26" x14ac:dyDescent="0.25">
      <c r="X2946" s="426"/>
      <c r="Y2946" s="426"/>
      <c r="Z2946" s="427"/>
    </row>
    <row r="2947" spans="24:26" x14ac:dyDescent="0.25">
      <c r="X2947" s="426"/>
      <c r="Y2947" s="426"/>
      <c r="Z2947" s="427"/>
    </row>
    <row r="2948" spans="24:26" x14ac:dyDescent="0.25">
      <c r="X2948" s="426"/>
      <c r="Y2948" s="426"/>
      <c r="Z2948" s="427"/>
    </row>
    <row r="2949" spans="24:26" x14ac:dyDescent="0.25">
      <c r="X2949" s="426"/>
      <c r="Y2949" s="426"/>
      <c r="Z2949" s="427"/>
    </row>
    <row r="2950" spans="24:26" x14ac:dyDescent="0.25">
      <c r="X2950" s="426"/>
      <c r="Y2950" s="426"/>
      <c r="Z2950" s="427"/>
    </row>
    <row r="2951" spans="24:26" x14ac:dyDescent="0.25">
      <c r="X2951" s="426"/>
      <c r="Y2951" s="426"/>
      <c r="Z2951" s="427"/>
    </row>
    <row r="2952" spans="24:26" x14ac:dyDescent="0.25">
      <c r="X2952" s="426"/>
      <c r="Y2952" s="426"/>
      <c r="Z2952" s="427"/>
    </row>
    <row r="2953" spans="24:26" x14ac:dyDescent="0.25">
      <c r="X2953" s="426"/>
      <c r="Y2953" s="426"/>
      <c r="Z2953" s="427"/>
    </row>
    <row r="2954" spans="24:26" x14ac:dyDescent="0.25">
      <c r="X2954" s="426"/>
      <c r="Y2954" s="426"/>
      <c r="Z2954" s="427"/>
    </row>
    <row r="2955" spans="24:26" x14ac:dyDescent="0.25">
      <c r="X2955" s="426"/>
      <c r="Y2955" s="426"/>
      <c r="Z2955" s="427"/>
    </row>
    <row r="2956" spans="24:26" x14ac:dyDescent="0.25">
      <c r="X2956" s="426"/>
      <c r="Y2956" s="426"/>
      <c r="Z2956" s="427"/>
    </row>
    <row r="2957" spans="24:26" x14ac:dyDescent="0.25">
      <c r="X2957" s="426"/>
      <c r="Y2957" s="426"/>
      <c r="Z2957" s="427"/>
    </row>
    <row r="2958" spans="24:26" x14ac:dyDescent="0.25">
      <c r="X2958" s="426"/>
      <c r="Y2958" s="426"/>
      <c r="Z2958" s="427"/>
    </row>
    <row r="2959" spans="24:26" x14ac:dyDescent="0.25">
      <c r="X2959" s="426"/>
      <c r="Y2959" s="426"/>
      <c r="Z2959" s="427"/>
    </row>
    <row r="2960" spans="24:26" x14ac:dyDescent="0.25">
      <c r="X2960" s="426"/>
      <c r="Y2960" s="426"/>
      <c r="Z2960" s="427"/>
    </row>
    <row r="2961" spans="24:26" x14ac:dyDescent="0.25">
      <c r="X2961" s="426"/>
      <c r="Y2961" s="426"/>
      <c r="Z2961" s="427"/>
    </row>
    <row r="2962" spans="24:26" x14ac:dyDescent="0.25">
      <c r="X2962" s="426"/>
      <c r="Y2962" s="426"/>
      <c r="Z2962" s="427"/>
    </row>
    <row r="2963" spans="24:26" x14ac:dyDescent="0.25">
      <c r="X2963" s="426"/>
      <c r="Y2963" s="426"/>
      <c r="Z2963" s="427"/>
    </row>
    <row r="2964" spans="24:26" x14ac:dyDescent="0.25">
      <c r="X2964" s="426"/>
      <c r="Y2964" s="426"/>
      <c r="Z2964" s="427"/>
    </row>
    <row r="2965" spans="24:26" x14ac:dyDescent="0.25">
      <c r="X2965" s="426"/>
      <c r="Y2965" s="426"/>
      <c r="Z2965" s="427"/>
    </row>
    <row r="2966" spans="24:26" x14ac:dyDescent="0.25">
      <c r="X2966" s="426"/>
      <c r="Y2966" s="426"/>
      <c r="Z2966" s="427"/>
    </row>
    <row r="2967" spans="24:26" x14ac:dyDescent="0.25">
      <c r="X2967" s="426"/>
      <c r="Y2967" s="426"/>
      <c r="Z2967" s="427"/>
    </row>
    <row r="2968" spans="24:26" x14ac:dyDescent="0.25">
      <c r="X2968" s="426"/>
      <c r="Y2968" s="426"/>
      <c r="Z2968" s="427"/>
    </row>
    <row r="2969" spans="24:26" x14ac:dyDescent="0.25">
      <c r="X2969" s="426"/>
      <c r="Y2969" s="426"/>
      <c r="Z2969" s="427"/>
    </row>
    <row r="2970" spans="24:26" x14ac:dyDescent="0.25">
      <c r="X2970" s="426"/>
      <c r="Y2970" s="426"/>
      <c r="Z2970" s="427"/>
    </row>
    <row r="2971" spans="24:26" x14ac:dyDescent="0.25">
      <c r="X2971" s="426"/>
      <c r="Y2971" s="426"/>
      <c r="Z2971" s="427"/>
    </row>
    <row r="2972" spans="24:26" x14ac:dyDescent="0.25">
      <c r="X2972" s="426"/>
      <c r="Y2972" s="426"/>
      <c r="Z2972" s="427"/>
    </row>
    <row r="2973" spans="24:26" x14ac:dyDescent="0.25">
      <c r="X2973" s="426"/>
      <c r="Y2973" s="426"/>
      <c r="Z2973" s="427"/>
    </row>
    <row r="2974" spans="24:26" x14ac:dyDescent="0.25">
      <c r="X2974" s="426"/>
      <c r="Y2974" s="426"/>
      <c r="Z2974" s="427"/>
    </row>
    <row r="2975" spans="24:26" x14ac:dyDescent="0.25">
      <c r="X2975" s="426"/>
      <c r="Y2975" s="426"/>
      <c r="Z2975" s="427"/>
    </row>
    <row r="2976" spans="24:26" x14ac:dyDescent="0.25">
      <c r="X2976" s="426"/>
      <c r="Y2976" s="426"/>
      <c r="Z2976" s="427"/>
    </row>
    <row r="2977" spans="24:26" x14ac:dyDescent="0.25">
      <c r="X2977" s="426"/>
      <c r="Y2977" s="426"/>
      <c r="Z2977" s="427"/>
    </row>
    <row r="2978" spans="24:26" x14ac:dyDescent="0.25">
      <c r="X2978" s="426"/>
      <c r="Y2978" s="426"/>
      <c r="Z2978" s="427"/>
    </row>
    <row r="2979" spans="24:26" x14ac:dyDescent="0.25">
      <c r="X2979" s="426"/>
      <c r="Y2979" s="426"/>
      <c r="Z2979" s="427"/>
    </row>
    <row r="2980" spans="24:26" x14ac:dyDescent="0.25">
      <c r="X2980" s="426"/>
      <c r="Y2980" s="426"/>
      <c r="Z2980" s="427"/>
    </row>
    <row r="2981" spans="24:26" x14ac:dyDescent="0.25">
      <c r="X2981" s="426"/>
      <c r="Y2981" s="426"/>
      <c r="Z2981" s="427"/>
    </row>
    <row r="2982" spans="24:26" x14ac:dyDescent="0.25">
      <c r="X2982" s="426"/>
      <c r="Y2982" s="426"/>
      <c r="Z2982" s="427"/>
    </row>
    <row r="2983" spans="24:26" x14ac:dyDescent="0.25">
      <c r="X2983" s="426"/>
      <c r="Y2983" s="426"/>
      <c r="Z2983" s="427"/>
    </row>
    <row r="2984" spans="24:26" x14ac:dyDescent="0.25">
      <c r="X2984" s="426"/>
      <c r="Y2984" s="426"/>
      <c r="Z2984" s="427"/>
    </row>
    <row r="2985" spans="24:26" x14ac:dyDescent="0.25">
      <c r="X2985" s="426"/>
      <c r="Y2985" s="426"/>
      <c r="Z2985" s="427"/>
    </row>
    <row r="2986" spans="24:26" x14ac:dyDescent="0.25">
      <c r="X2986" s="426"/>
      <c r="Y2986" s="426"/>
      <c r="Z2986" s="427"/>
    </row>
    <row r="2987" spans="24:26" x14ac:dyDescent="0.25">
      <c r="X2987" s="426"/>
      <c r="Y2987" s="426"/>
      <c r="Z2987" s="427"/>
    </row>
    <row r="2988" spans="24:26" x14ac:dyDescent="0.25">
      <c r="X2988" s="426"/>
      <c r="Y2988" s="426"/>
      <c r="Z2988" s="427"/>
    </row>
    <row r="2989" spans="24:26" x14ac:dyDescent="0.25">
      <c r="X2989" s="426"/>
      <c r="Y2989" s="426"/>
      <c r="Z2989" s="427"/>
    </row>
    <row r="2990" spans="24:26" x14ac:dyDescent="0.25">
      <c r="X2990" s="426"/>
      <c r="Y2990" s="426"/>
      <c r="Z2990" s="427"/>
    </row>
    <row r="2991" spans="24:26" x14ac:dyDescent="0.25">
      <c r="X2991" s="426"/>
      <c r="Y2991" s="426"/>
      <c r="Z2991" s="427"/>
    </row>
    <row r="2992" spans="24:26" x14ac:dyDescent="0.25">
      <c r="X2992" s="426"/>
      <c r="Y2992" s="426"/>
      <c r="Z2992" s="427"/>
    </row>
    <row r="2993" spans="24:26" x14ac:dyDescent="0.25">
      <c r="X2993" s="426"/>
      <c r="Y2993" s="426"/>
      <c r="Z2993" s="427"/>
    </row>
    <row r="2994" spans="24:26" x14ac:dyDescent="0.25">
      <c r="X2994" s="426"/>
      <c r="Y2994" s="426"/>
      <c r="Z2994" s="427"/>
    </row>
    <row r="2995" spans="24:26" x14ac:dyDescent="0.25">
      <c r="X2995" s="426"/>
      <c r="Y2995" s="426"/>
      <c r="Z2995" s="427"/>
    </row>
    <row r="2996" spans="24:26" x14ac:dyDescent="0.25">
      <c r="X2996" s="426"/>
      <c r="Y2996" s="426"/>
      <c r="Z2996" s="427"/>
    </row>
    <row r="2997" spans="24:26" x14ac:dyDescent="0.25">
      <c r="X2997" s="426"/>
      <c r="Y2997" s="426"/>
      <c r="Z2997" s="427"/>
    </row>
    <row r="2998" spans="24:26" x14ac:dyDescent="0.25">
      <c r="X2998" s="426"/>
      <c r="Y2998" s="426"/>
      <c r="Z2998" s="427"/>
    </row>
    <row r="2999" spans="24:26" x14ac:dyDescent="0.25">
      <c r="X2999" s="426"/>
      <c r="Y2999" s="426"/>
      <c r="Z2999" s="427"/>
    </row>
    <row r="3000" spans="24:26" x14ac:dyDescent="0.25">
      <c r="X3000" s="426"/>
      <c r="Y3000" s="426"/>
      <c r="Z3000" s="427"/>
    </row>
    <row r="3001" spans="24:26" x14ac:dyDescent="0.25">
      <c r="X3001" s="426"/>
      <c r="Y3001" s="426"/>
      <c r="Z3001" s="427"/>
    </row>
    <row r="3002" spans="24:26" x14ac:dyDescent="0.25">
      <c r="X3002" s="426"/>
      <c r="Y3002" s="426"/>
      <c r="Z3002" s="427"/>
    </row>
    <row r="3003" spans="24:26" x14ac:dyDescent="0.25">
      <c r="X3003" s="426"/>
      <c r="Y3003" s="426"/>
      <c r="Z3003" s="427"/>
    </row>
    <row r="3004" spans="24:26" x14ac:dyDescent="0.25">
      <c r="X3004" s="426"/>
      <c r="Y3004" s="426"/>
      <c r="Z3004" s="427"/>
    </row>
    <row r="3005" spans="24:26" x14ac:dyDescent="0.25">
      <c r="X3005" s="426"/>
      <c r="Y3005" s="426"/>
      <c r="Z3005" s="427"/>
    </row>
    <row r="3006" spans="24:26" x14ac:dyDescent="0.25">
      <c r="X3006" s="426"/>
      <c r="Y3006" s="426"/>
      <c r="Z3006" s="427"/>
    </row>
    <row r="3007" spans="24:26" x14ac:dyDescent="0.25">
      <c r="X3007" s="426"/>
      <c r="Y3007" s="426"/>
      <c r="Z3007" s="427"/>
    </row>
    <row r="3008" spans="24:26" x14ac:dyDescent="0.25">
      <c r="X3008" s="426"/>
      <c r="Y3008" s="426"/>
      <c r="Z3008" s="427"/>
    </row>
    <row r="3009" spans="24:26" x14ac:dyDescent="0.25">
      <c r="X3009" s="426"/>
      <c r="Y3009" s="426"/>
      <c r="Z3009" s="427"/>
    </row>
    <row r="3010" spans="24:26" x14ac:dyDescent="0.25">
      <c r="X3010" s="426"/>
      <c r="Y3010" s="426"/>
      <c r="Z3010" s="427"/>
    </row>
    <row r="3011" spans="24:26" x14ac:dyDescent="0.25">
      <c r="X3011" s="426"/>
      <c r="Y3011" s="426"/>
      <c r="Z3011" s="427"/>
    </row>
    <row r="3012" spans="24:26" x14ac:dyDescent="0.25">
      <c r="X3012" s="426"/>
      <c r="Y3012" s="426"/>
      <c r="Z3012" s="427"/>
    </row>
    <row r="3013" spans="24:26" x14ac:dyDescent="0.25">
      <c r="X3013" s="426"/>
      <c r="Y3013" s="426"/>
      <c r="Z3013" s="427"/>
    </row>
    <row r="3014" spans="24:26" x14ac:dyDescent="0.25">
      <c r="X3014" s="426"/>
      <c r="Y3014" s="426"/>
      <c r="Z3014" s="427"/>
    </row>
    <row r="3015" spans="24:26" x14ac:dyDescent="0.25">
      <c r="X3015" s="426"/>
      <c r="Y3015" s="426"/>
      <c r="Z3015" s="427"/>
    </row>
    <row r="3016" spans="24:26" x14ac:dyDescent="0.25">
      <c r="X3016" s="426"/>
      <c r="Y3016" s="426"/>
      <c r="Z3016" s="427"/>
    </row>
    <row r="3017" spans="24:26" x14ac:dyDescent="0.25">
      <c r="X3017" s="426"/>
      <c r="Y3017" s="426"/>
      <c r="Z3017" s="427"/>
    </row>
    <row r="3018" spans="24:26" x14ac:dyDescent="0.25">
      <c r="X3018" s="426"/>
      <c r="Y3018" s="426"/>
      <c r="Z3018" s="427"/>
    </row>
    <row r="3019" spans="24:26" x14ac:dyDescent="0.25">
      <c r="X3019" s="426"/>
      <c r="Y3019" s="426"/>
      <c r="Z3019" s="427"/>
    </row>
    <row r="3020" spans="24:26" x14ac:dyDescent="0.25">
      <c r="X3020" s="426"/>
      <c r="Y3020" s="426"/>
      <c r="Z3020" s="427"/>
    </row>
    <row r="3021" spans="24:26" x14ac:dyDescent="0.25">
      <c r="X3021" s="426"/>
      <c r="Y3021" s="426"/>
      <c r="Z3021" s="427"/>
    </row>
    <row r="3022" spans="24:26" x14ac:dyDescent="0.25">
      <c r="X3022" s="426"/>
      <c r="Y3022" s="426"/>
      <c r="Z3022" s="427"/>
    </row>
    <row r="3023" spans="24:26" x14ac:dyDescent="0.25">
      <c r="X3023" s="426"/>
      <c r="Y3023" s="426"/>
      <c r="Z3023" s="427"/>
    </row>
    <row r="3024" spans="24:26" x14ac:dyDescent="0.25">
      <c r="X3024" s="426"/>
      <c r="Y3024" s="426"/>
      <c r="Z3024" s="427"/>
    </row>
    <row r="3025" spans="24:26" x14ac:dyDescent="0.25">
      <c r="X3025" s="426"/>
      <c r="Y3025" s="426"/>
      <c r="Z3025" s="427"/>
    </row>
    <row r="3026" spans="24:26" x14ac:dyDescent="0.25">
      <c r="X3026" s="426"/>
      <c r="Y3026" s="426"/>
      <c r="Z3026" s="427"/>
    </row>
    <row r="3027" spans="24:26" x14ac:dyDescent="0.25">
      <c r="X3027" s="426"/>
      <c r="Y3027" s="426"/>
      <c r="Z3027" s="427"/>
    </row>
    <row r="3028" spans="24:26" x14ac:dyDescent="0.25">
      <c r="X3028" s="426"/>
      <c r="Y3028" s="426"/>
      <c r="Z3028" s="427"/>
    </row>
    <row r="3029" spans="24:26" x14ac:dyDescent="0.25">
      <c r="X3029" s="426"/>
      <c r="Y3029" s="426"/>
      <c r="Z3029" s="427"/>
    </row>
    <row r="3030" spans="24:26" x14ac:dyDescent="0.25">
      <c r="X3030" s="426"/>
      <c r="Y3030" s="426"/>
      <c r="Z3030" s="427"/>
    </row>
    <row r="3031" spans="24:26" x14ac:dyDescent="0.25">
      <c r="X3031" s="426"/>
      <c r="Y3031" s="426"/>
      <c r="Z3031" s="427"/>
    </row>
    <row r="3032" spans="24:26" x14ac:dyDescent="0.25">
      <c r="X3032" s="426"/>
      <c r="Y3032" s="426"/>
      <c r="Z3032" s="427"/>
    </row>
    <row r="3033" spans="24:26" x14ac:dyDescent="0.25">
      <c r="X3033" s="426"/>
      <c r="Y3033" s="426"/>
      <c r="Z3033" s="427"/>
    </row>
    <row r="3034" spans="24:26" x14ac:dyDescent="0.25">
      <c r="X3034" s="426"/>
      <c r="Y3034" s="426"/>
      <c r="Z3034" s="427"/>
    </row>
    <row r="3035" spans="24:26" x14ac:dyDescent="0.25">
      <c r="X3035" s="426"/>
      <c r="Y3035" s="426"/>
      <c r="Z3035" s="427"/>
    </row>
    <row r="3036" spans="24:26" x14ac:dyDescent="0.25">
      <c r="X3036" s="426"/>
      <c r="Y3036" s="426"/>
      <c r="Z3036" s="427"/>
    </row>
    <row r="3037" spans="24:26" x14ac:dyDescent="0.25">
      <c r="X3037" s="426"/>
      <c r="Y3037" s="426"/>
      <c r="Z3037" s="427"/>
    </row>
    <row r="3038" spans="24:26" x14ac:dyDescent="0.25">
      <c r="X3038" s="426"/>
      <c r="Y3038" s="426"/>
      <c r="Z3038" s="427"/>
    </row>
    <row r="3039" spans="24:26" x14ac:dyDescent="0.25">
      <c r="X3039" s="426"/>
      <c r="Y3039" s="426"/>
      <c r="Z3039" s="427"/>
    </row>
    <row r="3040" spans="24:26" x14ac:dyDescent="0.25">
      <c r="X3040" s="426"/>
      <c r="Y3040" s="426"/>
      <c r="Z3040" s="427"/>
    </row>
    <row r="3041" spans="24:26" x14ac:dyDescent="0.25">
      <c r="X3041" s="426"/>
      <c r="Y3041" s="426"/>
      <c r="Z3041" s="427"/>
    </row>
    <row r="3042" spans="24:26" x14ac:dyDescent="0.25">
      <c r="X3042" s="426"/>
      <c r="Y3042" s="426"/>
      <c r="Z3042" s="427"/>
    </row>
    <row r="3043" spans="24:26" x14ac:dyDescent="0.25">
      <c r="X3043" s="426"/>
      <c r="Y3043" s="426"/>
      <c r="Z3043" s="427"/>
    </row>
    <row r="3044" spans="24:26" x14ac:dyDescent="0.25">
      <c r="X3044" s="426"/>
      <c r="Y3044" s="426"/>
      <c r="Z3044" s="427"/>
    </row>
    <row r="3045" spans="24:26" x14ac:dyDescent="0.25">
      <c r="X3045" s="426"/>
      <c r="Y3045" s="426"/>
      <c r="Z3045" s="427"/>
    </row>
    <row r="3046" spans="24:26" x14ac:dyDescent="0.25">
      <c r="X3046" s="426"/>
      <c r="Y3046" s="426"/>
      <c r="Z3046" s="427"/>
    </row>
    <row r="3047" spans="24:26" x14ac:dyDescent="0.25">
      <c r="X3047" s="426"/>
      <c r="Y3047" s="426"/>
      <c r="Z3047" s="427"/>
    </row>
    <row r="3048" spans="24:26" x14ac:dyDescent="0.25">
      <c r="X3048" s="426"/>
      <c r="Y3048" s="426"/>
      <c r="Z3048" s="427"/>
    </row>
    <row r="3049" spans="24:26" x14ac:dyDescent="0.25">
      <c r="X3049" s="426"/>
      <c r="Y3049" s="426"/>
      <c r="Z3049" s="427"/>
    </row>
    <row r="3050" spans="24:26" x14ac:dyDescent="0.25">
      <c r="X3050" s="426"/>
      <c r="Y3050" s="426"/>
      <c r="Z3050" s="427"/>
    </row>
    <row r="3051" spans="24:26" x14ac:dyDescent="0.25">
      <c r="X3051" s="426"/>
      <c r="Y3051" s="426"/>
      <c r="Z3051" s="427"/>
    </row>
    <row r="3052" spans="24:26" x14ac:dyDescent="0.25">
      <c r="X3052" s="426"/>
      <c r="Y3052" s="426"/>
      <c r="Z3052" s="427"/>
    </row>
    <row r="3053" spans="24:26" x14ac:dyDescent="0.25">
      <c r="X3053" s="426"/>
      <c r="Y3053" s="426"/>
      <c r="Z3053" s="427"/>
    </row>
    <row r="3054" spans="24:26" x14ac:dyDescent="0.25">
      <c r="X3054" s="426"/>
      <c r="Y3054" s="426"/>
      <c r="Z3054" s="427"/>
    </row>
    <row r="3055" spans="24:26" x14ac:dyDescent="0.25">
      <c r="X3055" s="426"/>
      <c r="Y3055" s="426"/>
      <c r="Z3055" s="427"/>
    </row>
    <row r="3056" spans="24:26" x14ac:dyDescent="0.25">
      <c r="X3056" s="426"/>
      <c r="Y3056" s="426"/>
      <c r="Z3056" s="427"/>
    </row>
    <row r="3057" spans="24:26" x14ac:dyDescent="0.25">
      <c r="X3057" s="426"/>
      <c r="Y3057" s="426"/>
      <c r="Z3057" s="427"/>
    </row>
    <row r="3058" spans="24:26" x14ac:dyDescent="0.25">
      <c r="X3058" s="426"/>
      <c r="Y3058" s="426"/>
      <c r="Z3058" s="427"/>
    </row>
    <row r="3059" spans="24:26" x14ac:dyDescent="0.25">
      <c r="X3059" s="426"/>
      <c r="Y3059" s="426"/>
      <c r="Z3059" s="427"/>
    </row>
    <row r="3060" spans="24:26" x14ac:dyDescent="0.25">
      <c r="X3060" s="426"/>
      <c r="Y3060" s="426"/>
      <c r="Z3060" s="427"/>
    </row>
    <row r="3061" spans="24:26" x14ac:dyDescent="0.25">
      <c r="X3061" s="426"/>
      <c r="Y3061" s="426"/>
      <c r="Z3061" s="427"/>
    </row>
    <row r="3062" spans="24:26" x14ac:dyDescent="0.25">
      <c r="X3062" s="426"/>
      <c r="Y3062" s="426"/>
      <c r="Z3062" s="427"/>
    </row>
    <row r="3063" spans="24:26" x14ac:dyDescent="0.25">
      <c r="X3063" s="426"/>
      <c r="Y3063" s="426"/>
      <c r="Z3063" s="427"/>
    </row>
    <row r="3064" spans="24:26" x14ac:dyDescent="0.25">
      <c r="X3064" s="426"/>
      <c r="Y3064" s="426"/>
      <c r="Z3064" s="427"/>
    </row>
    <row r="3065" spans="24:26" x14ac:dyDescent="0.25">
      <c r="X3065" s="426"/>
      <c r="Y3065" s="426"/>
      <c r="Z3065" s="427"/>
    </row>
    <row r="3066" spans="24:26" x14ac:dyDescent="0.25">
      <c r="X3066" s="426"/>
      <c r="Y3066" s="426"/>
      <c r="Z3066" s="427"/>
    </row>
    <row r="3067" spans="24:26" x14ac:dyDescent="0.25">
      <c r="X3067" s="426"/>
      <c r="Y3067" s="426"/>
      <c r="Z3067" s="427"/>
    </row>
    <row r="3068" spans="24:26" x14ac:dyDescent="0.25">
      <c r="X3068" s="426"/>
      <c r="Y3068" s="426"/>
      <c r="Z3068" s="427"/>
    </row>
    <row r="3069" spans="24:26" x14ac:dyDescent="0.25">
      <c r="X3069" s="426"/>
      <c r="Y3069" s="426"/>
      <c r="Z3069" s="427"/>
    </row>
    <row r="3070" spans="24:26" x14ac:dyDescent="0.25">
      <c r="X3070" s="426"/>
      <c r="Y3070" s="426"/>
      <c r="Z3070" s="427"/>
    </row>
    <row r="3071" spans="24:26" x14ac:dyDescent="0.25">
      <c r="X3071" s="426"/>
      <c r="Y3071" s="426"/>
      <c r="Z3071" s="427"/>
    </row>
    <row r="3072" spans="24:26" x14ac:dyDescent="0.25">
      <c r="X3072" s="426"/>
      <c r="Y3072" s="426"/>
      <c r="Z3072" s="427"/>
    </row>
    <row r="3073" spans="24:26" x14ac:dyDescent="0.25">
      <c r="X3073" s="426"/>
      <c r="Y3073" s="426"/>
      <c r="Z3073" s="427"/>
    </row>
    <row r="3074" spans="24:26" x14ac:dyDescent="0.25">
      <c r="X3074" s="426"/>
      <c r="Y3074" s="426"/>
      <c r="Z3074" s="427"/>
    </row>
    <row r="3075" spans="24:26" x14ac:dyDescent="0.25">
      <c r="X3075" s="426"/>
      <c r="Y3075" s="426"/>
      <c r="Z3075" s="427"/>
    </row>
    <row r="3076" spans="24:26" x14ac:dyDescent="0.25">
      <c r="X3076" s="426"/>
      <c r="Y3076" s="426"/>
      <c r="Z3076" s="427"/>
    </row>
    <row r="3077" spans="24:26" x14ac:dyDescent="0.25">
      <c r="X3077" s="426"/>
      <c r="Y3077" s="426"/>
      <c r="Z3077" s="427"/>
    </row>
    <row r="3078" spans="24:26" x14ac:dyDescent="0.25">
      <c r="X3078" s="426"/>
      <c r="Y3078" s="426"/>
      <c r="Z3078" s="427"/>
    </row>
    <row r="3079" spans="24:26" x14ac:dyDescent="0.25">
      <c r="X3079" s="426"/>
      <c r="Y3079" s="426"/>
      <c r="Z3079" s="427"/>
    </row>
    <row r="3080" spans="24:26" x14ac:dyDescent="0.25">
      <c r="X3080" s="426"/>
      <c r="Y3080" s="426"/>
      <c r="Z3080" s="427"/>
    </row>
    <row r="3081" spans="24:26" x14ac:dyDescent="0.25">
      <c r="X3081" s="426"/>
      <c r="Y3081" s="426"/>
      <c r="Z3081" s="427"/>
    </row>
    <row r="3082" spans="24:26" x14ac:dyDescent="0.25">
      <c r="X3082" s="426"/>
      <c r="Y3082" s="426"/>
      <c r="Z3082" s="427"/>
    </row>
    <row r="3083" spans="24:26" x14ac:dyDescent="0.25">
      <c r="X3083" s="426"/>
      <c r="Y3083" s="426"/>
      <c r="Z3083" s="427"/>
    </row>
    <row r="3084" spans="24:26" x14ac:dyDescent="0.25">
      <c r="X3084" s="426"/>
      <c r="Y3084" s="426"/>
      <c r="Z3084" s="427"/>
    </row>
    <row r="3085" spans="24:26" x14ac:dyDescent="0.25">
      <c r="X3085" s="426"/>
      <c r="Y3085" s="426"/>
      <c r="Z3085" s="427"/>
    </row>
    <row r="3086" spans="24:26" x14ac:dyDescent="0.25">
      <c r="X3086" s="426"/>
      <c r="Y3086" s="426"/>
      <c r="Z3086" s="427"/>
    </row>
    <row r="3087" spans="24:26" x14ac:dyDescent="0.25">
      <c r="X3087" s="426"/>
      <c r="Y3087" s="426"/>
      <c r="Z3087" s="427"/>
    </row>
    <row r="3088" spans="24:26" x14ac:dyDescent="0.25">
      <c r="X3088" s="426"/>
      <c r="Y3088" s="426"/>
      <c r="Z3088" s="427"/>
    </row>
    <row r="3089" spans="24:26" x14ac:dyDescent="0.25">
      <c r="X3089" s="426"/>
      <c r="Y3089" s="426"/>
      <c r="Z3089" s="427"/>
    </row>
    <row r="3090" spans="24:26" x14ac:dyDescent="0.25">
      <c r="X3090" s="426"/>
      <c r="Y3090" s="426"/>
      <c r="Z3090" s="427"/>
    </row>
    <row r="3091" spans="24:26" x14ac:dyDescent="0.25">
      <c r="X3091" s="426"/>
      <c r="Y3091" s="426"/>
      <c r="Z3091" s="427"/>
    </row>
    <row r="3092" spans="24:26" x14ac:dyDescent="0.25">
      <c r="X3092" s="426"/>
      <c r="Y3092" s="426"/>
      <c r="Z3092" s="427"/>
    </row>
    <row r="3093" spans="24:26" x14ac:dyDescent="0.25">
      <c r="X3093" s="426"/>
      <c r="Y3093" s="426"/>
      <c r="Z3093" s="427"/>
    </row>
    <row r="3094" spans="24:26" x14ac:dyDescent="0.25">
      <c r="X3094" s="426"/>
      <c r="Y3094" s="426"/>
      <c r="Z3094" s="427"/>
    </row>
    <row r="3095" spans="24:26" x14ac:dyDescent="0.25">
      <c r="X3095" s="426"/>
      <c r="Y3095" s="426"/>
      <c r="Z3095" s="427"/>
    </row>
    <row r="3096" spans="24:26" x14ac:dyDescent="0.25">
      <c r="X3096" s="426"/>
      <c r="Y3096" s="426"/>
      <c r="Z3096" s="427"/>
    </row>
    <row r="3097" spans="24:26" x14ac:dyDescent="0.25">
      <c r="X3097" s="426"/>
      <c r="Y3097" s="426"/>
      <c r="Z3097" s="427"/>
    </row>
    <row r="3098" spans="24:26" x14ac:dyDescent="0.25">
      <c r="X3098" s="426"/>
      <c r="Y3098" s="426"/>
      <c r="Z3098" s="427"/>
    </row>
    <row r="3099" spans="24:26" x14ac:dyDescent="0.25">
      <c r="X3099" s="426"/>
      <c r="Y3099" s="426"/>
      <c r="Z3099" s="427"/>
    </row>
    <row r="3100" spans="24:26" x14ac:dyDescent="0.25">
      <c r="X3100" s="426"/>
      <c r="Y3100" s="426"/>
      <c r="Z3100" s="427"/>
    </row>
    <row r="3101" spans="24:26" x14ac:dyDescent="0.25">
      <c r="X3101" s="426"/>
      <c r="Y3101" s="426"/>
      <c r="Z3101" s="427"/>
    </row>
    <row r="3102" spans="24:26" x14ac:dyDescent="0.25">
      <c r="X3102" s="426"/>
      <c r="Y3102" s="426"/>
      <c r="Z3102" s="427"/>
    </row>
    <row r="3103" spans="24:26" x14ac:dyDescent="0.25">
      <c r="X3103" s="426"/>
      <c r="Y3103" s="426"/>
      <c r="Z3103" s="427"/>
    </row>
    <row r="3104" spans="24:26" x14ac:dyDescent="0.25">
      <c r="X3104" s="426"/>
      <c r="Y3104" s="426"/>
      <c r="Z3104" s="427"/>
    </row>
    <row r="3105" spans="24:26" x14ac:dyDescent="0.25">
      <c r="X3105" s="426"/>
      <c r="Y3105" s="426"/>
      <c r="Z3105" s="427"/>
    </row>
    <row r="3106" spans="24:26" x14ac:dyDescent="0.25">
      <c r="X3106" s="426"/>
      <c r="Y3106" s="426"/>
      <c r="Z3106" s="427"/>
    </row>
    <row r="3107" spans="24:26" x14ac:dyDescent="0.25">
      <c r="X3107" s="426"/>
      <c r="Y3107" s="426"/>
      <c r="Z3107" s="427"/>
    </row>
    <row r="3108" spans="24:26" x14ac:dyDescent="0.25">
      <c r="X3108" s="426"/>
      <c r="Y3108" s="426"/>
      <c r="Z3108" s="427"/>
    </row>
    <row r="3109" spans="24:26" x14ac:dyDescent="0.25">
      <c r="X3109" s="426"/>
      <c r="Y3109" s="426"/>
      <c r="Z3109" s="427"/>
    </row>
    <row r="3110" spans="24:26" x14ac:dyDescent="0.25">
      <c r="X3110" s="426"/>
      <c r="Y3110" s="426"/>
      <c r="Z3110" s="427"/>
    </row>
    <row r="3111" spans="24:26" x14ac:dyDescent="0.25">
      <c r="X3111" s="426"/>
      <c r="Y3111" s="426"/>
      <c r="Z3111" s="427"/>
    </row>
    <row r="3112" spans="24:26" x14ac:dyDescent="0.25">
      <c r="X3112" s="426"/>
      <c r="Y3112" s="426"/>
      <c r="Z3112" s="427"/>
    </row>
    <row r="3113" spans="24:26" x14ac:dyDescent="0.25">
      <c r="X3113" s="426"/>
      <c r="Y3113" s="426"/>
      <c r="Z3113" s="427"/>
    </row>
    <row r="3114" spans="24:26" x14ac:dyDescent="0.25">
      <c r="X3114" s="426"/>
      <c r="Y3114" s="426"/>
      <c r="Z3114" s="427"/>
    </row>
    <row r="3115" spans="24:26" x14ac:dyDescent="0.25">
      <c r="X3115" s="426"/>
      <c r="Y3115" s="426"/>
      <c r="Z3115" s="427"/>
    </row>
    <row r="3116" spans="24:26" x14ac:dyDescent="0.25">
      <c r="X3116" s="426"/>
      <c r="Y3116" s="426"/>
      <c r="Z3116" s="427"/>
    </row>
    <row r="3117" spans="24:26" x14ac:dyDescent="0.25">
      <c r="X3117" s="426"/>
      <c r="Y3117" s="426"/>
      <c r="Z3117" s="427"/>
    </row>
    <row r="3118" spans="24:26" x14ac:dyDescent="0.25">
      <c r="X3118" s="426"/>
      <c r="Y3118" s="426"/>
      <c r="Z3118" s="427"/>
    </row>
    <row r="3119" spans="24:26" x14ac:dyDescent="0.25">
      <c r="X3119" s="426"/>
      <c r="Y3119" s="426"/>
      <c r="Z3119" s="427"/>
    </row>
    <row r="3120" spans="24:26" x14ac:dyDescent="0.25">
      <c r="X3120" s="426"/>
      <c r="Y3120" s="426"/>
      <c r="Z3120" s="427"/>
    </row>
    <row r="3121" spans="24:26" x14ac:dyDescent="0.25">
      <c r="X3121" s="426"/>
      <c r="Y3121" s="426"/>
      <c r="Z3121" s="427"/>
    </row>
    <row r="3122" spans="24:26" x14ac:dyDescent="0.25">
      <c r="X3122" s="426"/>
      <c r="Y3122" s="426"/>
      <c r="Z3122" s="427"/>
    </row>
    <row r="3123" spans="24:26" x14ac:dyDescent="0.25">
      <c r="X3123" s="426"/>
      <c r="Y3123" s="426"/>
      <c r="Z3123" s="427"/>
    </row>
    <row r="3124" spans="24:26" x14ac:dyDescent="0.25">
      <c r="X3124" s="426"/>
      <c r="Y3124" s="426"/>
      <c r="Z3124" s="427"/>
    </row>
    <row r="3125" spans="24:26" x14ac:dyDescent="0.25">
      <c r="X3125" s="426"/>
      <c r="Y3125" s="426"/>
      <c r="Z3125" s="427"/>
    </row>
    <row r="3126" spans="24:26" x14ac:dyDescent="0.25">
      <c r="X3126" s="426"/>
      <c r="Y3126" s="426"/>
      <c r="Z3126" s="427"/>
    </row>
    <row r="3127" spans="24:26" x14ac:dyDescent="0.25">
      <c r="X3127" s="426"/>
      <c r="Y3127" s="426"/>
      <c r="Z3127" s="427"/>
    </row>
    <row r="3128" spans="24:26" x14ac:dyDescent="0.25">
      <c r="X3128" s="426"/>
      <c r="Y3128" s="426"/>
      <c r="Z3128" s="427"/>
    </row>
    <row r="3129" spans="24:26" x14ac:dyDescent="0.25">
      <c r="X3129" s="426"/>
      <c r="Y3129" s="426"/>
      <c r="Z3129" s="427"/>
    </row>
    <row r="3130" spans="24:26" x14ac:dyDescent="0.25">
      <c r="X3130" s="426"/>
      <c r="Y3130" s="426"/>
      <c r="Z3130" s="427"/>
    </row>
    <row r="3131" spans="24:26" x14ac:dyDescent="0.25">
      <c r="X3131" s="426"/>
      <c r="Y3131" s="426"/>
      <c r="Z3131" s="427"/>
    </row>
    <row r="3132" spans="24:26" x14ac:dyDescent="0.25">
      <c r="X3132" s="426"/>
      <c r="Y3132" s="426"/>
      <c r="Z3132" s="427"/>
    </row>
    <row r="3133" spans="24:26" x14ac:dyDescent="0.25">
      <c r="X3133" s="426"/>
      <c r="Y3133" s="426"/>
      <c r="Z3133" s="427"/>
    </row>
    <row r="3134" spans="24:26" x14ac:dyDescent="0.25">
      <c r="X3134" s="426"/>
      <c r="Y3134" s="426"/>
      <c r="Z3134" s="427"/>
    </row>
    <row r="3135" spans="24:26" x14ac:dyDescent="0.25">
      <c r="X3135" s="426"/>
      <c r="Y3135" s="426"/>
      <c r="Z3135" s="427"/>
    </row>
    <row r="3136" spans="24:26" x14ac:dyDescent="0.25">
      <c r="X3136" s="426"/>
      <c r="Y3136" s="426"/>
      <c r="Z3136" s="427"/>
    </row>
    <row r="3137" spans="24:26" x14ac:dyDescent="0.25">
      <c r="X3137" s="426"/>
      <c r="Y3137" s="426"/>
      <c r="Z3137" s="427"/>
    </row>
    <row r="3138" spans="24:26" x14ac:dyDescent="0.25">
      <c r="X3138" s="426"/>
      <c r="Y3138" s="426"/>
      <c r="Z3138" s="427"/>
    </row>
    <row r="3139" spans="24:26" x14ac:dyDescent="0.25">
      <c r="X3139" s="426"/>
      <c r="Y3139" s="426"/>
      <c r="Z3139" s="427"/>
    </row>
    <row r="3140" spans="24:26" x14ac:dyDescent="0.25">
      <c r="X3140" s="426"/>
      <c r="Y3140" s="426"/>
      <c r="Z3140" s="427"/>
    </row>
    <row r="3141" spans="24:26" x14ac:dyDescent="0.25">
      <c r="X3141" s="426"/>
      <c r="Y3141" s="426"/>
      <c r="Z3141" s="427"/>
    </row>
    <row r="3142" spans="24:26" x14ac:dyDescent="0.25">
      <c r="X3142" s="426"/>
      <c r="Y3142" s="426"/>
      <c r="Z3142" s="427"/>
    </row>
    <row r="3143" spans="24:26" x14ac:dyDescent="0.25">
      <c r="X3143" s="426"/>
      <c r="Y3143" s="426"/>
      <c r="Z3143" s="427"/>
    </row>
    <row r="3144" spans="24:26" x14ac:dyDescent="0.25">
      <c r="X3144" s="426"/>
      <c r="Y3144" s="426"/>
      <c r="Z3144" s="427"/>
    </row>
    <row r="3145" spans="24:26" x14ac:dyDescent="0.25">
      <c r="X3145" s="426"/>
      <c r="Y3145" s="426"/>
      <c r="Z3145" s="427"/>
    </row>
    <row r="3146" spans="24:26" x14ac:dyDescent="0.25">
      <c r="X3146" s="426"/>
      <c r="Y3146" s="426"/>
      <c r="Z3146" s="427"/>
    </row>
    <row r="3147" spans="24:26" x14ac:dyDescent="0.25">
      <c r="X3147" s="426"/>
      <c r="Y3147" s="426"/>
      <c r="Z3147" s="427"/>
    </row>
    <row r="3148" spans="24:26" x14ac:dyDescent="0.25">
      <c r="X3148" s="426"/>
      <c r="Y3148" s="426"/>
      <c r="Z3148" s="427"/>
    </row>
    <row r="3149" spans="24:26" x14ac:dyDescent="0.25">
      <c r="X3149" s="426"/>
      <c r="Y3149" s="426"/>
      <c r="Z3149" s="427"/>
    </row>
    <row r="3150" spans="24:26" x14ac:dyDescent="0.25">
      <c r="X3150" s="426"/>
      <c r="Y3150" s="426"/>
      <c r="Z3150" s="427"/>
    </row>
    <row r="3151" spans="24:26" x14ac:dyDescent="0.25">
      <c r="X3151" s="426"/>
      <c r="Y3151" s="426"/>
      <c r="Z3151" s="427"/>
    </row>
    <row r="3152" spans="24:26" x14ac:dyDescent="0.25">
      <c r="X3152" s="426"/>
      <c r="Y3152" s="426"/>
      <c r="Z3152" s="427"/>
    </row>
    <row r="3153" spans="24:26" x14ac:dyDescent="0.25">
      <c r="X3153" s="426"/>
      <c r="Y3153" s="426"/>
      <c r="Z3153" s="427"/>
    </row>
    <row r="3154" spans="24:26" x14ac:dyDescent="0.25">
      <c r="X3154" s="426"/>
      <c r="Y3154" s="426"/>
      <c r="Z3154" s="427"/>
    </row>
    <row r="3155" spans="24:26" x14ac:dyDescent="0.25">
      <c r="X3155" s="426"/>
      <c r="Y3155" s="426"/>
      <c r="Z3155" s="427"/>
    </row>
    <row r="3156" spans="24:26" x14ac:dyDescent="0.25">
      <c r="X3156" s="426"/>
      <c r="Y3156" s="426"/>
      <c r="Z3156" s="427"/>
    </row>
    <row r="3157" spans="24:26" x14ac:dyDescent="0.25">
      <c r="X3157" s="426"/>
      <c r="Y3157" s="426"/>
      <c r="Z3157" s="427"/>
    </row>
    <row r="3158" spans="24:26" x14ac:dyDescent="0.25">
      <c r="X3158" s="426"/>
      <c r="Y3158" s="426"/>
      <c r="Z3158" s="427"/>
    </row>
    <row r="3159" spans="24:26" x14ac:dyDescent="0.25">
      <c r="X3159" s="426"/>
      <c r="Y3159" s="426"/>
      <c r="Z3159" s="427"/>
    </row>
    <row r="3160" spans="24:26" x14ac:dyDescent="0.25">
      <c r="X3160" s="426"/>
      <c r="Y3160" s="426"/>
      <c r="Z3160" s="427"/>
    </row>
    <row r="3161" spans="24:26" x14ac:dyDescent="0.25">
      <c r="X3161" s="426"/>
      <c r="Y3161" s="426"/>
      <c r="Z3161" s="427"/>
    </row>
    <row r="3162" spans="24:26" x14ac:dyDescent="0.25">
      <c r="X3162" s="426"/>
      <c r="Y3162" s="426"/>
      <c r="Z3162" s="427"/>
    </row>
    <row r="3163" spans="24:26" x14ac:dyDescent="0.25">
      <c r="X3163" s="426"/>
      <c r="Y3163" s="426"/>
      <c r="Z3163" s="427"/>
    </row>
    <row r="3164" spans="24:26" x14ac:dyDescent="0.25">
      <c r="X3164" s="426"/>
      <c r="Y3164" s="426"/>
      <c r="Z3164" s="427"/>
    </row>
    <row r="3165" spans="24:26" x14ac:dyDescent="0.25">
      <c r="X3165" s="426"/>
      <c r="Y3165" s="426"/>
      <c r="Z3165" s="427"/>
    </row>
    <row r="3166" spans="24:26" x14ac:dyDescent="0.25">
      <c r="X3166" s="426"/>
      <c r="Y3166" s="426"/>
      <c r="Z3166" s="427"/>
    </row>
    <row r="3167" spans="24:26" x14ac:dyDescent="0.25">
      <c r="X3167" s="426"/>
      <c r="Y3167" s="426"/>
      <c r="Z3167" s="427"/>
    </row>
    <row r="3168" spans="24:26" x14ac:dyDescent="0.25">
      <c r="X3168" s="426"/>
      <c r="Y3168" s="426"/>
      <c r="Z3168" s="427"/>
    </row>
    <row r="3169" spans="24:26" x14ac:dyDescent="0.25">
      <c r="X3169" s="426"/>
      <c r="Y3169" s="426"/>
      <c r="Z3169" s="427"/>
    </row>
    <row r="3170" spans="24:26" x14ac:dyDescent="0.25">
      <c r="X3170" s="426"/>
      <c r="Y3170" s="426"/>
      <c r="Z3170" s="427"/>
    </row>
    <row r="3171" spans="24:26" x14ac:dyDescent="0.25">
      <c r="X3171" s="426"/>
      <c r="Y3171" s="426"/>
      <c r="Z3171" s="427"/>
    </row>
    <row r="3172" spans="24:26" x14ac:dyDescent="0.25">
      <c r="X3172" s="426"/>
      <c r="Y3172" s="426"/>
      <c r="Z3172" s="427"/>
    </row>
    <row r="3173" spans="24:26" x14ac:dyDescent="0.25">
      <c r="X3173" s="426"/>
      <c r="Y3173" s="426"/>
      <c r="Z3173" s="427"/>
    </row>
    <row r="3174" spans="24:26" x14ac:dyDescent="0.25">
      <c r="X3174" s="426"/>
      <c r="Y3174" s="426"/>
      <c r="Z3174" s="427"/>
    </row>
    <row r="3175" spans="24:26" x14ac:dyDescent="0.25">
      <c r="X3175" s="426"/>
      <c r="Y3175" s="426"/>
      <c r="Z3175" s="427"/>
    </row>
    <row r="3176" spans="24:26" x14ac:dyDescent="0.25">
      <c r="X3176" s="426"/>
      <c r="Y3176" s="426"/>
      <c r="Z3176" s="427"/>
    </row>
    <row r="3177" spans="24:26" x14ac:dyDescent="0.25">
      <c r="X3177" s="426"/>
      <c r="Y3177" s="426"/>
      <c r="Z3177" s="427"/>
    </row>
    <row r="3178" spans="24:26" x14ac:dyDescent="0.25">
      <c r="X3178" s="426"/>
      <c r="Y3178" s="426"/>
      <c r="Z3178" s="427"/>
    </row>
    <row r="3179" spans="24:26" x14ac:dyDescent="0.25">
      <c r="X3179" s="426"/>
      <c r="Y3179" s="426"/>
      <c r="Z3179" s="427"/>
    </row>
    <row r="3180" spans="24:26" x14ac:dyDescent="0.25">
      <c r="X3180" s="426"/>
      <c r="Y3180" s="426"/>
      <c r="Z3180" s="427"/>
    </row>
    <row r="3181" spans="24:26" x14ac:dyDescent="0.25">
      <c r="X3181" s="426"/>
      <c r="Y3181" s="426"/>
      <c r="Z3181" s="427"/>
    </row>
    <row r="3182" spans="24:26" x14ac:dyDescent="0.25">
      <c r="X3182" s="426"/>
      <c r="Y3182" s="426"/>
      <c r="Z3182" s="427"/>
    </row>
    <row r="3183" spans="24:26" x14ac:dyDescent="0.25">
      <c r="X3183" s="426"/>
      <c r="Y3183" s="426"/>
      <c r="Z3183" s="427"/>
    </row>
    <row r="3184" spans="24:26" x14ac:dyDescent="0.25">
      <c r="X3184" s="426"/>
      <c r="Y3184" s="426"/>
      <c r="Z3184" s="427"/>
    </row>
    <row r="3185" spans="24:26" x14ac:dyDescent="0.25">
      <c r="X3185" s="426"/>
      <c r="Y3185" s="426"/>
      <c r="Z3185" s="427"/>
    </row>
    <row r="3186" spans="24:26" x14ac:dyDescent="0.25">
      <c r="X3186" s="426"/>
      <c r="Y3186" s="426"/>
      <c r="Z3186" s="427"/>
    </row>
    <row r="3187" spans="24:26" x14ac:dyDescent="0.25">
      <c r="X3187" s="426"/>
      <c r="Y3187" s="426"/>
      <c r="Z3187" s="427"/>
    </row>
    <row r="3188" spans="24:26" x14ac:dyDescent="0.25">
      <c r="X3188" s="426"/>
      <c r="Y3188" s="426"/>
      <c r="Z3188" s="427"/>
    </row>
    <row r="3189" spans="24:26" x14ac:dyDescent="0.25">
      <c r="X3189" s="426"/>
      <c r="Y3189" s="426"/>
      <c r="Z3189" s="427"/>
    </row>
    <row r="3190" spans="24:26" x14ac:dyDescent="0.25">
      <c r="X3190" s="426"/>
      <c r="Y3190" s="426"/>
      <c r="Z3190" s="427"/>
    </row>
    <row r="3191" spans="24:26" x14ac:dyDescent="0.25">
      <c r="X3191" s="426"/>
      <c r="Y3191" s="426"/>
      <c r="Z3191" s="427"/>
    </row>
    <row r="3192" spans="24:26" x14ac:dyDescent="0.25">
      <c r="X3192" s="426"/>
      <c r="Y3192" s="426"/>
      <c r="Z3192" s="427"/>
    </row>
    <row r="3193" spans="24:26" x14ac:dyDescent="0.25">
      <c r="X3193" s="426"/>
      <c r="Y3193" s="426"/>
      <c r="Z3193" s="427"/>
    </row>
    <row r="3194" spans="24:26" x14ac:dyDescent="0.25">
      <c r="X3194" s="426"/>
      <c r="Y3194" s="426"/>
      <c r="Z3194" s="427"/>
    </row>
    <row r="3195" spans="24:26" x14ac:dyDescent="0.25">
      <c r="X3195" s="426"/>
      <c r="Y3195" s="426"/>
      <c r="Z3195" s="427"/>
    </row>
    <row r="3196" spans="24:26" x14ac:dyDescent="0.25">
      <c r="X3196" s="426"/>
      <c r="Y3196" s="426"/>
      <c r="Z3196" s="427"/>
    </row>
    <row r="3197" spans="24:26" x14ac:dyDescent="0.25">
      <c r="X3197" s="426"/>
      <c r="Y3197" s="426"/>
      <c r="Z3197" s="427"/>
    </row>
    <row r="3198" spans="24:26" x14ac:dyDescent="0.25">
      <c r="X3198" s="426"/>
      <c r="Y3198" s="426"/>
      <c r="Z3198" s="427"/>
    </row>
    <row r="3199" spans="24:26" x14ac:dyDescent="0.25">
      <c r="X3199" s="426"/>
      <c r="Y3199" s="426"/>
      <c r="Z3199" s="427"/>
    </row>
    <row r="3200" spans="24:26" x14ac:dyDescent="0.25">
      <c r="X3200" s="426"/>
      <c r="Y3200" s="426"/>
      <c r="Z3200" s="427"/>
    </row>
    <row r="3201" spans="24:26" x14ac:dyDescent="0.25">
      <c r="X3201" s="426"/>
      <c r="Y3201" s="426"/>
      <c r="Z3201" s="427"/>
    </row>
    <row r="3202" spans="24:26" x14ac:dyDescent="0.25">
      <c r="X3202" s="426"/>
      <c r="Y3202" s="426"/>
      <c r="Z3202" s="427"/>
    </row>
    <row r="3203" spans="24:26" x14ac:dyDescent="0.25">
      <c r="X3203" s="426"/>
      <c r="Y3203" s="426"/>
      <c r="Z3203" s="427"/>
    </row>
    <row r="3204" spans="24:26" x14ac:dyDescent="0.25">
      <c r="X3204" s="426"/>
      <c r="Y3204" s="426"/>
      <c r="Z3204" s="427"/>
    </row>
    <row r="3205" spans="24:26" x14ac:dyDescent="0.25">
      <c r="X3205" s="426"/>
      <c r="Y3205" s="426"/>
      <c r="Z3205" s="427"/>
    </row>
    <row r="3206" spans="24:26" x14ac:dyDescent="0.25">
      <c r="X3206" s="426"/>
      <c r="Y3206" s="426"/>
      <c r="Z3206" s="427"/>
    </row>
    <row r="3207" spans="24:26" x14ac:dyDescent="0.25">
      <c r="X3207" s="426"/>
      <c r="Y3207" s="426"/>
      <c r="Z3207" s="427"/>
    </row>
    <row r="3208" spans="24:26" x14ac:dyDescent="0.25">
      <c r="X3208" s="426"/>
      <c r="Y3208" s="426"/>
      <c r="Z3208" s="427"/>
    </row>
    <row r="3209" spans="24:26" x14ac:dyDescent="0.25">
      <c r="X3209" s="426"/>
      <c r="Y3209" s="426"/>
      <c r="Z3209" s="427"/>
    </row>
    <row r="3210" spans="24:26" x14ac:dyDescent="0.25">
      <c r="X3210" s="426"/>
      <c r="Y3210" s="426"/>
      <c r="Z3210" s="427"/>
    </row>
    <row r="3211" spans="24:26" x14ac:dyDescent="0.25">
      <c r="X3211" s="426"/>
      <c r="Y3211" s="426"/>
      <c r="Z3211" s="427"/>
    </row>
    <row r="3212" spans="24:26" x14ac:dyDescent="0.25">
      <c r="X3212" s="426"/>
      <c r="Y3212" s="426"/>
      <c r="Z3212" s="427"/>
    </row>
    <row r="3213" spans="24:26" x14ac:dyDescent="0.25">
      <c r="X3213" s="426"/>
      <c r="Y3213" s="426"/>
      <c r="Z3213" s="427"/>
    </row>
    <row r="3214" spans="24:26" x14ac:dyDescent="0.25">
      <c r="X3214" s="426"/>
      <c r="Y3214" s="426"/>
      <c r="Z3214" s="427"/>
    </row>
    <row r="3215" spans="24:26" x14ac:dyDescent="0.25">
      <c r="X3215" s="426"/>
      <c r="Y3215" s="426"/>
      <c r="Z3215" s="427"/>
    </row>
    <row r="3216" spans="24:26" x14ac:dyDescent="0.25">
      <c r="X3216" s="426"/>
      <c r="Y3216" s="426"/>
      <c r="Z3216" s="427"/>
    </row>
    <row r="3217" spans="24:26" x14ac:dyDescent="0.25">
      <c r="X3217" s="426"/>
      <c r="Y3217" s="426"/>
      <c r="Z3217" s="427"/>
    </row>
    <row r="3218" spans="24:26" x14ac:dyDescent="0.25">
      <c r="X3218" s="426"/>
      <c r="Y3218" s="426"/>
      <c r="Z3218" s="427"/>
    </row>
    <row r="3219" spans="24:26" x14ac:dyDescent="0.25">
      <c r="X3219" s="426"/>
      <c r="Y3219" s="426"/>
      <c r="Z3219" s="427"/>
    </row>
    <row r="3220" spans="24:26" x14ac:dyDescent="0.25">
      <c r="X3220" s="426"/>
      <c r="Y3220" s="426"/>
      <c r="Z3220" s="427"/>
    </row>
    <row r="3221" spans="24:26" x14ac:dyDescent="0.25">
      <c r="X3221" s="426"/>
      <c r="Y3221" s="426"/>
      <c r="Z3221" s="427"/>
    </row>
    <row r="3222" spans="24:26" x14ac:dyDescent="0.25">
      <c r="X3222" s="426"/>
      <c r="Y3222" s="426"/>
      <c r="Z3222" s="427"/>
    </row>
    <row r="3223" spans="24:26" x14ac:dyDescent="0.25">
      <c r="X3223" s="426"/>
      <c r="Y3223" s="426"/>
      <c r="Z3223" s="427"/>
    </row>
    <row r="3224" spans="24:26" x14ac:dyDescent="0.25">
      <c r="X3224" s="426"/>
      <c r="Y3224" s="426"/>
      <c r="Z3224" s="427"/>
    </row>
    <row r="3225" spans="24:26" x14ac:dyDescent="0.25">
      <c r="X3225" s="426"/>
      <c r="Y3225" s="426"/>
      <c r="Z3225" s="427"/>
    </row>
    <row r="3226" spans="24:26" x14ac:dyDescent="0.25">
      <c r="X3226" s="426"/>
      <c r="Y3226" s="426"/>
      <c r="Z3226" s="427"/>
    </row>
    <row r="3227" spans="24:26" x14ac:dyDescent="0.25">
      <c r="X3227" s="426"/>
      <c r="Y3227" s="426"/>
      <c r="Z3227" s="427"/>
    </row>
    <row r="3228" spans="24:26" x14ac:dyDescent="0.25">
      <c r="X3228" s="426"/>
      <c r="Y3228" s="426"/>
      <c r="Z3228" s="427"/>
    </row>
    <row r="3229" spans="24:26" x14ac:dyDescent="0.25">
      <c r="X3229" s="426"/>
      <c r="Y3229" s="426"/>
      <c r="Z3229" s="427"/>
    </row>
    <row r="3230" spans="24:26" x14ac:dyDescent="0.25">
      <c r="X3230" s="426"/>
      <c r="Y3230" s="426"/>
      <c r="Z3230" s="427"/>
    </row>
    <row r="3231" spans="24:26" x14ac:dyDescent="0.25">
      <c r="X3231" s="426"/>
      <c r="Y3231" s="426"/>
      <c r="Z3231" s="427"/>
    </row>
    <row r="3232" spans="24:26" x14ac:dyDescent="0.25">
      <c r="X3232" s="426"/>
      <c r="Y3232" s="426"/>
      <c r="Z3232" s="427"/>
    </row>
    <row r="3233" spans="24:26" x14ac:dyDescent="0.25">
      <c r="X3233" s="426"/>
      <c r="Y3233" s="426"/>
      <c r="Z3233" s="427"/>
    </row>
    <row r="3234" spans="24:26" x14ac:dyDescent="0.25">
      <c r="X3234" s="426"/>
      <c r="Y3234" s="426"/>
      <c r="Z3234" s="427"/>
    </row>
    <row r="3235" spans="24:26" x14ac:dyDescent="0.25">
      <c r="X3235" s="426"/>
      <c r="Y3235" s="426"/>
      <c r="Z3235" s="427"/>
    </row>
    <row r="3236" spans="24:26" x14ac:dyDescent="0.25">
      <c r="X3236" s="426"/>
      <c r="Y3236" s="426"/>
      <c r="Z3236" s="427"/>
    </row>
    <row r="3237" spans="24:26" x14ac:dyDescent="0.25">
      <c r="X3237" s="426"/>
      <c r="Y3237" s="426"/>
      <c r="Z3237" s="427"/>
    </row>
    <row r="3238" spans="24:26" x14ac:dyDescent="0.25">
      <c r="X3238" s="426"/>
      <c r="Y3238" s="426"/>
      <c r="Z3238" s="427"/>
    </row>
    <row r="3239" spans="24:26" x14ac:dyDescent="0.25">
      <c r="X3239" s="426"/>
      <c r="Y3239" s="426"/>
      <c r="Z3239" s="427"/>
    </row>
    <row r="3240" spans="24:26" x14ac:dyDescent="0.25">
      <c r="X3240" s="426"/>
      <c r="Y3240" s="426"/>
      <c r="Z3240" s="427"/>
    </row>
    <row r="3241" spans="24:26" x14ac:dyDescent="0.25">
      <c r="X3241" s="426"/>
      <c r="Y3241" s="426"/>
      <c r="Z3241" s="427"/>
    </row>
    <row r="3242" spans="24:26" x14ac:dyDescent="0.25">
      <c r="X3242" s="426"/>
      <c r="Y3242" s="426"/>
      <c r="Z3242" s="427"/>
    </row>
    <row r="3243" spans="24:26" x14ac:dyDescent="0.25">
      <c r="X3243" s="426"/>
      <c r="Y3243" s="426"/>
      <c r="Z3243" s="427"/>
    </row>
    <row r="3244" spans="24:26" x14ac:dyDescent="0.25">
      <c r="X3244" s="426"/>
      <c r="Y3244" s="426"/>
      <c r="Z3244" s="427"/>
    </row>
    <row r="3245" spans="24:26" x14ac:dyDescent="0.25">
      <c r="X3245" s="426"/>
      <c r="Y3245" s="426"/>
      <c r="Z3245" s="427"/>
    </row>
    <row r="3246" spans="24:26" x14ac:dyDescent="0.25">
      <c r="X3246" s="426"/>
      <c r="Y3246" s="426"/>
      <c r="Z3246" s="427"/>
    </row>
    <row r="3247" spans="24:26" x14ac:dyDescent="0.25">
      <c r="X3247" s="426"/>
      <c r="Y3247" s="426"/>
      <c r="Z3247" s="427"/>
    </row>
    <row r="3248" spans="24:26" x14ac:dyDescent="0.25">
      <c r="X3248" s="426"/>
      <c r="Y3248" s="426"/>
      <c r="Z3248" s="427"/>
    </row>
    <row r="3249" spans="24:26" x14ac:dyDescent="0.25">
      <c r="X3249" s="426"/>
      <c r="Y3249" s="426"/>
      <c r="Z3249" s="427"/>
    </row>
    <row r="3250" spans="24:26" x14ac:dyDescent="0.25">
      <c r="X3250" s="426"/>
      <c r="Y3250" s="426"/>
      <c r="Z3250" s="427"/>
    </row>
    <row r="3251" spans="24:26" x14ac:dyDescent="0.25">
      <c r="X3251" s="426"/>
      <c r="Y3251" s="426"/>
      <c r="Z3251" s="427"/>
    </row>
    <row r="3252" spans="24:26" x14ac:dyDescent="0.25">
      <c r="X3252" s="426"/>
      <c r="Y3252" s="426"/>
      <c r="Z3252" s="427"/>
    </row>
    <row r="3253" spans="24:26" x14ac:dyDescent="0.25">
      <c r="X3253" s="426"/>
      <c r="Y3253" s="426"/>
      <c r="Z3253" s="427"/>
    </row>
    <row r="3254" spans="24:26" x14ac:dyDescent="0.25">
      <c r="X3254" s="426"/>
      <c r="Y3254" s="426"/>
      <c r="Z3254" s="427"/>
    </row>
    <row r="3255" spans="24:26" x14ac:dyDescent="0.25">
      <c r="X3255" s="426"/>
      <c r="Y3255" s="426"/>
      <c r="Z3255" s="427"/>
    </row>
    <row r="3256" spans="24:26" x14ac:dyDescent="0.25">
      <c r="X3256" s="426"/>
      <c r="Y3256" s="426"/>
      <c r="Z3256" s="427"/>
    </row>
    <row r="3257" spans="24:26" x14ac:dyDescent="0.25">
      <c r="X3257" s="426"/>
      <c r="Y3257" s="426"/>
      <c r="Z3257" s="427"/>
    </row>
    <row r="3258" spans="24:26" x14ac:dyDescent="0.25">
      <c r="X3258" s="426"/>
      <c r="Y3258" s="426"/>
      <c r="Z3258" s="427"/>
    </row>
    <row r="3259" spans="24:26" x14ac:dyDescent="0.25">
      <c r="X3259" s="426"/>
      <c r="Y3259" s="426"/>
      <c r="Z3259" s="427"/>
    </row>
    <row r="3260" spans="24:26" x14ac:dyDescent="0.25">
      <c r="X3260" s="426"/>
      <c r="Y3260" s="426"/>
      <c r="Z3260" s="427"/>
    </row>
    <row r="3261" spans="24:26" x14ac:dyDescent="0.25">
      <c r="X3261" s="426"/>
      <c r="Y3261" s="426"/>
      <c r="Z3261" s="427"/>
    </row>
    <row r="3262" spans="24:26" x14ac:dyDescent="0.25">
      <c r="X3262" s="426"/>
      <c r="Y3262" s="426"/>
      <c r="Z3262" s="427"/>
    </row>
    <row r="3263" spans="24:26" x14ac:dyDescent="0.25">
      <c r="X3263" s="426"/>
      <c r="Y3263" s="426"/>
      <c r="Z3263" s="427"/>
    </row>
    <row r="3264" spans="24:26" x14ac:dyDescent="0.25">
      <c r="X3264" s="426"/>
      <c r="Y3264" s="426"/>
      <c r="Z3264" s="427"/>
    </row>
    <row r="3265" spans="24:26" x14ac:dyDescent="0.25">
      <c r="X3265" s="426"/>
      <c r="Y3265" s="426"/>
      <c r="Z3265" s="427"/>
    </row>
    <row r="3266" spans="24:26" x14ac:dyDescent="0.25">
      <c r="X3266" s="426"/>
      <c r="Y3266" s="426"/>
      <c r="Z3266" s="427"/>
    </row>
    <row r="3267" spans="24:26" x14ac:dyDescent="0.25">
      <c r="X3267" s="426"/>
      <c r="Y3267" s="426"/>
      <c r="Z3267" s="427"/>
    </row>
    <row r="3268" spans="24:26" x14ac:dyDescent="0.25">
      <c r="X3268" s="426"/>
      <c r="Y3268" s="426"/>
      <c r="Z3268" s="427"/>
    </row>
    <row r="3269" spans="24:26" x14ac:dyDescent="0.25">
      <c r="X3269" s="426"/>
      <c r="Y3269" s="426"/>
      <c r="Z3269" s="427"/>
    </row>
    <row r="3270" spans="24:26" x14ac:dyDescent="0.25">
      <c r="X3270" s="426"/>
      <c r="Y3270" s="426"/>
      <c r="Z3270" s="427"/>
    </row>
    <row r="3271" spans="24:26" x14ac:dyDescent="0.25">
      <c r="X3271" s="426"/>
      <c r="Y3271" s="426"/>
      <c r="Z3271" s="427"/>
    </row>
    <row r="3272" spans="24:26" x14ac:dyDescent="0.25">
      <c r="X3272" s="426"/>
      <c r="Y3272" s="426"/>
      <c r="Z3272" s="427"/>
    </row>
    <row r="3273" spans="24:26" x14ac:dyDescent="0.25">
      <c r="X3273" s="426"/>
      <c r="Y3273" s="426"/>
      <c r="Z3273" s="427"/>
    </row>
    <row r="3274" spans="24:26" x14ac:dyDescent="0.25">
      <c r="X3274" s="426"/>
      <c r="Y3274" s="426"/>
      <c r="Z3274" s="427"/>
    </row>
    <row r="3275" spans="24:26" x14ac:dyDescent="0.25">
      <c r="X3275" s="426"/>
      <c r="Y3275" s="426"/>
      <c r="Z3275" s="427"/>
    </row>
    <row r="3276" spans="24:26" x14ac:dyDescent="0.25">
      <c r="X3276" s="426"/>
      <c r="Y3276" s="426"/>
      <c r="Z3276" s="427"/>
    </row>
    <row r="3277" spans="24:26" x14ac:dyDescent="0.25">
      <c r="X3277" s="426"/>
      <c r="Y3277" s="426"/>
      <c r="Z3277" s="427"/>
    </row>
    <row r="3278" spans="24:26" x14ac:dyDescent="0.25">
      <c r="X3278" s="426"/>
      <c r="Y3278" s="426"/>
      <c r="Z3278" s="427"/>
    </row>
    <row r="3279" spans="24:26" x14ac:dyDescent="0.25">
      <c r="X3279" s="426"/>
      <c r="Y3279" s="426"/>
      <c r="Z3279" s="427"/>
    </row>
    <row r="3280" spans="24:26" x14ac:dyDescent="0.25">
      <c r="X3280" s="426"/>
      <c r="Y3280" s="426"/>
      <c r="Z3280" s="427"/>
    </row>
    <row r="3281" spans="24:26" x14ac:dyDescent="0.25">
      <c r="X3281" s="426"/>
      <c r="Y3281" s="426"/>
      <c r="Z3281" s="427"/>
    </row>
    <row r="3282" spans="24:26" x14ac:dyDescent="0.25">
      <c r="X3282" s="426"/>
      <c r="Y3282" s="426"/>
      <c r="Z3282" s="427"/>
    </row>
    <row r="3283" spans="24:26" x14ac:dyDescent="0.25">
      <c r="X3283" s="426"/>
      <c r="Y3283" s="426"/>
      <c r="Z3283" s="427"/>
    </row>
    <row r="3284" spans="24:26" x14ac:dyDescent="0.25">
      <c r="X3284" s="426"/>
      <c r="Y3284" s="426"/>
      <c r="Z3284" s="427"/>
    </row>
    <row r="3285" spans="24:26" x14ac:dyDescent="0.25">
      <c r="X3285" s="426"/>
      <c r="Y3285" s="426"/>
      <c r="Z3285" s="427"/>
    </row>
    <row r="3286" spans="24:26" x14ac:dyDescent="0.25">
      <c r="X3286" s="426"/>
      <c r="Y3286" s="426"/>
      <c r="Z3286" s="427"/>
    </row>
    <row r="3287" spans="24:26" x14ac:dyDescent="0.25">
      <c r="X3287" s="426"/>
      <c r="Y3287" s="426"/>
      <c r="Z3287" s="427"/>
    </row>
    <row r="3288" spans="24:26" x14ac:dyDescent="0.25">
      <c r="X3288" s="426"/>
      <c r="Y3288" s="426"/>
      <c r="Z3288" s="427"/>
    </row>
    <row r="3289" spans="24:26" x14ac:dyDescent="0.25">
      <c r="X3289" s="426"/>
      <c r="Y3289" s="426"/>
      <c r="Z3289" s="427"/>
    </row>
    <row r="3290" spans="24:26" x14ac:dyDescent="0.25">
      <c r="X3290" s="426"/>
      <c r="Y3290" s="426"/>
      <c r="Z3290" s="427"/>
    </row>
    <row r="3291" spans="24:26" x14ac:dyDescent="0.25">
      <c r="X3291" s="426"/>
      <c r="Y3291" s="426"/>
      <c r="Z3291" s="427"/>
    </row>
    <row r="3292" spans="24:26" x14ac:dyDescent="0.25">
      <c r="X3292" s="426"/>
      <c r="Y3292" s="426"/>
      <c r="Z3292" s="427"/>
    </row>
    <row r="3293" spans="24:26" x14ac:dyDescent="0.25">
      <c r="X3293" s="426"/>
      <c r="Y3293" s="426"/>
      <c r="Z3293" s="427"/>
    </row>
    <row r="3294" spans="24:26" x14ac:dyDescent="0.25">
      <c r="X3294" s="426"/>
      <c r="Y3294" s="426"/>
      <c r="Z3294" s="427"/>
    </row>
    <row r="3295" spans="24:26" x14ac:dyDescent="0.25">
      <c r="X3295" s="426"/>
      <c r="Y3295" s="426"/>
      <c r="Z3295" s="427"/>
    </row>
    <row r="3296" spans="24:26" x14ac:dyDescent="0.25">
      <c r="X3296" s="426"/>
      <c r="Y3296" s="426"/>
      <c r="Z3296" s="427"/>
    </row>
    <row r="3297" spans="24:26" x14ac:dyDescent="0.25">
      <c r="X3297" s="426"/>
      <c r="Y3297" s="426"/>
      <c r="Z3297" s="427"/>
    </row>
    <row r="3298" spans="24:26" x14ac:dyDescent="0.25">
      <c r="X3298" s="426"/>
      <c r="Y3298" s="426"/>
      <c r="Z3298" s="427"/>
    </row>
    <row r="3299" spans="24:26" x14ac:dyDescent="0.25">
      <c r="X3299" s="426"/>
      <c r="Y3299" s="426"/>
      <c r="Z3299" s="427"/>
    </row>
    <row r="3300" spans="24:26" x14ac:dyDescent="0.25">
      <c r="X3300" s="426"/>
      <c r="Y3300" s="426"/>
      <c r="Z3300" s="427"/>
    </row>
    <row r="3301" spans="24:26" x14ac:dyDescent="0.25">
      <c r="X3301" s="426"/>
      <c r="Y3301" s="426"/>
      <c r="Z3301" s="427"/>
    </row>
    <row r="3302" spans="24:26" x14ac:dyDescent="0.25">
      <c r="X3302" s="426"/>
      <c r="Y3302" s="426"/>
      <c r="Z3302" s="427"/>
    </row>
    <row r="3303" spans="24:26" x14ac:dyDescent="0.25">
      <c r="X3303" s="426"/>
      <c r="Y3303" s="426"/>
      <c r="Z3303" s="427"/>
    </row>
    <row r="3304" spans="24:26" x14ac:dyDescent="0.25">
      <c r="X3304" s="426"/>
      <c r="Y3304" s="426"/>
      <c r="Z3304" s="427"/>
    </row>
    <row r="3305" spans="24:26" x14ac:dyDescent="0.25">
      <c r="X3305" s="426"/>
      <c r="Y3305" s="426"/>
      <c r="Z3305" s="427"/>
    </row>
    <row r="3306" spans="24:26" x14ac:dyDescent="0.25">
      <c r="X3306" s="426"/>
      <c r="Y3306" s="426"/>
      <c r="Z3306" s="427"/>
    </row>
    <row r="3307" spans="24:26" x14ac:dyDescent="0.25">
      <c r="X3307" s="426"/>
      <c r="Y3307" s="426"/>
      <c r="Z3307" s="427"/>
    </row>
    <row r="3308" spans="24:26" x14ac:dyDescent="0.25">
      <c r="X3308" s="426"/>
      <c r="Y3308" s="426"/>
      <c r="Z3308" s="427"/>
    </row>
    <row r="3309" spans="24:26" x14ac:dyDescent="0.25">
      <c r="X3309" s="426"/>
      <c r="Y3309" s="426"/>
      <c r="Z3309" s="427"/>
    </row>
    <row r="3310" spans="24:26" x14ac:dyDescent="0.25">
      <c r="X3310" s="426"/>
      <c r="Y3310" s="426"/>
      <c r="Z3310" s="427"/>
    </row>
    <row r="3311" spans="24:26" x14ac:dyDescent="0.25">
      <c r="X3311" s="426"/>
      <c r="Y3311" s="426"/>
      <c r="Z3311" s="427"/>
    </row>
    <row r="3312" spans="24:26" x14ac:dyDescent="0.25">
      <c r="X3312" s="426"/>
      <c r="Y3312" s="426"/>
      <c r="Z3312" s="427"/>
    </row>
    <row r="3313" spans="24:26" x14ac:dyDescent="0.25">
      <c r="X3313" s="426"/>
      <c r="Y3313" s="426"/>
      <c r="Z3313" s="427"/>
    </row>
    <row r="3314" spans="24:26" x14ac:dyDescent="0.25">
      <c r="X3314" s="426"/>
      <c r="Y3314" s="426"/>
      <c r="Z3314" s="427"/>
    </row>
    <row r="3315" spans="24:26" x14ac:dyDescent="0.25">
      <c r="X3315" s="426"/>
      <c r="Y3315" s="426"/>
      <c r="Z3315" s="427"/>
    </row>
    <row r="3316" spans="24:26" x14ac:dyDescent="0.25">
      <c r="X3316" s="426"/>
      <c r="Y3316" s="426"/>
      <c r="Z3316" s="427"/>
    </row>
    <row r="3317" spans="24:26" x14ac:dyDescent="0.25">
      <c r="X3317" s="426"/>
      <c r="Y3317" s="426"/>
      <c r="Z3317" s="427"/>
    </row>
    <row r="3318" spans="24:26" x14ac:dyDescent="0.25">
      <c r="X3318" s="426"/>
      <c r="Y3318" s="426"/>
      <c r="Z3318" s="427"/>
    </row>
    <row r="3319" spans="24:26" x14ac:dyDescent="0.25">
      <c r="X3319" s="426"/>
      <c r="Y3319" s="426"/>
      <c r="Z3319" s="427"/>
    </row>
    <row r="3320" spans="24:26" x14ac:dyDescent="0.25">
      <c r="X3320" s="426"/>
      <c r="Y3320" s="426"/>
      <c r="Z3320" s="427"/>
    </row>
    <row r="3321" spans="24:26" x14ac:dyDescent="0.25">
      <c r="X3321" s="426"/>
      <c r="Y3321" s="426"/>
      <c r="Z3321" s="427"/>
    </row>
    <row r="3322" spans="24:26" x14ac:dyDescent="0.25">
      <c r="X3322" s="426"/>
      <c r="Y3322" s="426"/>
      <c r="Z3322" s="427"/>
    </row>
    <row r="3323" spans="24:26" x14ac:dyDescent="0.25">
      <c r="X3323" s="426"/>
      <c r="Y3323" s="426"/>
      <c r="Z3323" s="427"/>
    </row>
    <row r="3324" spans="24:26" x14ac:dyDescent="0.25">
      <c r="X3324" s="426"/>
      <c r="Y3324" s="426"/>
      <c r="Z3324" s="427"/>
    </row>
    <row r="3325" spans="24:26" x14ac:dyDescent="0.25">
      <c r="X3325" s="426"/>
      <c r="Y3325" s="426"/>
      <c r="Z3325" s="427"/>
    </row>
    <row r="3326" spans="24:26" x14ac:dyDescent="0.25">
      <c r="X3326" s="426"/>
      <c r="Y3326" s="426"/>
      <c r="Z3326" s="427"/>
    </row>
    <row r="3327" spans="24:26" x14ac:dyDescent="0.25">
      <c r="X3327" s="426"/>
      <c r="Y3327" s="426"/>
      <c r="Z3327" s="427"/>
    </row>
    <row r="3328" spans="24:26" x14ac:dyDescent="0.25">
      <c r="X3328" s="426"/>
      <c r="Y3328" s="426"/>
      <c r="Z3328" s="427"/>
    </row>
    <row r="3329" spans="24:26" x14ac:dyDescent="0.25">
      <c r="X3329" s="426"/>
      <c r="Y3329" s="426"/>
      <c r="Z3329" s="427"/>
    </row>
    <row r="3330" spans="24:26" x14ac:dyDescent="0.25">
      <c r="X3330" s="426"/>
      <c r="Y3330" s="426"/>
      <c r="Z3330" s="427"/>
    </row>
    <row r="3331" spans="24:26" x14ac:dyDescent="0.25">
      <c r="X3331" s="426"/>
      <c r="Y3331" s="426"/>
      <c r="Z3331" s="427"/>
    </row>
    <row r="3332" spans="24:26" x14ac:dyDescent="0.25">
      <c r="X3332" s="426"/>
      <c r="Y3332" s="426"/>
      <c r="Z3332" s="427"/>
    </row>
    <row r="3333" spans="24:26" x14ac:dyDescent="0.25">
      <c r="X3333" s="426"/>
      <c r="Y3333" s="426"/>
      <c r="Z3333" s="427"/>
    </row>
    <row r="3334" spans="24:26" x14ac:dyDescent="0.25">
      <c r="X3334" s="426"/>
      <c r="Y3334" s="426"/>
      <c r="Z3334" s="427"/>
    </row>
    <row r="3335" spans="24:26" x14ac:dyDescent="0.25">
      <c r="X3335" s="426"/>
      <c r="Y3335" s="426"/>
      <c r="Z3335" s="427"/>
    </row>
    <row r="3336" spans="24:26" x14ac:dyDescent="0.25">
      <c r="X3336" s="426"/>
      <c r="Y3336" s="426"/>
      <c r="Z3336" s="427"/>
    </row>
    <row r="3337" spans="24:26" x14ac:dyDescent="0.25">
      <c r="X3337" s="426"/>
      <c r="Y3337" s="426"/>
      <c r="Z3337" s="427"/>
    </row>
    <row r="3338" spans="24:26" x14ac:dyDescent="0.25">
      <c r="X3338" s="426"/>
      <c r="Y3338" s="426"/>
      <c r="Z3338" s="427"/>
    </row>
    <row r="3339" spans="24:26" x14ac:dyDescent="0.25">
      <c r="X3339" s="426"/>
      <c r="Y3339" s="426"/>
      <c r="Z3339" s="427"/>
    </row>
    <row r="3340" spans="24:26" x14ac:dyDescent="0.25">
      <c r="X3340" s="426"/>
      <c r="Y3340" s="426"/>
      <c r="Z3340" s="427"/>
    </row>
    <row r="3341" spans="24:26" x14ac:dyDescent="0.25">
      <c r="X3341" s="426"/>
      <c r="Y3341" s="426"/>
      <c r="Z3341" s="427"/>
    </row>
    <row r="3342" spans="24:26" x14ac:dyDescent="0.25">
      <c r="X3342" s="426"/>
      <c r="Y3342" s="426"/>
      <c r="Z3342" s="427"/>
    </row>
    <row r="3343" spans="24:26" x14ac:dyDescent="0.25">
      <c r="X3343" s="426"/>
      <c r="Y3343" s="426"/>
      <c r="Z3343" s="427"/>
    </row>
    <row r="3344" spans="24:26" x14ac:dyDescent="0.25">
      <c r="X3344" s="426"/>
      <c r="Y3344" s="426"/>
      <c r="Z3344" s="427"/>
    </row>
    <row r="3345" spans="24:26" x14ac:dyDescent="0.25">
      <c r="X3345" s="426"/>
      <c r="Y3345" s="426"/>
      <c r="Z3345" s="427"/>
    </row>
    <row r="3346" spans="24:26" x14ac:dyDescent="0.25">
      <c r="X3346" s="426"/>
      <c r="Y3346" s="426"/>
      <c r="Z3346" s="427"/>
    </row>
    <row r="3347" spans="24:26" x14ac:dyDescent="0.25">
      <c r="X3347" s="426"/>
      <c r="Y3347" s="426"/>
      <c r="Z3347" s="427"/>
    </row>
    <row r="3348" spans="24:26" x14ac:dyDescent="0.25">
      <c r="X3348" s="426"/>
      <c r="Y3348" s="426"/>
      <c r="Z3348" s="427"/>
    </row>
    <row r="3349" spans="24:26" x14ac:dyDescent="0.25">
      <c r="X3349" s="426"/>
      <c r="Y3349" s="426"/>
      <c r="Z3349" s="427"/>
    </row>
    <row r="3350" spans="24:26" x14ac:dyDescent="0.25">
      <c r="X3350" s="426"/>
      <c r="Y3350" s="426"/>
      <c r="Z3350" s="427"/>
    </row>
    <row r="3351" spans="24:26" x14ac:dyDescent="0.25">
      <c r="X3351" s="426"/>
      <c r="Y3351" s="426"/>
      <c r="Z3351" s="427"/>
    </row>
    <row r="3352" spans="24:26" x14ac:dyDescent="0.25">
      <c r="X3352" s="426"/>
      <c r="Y3352" s="426"/>
      <c r="Z3352" s="427"/>
    </row>
    <row r="3353" spans="24:26" x14ac:dyDescent="0.25">
      <c r="X3353" s="426"/>
      <c r="Y3353" s="426"/>
      <c r="Z3353" s="427"/>
    </row>
    <row r="3354" spans="24:26" x14ac:dyDescent="0.25">
      <c r="X3354" s="426"/>
      <c r="Y3354" s="426"/>
      <c r="Z3354" s="427"/>
    </row>
    <row r="3355" spans="24:26" x14ac:dyDescent="0.25">
      <c r="X3355" s="426"/>
      <c r="Y3355" s="426"/>
      <c r="Z3355" s="427"/>
    </row>
    <row r="3356" spans="24:26" x14ac:dyDescent="0.25">
      <c r="X3356" s="426"/>
      <c r="Y3356" s="426"/>
      <c r="Z3356" s="427"/>
    </row>
    <row r="3357" spans="24:26" x14ac:dyDescent="0.25">
      <c r="X3357" s="426"/>
      <c r="Y3357" s="426"/>
      <c r="Z3357" s="427"/>
    </row>
    <row r="3358" spans="24:26" x14ac:dyDescent="0.25">
      <c r="X3358" s="426"/>
      <c r="Y3358" s="426"/>
      <c r="Z3358" s="427"/>
    </row>
    <row r="3359" spans="24:26" x14ac:dyDescent="0.25">
      <c r="X3359" s="426"/>
      <c r="Y3359" s="426"/>
      <c r="Z3359" s="427"/>
    </row>
    <row r="3360" spans="24:26" x14ac:dyDescent="0.25">
      <c r="X3360" s="426"/>
      <c r="Y3360" s="426"/>
      <c r="Z3360" s="427"/>
    </row>
    <row r="3361" spans="24:26" x14ac:dyDescent="0.25">
      <c r="X3361" s="426"/>
      <c r="Y3361" s="426"/>
      <c r="Z3361" s="427"/>
    </row>
    <row r="3362" spans="24:26" x14ac:dyDescent="0.25">
      <c r="X3362" s="426"/>
      <c r="Y3362" s="426"/>
      <c r="Z3362" s="427"/>
    </row>
    <row r="3363" spans="24:26" x14ac:dyDescent="0.25">
      <c r="X3363" s="426"/>
      <c r="Y3363" s="426"/>
      <c r="Z3363" s="427"/>
    </row>
    <row r="3364" spans="24:26" x14ac:dyDescent="0.25">
      <c r="X3364" s="426"/>
      <c r="Y3364" s="426"/>
      <c r="Z3364" s="427"/>
    </row>
    <row r="3365" spans="24:26" x14ac:dyDescent="0.25">
      <c r="X3365" s="426"/>
      <c r="Y3365" s="426"/>
      <c r="Z3365" s="427"/>
    </row>
    <row r="3366" spans="24:26" x14ac:dyDescent="0.25">
      <c r="X3366" s="426"/>
      <c r="Y3366" s="426"/>
      <c r="Z3366" s="427"/>
    </row>
    <row r="3367" spans="24:26" x14ac:dyDescent="0.25">
      <c r="X3367" s="426"/>
      <c r="Y3367" s="426"/>
      <c r="Z3367" s="427"/>
    </row>
    <row r="3368" spans="24:26" x14ac:dyDescent="0.25">
      <c r="X3368" s="426"/>
      <c r="Y3368" s="426"/>
      <c r="Z3368" s="427"/>
    </row>
    <row r="3369" spans="24:26" x14ac:dyDescent="0.25">
      <c r="X3369" s="426"/>
      <c r="Y3369" s="426"/>
      <c r="Z3369" s="427"/>
    </row>
    <row r="3370" spans="24:26" x14ac:dyDescent="0.25">
      <c r="X3370" s="426"/>
      <c r="Y3370" s="426"/>
      <c r="Z3370" s="427"/>
    </row>
    <row r="3371" spans="24:26" x14ac:dyDescent="0.25">
      <c r="X3371" s="426"/>
      <c r="Y3371" s="426"/>
      <c r="Z3371" s="427"/>
    </row>
    <row r="3372" spans="24:26" x14ac:dyDescent="0.25">
      <c r="X3372" s="426"/>
      <c r="Y3372" s="426"/>
      <c r="Z3372" s="427"/>
    </row>
    <row r="3373" spans="24:26" x14ac:dyDescent="0.25">
      <c r="X3373" s="426"/>
      <c r="Y3373" s="426"/>
      <c r="Z3373" s="427"/>
    </row>
    <row r="3374" spans="24:26" x14ac:dyDescent="0.25">
      <c r="X3374" s="426"/>
      <c r="Y3374" s="426"/>
      <c r="Z3374" s="427"/>
    </row>
    <row r="3375" spans="24:26" x14ac:dyDescent="0.25">
      <c r="X3375" s="426"/>
      <c r="Y3375" s="426"/>
      <c r="Z3375" s="427"/>
    </row>
    <row r="3376" spans="24:26" x14ac:dyDescent="0.25">
      <c r="X3376" s="426"/>
      <c r="Y3376" s="426"/>
      <c r="Z3376" s="427"/>
    </row>
    <row r="3377" spans="24:26" x14ac:dyDescent="0.25">
      <c r="X3377" s="426"/>
      <c r="Y3377" s="426"/>
      <c r="Z3377" s="427"/>
    </row>
    <row r="3378" spans="24:26" x14ac:dyDescent="0.25">
      <c r="X3378" s="426"/>
      <c r="Y3378" s="426"/>
      <c r="Z3378" s="427"/>
    </row>
    <row r="3379" spans="24:26" x14ac:dyDescent="0.25">
      <c r="X3379" s="426"/>
      <c r="Y3379" s="426"/>
      <c r="Z3379" s="427"/>
    </row>
    <row r="3380" spans="24:26" x14ac:dyDescent="0.25">
      <c r="X3380" s="426"/>
      <c r="Y3380" s="426"/>
      <c r="Z3380" s="427"/>
    </row>
    <row r="3381" spans="24:26" x14ac:dyDescent="0.25">
      <c r="X3381" s="426"/>
      <c r="Y3381" s="426"/>
      <c r="Z3381" s="427"/>
    </row>
    <row r="3382" spans="24:26" x14ac:dyDescent="0.25">
      <c r="X3382" s="426"/>
      <c r="Y3382" s="426"/>
      <c r="Z3382" s="427"/>
    </row>
    <row r="3383" spans="24:26" x14ac:dyDescent="0.25">
      <c r="X3383" s="426"/>
      <c r="Y3383" s="426"/>
      <c r="Z3383" s="427"/>
    </row>
    <row r="3384" spans="24:26" x14ac:dyDescent="0.25">
      <c r="X3384" s="426"/>
      <c r="Y3384" s="426"/>
      <c r="Z3384" s="427"/>
    </row>
    <row r="3385" spans="24:26" x14ac:dyDescent="0.25">
      <c r="X3385" s="426"/>
      <c r="Y3385" s="426"/>
      <c r="Z3385" s="427"/>
    </row>
    <row r="3386" spans="24:26" x14ac:dyDescent="0.25">
      <c r="X3386" s="426"/>
      <c r="Y3386" s="426"/>
      <c r="Z3386" s="427"/>
    </row>
    <row r="3387" spans="24:26" x14ac:dyDescent="0.25">
      <c r="X3387" s="426"/>
      <c r="Y3387" s="426"/>
      <c r="Z3387" s="427"/>
    </row>
    <row r="3388" spans="24:26" x14ac:dyDescent="0.25">
      <c r="X3388" s="426"/>
      <c r="Y3388" s="426"/>
      <c r="Z3388" s="427"/>
    </row>
    <row r="3389" spans="24:26" x14ac:dyDescent="0.25">
      <c r="X3389" s="426"/>
      <c r="Y3389" s="426"/>
      <c r="Z3389" s="427"/>
    </row>
    <row r="3390" spans="24:26" x14ac:dyDescent="0.25">
      <c r="X3390" s="426"/>
      <c r="Y3390" s="426"/>
      <c r="Z3390" s="427"/>
    </row>
    <row r="3391" spans="24:26" x14ac:dyDescent="0.25">
      <c r="X3391" s="426"/>
      <c r="Y3391" s="426"/>
      <c r="Z3391" s="427"/>
    </row>
    <row r="3392" spans="24:26" x14ac:dyDescent="0.25">
      <c r="X3392" s="426"/>
      <c r="Y3392" s="426"/>
      <c r="Z3392" s="427"/>
    </row>
    <row r="3393" spans="24:26" x14ac:dyDescent="0.25">
      <c r="X3393" s="426"/>
      <c r="Y3393" s="426"/>
      <c r="Z3393" s="427"/>
    </row>
    <row r="3394" spans="24:26" x14ac:dyDescent="0.25">
      <c r="X3394" s="426"/>
      <c r="Y3394" s="426"/>
      <c r="Z3394" s="427"/>
    </row>
    <row r="3395" spans="24:26" x14ac:dyDescent="0.25">
      <c r="X3395" s="426"/>
      <c r="Y3395" s="426"/>
      <c r="Z3395" s="427"/>
    </row>
    <row r="3396" spans="24:26" x14ac:dyDescent="0.25">
      <c r="X3396" s="426"/>
      <c r="Y3396" s="426"/>
      <c r="Z3396" s="427"/>
    </row>
    <row r="3397" spans="24:26" x14ac:dyDescent="0.25">
      <c r="X3397" s="426"/>
      <c r="Y3397" s="426"/>
      <c r="Z3397" s="427"/>
    </row>
    <row r="3398" spans="24:26" x14ac:dyDescent="0.25">
      <c r="X3398" s="426"/>
      <c r="Y3398" s="426"/>
      <c r="Z3398" s="427"/>
    </row>
    <row r="3399" spans="24:26" x14ac:dyDescent="0.25">
      <c r="X3399" s="426"/>
      <c r="Y3399" s="426"/>
      <c r="Z3399" s="427"/>
    </row>
    <row r="3400" spans="24:26" x14ac:dyDescent="0.25">
      <c r="X3400" s="426"/>
      <c r="Y3400" s="426"/>
      <c r="Z3400" s="427"/>
    </row>
    <row r="3401" spans="24:26" x14ac:dyDescent="0.25">
      <c r="X3401" s="426"/>
      <c r="Y3401" s="426"/>
      <c r="Z3401" s="427"/>
    </row>
    <row r="3402" spans="24:26" x14ac:dyDescent="0.25">
      <c r="X3402" s="426"/>
      <c r="Y3402" s="426"/>
      <c r="Z3402" s="427"/>
    </row>
    <row r="3403" spans="24:26" x14ac:dyDescent="0.25">
      <c r="X3403" s="426"/>
      <c r="Y3403" s="426"/>
      <c r="Z3403" s="427"/>
    </row>
    <row r="3404" spans="24:26" x14ac:dyDescent="0.25">
      <c r="X3404" s="426"/>
      <c r="Y3404" s="426"/>
      <c r="Z3404" s="427"/>
    </row>
    <row r="3405" spans="24:26" x14ac:dyDescent="0.25">
      <c r="X3405" s="426"/>
      <c r="Y3405" s="426"/>
      <c r="Z3405" s="427"/>
    </row>
    <row r="3406" spans="24:26" x14ac:dyDescent="0.25">
      <c r="X3406" s="426"/>
      <c r="Y3406" s="426"/>
      <c r="Z3406" s="427"/>
    </row>
    <row r="3407" spans="24:26" x14ac:dyDescent="0.25">
      <c r="X3407" s="426"/>
      <c r="Y3407" s="426"/>
      <c r="Z3407" s="427"/>
    </row>
    <row r="3408" spans="24:26" x14ac:dyDescent="0.25">
      <c r="X3408" s="426"/>
      <c r="Y3408" s="426"/>
      <c r="Z3408" s="427"/>
    </row>
    <row r="3409" spans="24:26" x14ac:dyDescent="0.25">
      <c r="X3409" s="426"/>
      <c r="Y3409" s="426"/>
      <c r="Z3409" s="427"/>
    </row>
    <row r="3410" spans="24:26" x14ac:dyDescent="0.25">
      <c r="X3410" s="426"/>
      <c r="Y3410" s="426"/>
      <c r="Z3410" s="427"/>
    </row>
    <row r="3411" spans="24:26" x14ac:dyDescent="0.25">
      <c r="X3411" s="426"/>
      <c r="Y3411" s="426"/>
      <c r="Z3411" s="427"/>
    </row>
    <row r="3412" spans="24:26" x14ac:dyDescent="0.25">
      <c r="X3412" s="426"/>
      <c r="Y3412" s="426"/>
      <c r="Z3412" s="427"/>
    </row>
    <row r="3413" spans="24:26" x14ac:dyDescent="0.25">
      <c r="X3413" s="426"/>
      <c r="Y3413" s="426"/>
      <c r="Z3413" s="427"/>
    </row>
    <row r="3414" spans="24:26" x14ac:dyDescent="0.25">
      <c r="X3414" s="426"/>
      <c r="Y3414" s="426"/>
      <c r="Z3414" s="427"/>
    </row>
    <row r="3415" spans="24:26" x14ac:dyDescent="0.25">
      <c r="X3415" s="426"/>
      <c r="Y3415" s="426"/>
      <c r="Z3415" s="427"/>
    </row>
    <row r="3416" spans="24:26" x14ac:dyDescent="0.25">
      <c r="X3416" s="426"/>
      <c r="Y3416" s="426"/>
      <c r="Z3416" s="427"/>
    </row>
    <row r="3417" spans="24:26" x14ac:dyDescent="0.25">
      <c r="X3417" s="426"/>
      <c r="Y3417" s="426"/>
      <c r="Z3417" s="427"/>
    </row>
    <row r="3418" spans="24:26" x14ac:dyDescent="0.25">
      <c r="X3418" s="426"/>
      <c r="Y3418" s="426"/>
      <c r="Z3418" s="427"/>
    </row>
    <row r="3419" spans="24:26" x14ac:dyDescent="0.25">
      <c r="X3419" s="426"/>
      <c r="Y3419" s="426"/>
      <c r="Z3419" s="427"/>
    </row>
    <row r="3420" spans="24:26" x14ac:dyDescent="0.25">
      <c r="X3420" s="426"/>
      <c r="Y3420" s="426"/>
      <c r="Z3420" s="427"/>
    </row>
    <row r="3421" spans="24:26" x14ac:dyDescent="0.25">
      <c r="X3421" s="426"/>
      <c r="Y3421" s="426"/>
      <c r="Z3421" s="427"/>
    </row>
    <row r="3422" spans="24:26" x14ac:dyDescent="0.25">
      <c r="X3422" s="426"/>
      <c r="Y3422" s="426"/>
      <c r="Z3422" s="427"/>
    </row>
    <row r="3423" spans="24:26" x14ac:dyDescent="0.25">
      <c r="X3423" s="426"/>
      <c r="Y3423" s="426"/>
      <c r="Z3423" s="427"/>
    </row>
    <row r="3424" spans="24:26" x14ac:dyDescent="0.25">
      <c r="X3424" s="426"/>
      <c r="Y3424" s="426"/>
      <c r="Z3424" s="427"/>
    </row>
    <row r="3425" spans="24:26" x14ac:dyDescent="0.25">
      <c r="X3425" s="426"/>
      <c r="Y3425" s="426"/>
      <c r="Z3425" s="427"/>
    </row>
    <row r="3426" spans="24:26" x14ac:dyDescent="0.25">
      <c r="X3426" s="426"/>
      <c r="Y3426" s="426"/>
      <c r="Z3426" s="427"/>
    </row>
    <row r="3427" spans="24:26" x14ac:dyDescent="0.25">
      <c r="X3427" s="426"/>
      <c r="Y3427" s="426"/>
      <c r="Z3427" s="427"/>
    </row>
    <row r="3428" spans="24:26" x14ac:dyDescent="0.25">
      <c r="X3428" s="426"/>
      <c r="Y3428" s="426"/>
      <c r="Z3428" s="427"/>
    </row>
    <row r="3429" spans="24:26" x14ac:dyDescent="0.25">
      <c r="X3429" s="426"/>
      <c r="Y3429" s="426"/>
      <c r="Z3429" s="427"/>
    </row>
    <row r="3430" spans="24:26" x14ac:dyDescent="0.25">
      <c r="X3430" s="426"/>
      <c r="Y3430" s="426"/>
      <c r="Z3430" s="427"/>
    </row>
    <row r="3431" spans="24:26" x14ac:dyDescent="0.25">
      <c r="X3431" s="426"/>
      <c r="Y3431" s="426"/>
      <c r="Z3431" s="427"/>
    </row>
    <row r="3432" spans="24:26" x14ac:dyDescent="0.25">
      <c r="X3432" s="426"/>
      <c r="Y3432" s="426"/>
      <c r="Z3432" s="427"/>
    </row>
    <row r="3433" spans="24:26" x14ac:dyDescent="0.25">
      <c r="X3433" s="426"/>
      <c r="Y3433" s="426"/>
      <c r="Z3433" s="427"/>
    </row>
    <row r="3434" spans="24:26" x14ac:dyDescent="0.25">
      <c r="X3434" s="426"/>
      <c r="Y3434" s="426"/>
      <c r="Z3434" s="427"/>
    </row>
    <row r="3435" spans="24:26" x14ac:dyDescent="0.25">
      <c r="X3435" s="426"/>
      <c r="Y3435" s="426"/>
      <c r="Z3435" s="427"/>
    </row>
    <row r="3436" spans="24:26" x14ac:dyDescent="0.25">
      <c r="X3436" s="426"/>
      <c r="Y3436" s="426"/>
      <c r="Z3436" s="427"/>
    </row>
    <row r="3437" spans="24:26" x14ac:dyDescent="0.25">
      <c r="X3437" s="426"/>
      <c r="Y3437" s="426"/>
      <c r="Z3437" s="427"/>
    </row>
    <row r="3438" spans="24:26" x14ac:dyDescent="0.25">
      <c r="X3438" s="426"/>
      <c r="Y3438" s="426"/>
      <c r="Z3438" s="427"/>
    </row>
    <row r="3439" spans="24:26" x14ac:dyDescent="0.25">
      <c r="X3439" s="426"/>
      <c r="Y3439" s="426"/>
      <c r="Z3439" s="427"/>
    </row>
    <row r="3440" spans="24:26" x14ac:dyDescent="0.25">
      <c r="X3440" s="426"/>
      <c r="Y3440" s="426"/>
      <c r="Z3440" s="427"/>
    </row>
    <row r="3441" spans="24:26" x14ac:dyDescent="0.25">
      <c r="X3441" s="426"/>
      <c r="Y3441" s="426"/>
      <c r="Z3441" s="427"/>
    </row>
    <row r="3442" spans="24:26" x14ac:dyDescent="0.25">
      <c r="X3442" s="426"/>
      <c r="Y3442" s="426"/>
      <c r="Z3442" s="427"/>
    </row>
    <row r="3443" spans="24:26" x14ac:dyDescent="0.25">
      <c r="X3443" s="426"/>
      <c r="Y3443" s="426"/>
      <c r="Z3443" s="427"/>
    </row>
    <row r="3444" spans="24:26" x14ac:dyDescent="0.25">
      <c r="X3444" s="426"/>
      <c r="Y3444" s="426"/>
      <c r="Z3444" s="427"/>
    </row>
    <row r="3445" spans="24:26" x14ac:dyDescent="0.25">
      <c r="X3445" s="426"/>
      <c r="Y3445" s="426"/>
      <c r="Z3445" s="427"/>
    </row>
    <row r="3446" spans="24:26" x14ac:dyDescent="0.25">
      <c r="X3446" s="426"/>
      <c r="Y3446" s="426"/>
      <c r="Z3446" s="427"/>
    </row>
    <row r="3447" spans="24:26" x14ac:dyDescent="0.25">
      <c r="X3447" s="426"/>
      <c r="Y3447" s="426"/>
      <c r="Z3447" s="427"/>
    </row>
    <row r="3448" spans="24:26" x14ac:dyDescent="0.25">
      <c r="X3448" s="426"/>
      <c r="Y3448" s="426"/>
      <c r="Z3448" s="427"/>
    </row>
    <row r="3449" spans="24:26" x14ac:dyDescent="0.25">
      <c r="X3449" s="426"/>
      <c r="Y3449" s="426"/>
      <c r="Z3449" s="427"/>
    </row>
    <row r="3450" spans="24:26" x14ac:dyDescent="0.25">
      <c r="X3450" s="426"/>
      <c r="Y3450" s="426"/>
      <c r="Z3450" s="427"/>
    </row>
    <row r="3451" spans="24:26" x14ac:dyDescent="0.25">
      <c r="X3451" s="426"/>
      <c r="Y3451" s="426"/>
      <c r="Z3451" s="427"/>
    </row>
    <row r="3452" spans="24:26" x14ac:dyDescent="0.25">
      <c r="X3452" s="426"/>
      <c r="Y3452" s="426"/>
      <c r="Z3452" s="427"/>
    </row>
    <row r="3453" spans="24:26" x14ac:dyDescent="0.25">
      <c r="X3453" s="426"/>
      <c r="Y3453" s="426"/>
      <c r="Z3453" s="427"/>
    </row>
    <row r="3454" spans="24:26" x14ac:dyDescent="0.25">
      <c r="X3454" s="426"/>
      <c r="Y3454" s="426"/>
      <c r="Z3454" s="427"/>
    </row>
    <row r="3455" spans="24:26" x14ac:dyDescent="0.25">
      <c r="X3455" s="426"/>
      <c r="Y3455" s="426"/>
      <c r="Z3455" s="427"/>
    </row>
    <row r="3456" spans="24:26" x14ac:dyDescent="0.25">
      <c r="X3456" s="426"/>
      <c r="Y3456" s="426"/>
      <c r="Z3456" s="427"/>
    </row>
    <row r="3457" spans="24:26" x14ac:dyDescent="0.25">
      <c r="X3457" s="426"/>
      <c r="Y3457" s="426"/>
      <c r="Z3457" s="427"/>
    </row>
    <row r="3458" spans="24:26" x14ac:dyDescent="0.25">
      <c r="X3458" s="426"/>
      <c r="Y3458" s="426"/>
      <c r="Z3458" s="427"/>
    </row>
    <row r="3459" spans="24:26" x14ac:dyDescent="0.25">
      <c r="X3459" s="426"/>
      <c r="Y3459" s="426"/>
      <c r="Z3459" s="427"/>
    </row>
    <row r="3460" spans="24:26" x14ac:dyDescent="0.25">
      <c r="X3460" s="426"/>
      <c r="Y3460" s="426"/>
      <c r="Z3460" s="427"/>
    </row>
    <row r="3461" spans="24:26" x14ac:dyDescent="0.25">
      <c r="X3461" s="426"/>
      <c r="Y3461" s="426"/>
      <c r="Z3461" s="427"/>
    </row>
    <row r="3462" spans="24:26" x14ac:dyDescent="0.25">
      <c r="X3462" s="426"/>
      <c r="Y3462" s="426"/>
      <c r="Z3462" s="427"/>
    </row>
    <row r="3463" spans="24:26" x14ac:dyDescent="0.25">
      <c r="X3463" s="426"/>
      <c r="Y3463" s="426"/>
      <c r="Z3463" s="427"/>
    </row>
    <row r="3464" spans="24:26" x14ac:dyDescent="0.25">
      <c r="X3464" s="426"/>
      <c r="Y3464" s="426"/>
      <c r="Z3464" s="427"/>
    </row>
    <row r="3465" spans="24:26" x14ac:dyDescent="0.25">
      <c r="X3465" s="426"/>
      <c r="Y3465" s="426"/>
      <c r="Z3465" s="427"/>
    </row>
    <row r="3466" spans="24:26" x14ac:dyDescent="0.25">
      <c r="X3466" s="426"/>
      <c r="Y3466" s="426"/>
      <c r="Z3466" s="427"/>
    </row>
    <row r="3467" spans="24:26" x14ac:dyDescent="0.25">
      <c r="X3467" s="426"/>
      <c r="Y3467" s="426"/>
      <c r="Z3467" s="427"/>
    </row>
    <row r="3468" spans="24:26" x14ac:dyDescent="0.25">
      <c r="X3468" s="426"/>
      <c r="Y3468" s="426"/>
      <c r="Z3468" s="427"/>
    </row>
    <row r="3469" spans="24:26" x14ac:dyDescent="0.25">
      <c r="X3469" s="426"/>
      <c r="Y3469" s="426"/>
      <c r="Z3469" s="427"/>
    </row>
    <row r="3470" spans="24:26" x14ac:dyDescent="0.25">
      <c r="X3470" s="426"/>
      <c r="Y3470" s="426"/>
      <c r="Z3470" s="427"/>
    </row>
    <row r="3471" spans="24:26" x14ac:dyDescent="0.25">
      <c r="X3471" s="426"/>
      <c r="Y3471" s="426"/>
      <c r="Z3471" s="427"/>
    </row>
    <row r="3472" spans="24:26" x14ac:dyDescent="0.25">
      <c r="X3472" s="426"/>
      <c r="Y3472" s="426"/>
      <c r="Z3472" s="427"/>
    </row>
    <row r="3473" spans="24:26" x14ac:dyDescent="0.25">
      <c r="X3473" s="426"/>
      <c r="Y3473" s="426"/>
      <c r="Z3473" s="427"/>
    </row>
    <row r="3474" spans="24:26" x14ac:dyDescent="0.25">
      <c r="X3474" s="426"/>
      <c r="Y3474" s="426"/>
      <c r="Z3474" s="427"/>
    </row>
    <row r="3475" spans="24:26" x14ac:dyDescent="0.25">
      <c r="X3475" s="426"/>
      <c r="Y3475" s="426"/>
      <c r="Z3475" s="427"/>
    </row>
    <row r="3476" spans="24:26" x14ac:dyDescent="0.25">
      <c r="X3476" s="426"/>
      <c r="Y3476" s="426"/>
      <c r="Z3476" s="427"/>
    </row>
    <row r="3477" spans="24:26" x14ac:dyDescent="0.25">
      <c r="X3477" s="426"/>
      <c r="Y3477" s="426"/>
      <c r="Z3477" s="427"/>
    </row>
    <row r="3478" spans="24:26" x14ac:dyDescent="0.25">
      <c r="X3478" s="426"/>
      <c r="Y3478" s="426"/>
      <c r="Z3478" s="427"/>
    </row>
    <row r="3479" spans="24:26" x14ac:dyDescent="0.25">
      <c r="X3479" s="426"/>
      <c r="Y3479" s="426"/>
      <c r="Z3479" s="427"/>
    </row>
    <row r="3480" spans="24:26" x14ac:dyDescent="0.25">
      <c r="X3480" s="426"/>
      <c r="Y3480" s="426"/>
      <c r="Z3480" s="427"/>
    </row>
    <row r="3481" spans="24:26" x14ac:dyDescent="0.25">
      <c r="X3481" s="426"/>
      <c r="Y3481" s="426"/>
      <c r="Z3481" s="427"/>
    </row>
    <row r="3482" spans="24:26" x14ac:dyDescent="0.25">
      <c r="X3482" s="426"/>
      <c r="Y3482" s="426"/>
      <c r="Z3482" s="427"/>
    </row>
    <row r="3483" spans="24:26" x14ac:dyDescent="0.25">
      <c r="X3483" s="426"/>
      <c r="Y3483" s="426"/>
      <c r="Z3483" s="427"/>
    </row>
    <row r="3484" spans="24:26" x14ac:dyDescent="0.25">
      <c r="X3484" s="426"/>
      <c r="Y3484" s="426"/>
      <c r="Z3484" s="427"/>
    </row>
    <row r="3485" spans="24:26" x14ac:dyDescent="0.25">
      <c r="X3485" s="426"/>
      <c r="Y3485" s="426"/>
      <c r="Z3485" s="427"/>
    </row>
    <row r="3486" spans="24:26" x14ac:dyDescent="0.25">
      <c r="X3486" s="426"/>
      <c r="Y3486" s="426"/>
      <c r="Z3486" s="427"/>
    </row>
    <row r="3487" spans="24:26" x14ac:dyDescent="0.25">
      <c r="X3487" s="426"/>
      <c r="Y3487" s="426"/>
      <c r="Z3487" s="427"/>
    </row>
    <row r="3488" spans="24:26" x14ac:dyDescent="0.25">
      <c r="X3488" s="426"/>
      <c r="Y3488" s="426"/>
      <c r="Z3488" s="427"/>
    </row>
    <row r="3489" spans="24:26" x14ac:dyDescent="0.25">
      <c r="X3489" s="426"/>
      <c r="Y3489" s="426"/>
      <c r="Z3489" s="427"/>
    </row>
    <row r="3490" spans="24:26" x14ac:dyDescent="0.25">
      <c r="X3490" s="426"/>
      <c r="Y3490" s="426"/>
      <c r="Z3490" s="427"/>
    </row>
    <row r="3491" spans="24:26" x14ac:dyDescent="0.25">
      <c r="X3491" s="426"/>
      <c r="Y3491" s="426"/>
      <c r="Z3491" s="427"/>
    </row>
    <row r="3492" spans="24:26" x14ac:dyDescent="0.25">
      <c r="X3492" s="426"/>
      <c r="Y3492" s="426"/>
      <c r="Z3492" s="427"/>
    </row>
    <row r="3493" spans="24:26" x14ac:dyDescent="0.25">
      <c r="X3493" s="426"/>
      <c r="Y3493" s="426"/>
      <c r="Z3493" s="427"/>
    </row>
    <row r="3494" spans="24:26" x14ac:dyDescent="0.25">
      <c r="X3494" s="426"/>
      <c r="Y3494" s="426"/>
      <c r="Z3494" s="427"/>
    </row>
    <row r="3495" spans="24:26" x14ac:dyDescent="0.25">
      <c r="X3495" s="426"/>
      <c r="Y3495" s="426"/>
      <c r="Z3495" s="427"/>
    </row>
    <row r="3496" spans="24:26" x14ac:dyDescent="0.25">
      <c r="X3496" s="426"/>
      <c r="Y3496" s="426"/>
      <c r="Z3496" s="427"/>
    </row>
    <row r="3497" spans="24:26" x14ac:dyDescent="0.25">
      <c r="X3497" s="426"/>
      <c r="Y3497" s="426"/>
      <c r="Z3497" s="427"/>
    </row>
    <row r="3498" spans="24:26" x14ac:dyDescent="0.25">
      <c r="X3498" s="426"/>
      <c r="Y3498" s="426"/>
      <c r="Z3498" s="427"/>
    </row>
    <row r="3499" spans="24:26" x14ac:dyDescent="0.25">
      <c r="X3499" s="426"/>
      <c r="Y3499" s="426"/>
      <c r="Z3499" s="427"/>
    </row>
    <row r="3500" spans="24:26" x14ac:dyDescent="0.25">
      <c r="X3500" s="426"/>
      <c r="Y3500" s="426"/>
      <c r="Z3500" s="427"/>
    </row>
    <row r="3501" spans="24:26" x14ac:dyDescent="0.25">
      <c r="X3501" s="426"/>
      <c r="Y3501" s="426"/>
      <c r="Z3501" s="427"/>
    </row>
    <row r="3502" spans="24:26" x14ac:dyDescent="0.25">
      <c r="X3502" s="426"/>
      <c r="Y3502" s="426"/>
      <c r="Z3502" s="427"/>
    </row>
    <row r="3503" spans="24:26" x14ac:dyDescent="0.25">
      <c r="X3503" s="426"/>
      <c r="Y3503" s="426"/>
      <c r="Z3503" s="427"/>
    </row>
    <row r="3504" spans="24:26" x14ac:dyDescent="0.25">
      <c r="X3504" s="426"/>
      <c r="Y3504" s="426"/>
      <c r="Z3504" s="427"/>
    </row>
    <row r="3505" spans="24:26" x14ac:dyDescent="0.25">
      <c r="X3505" s="426"/>
      <c r="Y3505" s="426"/>
      <c r="Z3505" s="427"/>
    </row>
    <row r="3506" spans="24:26" x14ac:dyDescent="0.25">
      <c r="X3506" s="426"/>
      <c r="Y3506" s="426"/>
      <c r="Z3506" s="427"/>
    </row>
    <row r="3507" spans="24:26" x14ac:dyDescent="0.25">
      <c r="X3507" s="426"/>
      <c r="Y3507" s="426"/>
      <c r="Z3507" s="427"/>
    </row>
    <row r="3508" spans="24:26" x14ac:dyDescent="0.25">
      <c r="X3508" s="426"/>
      <c r="Y3508" s="426"/>
      <c r="Z3508" s="427"/>
    </row>
    <row r="3509" spans="24:26" x14ac:dyDescent="0.25">
      <c r="X3509" s="426"/>
      <c r="Y3509" s="426"/>
      <c r="Z3509" s="427"/>
    </row>
    <row r="3510" spans="24:26" x14ac:dyDescent="0.25">
      <c r="X3510" s="426"/>
      <c r="Y3510" s="426"/>
      <c r="Z3510" s="427"/>
    </row>
    <row r="3511" spans="24:26" x14ac:dyDescent="0.25">
      <c r="X3511" s="426"/>
      <c r="Y3511" s="426"/>
      <c r="Z3511" s="427"/>
    </row>
    <row r="3512" spans="24:26" x14ac:dyDescent="0.25">
      <c r="X3512" s="426"/>
      <c r="Y3512" s="426"/>
      <c r="Z3512" s="427"/>
    </row>
    <row r="3513" spans="24:26" x14ac:dyDescent="0.25">
      <c r="X3513" s="426"/>
      <c r="Y3513" s="426"/>
      <c r="Z3513" s="427"/>
    </row>
    <row r="3514" spans="24:26" x14ac:dyDescent="0.25">
      <c r="X3514" s="426"/>
      <c r="Y3514" s="426"/>
      <c r="Z3514" s="427"/>
    </row>
    <row r="3515" spans="24:26" x14ac:dyDescent="0.25">
      <c r="X3515" s="426"/>
      <c r="Y3515" s="426"/>
      <c r="Z3515" s="427"/>
    </row>
    <row r="3516" spans="24:26" x14ac:dyDescent="0.25">
      <c r="X3516" s="426"/>
      <c r="Y3516" s="426"/>
      <c r="Z3516" s="427"/>
    </row>
    <row r="3517" spans="24:26" x14ac:dyDescent="0.25">
      <c r="X3517" s="426"/>
      <c r="Y3517" s="426"/>
      <c r="Z3517" s="427"/>
    </row>
    <row r="3518" spans="24:26" x14ac:dyDescent="0.25">
      <c r="X3518" s="426"/>
      <c r="Y3518" s="426"/>
      <c r="Z3518" s="427"/>
    </row>
    <row r="3519" spans="24:26" x14ac:dyDescent="0.25">
      <c r="X3519" s="426"/>
      <c r="Y3519" s="426"/>
      <c r="Z3519" s="427"/>
    </row>
    <row r="3520" spans="24:26" x14ac:dyDescent="0.25">
      <c r="X3520" s="426"/>
      <c r="Y3520" s="426"/>
      <c r="Z3520" s="427"/>
    </row>
    <row r="3521" spans="24:26" x14ac:dyDescent="0.25">
      <c r="X3521" s="426"/>
      <c r="Y3521" s="426"/>
      <c r="Z3521" s="427"/>
    </row>
    <row r="3522" spans="24:26" x14ac:dyDescent="0.25">
      <c r="X3522" s="426"/>
      <c r="Y3522" s="426"/>
      <c r="Z3522" s="427"/>
    </row>
    <row r="3523" spans="24:26" x14ac:dyDescent="0.25">
      <c r="X3523" s="426"/>
      <c r="Y3523" s="426"/>
      <c r="Z3523" s="427"/>
    </row>
    <row r="3524" spans="24:26" x14ac:dyDescent="0.25">
      <c r="X3524" s="426"/>
      <c r="Y3524" s="426"/>
      <c r="Z3524" s="427"/>
    </row>
    <row r="3525" spans="24:26" x14ac:dyDescent="0.25">
      <c r="X3525" s="426"/>
      <c r="Y3525" s="426"/>
      <c r="Z3525" s="427"/>
    </row>
    <row r="3526" spans="24:26" x14ac:dyDescent="0.25">
      <c r="X3526" s="426"/>
      <c r="Y3526" s="426"/>
      <c r="Z3526" s="427"/>
    </row>
    <row r="3527" spans="24:26" x14ac:dyDescent="0.25">
      <c r="X3527" s="426"/>
      <c r="Y3527" s="426"/>
      <c r="Z3527" s="427"/>
    </row>
    <row r="3528" spans="24:26" x14ac:dyDescent="0.25">
      <c r="X3528" s="426"/>
      <c r="Y3528" s="426"/>
      <c r="Z3528" s="427"/>
    </row>
    <row r="3529" spans="24:26" x14ac:dyDescent="0.25">
      <c r="X3529" s="426"/>
      <c r="Y3529" s="426"/>
      <c r="Z3529" s="427"/>
    </row>
    <row r="3530" spans="24:26" x14ac:dyDescent="0.25">
      <c r="X3530" s="426"/>
      <c r="Y3530" s="426"/>
      <c r="Z3530" s="427"/>
    </row>
    <row r="3531" spans="24:26" x14ac:dyDescent="0.25">
      <c r="X3531" s="426"/>
      <c r="Y3531" s="426"/>
      <c r="Z3531" s="427"/>
    </row>
    <row r="3532" spans="24:26" x14ac:dyDescent="0.25">
      <c r="X3532" s="426"/>
      <c r="Y3532" s="426"/>
      <c r="Z3532" s="427"/>
    </row>
    <row r="3533" spans="24:26" x14ac:dyDescent="0.25">
      <c r="X3533" s="426"/>
      <c r="Y3533" s="426"/>
      <c r="Z3533" s="427"/>
    </row>
    <row r="3534" spans="24:26" x14ac:dyDescent="0.25">
      <c r="X3534" s="426"/>
      <c r="Y3534" s="426"/>
      <c r="Z3534" s="427"/>
    </row>
    <row r="3535" spans="24:26" x14ac:dyDescent="0.25">
      <c r="X3535" s="426"/>
      <c r="Y3535" s="426"/>
      <c r="Z3535" s="427"/>
    </row>
    <row r="3536" spans="24:26" x14ac:dyDescent="0.25">
      <c r="X3536" s="426"/>
      <c r="Y3536" s="426"/>
      <c r="Z3536" s="427"/>
    </row>
    <row r="3537" spans="24:26" x14ac:dyDescent="0.25">
      <c r="X3537" s="426"/>
      <c r="Y3537" s="426"/>
      <c r="Z3537" s="427"/>
    </row>
    <row r="3538" spans="24:26" x14ac:dyDescent="0.25">
      <c r="X3538" s="426"/>
      <c r="Y3538" s="426"/>
      <c r="Z3538" s="427"/>
    </row>
    <row r="3539" spans="24:26" x14ac:dyDescent="0.25">
      <c r="X3539" s="426"/>
      <c r="Y3539" s="426"/>
      <c r="Z3539" s="427"/>
    </row>
    <row r="3540" spans="24:26" x14ac:dyDescent="0.25">
      <c r="X3540" s="426"/>
      <c r="Y3540" s="426"/>
      <c r="Z3540" s="427"/>
    </row>
    <row r="3541" spans="24:26" x14ac:dyDescent="0.25">
      <c r="X3541" s="426"/>
      <c r="Y3541" s="426"/>
      <c r="Z3541" s="427"/>
    </row>
    <row r="3542" spans="24:26" x14ac:dyDescent="0.25">
      <c r="X3542" s="426"/>
      <c r="Y3542" s="426"/>
      <c r="Z3542" s="427"/>
    </row>
    <row r="3543" spans="24:26" x14ac:dyDescent="0.25">
      <c r="X3543" s="426"/>
      <c r="Y3543" s="426"/>
      <c r="Z3543" s="427"/>
    </row>
    <row r="3544" spans="24:26" x14ac:dyDescent="0.25">
      <c r="X3544" s="426"/>
      <c r="Y3544" s="426"/>
      <c r="Z3544" s="427"/>
    </row>
    <row r="3545" spans="24:26" x14ac:dyDescent="0.25">
      <c r="X3545" s="426"/>
      <c r="Y3545" s="426"/>
      <c r="Z3545" s="427"/>
    </row>
    <row r="3546" spans="24:26" x14ac:dyDescent="0.25">
      <c r="X3546" s="426"/>
      <c r="Y3546" s="426"/>
      <c r="Z3546" s="427"/>
    </row>
    <row r="3547" spans="24:26" x14ac:dyDescent="0.25">
      <c r="X3547" s="426"/>
      <c r="Y3547" s="426"/>
      <c r="Z3547" s="427"/>
    </row>
    <row r="3548" spans="24:26" x14ac:dyDescent="0.25">
      <c r="X3548" s="426"/>
      <c r="Y3548" s="426"/>
      <c r="Z3548" s="427"/>
    </row>
    <row r="3549" spans="24:26" x14ac:dyDescent="0.25">
      <c r="X3549" s="426"/>
      <c r="Y3549" s="426"/>
      <c r="Z3549" s="427"/>
    </row>
    <row r="3550" spans="24:26" x14ac:dyDescent="0.25">
      <c r="X3550" s="426"/>
      <c r="Y3550" s="426"/>
      <c r="Z3550" s="427"/>
    </row>
    <row r="3551" spans="24:26" x14ac:dyDescent="0.25">
      <c r="X3551" s="426"/>
      <c r="Y3551" s="426"/>
      <c r="Z3551" s="427"/>
    </row>
    <row r="3552" spans="24:26" x14ac:dyDescent="0.25">
      <c r="X3552" s="426"/>
      <c r="Y3552" s="426"/>
      <c r="Z3552" s="427"/>
    </row>
    <row r="3553" spans="24:26" x14ac:dyDescent="0.25">
      <c r="X3553" s="426"/>
      <c r="Y3553" s="426"/>
      <c r="Z3553" s="427"/>
    </row>
    <row r="3554" spans="24:26" x14ac:dyDescent="0.25">
      <c r="X3554" s="426"/>
      <c r="Y3554" s="426"/>
      <c r="Z3554" s="427"/>
    </row>
    <row r="3555" spans="24:26" x14ac:dyDescent="0.25">
      <c r="X3555" s="426"/>
      <c r="Y3555" s="426"/>
      <c r="Z3555" s="427"/>
    </row>
    <row r="3556" spans="24:26" x14ac:dyDescent="0.25">
      <c r="X3556" s="426"/>
      <c r="Y3556" s="426"/>
      <c r="Z3556" s="427"/>
    </row>
    <row r="3557" spans="24:26" x14ac:dyDescent="0.25">
      <c r="X3557" s="426"/>
      <c r="Y3557" s="426"/>
      <c r="Z3557" s="427"/>
    </row>
    <row r="3558" spans="24:26" x14ac:dyDescent="0.25">
      <c r="X3558" s="426"/>
      <c r="Y3558" s="426"/>
      <c r="Z3558" s="427"/>
    </row>
    <row r="3559" spans="24:26" x14ac:dyDescent="0.25">
      <c r="X3559" s="426"/>
      <c r="Y3559" s="426"/>
      <c r="Z3559" s="427"/>
    </row>
    <row r="3560" spans="24:26" x14ac:dyDescent="0.25">
      <c r="X3560" s="426"/>
      <c r="Y3560" s="426"/>
      <c r="Z3560" s="427"/>
    </row>
    <row r="3561" spans="24:26" x14ac:dyDescent="0.25">
      <c r="X3561" s="426"/>
      <c r="Y3561" s="426"/>
      <c r="Z3561" s="427"/>
    </row>
    <row r="3562" spans="24:26" x14ac:dyDescent="0.25">
      <c r="X3562" s="426"/>
      <c r="Y3562" s="426"/>
      <c r="Z3562" s="427"/>
    </row>
    <row r="3563" spans="24:26" x14ac:dyDescent="0.25">
      <c r="X3563" s="426"/>
      <c r="Y3563" s="426"/>
      <c r="Z3563" s="427"/>
    </row>
    <row r="3564" spans="24:26" x14ac:dyDescent="0.25">
      <c r="X3564" s="426"/>
      <c r="Y3564" s="426"/>
      <c r="Z3564" s="427"/>
    </row>
    <row r="3565" spans="24:26" x14ac:dyDescent="0.25">
      <c r="X3565" s="426"/>
      <c r="Y3565" s="426"/>
      <c r="Z3565" s="427"/>
    </row>
    <row r="3566" spans="24:26" x14ac:dyDescent="0.25">
      <c r="X3566" s="426"/>
      <c r="Y3566" s="426"/>
      <c r="Z3566" s="427"/>
    </row>
    <row r="3567" spans="24:26" x14ac:dyDescent="0.25">
      <c r="X3567" s="426"/>
      <c r="Y3567" s="426"/>
      <c r="Z3567" s="427"/>
    </row>
    <row r="3568" spans="24:26" x14ac:dyDescent="0.25">
      <c r="X3568" s="426"/>
      <c r="Y3568" s="426"/>
      <c r="Z3568" s="427"/>
    </row>
    <row r="3569" spans="24:26" x14ac:dyDescent="0.25">
      <c r="X3569" s="426"/>
      <c r="Y3569" s="426"/>
      <c r="Z3569" s="427"/>
    </row>
    <row r="3570" spans="24:26" x14ac:dyDescent="0.25">
      <c r="X3570" s="426"/>
      <c r="Y3570" s="426"/>
      <c r="Z3570" s="427"/>
    </row>
    <row r="3571" spans="24:26" x14ac:dyDescent="0.25">
      <c r="X3571" s="426"/>
      <c r="Y3571" s="426"/>
      <c r="Z3571" s="427"/>
    </row>
    <row r="3572" spans="24:26" x14ac:dyDescent="0.25">
      <c r="X3572" s="426"/>
      <c r="Y3572" s="426"/>
      <c r="Z3572" s="427"/>
    </row>
    <row r="3573" spans="24:26" x14ac:dyDescent="0.25">
      <c r="X3573" s="426"/>
      <c r="Y3573" s="426"/>
      <c r="Z3573" s="427"/>
    </row>
    <row r="3574" spans="24:26" x14ac:dyDescent="0.25">
      <c r="X3574" s="426"/>
      <c r="Y3574" s="426"/>
      <c r="Z3574" s="427"/>
    </row>
    <row r="3575" spans="24:26" x14ac:dyDescent="0.25">
      <c r="X3575" s="426"/>
      <c r="Y3575" s="426"/>
      <c r="Z3575" s="427"/>
    </row>
    <row r="3576" spans="24:26" x14ac:dyDescent="0.25">
      <c r="X3576" s="426"/>
      <c r="Y3576" s="426"/>
      <c r="Z3576" s="427"/>
    </row>
    <row r="3577" spans="24:26" x14ac:dyDescent="0.25">
      <c r="X3577" s="426"/>
      <c r="Y3577" s="426"/>
      <c r="Z3577" s="427"/>
    </row>
    <row r="3578" spans="24:26" x14ac:dyDescent="0.25">
      <c r="X3578" s="426"/>
      <c r="Y3578" s="426"/>
      <c r="Z3578" s="427"/>
    </row>
    <row r="3579" spans="24:26" x14ac:dyDescent="0.25">
      <c r="X3579" s="426"/>
      <c r="Y3579" s="426"/>
      <c r="Z3579" s="427"/>
    </row>
    <row r="3580" spans="24:26" x14ac:dyDescent="0.25">
      <c r="X3580" s="426"/>
      <c r="Y3580" s="426"/>
      <c r="Z3580" s="427"/>
    </row>
    <row r="3581" spans="24:26" x14ac:dyDescent="0.25">
      <c r="X3581" s="426"/>
      <c r="Y3581" s="426"/>
      <c r="Z3581" s="427"/>
    </row>
    <row r="3582" spans="24:26" x14ac:dyDescent="0.25">
      <c r="X3582" s="426"/>
      <c r="Y3582" s="426"/>
      <c r="Z3582" s="427"/>
    </row>
    <row r="3583" spans="24:26" x14ac:dyDescent="0.25">
      <c r="X3583" s="426"/>
      <c r="Y3583" s="426"/>
      <c r="Z3583" s="427"/>
    </row>
    <row r="3584" spans="24:26" x14ac:dyDescent="0.25">
      <c r="X3584" s="426"/>
      <c r="Y3584" s="426"/>
      <c r="Z3584" s="427"/>
    </row>
    <row r="3585" spans="24:26" x14ac:dyDescent="0.25">
      <c r="X3585" s="426"/>
      <c r="Y3585" s="426"/>
      <c r="Z3585" s="427"/>
    </row>
    <row r="3586" spans="24:26" x14ac:dyDescent="0.25">
      <c r="X3586" s="426"/>
      <c r="Y3586" s="426"/>
      <c r="Z3586" s="427"/>
    </row>
    <row r="3587" spans="24:26" x14ac:dyDescent="0.25">
      <c r="X3587" s="426"/>
      <c r="Y3587" s="426"/>
      <c r="Z3587" s="427"/>
    </row>
    <row r="3588" spans="24:26" x14ac:dyDescent="0.25">
      <c r="X3588" s="426"/>
      <c r="Y3588" s="426"/>
      <c r="Z3588" s="427"/>
    </row>
    <row r="3589" spans="24:26" x14ac:dyDescent="0.25">
      <c r="X3589" s="426"/>
      <c r="Y3589" s="426"/>
      <c r="Z3589" s="427"/>
    </row>
    <row r="3590" spans="24:26" x14ac:dyDescent="0.25">
      <c r="X3590" s="426"/>
      <c r="Y3590" s="426"/>
      <c r="Z3590" s="427"/>
    </row>
    <row r="3591" spans="24:26" x14ac:dyDescent="0.25">
      <c r="X3591" s="426"/>
      <c r="Y3591" s="426"/>
      <c r="Z3591" s="427"/>
    </row>
    <row r="3592" spans="24:26" x14ac:dyDescent="0.25">
      <c r="X3592" s="426"/>
      <c r="Y3592" s="426"/>
      <c r="Z3592" s="427"/>
    </row>
    <row r="3593" spans="24:26" x14ac:dyDescent="0.25">
      <c r="X3593" s="426"/>
      <c r="Y3593" s="426"/>
      <c r="Z3593" s="427"/>
    </row>
    <row r="3594" spans="24:26" x14ac:dyDescent="0.25">
      <c r="X3594" s="426"/>
      <c r="Y3594" s="426"/>
      <c r="Z3594" s="427"/>
    </row>
    <row r="3595" spans="24:26" x14ac:dyDescent="0.25">
      <c r="X3595" s="426"/>
      <c r="Y3595" s="426"/>
      <c r="Z3595" s="427"/>
    </row>
    <row r="3596" spans="24:26" x14ac:dyDescent="0.25">
      <c r="X3596" s="426"/>
      <c r="Y3596" s="426"/>
      <c r="Z3596" s="427"/>
    </row>
    <row r="3597" spans="24:26" x14ac:dyDescent="0.25">
      <c r="X3597" s="426"/>
      <c r="Y3597" s="426"/>
      <c r="Z3597" s="427"/>
    </row>
    <row r="3598" spans="24:26" x14ac:dyDescent="0.25">
      <c r="X3598" s="426"/>
      <c r="Y3598" s="426"/>
      <c r="Z3598" s="427"/>
    </row>
    <row r="3599" spans="24:26" x14ac:dyDescent="0.25">
      <c r="X3599" s="426"/>
      <c r="Y3599" s="426"/>
      <c r="Z3599" s="427"/>
    </row>
    <row r="3600" spans="24:26" x14ac:dyDescent="0.25">
      <c r="X3600" s="426"/>
      <c r="Y3600" s="426"/>
      <c r="Z3600" s="427"/>
    </row>
    <row r="3601" spans="24:26" x14ac:dyDescent="0.25">
      <c r="X3601" s="426"/>
      <c r="Y3601" s="426"/>
      <c r="Z3601" s="427"/>
    </row>
    <row r="3602" spans="24:26" x14ac:dyDescent="0.25">
      <c r="X3602" s="426"/>
      <c r="Y3602" s="426"/>
      <c r="Z3602" s="427"/>
    </row>
    <row r="3603" spans="24:26" x14ac:dyDescent="0.25">
      <c r="X3603" s="426"/>
      <c r="Y3603" s="426"/>
      <c r="Z3603" s="427"/>
    </row>
    <row r="3604" spans="24:26" x14ac:dyDescent="0.25">
      <c r="X3604" s="426"/>
      <c r="Y3604" s="426"/>
      <c r="Z3604" s="427"/>
    </row>
    <row r="3605" spans="24:26" x14ac:dyDescent="0.25">
      <c r="X3605" s="426"/>
      <c r="Y3605" s="426"/>
      <c r="Z3605" s="427"/>
    </row>
    <row r="3606" spans="24:26" x14ac:dyDescent="0.25">
      <c r="X3606" s="426"/>
      <c r="Y3606" s="426"/>
      <c r="Z3606" s="427"/>
    </row>
    <row r="3607" spans="24:26" x14ac:dyDescent="0.25">
      <c r="X3607" s="426"/>
      <c r="Y3607" s="426"/>
      <c r="Z3607" s="427"/>
    </row>
    <row r="3608" spans="24:26" x14ac:dyDescent="0.25">
      <c r="X3608" s="426"/>
      <c r="Y3608" s="426"/>
      <c r="Z3608" s="427"/>
    </row>
    <row r="3609" spans="24:26" x14ac:dyDescent="0.25">
      <c r="X3609" s="426"/>
      <c r="Y3609" s="426"/>
      <c r="Z3609" s="427"/>
    </row>
    <row r="3610" spans="24:26" x14ac:dyDescent="0.25">
      <c r="X3610" s="426"/>
      <c r="Y3610" s="426"/>
      <c r="Z3610" s="427"/>
    </row>
    <row r="3611" spans="24:26" x14ac:dyDescent="0.25">
      <c r="X3611" s="426"/>
      <c r="Y3611" s="426"/>
      <c r="Z3611" s="427"/>
    </row>
    <row r="3612" spans="24:26" x14ac:dyDescent="0.25">
      <c r="X3612" s="426"/>
      <c r="Y3612" s="426"/>
      <c r="Z3612" s="427"/>
    </row>
    <row r="3613" spans="24:26" x14ac:dyDescent="0.25">
      <c r="X3613" s="426"/>
      <c r="Y3613" s="426"/>
      <c r="Z3613" s="427"/>
    </row>
    <row r="3614" spans="24:26" x14ac:dyDescent="0.25">
      <c r="X3614" s="426"/>
      <c r="Y3614" s="426"/>
      <c r="Z3614" s="427"/>
    </row>
    <row r="3615" spans="24:26" x14ac:dyDescent="0.25">
      <c r="X3615" s="426"/>
      <c r="Y3615" s="426"/>
      <c r="Z3615" s="427"/>
    </row>
    <row r="3616" spans="24:26" x14ac:dyDescent="0.25">
      <c r="X3616" s="426"/>
      <c r="Y3616" s="426"/>
      <c r="Z3616" s="427"/>
    </row>
    <row r="3617" spans="24:26" x14ac:dyDescent="0.25">
      <c r="X3617" s="426"/>
      <c r="Y3617" s="426"/>
      <c r="Z3617" s="427"/>
    </row>
    <row r="3618" spans="24:26" x14ac:dyDescent="0.25">
      <c r="X3618" s="426"/>
      <c r="Y3618" s="426"/>
      <c r="Z3618" s="427"/>
    </row>
    <row r="3619" spans="24:26" x14ac:dyDescent="0.25">
      <c r="X3619" s="426"/>
      <c r="Y3619" s="426"/>
      <c r="Z3619" s="427"/>
    </row>
    <row r="3620" spans="24:26" x14ac:dyDescent="0.25">
      <c r="X3620" s="426"/>
      <c r="Y3620" s="426"/>
      <c r="Z3620" s="427"/>
    </row>
    <row r="3621" spans="24:26" x14ac:dyDescent="0.25">
      <c r="X3621" s="426"/>
      <c r="Y3621" s="426"/>
      <c r="Z3621" s="427"/>
    </row>
    <row r="3622" spans="24:26" x14ac:dyDescent="0.25">
      <c r="X3622" s="426"/>
      <c r="Y3622" s="426"/>
      <c r="Z3622" s="427"/>
    </row>
    <row r="3623" spans="24:26" x14ac:dyDescent="0.25">
      <c r="X3623" s="426"/>
      <c r="Y3623" s="426"/>
      <c r="Z3623" s="427"/>
    </row>
    <row r="3624" spans="24:26" x14ac:dyDescent="0.25">
      <c r="X3624" s="426"/>
      <c r="Y3624" s="426"/>
      <c r="Z3624" s="427"/>
    </row>
    <row r="3625" spans="24:26" x14ac:dyDescent="0.25">
      <c r="X3625" s="426"/>
      <c r="Y3625" s="426"/>
      <c r="Z3625" s="427"/>
    </row>
    <row r="3626" spans="24:26" x14ac:dyDescent="0.25">
      <c r="X3626" s="426"/>
      <c r="Y3626" s="426"/>
      <c r="Z3626" s="427"/>
    </row>
    <row r="3627" spans="24:26" x14ac:dyDescent="0.25">
      <c r="X3627" s="426"/>
      <c r="Y3627" s="426"/>
      <c r="Z3627" s="427"/>
    </row>
    <row r="3628" spans="24:26" x14ac:dyDescent="0.25">
      <c r="X3628" s="426"/>
      <c r="Y3628" s="426"/>
      <c r="Z3628" s="427"/>
    </row>
    <row r="3629" spans="24:26" x14ac:dyDescent="0.25">
      <c r="X3629" s="426"/>
      <c r="Y3629" s="426"/>
      <c r="Z3629" s="427"/>
    </row>
    <row r="3630" spans="24:26" x14ac:dyDescent="0.25">
      <c r="X3630" s="426"/>
      <c r="Y3630" s="426"/>
      <c r="Z3630" s="427"/>
    </row>
    <row r="3631" spans="24:26" x14ac:dyDescent="0.25">
      <c r="X3631" s="426"/>
      <c r="Y3631" s="426"/>
      <c r="Z3631" s="427"/>
    </row>
    <row r="3632" spans="24:26" x14ac:dyDescent="0.25">
      <c r="X3632" s="426"/>
      <c r="Y3632" s="426"/>
      <c r="Z3632" s="427"/>
    </row>
    <row r="3633" spans="24:26" x14ac:dyDescent="0.25">
      <c r="X3633" s="426"/>
      <c r="Y3633" s="426"/>
      <c r="Z3633" s="427"/>
    </row>
    <row r="3634" spans="24:26" x14ac:dyDescent="0.25">
      <c r="X3634" s="426"/>
      <c r="Y3634" s="426"/>
      <c r="Z3634" s="427"/>
    </row>
    <row r="3635" spans="24:26" x14ac:dyDescent="0.25">
      <c r="X3635" s="426"/>
      <c r="Y3635" s="426"/>
      <c r="Z3635" s="427"/>
    </row>
    <row r="3636" spans="24:26" x14ac:dyDescent="0.25">
      <c r="X3636" s="426"/>
      <c r="Y3636" s="426"/>
      <c r="Z3636" s="427"/>
    </row>
    <row r="3637" spans="24:26" x14ac:dyDescent="0.25">
      <c r="X3637" s="426"/>
      <c r="Y3637" s="426"/>
      <c r="Z3637" s="427"/>
    </row>
    <row r="3638" spans="24:26" x14ac:dyDescent="0.25">
      <c r="X3638" s="426"/>
      <c r="Y3638" s="426"/>
      <c r="Z3638" s="427"/>
    </row>
    <row r="3639" spans="24:26" x14ac:dyDescent="0.25">
      <c r="X3639" s="426"/>
      <c r="Y3639" s="426"/>
      <c r="Z3639" s="427"/>
    </row>
    <row r="3640" spans="24:26" x14ac:dyDescent="0.25">
      <c r="X3640" s="426"/>
      <c r="Y3640" s="426"/>
      <c r="Z3640" s="427"/>
    </row>
    <row r="3641" spans="24:26" x14ac:dyDescent="0.25">
      <c r="X3641" s="426"/>
      <c r="Y3641" s="426"/>
      <c r="Z3641" s="427"/>
    </row>
    <row r="3642" spans="24:26" x14ac:dyDescent="0.25">
      <c r="X3642" s="426"/>
      <c r="Y3642" s="426"/>
      <c r="Z3642" s="427"/>
    </row>
    <row r="3643" spans="24:26" x14ac:dyDescent="0.25">
      <c r="X3643" s="426"/>
      <c r="Y3643" s="426"/>
      <c r="Z3643" s="427"/>
    </row>
    <row r="3644" spans="24:26" x14ac:dyDescent="0.25">
      <c r="X3644" s="426"/>
      <c r="Y3644" s="426"/>
      <c r="Z3644" s="427"/>
    </row>
    <row r="3645" spans="24:26" x14ac:dyDescent="0.25">
      <c r="X3645" s="426"/>
      <c r="Y3645" s="426"/>
      <c r="Z3645" s="427"/>
    </row>
    <row r="3646" spans="24:26" x14ac:dyDescent="0.25">
      <c r="X3646" s="426"/>
      <c r="Y3646" s="426"/>
      <c r="Z3646" s="427"/>
    </row>
    <row r="3647" spans="24:26" x14ac:dyDescent="0.25">
      <c r="X3647" s="426"/>
      <c r="Y3647" s="426"/>
      <c r="Z3647" s="427"/>
    </row>
    <row r="3648" spans="24:26" x14ac:dyDescent="0.25">
      <c r="X3648" s="426"/>
      <c r="Y3648" s="426"/>
      <c r="Z3648" s="427"/>
    </row>
    <row r="3649" spans="24:26" x14ac:dyDescent="0.25">
      <c r="X3649" s="426"/>
      <c r="Y3649" s="426"/>
      <c r="Z3649" s="427"/>
    </row>
    <row r="3650" spans="24:26" x14ac:dyDescent="0.25">
      <c r="X3650" s="426"/>
      <c r="Y3650" s="426"/>
      <c r="Z3650" s="427"/>
    </row>
    <row r="3651" spans="24:26" x14ac:dyDescent="0.25">
      <c r="X3651" s="426"/>
      <c r="Y3651" s="426"/>
      <c r="Z3651" s="427"/>
    </row>
    <row r="3652" spans="24:26" x14ac:dyDescent="0.25">
      <c r="X3652" s="426"/>
      <c r="Y3652" s="426"/>
      <c r="Z3652" s="427"/>
    </row>
    <row r="3653" spans="24:26" x14ac:dyDescent="0.25">
      <c r="X3653" s="426"/>
      <c r="Y3653" s="426"/>
      <c r="Z3653" s="427"/>
    </row>
    <row r="3654" spans="24:26" x14ac:dyDescent="0.25">
      <c r="X3654" s="426"/>
      <c r="Y3654" s="426"/>
      <c r="Z3654" s="427"/>
    </row>
    <row r="3655" spans="24:26" x14ac:dyDescent="0.25">
      <c r="X3655" s="426"/>
      <c r="Y3655" s="426"/>
      <c r="Z3655" s="427"/>
    </row>
    <row r="3656" spans="24:26" x14ac:dyDescent="0.25">
      <c r="X3656" s="426"/>
      <c r="Y3656" s="426"/>
      <c r="Z3656" s="427"/>
    </row>
    <row r="3657" spans="24:26" x14ac:dyDescent="0.25">
      <c r="X3657" s="426"/>
      <c r="Y3657" s="426"/>
      <c r="Z3657" s="427"/>
    </row>
    <row r="3658" spans="24:26" x14ac:dyDescent="0.25">
      <c r="X3658" s="426"/>
      <c r="Y3658" s="426"/>
      <c r="Z3658" s="427"/>
    </row>
    <row r="3659" spans="24:26" x14ac:dyDescent="0.25">
      <c r="X3659" s="426"/>
      <c r="Y3659" s="426"/>
      <c r="Z3659" s="427"/>
    </row>
    <row r="3660" spans="24:26" x14ac:dyDescent="0.25">
      <c r="X3660" s="426"/>
      <c r="Y3660" s="426"/>
      <c r="Z3660" s="427"/>
    </row>
    <row r="3661" spans="24:26" x14ac:dyDescent="0.25">
      <c r="X3661" s="426"/>
      <c r="Y3661" s="426"/>
      <c r="Z3661" s="427"/>
    </row>
    <row r="3662" spans="24:26" x14ac:dyDescent="0.25">
      <c r="X3662" s="426"/>
      <c r="Y3662" s="426"/>
      <c r="Z3662" s="427"/>
    </row>
    <row r="3663" spans="24:26" x14ac:dyDescent="0.25">
      <c r="X3663" s="426"/>
      <c r="Y3663" s="426"/>
      <c r="Z3663" s="427"/>
    </row>
    <row r="3664" spans="24:26" x14ac:dyDescent="0.25">
      <c r="X3664" s="426"/>
      <c r="Y3664" s="426"/>
      <c r="Z3664" s="427"/>
    </row>
    <row r="3665" spans="24:26" x14ac:dyDescent="0.25">
      <c r="X3665" s="426"/>
      <c r="Y3665" s="426"/>
      <c r="Z3665" s="427"/>
    </row>
    <row r="3666" spans="24:26" x14ac:dyDescent="0.25">
      <c r="X3666" s="426"/>
      <c r="Y3666" s="426"/>
      <c r="Z3666" s="427"/>
    </row>
    <row r="3667" spans="24:26" x14ac:dyDescent="0.25">
      <c r="X3667" s="426"/>
      <c r="Y3667" s="426"/>
      <c r="Z3667" s="427"/>
    </row>
    <row r="3668" spans="24:26" x14ac:dyDescent="0.25">
      <c r="X3668" s="426"/>
      <c r="Y3668" s="426"/>
      <c r="Z3668" s="427"/>
    </row>
    <row r="3669" spans="24:26" x14ac:dyDescent="0.25">
      <c r="X3669" s="426"/>
      <c r="Y3669" s="426"/>
      <c r="Z3669" s="427"/>
    </row>
    <row r="3670" spans="24:26" x14ac:dyDescent="0.25">
      <c r="X3670" s="426"/>
      <c r="Y3670" s="426"/>
      <c r="Z3670" s="427"/>
    </row>
    <row r="3671" spans="24:26" x14ac:dyDescent="0.25">
      <c r="X3671" s="426"/>
      <c r="Y3671" s="426"/>
      <c r="Z3671" s="427"/>
    </row>
    <row r="3672" spans="24:26" x14ac:dyDescent="0.25">
      <c r="X3672" s="426"/>
      <c r="Y3672" s="426"/>
      <c r="Z3672" s="427"/>
    </row>
    <row r="3673" spans="24:26" x14ac:dyDescent="0.25">
      <c r="X3673" s="426"/>
      <c r="Y3673" s="426"/>
      <c r="Z3673" s="427"/>
    </row>
    <row r="3674" spans="24:26" x14ac:dyDescent="0.25">
      <c r="X3674" s="426"/>
      <c r="Y3674" s="426"/>
      <c r="Z3674" s="427"/>
    </row>
    <row r="3675" spans="24:26" x14ac:dyDescent="0.25">
      <c r="X3675" s="426"/>
      <c r="Y3675" s="426"/>
      <c r="Z3675" s="427"/>
    </row>
    <row r="3676" spans="24:26" x14ac:dyDescent="0.25">
      <c r="X3676" s="426"/>
      <c r="Y3676" s="426"/>
      <c r="Z3676" s="427"/>
    </row>
    <row r="3677" spans="24:26" x14ac:dyDescent="0.25">
      <c r="X3677" s="426"/>
      <c r="Y3677" s="426"/>
      <c r="Z3677" s="427"/>
    </row>
    <row r="3678" spans="24:26" x14ac:dyDescent="0.25">
      <c r="X3678" s="426"/>
      <c r="Y3678" s="426"/>
      <c r="Z3678" s="427"/>
    </row>
    <row r="3679" spans="24:26" x14ac:dyDescent="0.25">
      <c r="X3679" s="426"/>
      <c r="Y3679" s="426"/>
      <c r="Z3679" s="427"/>
    </row>
    <row r="3680" spans="24:26" x14ac:dyDescent="0.25">
      <c r="X3680" s="426"/>
      <c r="Y3680" s="426"/>
      <c r="Z3680" s="427"/>
    </row>
    <row r="3681" spans="24:26" x14ac:dyDescent="0.25">
      <c r="X3681" s="426"/>
      <c r="Y3681" s="426"/>
      <c r="Z3681" s="427"/>
    </row>
    <row r="3682" spans="24:26" x14ac:dyDescent="0.25">
      <c r="X3682" s="426"/>
      <c r="Y3682" s="426"/>
      <c r="Z3682" s="427"/>
    </row>
    <row r="3683" spans="24:26" x14ac:dyDescent="0.25">
      <c r="X3683" s="426"/>
      <c r="Y3683" s="426"/>
      <c r="Z3683" s="427"/>
    </row>
    <row r="3684" spans="24:26" x14ac:dyDescent="0.25">
      <c r="X3684" s="426"/>
      <c r="Y3684" s="426"/>
      <c r="Z3684" s="427"/>
    </row>
    <row r="3685" spans="24:26" x14ac:dyDescent="0.25">
      <c r="X3685" s="426"/>
      <c r="Y3685" s="426"/>
      <c r="Z3685" s="427"/>
    </row>
    <row r="3686" spans="24:26" x14ac:dyDescent="0.25">
      <c r="X3686" s="426"/>
      <c r="Y3686" s="426"/>
      <c r="Z3686" s="427"/>
    </row>
    <row r="3687" spans="24:26" x14ac:dyDescent="0.25">
      <c r="X3687" s="426"/>
      <c r="Y3687" s="426"/>
      <c r="Z3687" s="427"/>
    </row>
    <row r="3688" spans="24:26" x14ac:dyDescent="0.25">
      <c r="X3688" s="426"/>
      <c r="Y3688" s="426"/>
      <c r="Z3688" s="427"/>
    </row>
    <row r="3689" spans="24:26" x14ac:dyDescent="0.25">
      <c r="X3689" s="426"/>
      <c r="Y3689" s="426"/>
      <c r="Z3689" s="427"/>
    </row>
    <row r="3690" spans="24:26" x14ac:dyDescent="0.25">
      <c r="X3690" s="426"/>
      <c r="Y3690" s="426"/>
      <c r="Z3690" s="427"/>
    </row>
    <row r="3691" spans="24:26" x14ac:dyDescent="0.25">
      <c r="X3691" s="426"/>
      <c r="Y3691" s="426"/>
      <c r="Z3691" s="427"/>
    </row>
    <row r="3692" spans="24:26" x14ac:dyDescent="0.25">
      <c r="X3692" s="426"/>
      <c r="Y3692" s="426"/>
      <c r="Z3692" s="427"/>
    </row>
    <row r="3693" spans="24:26" x14ac:dyDescent="0.25">
      <c r="X3693" s="426"/>
      <c r="Y3693" s="426"/>
      <c r="Z3693" s="427"/>
    </row>
    <row r="3694" spans="24:26" x14ac:dyDescent="0.25">
      <c r="X3694" s="426"/>
      <c r="Y3694" s="426"/>
      <c r="Z3694" s="427"/>
    </row>
    <row r="3695" spans="24:26" x14ac:dyDescent="0.25">
      <c r="X3695" s="426"/>
      <c r="Y3695" s="426"/>
      <c r="Z3695" s="427"/>
    </row>
    <row r="3696" spans="24:26" x14ac:dyDescent="0.25">
      <c r="X3696" s="426"/>
      <c r="Y3696" s="426"/>
      <c r="Z3696" s="427"/>
    </row>
    <row r="3697" spans="24:26" x14ac:dyDescent="0.25">
      <c r="X3697" s="426"/>
      <c r="Y3697" s="426"/>
      <c r="Z3697" s="427"/>
    </row>
    <row r="3698" spans="24:26" x14ac:dyDescent="0.25">
      <c r="X3698" s="426"/>
      <c r="Y3698" s="426"/>
      <c r="Z3698" s="427"/>
    </row>
    <row r="3699" spans="24:26" x14ac:dyDescent="0.25">
      <c r="X3699" s="426"/>
      <c r="Y3699" s="426"/>
      <c r="Z3699" s="427"/>
    </row>
    <row r="3700" spans="24:26" x14ac:dyDescent="0.25">
      <c r="X3700" s="426"/>
      <c r="Y3700" s="426"/>
      <c r="Z3700" s="427"/>
    </row>
    <row r="3701" spans="24:26" x14ac:dyDescent="0.25">
      <c r="X3701" s="426"/>
      <c r="Y3701" s="426"/>
      <c r="Z3701" s="427"/>
    </row>
    <row r="3702" spans="24:26" x14ac:dyDescent="0.25">
      <c r="X3702" s="426"/>
      <c r="Y3702" s="426"/>
      <c r="Z3702" s="427"/>
    </row>
    <row r="3703" spans="24:26" x14ac:dyDescent="0.25">
      <c r="X3703" s="426"/>
      <c r="Y3703" s="426"/>
      <c r="Z3703" s="427"/>
    </row>
    <row r="3704" spans="24:26" x14ac:dyDescent="0.25">
      <c r="X3704" s="426"/>
      <c r="Y3704" s="426"/>
      <c r="Z3704" s="427"/>
    </row>
    <row r="3705" spans="24:26" x14ac:dyDescent="0.25">
      <c r="X3705" s="426"/>
      <c r="Y3705" s="426"/>
      <c r="Z3705" s="427"/>
    </row>
    <row r="3706" spans="24:26" x14ac:dyDescent="0.25">
      <c r="X3706" s="426"/>
      <c r="Y3706" s="426"/>
      <c r="Z3706" s="427"/>
    </row>
    <row r="3707" spans="24:26" x14ac:dyDescent="0.25">
      <c r="X3707" s="426"/>
      <c r="Y3707" s="426"/>
      <c r="Z3707" s="427"/>
    </row>
    <row r="3708" spans="24:26" x14ac:dyDescent="0.25">
      <c r="X3708" s="426"/>
      <c r="Y3708" s="426"/>
      <c r="Z3708" s="427"/>
    </row>
    <row r="3709" spans="24:26" x14ac:dyDescent="0.25">
      <c r="X3709" s="426"/>
      <c r="Y3709" s="426"/>
      <c r="Z3709" s="427"/>
    </row>
    <row r="3710" spans="24:26" x14ac:dyDescent="0.25">
      <c r="X3710" s="426"/>
      <c r="Y3710" s="426"/>
      <c r="Z3710" s="427"/>
    </row>
    <row r="3711" spans="24:26" x14ac:dyDescent="0.25">
      <c r="X3711" s="426"/>
      <c r="Y3711" s="426"/>
      <c r="Z3711" s="427"/>
    </row>
    <row r="3712" spans="24:26" x14ac:dyDescent="0.25">
      <c r="X3712" s="426"/>
      <c r="Y3712" s="426"/>
      <c r="Z3712" s="427"/>
    </row>
    <row r="3713" spans="24:26" x14ac:dyDescent="0.25">
      <c r="X3713" s="426"/>
      <c r="Y3713" s="426"/>
      <c r="Z3713" s="427"/>
    </row>
    <row r="3714" spans="24:26" x14ac:dyDescent="0.25">
      <c r="X3714" s="426"/>
      <c r="Y3714" s="426"/>
      <c r="Z3714" s="427"/>
    </row>
    <row r="3715" spans="24:26" x14ac:dyDescent="0.25">
      <c r="X3715" s="426"/>
      <c r="Y3715" s="426"/>
      <c r="Z3715" s="427"/>
    </row>
    <row r="3716" spans="24:26" x14ac:dyDescent="0.25">
      <c r="X3716" s="426"/>
      <c r="Y3716" s="426"/>
      <c r="Z3716" s="427"/>
    </row>
    <row r="3717" spans="24:26" x14ac:dyDescent="0.25">
      <c r="X3717" s="426"/>
      <c r="Y3717" s="426"/>
      <c r="Z3717" s="427"/>
    </row>
    <row r="3718" spans="24:26" x14ac:dyDescent="0.25">
      <c r="X3718" s="426"/>
      <c r="Y3718" s="426"/>
      <c r="Z3718" s="427"/>
    </row>
    <row r="3719" spans="24:26" x14ac:dyDescent="0.25">
      <c r="X3719" s="426"/>
      <c r="Y3719" s="426"/>
      <c r="Z3719" s="427"/>
    </row>
    <row r="3720" spans="24:26" x14ac:dyDescent="0.25">
      <c r="X3720" s="426"/>
      <c r="Y3720" s="426"/>
      <c r="Z3720" s="427"/>
    </row>
    <row r="3721" spans="24:26" x14ac:dyDescent="0.25">
      <c r="X3721" s="426"/>
      <c r="Y3721" s="426"/>
      <c r="Z3721" s="427"/>
    </row>
    <row r="3722" spans="24:26" x14ac:dyDescent="0.25">
      <c r="X3722" s="426"/>
      <c r="Y3722" s="426"/>
      <c r="Z3722" s="427"/>
    </row>
    <row r="3723" spans="24:26" x14ac:dyDescent="0.25">
      <c r="X3723" s="426"/>
      <c r="Y3723" s="426"/>
      <c r="Z3723" s="427"/>
    </row>
    <row r="3724" spans="24:26" x14ac:dyDescent="0.25">
      <c r="X3724" s="426"/>
      <c r="Y3724" s="426"/>
      <c r="Z3724" s="427"/>
    </row>
    <row r="3725" spans="24:26" x14ac:dyDescent="0.25">
      <c r="X3725" s="426"/>
      <c r="Y3725" s="426"/>
      <c r="Z3725" s="427"/>
    </row>
    <row r="3726" spans="24:26" x14ac:dyDescent="0.25">
      <c r="X3726" s="426"/>
      <c r="Y3726" s="426"/>
      <c r="Z3726" s="427"/>
    </row>
    <row r="3727" spans="24:26" x14ac:dyDescent="0.25">
      <c r="X3727" s="426"/>
      <c r="Y3727" s="426"/>
      <c r="Z3727" s="427"/>
    </row>
    <row r="3728" spans="24:26" x14ac:dyDescent="0.25">
      <c r="X3728" s="426"/>
      <c r="Y3728" s="426"/>
      <c r="Z3728" s="427"/>
    </row>
    <row r="3729" spans="24:26" x14ac:dyDescent="0.25">
      <c r="X3729" s="426"/>
      <c r="Y3729" s="426"/>
      <c r="Z3729" s="427"/>
    </row>
    <row r="3730" spans="24:26" x14ac:dyDescent="0.25">
      <c r="X3730" s="426"/>
      <c r="Y3730" s="426"/>
      <c r="Z3730" s="427"/>
    </row>
    <row r="3731" spans="24:26" x14ac:dyDescent="0.25">
      <c r="X3731" s="426"/>
      <c r="Y3731" s="426"/>
      <c r="Z3731" s="427"/>
    </row>
    <row r="3732" spans="24:26" x14ac:dyDescent="0.25">
      <c r="X3732" s="426"/>
      <c r="Y3732" s="426"/>
      <c r="Z3732" s="427"/>
    </row>
    <row r="3733" spans="24:26" x14ac:dyDescent="0.25">
      <c r="X3733" s="426"/>
      <c r="Y3733" s="426"/>
      <c r="Z3733" s="427"/>
    </row>
    <row r="3734" spans="24:26" x14ac:dyDescent="0.25">
      <c r="X3734" s="426"/>
      <c r="Y3734" s="426"/>
      <c r="Z3734" s="427"/>
    </row>
    <row r="3735" spans="24:26" x14ac:dyDescent="0.25">
      <c r="X3735" s="426"/>
      <c r="Y3735" s="426"/>
      <c r="Z3735" s="427"/>
    </row>
    <row r="3736" spans="24:26" x14ac:dyDescent="0.25">
      <c r="X3736" s="426"/>
      <c r="Y3736" s="426"/>
      <c r="Z3736" s="427"/>
    </row>
    <row r="3737" spans="24:26" x14ac:dyDescent="0.25">
      <c r="X3737" s="426"/>
      <c r="Y3737" s="426"/>
      <c r="Z3737" s="427"/>
    </row>
    <row r="3738" spans="24:26" x14ac:dyDescent="0.25">
      <c r="X3738" s="426"/>
      <c r="Y3738" s="426"/>
      <c r="Z3738" s="427"/>
    </row>
    <row r="3739" spans="24:26" x14ac:dyDescent="0.25">
      <c r="X3739" s="426"/>
      <c r="Y3739" s="426"/>
      <c r="Z3739" s="427"/>
    </row>
    <row r="3740" spans="24:26" x14ac:dyDescent="0.25">
      <c r="X3740" s="426"/>
      <c r="Y3740" s="426"/>
      <c r="Z3740" s="427"/>
    </row>
    <row r="3741" spans="24:26" x14ac:dyDescent="0.25">
      <c r="X3741" s="426"/>
      <c r="Y3741" s="426"/>
      <c r="Z3741" s="427"/>
    </row>
    <row r="3742" spans="24:26" x14ac:dyDescent="0.25">
      <c r="X3742" s="426"/>
      <c r="Y3742" s="426"/>
      <c r="Z3742" s="427"/>
    </row>
    <row r="3743" spans="24:26" x14ac:dyDescent="0.25">
      <c r="X3743" s="426"/>
      <c r="Y3743" s="426"/>
      <c r="Z3743" s="427"/>
    </row>
    <row r="3744" spans="24:26" x14ac:dyDescent="0.25">
      <c r="X3744" s="426"/>
      <c r="Y3744" s="426"/>
      <c r="Z3744" s="427"/>
    </row>
    <row r="3745" spans="24:26" x14ac:dyDescent="0.25">
      <c r="X3745" s="426"/>
      <c r="Y3745" s="426"/>
      <c r="Z3745" s="427"/>
    </row>
    <row r="3746" spans="24:26" x14ac:dyDescent="0.25">
      <c r="X3746" s="426"/>
      <c r="Y3746" s="426"/>
      <c r="Z3746" s="427"/>
    </row>
    <row r="3747" spans="24:26" x14ac:dyDescent="0.25">
      <c r="X3747" s="426"/>
      <c r="Y3747" s="426"/>
      <c r="Z3747" s="427"/>
    </row>
    <row r="3748" spans="24:26" x14ac:dyDescent="0.25">
      <c r="X3748" s="426"/>
      <c r="Y3748" s="426"/>
      <c r="Z3748" s="427"/>
    </row>
    <row r="3749" spans="24:26" x14ac:dyDescent="0.25">
      <c r="X3749" s="426"/>
      <c r="Y3749" s="426"/>
      <c r="Z3749" s="427"/>
    </row>
    <row r="3750" spans="24:26" x14ac:dyDescent="0.25">
      <c r="X3750" s="426"/>
      <c r="Y3750" s="426"/>
      <c r="Z3750" s="427"/>
    </row>
    <row r="3751" spans="24:26" x14ac:dyDescent="0.25">
      <c r="X3751" s="426"/>
      <c r="Y3751" s="426"/>
      <c r="Z3751" s="427"/>
    </row>
    <row r="3752" spans="24:26" x14ac:dyDescent="0.25">
      <c r="X3752" s="426"/>
      <c r="Y3752" s="426"/>
      <c r="Z3752" s="427"/>
    </row>
    <row r="3753" spans="24:26" x14ac:dyDescent="0.25">
      <c r="X3753" s="426"/>
      <c r="Y3753" s="426"/>
      <c r="Z3753" s="427"/>
    </row>
    <row r="3754" spans="24:26" x14ac:dyDescent="0.25">
      <c r="X3754" s="426"/>
      <c r="Y3754" s="426"/>
      <c r="Z3754" s="427"/>
    </row>
    <row r="3755" spans="24:26" x14ac:dyDescent="0.25">
      <c r="X3755" s="426"/>
      <c r="Y3755" s="426"/>
      <c r="Z3755" s="427"/>
    </row>
    <row r="3756" spans="24:26" x14ac:dyDescent="0.25">
      <c r="X3756" s="426"/>
      <c r="Y3756" s="426"/>
      <c r="Z3756" s="427"/>
    </row>
    <row r="3757" spans="24:26" x14ac:dyDescent="0.25">
      <c r="X3757" s="426"/>
      <c r="Y3757" s="426"/>
      <c r="Z3757" s="427"/>
    </row>
    <row r="3758" spans="24:26" x14ac:dyDescent="0.25">
      <c r="X3758" s="426"/>
      <c r="Y3758" s="426"/>
      <c r="Z3758" s="427"/>
    </row>
    <row r="3759" spans="24:26" x14ac:dyDescent="0.25">
      <c r="X3759" s="426"/>
      <c r="Y3759" s="426"/>
      <c r="Z3759" s="427"/>
    </row>
    <row r="3760" spans="24:26" x14ac:dyDescent="0.25">
      <c r="X3760" s="426"/>
      <c r="Y3760" s="426"/>
      <c r="Z3760" s="427"/>
    </row>
    <row r="3761" spans="24:26" x14ac:dyDescent="0.25">
      <c r="X3761" s="426"/>
      <c r="Y3761" s="426"/>
      <c r="Z3761" s="427"/>
    </row>
    <row r="3762" spans="24:26" x14ac:dyDescent="0.25">
      <c r="X3762" s="426"/>
      <c r="Y3762" s="426"/>
      <c r="Z3762" s="427"/>
    </row>
    <row r="3763" spans="24:26" x14ac:dyDescent="0.25">
      <c r="X3763" s="426"/>
      <c r="Y3763" s="426"/>
      <c r="Z3763" s="427"/>
    </row>
    <row r="3764" spans="24:26" x14ac:dyDescent="0.25">
      <c r="X3764" s="426"/>
      <c r="Y3764" s="426"/>
      <c r="Z3764" s="427"/>
    </row>
    <row r="3765" spans="24:26" x14ac:dyDescent="0.25">
      <c r="X3765" s="426"/>
      <c r="Y3765" s="426"/>
      <c r="Z3765" s="427"/>
    </row>
    <row r="3766" spans="24:26" x14ac:dyDescent="0.25">
      <c r="X3766" s="426"/>
      <c r="Y3766" s="426"/>
      <c r="Z3766" s="427"/>
    </row>
    <row r="3767" spans="24:26" x14ac:dyDescent="0.25">
      <c r="X3767" s="426"/>
      <c r="Y3767" s="426"/>
      <c r="Z3767" s="427"/>
    </row>
    <row r="3768" spans="24:26" x14ac:dyDescent="0.25">
      <c r="X3768" s="426"/>
      <c r="Y3768" s="426"/>
      <c r="Z3768" s="427"/>
    </row>
    <row r="3769" spans="24:26" x14ac:dyDescent="0.25">
      <c r="X3769" s="426"/>
      <c r="Y3769" s="426"/>
      <c r="Z3769" s="427"/>
    </row>
    <row r="3770" spans="24:26" x14ac:dyDescent="0.25">
      <c r="X3770" s="426"/>
      <c r="Y3770" s="426"/>
      <c r="Z3770" s="427"/>
    </row>
    <row r="3771" spans="24:26" x14ac:dyDescent="0.25">
      <c r="X3771" s="426"/>
      <c r="Y3771" s="426"/>
      <c r="Z3771" s="427"/>
    </row>
    <row r="3772" spans="24:26" x14ac:dyDescent="0.25">
      <c r="X3772" s="426"/>
      <c r="Y3772" s="426"/>
      <c r="Z3772" s="427"/>
    </row>
    <row r="3773" spans="24:26" x14ac:dyDescent="0.25">
      <c r="X3773" s="426"/>
      <c r="Y3773" s="426"/>
      <c r="Z3773" s="427"/>
    </row>
    <row r="3774" spans="24:26" x14ac:dyDescent="0.25">
      <c r="X3774" s="426"/>
      <c r="Y3774" s="426"/>
      <c r="Z3774" s="427"/>
    </row>
    <row r="3775" spans="24:26" x14ac:dyDescent="0.25">
      <c r="X3775" s="426"/>
      <c r="Y3775" s="426"/>
      <c r="Z3775" s="427"/>
    </row>
    <row r="3776" spans="24:26" x14ac:dyDescent="0.25">
      <c r="X3776" s="426"/>
      <c r="Y3776" s="426"/>
      <c r="Z3776" s="427"/>
    </row>
    <row r="3777" spans="24:26" x14ac:dyDescent="0.25">
      <c r="X3777" s="426"/>
      <c r="Y3777" s="426"/>
      <c r="Z3777" s="427"/>
    </row>
    <row r="3778" spans="24:26" x14ac:dyDescent="0.25">
      <c r="X3778" s="426"/>
      <c r="Y3778" s="426"/>
      <c r="Z3778" s="427"/>
    </row>
    <row r="3779" spans="24:26" x14ac:dyDescent="0.25">
      <c r="X3779" s="426"/>
      <c r="Y3779" s="426"/>
      <c r="Z3779" s="427"/>
    </row>
    <row r="3780" spans="24:26" x14ac:dyDescent="0.25">
      <c r="X3780" s="426"/>
      <c r="Y3780" s="426"/>
      <c r="Z3780" s="427"/>
    </row>
    <row r="3781" spans="24:26" x14ac:dyDescent="0.25">
      <c r="X3781" s="426"/>
      <c r="Y3781" s="426"/>
      <c r="Z3781" s="427"/>
    </row>
    <row r="3782" spans="24:26" x14ac:dyDescent="0.25">
      <c r="X3782" s="426"/>
      <c r="Y3782" s="426"/>
      <c r="Z3782" s="427"/>
    </row>
    <row r="3783" spans="24:26" x14ac:dyDescent="0.25">
      <c r="X3783" s="426"/>
      <c r="Y3783" s="426"/>
      <c r="Z3783" s="427"/>
    </row>
    <row r="3784" spans="24:26" x14ac:dyDescent="0.25">
      <c r="X3784" s="426"/>
      <c r="Y3784" s="426"/>
      <c r="Z3784" s="427"/>
    </row>
    <row r="3785" spans="24:26" x14ac:dyDescent="0.25">
      <c r="X3785" s="426"/>
      <c r="Y3785" s="426"/>
      <c r="Z3785" s="427"/>
    </row>
    <row r="3786" spans="24:26" x14ac:dyDescent="0.25">
      <c r="X3786" s="426"/>
      <c r="Y3786" s="426"/>
      <c r="Z3786" s="427"/>
    </row>
    <row r="3787" spans="24:26" x14ac:dyDescent="0.25">
      <c r="X3787" s="426"/>
      <c r="Y3787" s="426"/>
      <c r="Z3787" s="427"/>
    </row>
    <row r="3788" spans="24:26" x14ac:dyDescent="0.25">
      <c r="X3788" s="426"/>
      <c r="Y3788" s="426"/>
      <c r="Z3788" s="427"/>
    </row>
    <row r="3789" spans="24:26" x14ac:dyDescent="0.25">
      <c r="X3789" s="426"/>
      <c r="Y3789" s="426"/>
      <c r="Z3789" s="427"/>
    </row>
    <row r="3790" spans="24:26" x14ac:dyDescent="0.25">
      <c r="X3790" s="426"/>
      <c r="Y3790" s="426"/>
      <c r="Z3790" s="427"/>
    </row>
    <row r="3791" spans="24:26" x14ac:dyDescent="0.25">
      <c r="X3791" s="426"/>
      <c r="Y3791" s="426"/>
      <c r="Z3791" s="427"/>
    </row>
    <row r="3792" spans="24:26" x14ac:dyDescent="0.25">
      <c r="X3792" s="426"/>
      <c r="Y3792" s="426"/>
      <c r="Z3792" s="427"/>
    </row>
    <row r="3793" spans="24:26" x14ac:dyDescent="0.25">
      <c r="X3793" s="426"/>
      <c r="Y3793" s="426"/>
      <c r="Z3793" s="427"/>
    </row>
    <row r="3794" spans="24:26" x14ac:dyDescent="0.25">
      <c r="X3794" s="426"/>
      <c r="Y3794" s="426"/>
      <c r="Z3794" s="427"/>
    </row>
    <row r="3795" spans="24:26" x14ac:dyDescent="0.25">
      <c r="X3795" s="426"/>
      <c r="Y3795" s="426"/>
      <c r="Z3795" s="427"/>
    </row>
    <row r="3796" spans="24:26" x14ac:dyDescent="0.25">
      <c r="X3796" s="426"/>
      <c r="Y3796" s="426"/>
      <c r="Z3796" s="427"/>
    </row>
    <row r="3797" spans="24:26" x14ac:dyDescent="0.25">
      <c r="X3797" s="426"/>
      <c r="Y3797" s="426"/>
      <c r="Z3797" s="427"/>
    </row>
    <row r="3798" spans="24:26" x14ac:dyDescent="0.25">
      <c r="X3798" s="426"/>
      <c r="Y3798" s="426"/>
      <c r="Z3798" s="427"/>
    </row>
    <row r="3799" spans="24:26" x14ac:dyDescent="0.25">
      <c r="X3799" s="426"/>
      <c r="Y3799" s="426"/>
      <c r="Z3799" s="427"/>
    </row>
    <row r="3800" spans="24:26" x14ac:dyDescent="0.25">
      <c r="X3800" s="426"/>
      <c r="Y3800" s="426"/>
      <c r="Z3800" s="427"/>
    </row>
    <row r="3801" spans="24:26" x14ac:dyDescent="0.25">
      <c r="X3801" s="426"/>
      <c r="Y3801" s="426"/>
      <c r="Z3801" s="427"/>
    </row>
    <row r="3802" spans="24:26" x14ac:dyDescent="0.25">
      <c r="X3802" s="426"/>
      <c r="Y3802" s="426"/>
      <c r="Z3802" s="427"/>
    </row>
    <row r="3803" spans="24:26" x14ac:dyDescent="0.25">
      <c r="X3803" s="426"/>
      <c r="Y3803" s="426"/>
      <c r="Z3803" s="427"/>
    </row>
    <row r="3804" spans="24:26" x14ac:dyDescent="0.25">
      <c r="X3804" s="426"/>
      <c r="Y3804" s="426"/>
      <c r="Z3804" s="427"/>
    </row>
    <row r="3805" spans="24:26" x14ac:dyDescent="0.25">
      <c r="X3805" s="426"/>
      <c r="Y3805" s="426"/>
      <c r="Z3805" s="427"/>
    </row>
    <row r="3806" spans="24:26" x14ac:dyDescent="0.25">
      <c r="X3806" s="426"/>
      <c r="Y3806" s="426"/>
      <c r="Z3806" s="427"/>
    </row>
    <row r="3807" spans="24:26" x14ac:dyDescent="0.25">
      <c r="X3807" s="426"/>
      <c r="Y3807" s="426"/>
      <c r="Z3807" s="427"/>
    </row>
    <row r="3808" spans="24:26" x14ac:dyDescent="0.25">
      <c r="X3808" s="426"/>
      <c r="Y3808" s="426"/>
      <c r="Z3808" s="427"/>
    </row>
    <row r="3809" spans="24:26" x14ac:dyDescent="0.25">
      <c r="X3809" s="426"/>
      <c r="Y3809" s="426"/>
      <c r="Z3809" s="427"/>
    </row>
    <row r="3810" spans="24:26" x14ac:dyDescent="0.25">
      <c r="X3810" s="426"/>
      <c r="Y3810" s="426"/>
      <c r="Z3810" s="427"/>
    </row>
    <row r="3811" spans="24:26" x14ac:dyDescent="0.25">
      <c r="X3811" s="426"/>
      <c r="Y3811" s="426"/>
      <c r="Z3811" s="427"/>
    </row>
    <row r="3812" spans="24:26" x14ac:dyDescent="0.25">
      <c r="X3812" s="426"/>
      <c r="Y3812" s="426"/>
      <c r="Z3812" s="427"/>
    </row>
    <row r="3813" spans="24:26" x14ac:dyDescent="0.25">
      <c r="X3813" s="426"/>
      <c r="Y3813" s="426"/>
      <c r="Z3813" s="427"/>
    </row>
    <row r="3814" spans="24:26" x14ac:dyDescent="0.25">
      <c r="X3814" s="426"/>
      <c r="Y3814" s="426"/>
      <c r="Z3814" s="427"/>
    </row>
    <row r="3815" spans="24:26" x14ac:dyDescent="0.25">
      <c r="X3815" s="426"/>
      <c r="Y3815" s="426"/>
      <c r="Z3815" s="427"/>
    </row>
    <row r="3816" spans="24:26" x14ac:dyDescent="0.25">
      <c r="X3816" s="426"/>
      <c r="Y3816" s="426"/>
      <c r="Z3816" s="427"/>
    </row>
    <row r="3817" spans="24:26" x14ac:dyDescent="0.25">
      <c r="X3817" s="426"/>
      <c r="Y3817" s="426"/>
      <c r="Z3817" s="427"/>
    </row>
    <row r="3818" spans="24:26" x14ac:dyDescent="0.25">
      <c r="X3818" s="426"/>
      <c r="Y3818" s="426"/>
      <c r="Z3818" s="427"/>
    </row>
    <row r="3819" spans="24:26" x14ac:dyDescent="0.25">
      <c r="X3819" s="426"/>
      <c r="Y3819" s="426"/>
      <c r="Z3819" s="427"/>
    </row>
    <row r="3820" spans="24:26" x14ac:dyDescent="0.25">
      <c r="X3820" s="426"/>
      <c r="Y3820" s="426"/>
      <c r="Z3820" s="427"/>
    </row>
    <row r="3821" spans="24:26" x14ac:dyDescent="0.25">
      <c r="X3821" s="426"/>
      <c r="Y3821" s="426"/>
      <c r="Z3821" s="427"/>
    </row>
    <row r="3822" spans="24:26" x14ac:dyDescent="0.25">
      <c r="X3822" s="426"/>
      <c r="Y3822" s="426"/>
      <c r="Z3822" s="427"/>
    </row>
    <row r="3823" spans="24:26" x14ac:dyDescent="0.25">
      <c r="X3823" s="426"/>
      <c r="Y3823" s="426"/>
      <c r="Z3823" s="427"/>
    </row>
    <row r="3824" spans="24:26" x14ac:dyDescent="0.25">
      <c r="X3824" s="426"/>
      <c r="Y3824" s="426"/>
      <c r="Z3824" s="427"/>
    </row>
    <row r="3825" spans="24:26" x14ac:dyDescent="0.25">
      <c r="X3825" s="426"/>
      <c r="Y3825" s="426"/>
      <c r="Z3825" s="427"/>
    </row>
    <row r="3826" spans="24:26" x14ac:dyDescent="0.25">
      <c r="X3826" s="426"/>
      <c r="Y3826" s="426"/>
      <c r="Z3826" s="427"/>
    </row>
    <row r="3827" spans="24:26" x14ac:dyDescent="0.25">
      <c r="X3827" s="426"/>
      <c r="Y3827" s="426"/>
      <c r="Z3827" s="427"/>
    </row>
    <row r="3828" spans="24:26" x14ac:dyDescent="0.25">
      <c r="X3828" s="426"/>
      <c r="Y3828" s="426"/>
      <c r="Z3828" s="427"/>
    </row>
    <row r="3829" spans="24:26" x14ac:dyDescent="0.25">
      <c r="X3829" s="426"/>
      <c r="Y3829" s="426"/>
      <c r="Z3829" s="427"/>
    </row>
    <row r="3830" spans="24:26" x14ac:dyDescent="0.25">
      <c r="X3830" s="426"/>
      <c r="Y3830" s="426"/>
      <c r="Z3830" s="427"/>
    </row>
    <row r="3831" spans="24:26" x14ac:dyDescent="0.25">
      <c r="X3831" s="426"/>
      <c r="Y3831" s="426"/>
      <c r="Z3831" s="427"/>
    </row>
    <row r="3832" spans="24:26" x14ac:dyDescent="0.25">
      <c r="X3832" s="426"/>
      <c r="Y3832" s="426"/>
      <c r="Z3832" s="427"/>
    </row>
    <row r="3833" spans="24:26" x14ac:dyDescent="0.25">
      <c r="X3833" s="426"/>
      <c r="Y3833" s="426"/>
      <c r="Z3833" s="427"/>
    </row>
    <row r="3834" spans="24:26" x14ac:dyDescent="0.25">
      <c r="X3834" s="426"/>
      <c r="Y3834" s="426"/>
      <c r="Z3834" s="427"/>
    </row>
    <row r="3835" spans="24:26" x14ac:dyDescent="0.25">
      <c r="X3835" s="426"/>
      <c r="Y3835" s="426"/>
      <c r="Z3835" s="427"/>
    </row>
    <row r="3836" spans="24:26" x14ac:dyDescent="0.25">
      <c r="X3836" s="426"/>
      <c r="Y3836" s="426"/>
      <c r="Z3836" s="427"/>
    </row>
    <row r="3837" spans="24:26" x14ac:dyDescent="0.25">
      <c r="X3837" s="426"/>
      <c r="Y3837" s="426"/>
      <c r="Z3837" s="427"/>
    </row>
    <row r="3838" spans="24:26" x14ac:dyDescent="0.25">
      <c r="X3838" s="426"/>
      <c r="Y3838" s="426"/>
      <c r="Z3838" s="427"/>
    </row>
    <row r="3839" spans="24:26" x14ac:dyDescent="0.25">
      <c r="X3839" s="426"/>
      <c r="Y3839" s="426"/>
      <c r="Z3839" s="427"/>
    </row>
    <row r="3840" spans="24:26" x14ac:dyDescent="0.25">
      <c r="X3840" s="426"/>
      <c r="Y3840" s="426"/>
      <c r="Z3840" s="427"/>
    </row>
    <row r="3841" spans="24:26" x14ac:dyDescent="0.25">
      <c r="X3841" s="426"/>
      <c r="Y3841" s="426"/>
      <c r="Z3841" s="427"/>
    </row>
    <row r="3842" spans="24:26" x14ac:dyDescent="0.25">
      <c r="X3842" s="426"/>
      <c r="Y3842" s="426"/>
      <c r="Z3842" s="427"/>
    </row>
    <row r="3843" spans="24:26" x14ac:dyDescent="0.25">
      <c r="X3843" s="426"/>
      <c r="Y3843" s="426"/>
      <c r="Z3843" s="427"/>
    </row>
    <row r="3844" spans="24:26" x14ac:dyDescent="0.25">
      <c r="X3844" s="426"/>
      <c r="Y3844" s="426"/>
      <c r="Z3844" s="427"/>
    </row>
    <row r="3845" spans="24:26" x14ac:dyDescent="0.25">
      <c r="X3845" s="426"/>
      <c r="Y3845" s="426"/>
      <c r="Z3845" s="427"/>
    </row>
    <row r="3846" spans="24:26" x14ac:dyDescent="0.25">
      <c r="X3846" s="426"/>
      <c r="Y3846" s="426"/>
      <c r="Z3846" s="427"/>
    </row>
    <row r="3847" spans="24:26" x14ac:dyDescent="0.25">
      <c r="X3847" s="426"/>
      <c r="Y3847" s="426"/>
      <c r="Z3847" s="427"/>
    </row>
    <row r="3848" spans="24:26" x14ac:dyDescent="0.25">
      <c r="X3848" s="426"/>
      <c r="Y3848" s="426"/>
      <c r="Z3848" s="427"/>
    </row>
    <row r="3849" spans="24:26" x14ac:dyDescent="0.25">
      <c r="X3849" s="426"/>
      <c r="Y3849" s="426"/>
      <c r="Z3849" s="427"/>
    </row>
    <row r="3850" spans="24:26" x14ac:dyDescent="0.25">
      <c r="X3850" s="426"/>
      <c r="Y3850" s="426"/>
      <c r="Z3850" s="427"/>
    </row>
    <row r="3851" spans="24:26" x14ac:dyDescent="0.25">
      <c r="X3851" s="426"/>
      <c r="Y3851" s="426"/>
      <c r="Z3851" s="427"/>
    </row>
    <row r="3852" spans="24:26" x14ac:dyDescent="0.25">
      <c r="X3852" s="426"/>
      <c r="Y3852" s="426"/>
      <c r="Z3852" s="427"/>
    </row>
    <row r="3853" spans="24:26" x14ac:dyDescent="0.25">
      <c r="X3853" s="426"/>
      <c r="Y3853" s="426"/>
      <c r="Z3853" s="427"/>
    </row>
    <row r="3854" spans="24:26" x14ac:dyDescent="0.25">
      <c r="X3854" s="426"/>
      <c r="Y3854" s="426"/>
      <c r="Z3854" s="427"/>
    </row>
    <row r="3855" spans="24:26" x14ac:dyDescent="0.25">
      <c r="X3855" s="426"/>
      <c r="Y3855" s="426"/>
      <c r="Z3855" s="427"/>
    </row>
    <row r="3856" spans="24:26" x14ac:dyDescent="0.25">
      <c r="X3856" s="426"/>
      <c r="Y3856" s="426"/>
      <c r="Z3856" s="427"/>
    </row>
    <row r="3857" spans="24:26" x14ac:dyDescent="0.25">
      <c r="X3857" s="426"/>
      <c r="Y3857" s="426"/>
      <c r="Z3857" s="427"/>
    </row>
    <row r="3858" spans="24:26" x14ac:dyDescent="0.25">
      <c r="X3858" s="426"/>
      <c r="Y3858" s="426"/>
      <c r="Z3858" s="427"/>
    </row>
    <row r="3859" spans="24:26" x14ac:dyDescent="0.25">
      <c r="X3859" s="426"/>
      <c r="Y3859" s="426"/>
      <c r="Z3859" s="427"/>
    </row>
    <row r="3860" spans="24:26" x14ac:dyDescent="0.25">
      <c r="X3860" s="426"/>
      <c r="Y3860" s="426"/>
      <c r="Z3860" s="427"/>
    </row>
    <row r="3861" spans="24:26" x14ac:dyDescent="0.25">
      <c r="X3861" s="426"/>
      <c r="Y3861" s="426"/>
      <c r="Z3861" s="427"/>
    </row>
    <row r="3862" spans="24:26" x14ac:dyDescent="0.25">
      <c r="X3862" s="426"/>
      <c r="Y3862" s="426"/>
      <c r="Z3862" s="427"/>
    </row>
    <row r="3863" spans="24:26" x14ac:dyDescent="0.25">
      <c r="X3863" s="426"/>
      <c r="Y3863" s="426"/>
      <c r="Z3863" s="427"/>
    </row>
    <row r="3864" spans="24:26" x14ac:dyDescent="0.25">
      <c r="X3864" s="426"/>
      <c r="Y3864" s="426"/>
      <c r="Z3864" s="427"/>
    </row>
    <row r="3865" spans="24:26" x14ac:dyDescent="0.25">
      <c r="X3865" s="426"/>
      <c r="Y3865" s="426"/>
      <c r="Z3865" s="427"/>
    </row>
    <row r="3866" spans="24:26" x14ac:dyDescent="0.25">
      <c r="X3866" s="426"/>
      <c r="Y3866" s="426"/>
      <c r="Z3866" s="427"/>
    </row>
    <row r="3867" spans="24:26" x14ac:dyDescent="0.25">
      <c r="X3867" s="426"/>
      <c r="Y3867" s="426"/>
      <c r="Z3867" s="427"/>
    </row>
    <row r="3868" spans="24:26" x14ac:dyDescent="0.25">
      <c r="X3868" s="426"/>
      <c r="Y3868" s="426"/>
      <c r="Z3868" s="427"/>
    </row>
    <row r="3869" spans="24:26" x14ac:dyDescent="0.25">
      <c r="X3869" s="426"/>
      <c r="Y3869" s="426"/>
      <c r="Z3869" s="427"/>
    </row>
    <row r="3870" spans="24:26" x14ac:dyDescent="0.25">
      <c r="X3870" s="426"/>
      <c r="Y3870" s="426"/>
      <c r="Z3870" s="427"/>
    </row>
    <row r="3871" spans="24:26" x14ac:dyDescent="0.25">
      <c r="X3871" s="426"/>
      <c r="Y3871" s="426"/>
      <c r="Z3871" s="427"/>
    </row>
    <row r="3872" spans="24:26" x14ac:dyDescent="0.25">
      <c r="X3872" s="426"/>
      <c r="Y3872" s="426"/>
      <c r="Z3872" s="427"/>
    </row>
    <row r="3873" spans="24:26" x14ac:dyDescent="0.25">
      <c r="X3873" s="426"/>
      <c r="Y3873" s="426"/>
      <c r="Z3873" s="427"/>
    </row>
    <row r="3874" spans="24:26" x14ac:dyDescent="0.25">
      <c r="X3874" s="426"/>
      <c r="Y3874" s="426"/>
      <c r="Z3874" s="427"/>
    </row>
    <row r="3875" spans="24:26" x14ac:dyDescent="0.25">
      <c r="X3875" s="426"/>
      <c r="Y3875" s="426"/>
      <c r="Z3875" s="427"/>
    </row>
    <row r="3876" spans="24:26" x14ac:dyDescent="0.25">
      <c r="X3876" s="426"/>
      <c r="Y3876" s="426"/>
      <c r="Z3876" s="427"/>
    </row>
    <row r="3877" spans="24:26" x14ac:dyDescent="0.25">
      <c r="X3877" s="426"/>
      <c r="Y3877" s="426"/>
      <c r="Z3877" s="427"/>
    </row>
    <row r="3878" spans="24:26" x14ac:dyDescent="0.25">
      <c r="X3878" s="426"/>
      <c r="Y3878" s="426"/>
      <c r="Z3878" s="427"/>
    </row>
    <row r="3879" spans="24:26" x14ac:dyDescent="0.25">
      <c r="X3879" s="426"/>
      <c r="Y3879" s="426"/>
      <c r="Z3879" s="427"/>
    </row>
    <row r="3880" spans="24:26" x14ac:dyDescent="0.25">
      <c r="X3880" s="426"/>
      <c r="Y3880" s="426"/>
      <c r="Z3880" s="427"/>
    </row>
    <row r="3881" spans="24:26" x14ac:dyDescent="0.25">
      <c r="X3881" s="426"/>
      <c r="Y3881" s="426"/>
      <c r="Z3881" s="427"/>
    </row>
    <row r="3882" spans="24:26" x14ac:dyDescent="0.25">
      <c r="X3882" s="426"/>
      <c r="Y3882" s="426"/>
      <c r="Z3882" s="427"/>
    </row>
    <row r="3883" spans="24:26" x14ac:dyDescent="0.25">
      <c r="X3883" s="426"/>
      <c r="Y3883" s="426"/>
      <c r="Z3883" s="427"/>
    </row>
    <row r="3884" spans="24:26" x14ac:dyDescent="0.25">
      <c r="X3884" s="426"/>
      <c r="Y3884" s="426"/>
      <c r="Z3884" s="427"/>
    </row>
    <row r="3885" spans="24:26" x14ac:dyDescent="0.25">
      <c r="X3885" s="426"/>
      <c r="Y3885" s="426"/>
      <c r="Z3885" s="427"/>
    </row>
    <row r="3886" spans="24:26" x14ac:dyDescent="0.25">
      <c r="X3886" s="426"/>
      <c r="Y3886" s="426"/>
      <c r="Z3886" s="427"/>
    </row>
    <row r="3887" spans="24:26" x14ac:dyDescent="0.25">
      <c r="X3887" s="426"/>
      <c r="Y3887" s="426"/>
      <c r="Z3887" s="427"/>
    </row>
    <row r="3888" spans="24:26" x14ac:dyDescent="0.25">
      <c r="X3888" s="426"/>
      <c r="Y3888" s="426"/>
      <c r="Z3888" s="427"/>
    </row>
    <row r="3889" spans="24:26" x14ac:dyDescent="0.25">
      <c r="X3889" s="426"/>
      <c r="Y3889" s="426"/>
      <c r="Z3889" s="427"/>
    </row>
    <row r="3890" spans="24:26" x14ac:dyDescent="0.25">
      <c r="X3890" s="426"/>
      <c r="Y3890" s="426"/>
      <c r="Z3890" s="427"/>
    </row>
    <row r="3891" spans="24:26" x14ac:dyDescent="0.25">
      <c r="X3891" s="426"/>
      <c r="Y3891" s="426"/>
      <c r="Z3891" s="427"/>
    </row>
    <row r="3892" spans="24:26" x14ac:dyDescent="0.25">
      <c r="X3892" s="426"/>
      <c r="Y3892" s="426"/>
      <c r="Z3892" s="427"/>
    </row>
    <row r="3893" spans="24:26" x14ac:dyDescent="0.25">
      <c r="X3893" s="426"/>
      <c r="Y3893" s="426"/>
      <c r="Z3893" s="427"/>
    </row>
    <row r="3894" spans="24:26" x14ac:dyDescent="0.25">
      <c r="X3894" s="426"/>
      <c r="Y3894" s="426"/>
      <c r="Z3894" s="427"/>
    </row>
    <row r="3895" spans="24:26" x14ac:dyDescent="0.25">
      <c r="X3895" s="426"/>
      <c r="Y3895" s="426"/>
      <c r="Z3895" s="427"/>
    </row>
    <row r="3896" spans="24:26" x14ac:dyDescent="0.25">
      <c r="X3896" s="426"/>
      <c r="Y3896" s="426"/>
      <c r="Z3896" s="427"/>
    </row>
    <row r="3897" spans="24:26" x14ac:dyDescent="0.25">
      <c r="X3897" s="426"/>
      <c r="Y3897" s="426"/>
      <c r="Z3897" s="427"/>
    </row>
    <row r="3898" spans="24:26" x14ac:dyDescent="0.25">
      <c r="X3898" s="426"/>
      <c r="Y3898" s="426"/>
      <c r="Z3898" s="427"/>
    </row>
    <row r="3899" spans="24:26" x14ac:dyDescent="0.25">
      <c r="X3899" s="426"/>
      <c r="Y3899" s="426"/>
      <c r="Z3899" s="427"/>
    </row>
    <row r="3900" spans="24:26" x14ac:dyDescent="0.25">
      <c r="X3900" s="426"/>
      <c r="Y3900" s="426"/>
      <c r="Z3900" s="427"/>
    </row>
    <row r="3901" spans="24:26" x14ac:dyDescent="0.25">
      <c r="X3901" s="426"/>
      <c r="Y3901" s="426"/>
      <c r="Z3901" s="427"/>
    </row>
    <row r="3902" spans="24:26" x14ac:dyDescent="0.25">
      <c r="X3902" s="426"/>
      <c r="Y3902" s="426"/>
      <c r="Z3902" s="427"/>
    </row>
    <row r="3903" spans="24:26" x14ac:dyDescent="0.25">
      <c r="X3903" s="426"/>
      <c r="Y3903" s="426"/>
      <c r="Z3903" s="427"/>
    </row>
    <row r="3904" spans="24:26" x14ac:dyDescent="0.25">
      <c r="X3904" s="426"/>
      <c r="Y3904" s="426"/>
      <c r="Z3904" s="427"/>
    </row>
    <row r="3905" spans="24:26" x14ac:dyDescent="0.25">
      <c r="X3905" s="426"/>
      <c r="Y3905" s="426"/>
      <c r="Z3905" s="427"/>
    </row>
    <row r="3906" spans="24:26" x14ac:dyDescent="0.25">
      <c r="X3906" s="426"/>
      <c r="Y3906" s="426"/>
      <c r="Z3906" s="427"/>
    </row>
    <row r="3907" spans="24:26" x14ac:dyDescent="0.25">
      <c r="X3907" s="426"/>
      <c r="Y3907" s="426"/>
      <c r="Z3907" s="427"/>
    </row>
    <row r="3908" spans="24:26" x14ac:dyDescent="0.25">
      <c r="X3908" s="426"/>
      <c r="Y3908" s="426"/>
      <c r="Z3908" s="427"/>
    </row>
    <row r="3909" spans="24:26" x14ac:dyDescent="0.25">
      <c r="X3909" s="426"/>
      <c r="Y3909" s="426"/>
      <c r="Z3909" s="427"/>
    </row>
    <row r="3910" spans="24:26" x14ac:dyDescent="0.25">
      <c r="X3910" s="426"/>
      <c r="Y3910" s="426"/>
      <c r="Z3910" s="427"/>
    </row>
    <row r="3911" spans="24:26" x14ac:dyDescent="0.25">
      <c r="X3911" s="426"/>
      <c r="Y3911" s="426"/>
      <c r="Z3911" s="427"/>
    </row>
    <row r="3912" spans="24:26" x14ac:dyDescent="0.25">
      <c r="X3912" s="426"/>
      <c r="Y3912" s="426"/>
      <c r="Z3912" s="427"/>
    </row>
    <row r="3913" spans="24:26" x14ac:dyDescent="0.25">
      <c r="X3913" s="426"/>
      <c r="Y3913" s="426"/>
      <c r="Z3913" s="427"/>
    </row>
    <row r="3914" spans="24:26" x14ac:dyDescent="0.25">
      <c r="X3914" s="426"/>
      <c r="Y3914" s="426"/>
      <c r="Z3914" s="427"/>
    </row>
    <row r="3915" spans="24:26" x14ac:dyDescent="0.25">
      <c r="X3915" s="426"/>
      <c r="Y3915" s="426"/>
      <c r="Z3915" s="427"/>
    </row>
    <row r="3916" spans="24:26" x14ac:dyDescent="0.25">
      <c r="X3916" s="426"/>
      <c r="Y3916" s="426"/>
      <c r="Z3916" s="427"/>
    </row>
    <row r="3917" spans="24:26" x14ac:dyDescent="0.25">
      <c r="X3917" s="426"/>
      <c r="Y3917" s="426"/>
      <c r="Z3917" s="427"/>
    </row>
    <row r="3918" spans="24:26" x14ac:dyDescent="0.25">
      <c r="X3918" s="426"/>
      <c r="Y3918" s="426"/>
      <c r="Z3918" s="427"/>
    </row>
    <row r="3919" spans="24:26" x14ac:dyDescent="0.25">
      <c r="X3919" s="426"/>
      <c r="Y3919" s="426"/>
      <c r="Z3919" s="427"/>
    </row>
    <row r="3920" spans="24:26" x14ac:dyDescent="0.25">
      <c r="X3920" s="426"/>
      <c r="Y3920" s="426"/>
      <c r="Z3920" s="427"/>
    </row>
    <row r="3921" spans="24:26" x14ac:dyDescent="0.25">
      <c r="X3921" s="426"/>
      <c r="Y3921" s="426"/>
      <c r="Z3921" s="427"/>
    </row>
    <row r="3922" spans="24:26" x14ac:dyDescent="0.25">
      <c r="X3922" s="426"/>
      <c r="Y3922" s="426"/>
      <c r="Z3922" s="427"/>
    </row>
    <row r="3923" spans="24:26" x14ac:dyDescent="0.25">
      <c r="X3923" s="426"/>
      <c r="Y3923" s="426"/>
      <c r="Z3923" s="427"/>
    </row>
    <row r="3924" spans="24:26" x14ac:dyDescent="0.25">
      <c r="X3924" s="426"/>
      <c r="Y3924" s="426"/>
      <c r="Z3924" s="427"/>
    </row>
    <row r="3925" spans="24:26" x14ac:dyDescent="0.25">
      <c r="X3925" s="426"/>
      <c r="Y3925" s="426"/>
      <c r="Z3925" s="427"/>
    </row>
    <row r="3926" spans="24:26" x14ac:dyDescent="0.25">
      <c r="X3926" s="426"/>
      <c r="Y3926" s="426"/>
      <c r="Z3926" s="427"/>
    </row>
    <row r="3927" spans="24:26" x14ac:dyDescent="0.25">
      <c r="X3927" s="426"/>
      <c r="Y3927" s="426"/>
      <c r="Z3927" s="427"/>
    </row>
    <row r="3928" spans="24:26" x14ac:dyDescent="0.25">
      <c r="X3928" s="426"/>
      <c r="Y3928" s="426"/>
      <c r="Z3928" s="427"/>
    </row>
    <row r="3929" spans="24:26" x14ac:dyDescent="0.25">
      <c r="X3929" s="426"/>
      <c r="Y3929" s="426"/>
      <c r="Z3929" s="427"/>
    </row>
    <row r="3930" spans="24:26" x14ac:dyDescent="0.25">
      <c r="X3930" s="426"/>
      <c r="Y3930" s="426"/>
      <c r="Z3930" s="427"/>
    </row>
    <row r="3931" spans="24:26" x14ac:dyDescent="0.25">
      <c r="X3931" s="426"/>
      <c r="Y3931" s="426"/>
      <c r="Z3931" s="427"/>
    </row>
    <row r="3932" spans="24:26" x14ac:dyDescent="0.25">
      <c r="X3932" s="426"/>
      <c r="Y3932" s="426"/>
      <c r="Z3932" s="427"/>
    </row>
    <row r="3933" spans="24:26" x14ac:dyDescent="0.25">
      <c r="X3933" s="426"/>
      <c r="Y3933" s="426"/>
      <c r="Z3933" s="427"/>
    </row>
    <row r="3934" spans="24:26" x14ac:dyDescent="0.25">
      <c r="X3934" s="426"/>
      <c r="Y3934" s="426"/>
      <c r="Z3934" s="427"/>
    </row>
    <row r="3935" spans="24:26" x14ac:dyDescent="0.25">
      <c r="X3935" s="426"/>
      <c r="Y3935" s="426"/>
      <c r="Z3935" s="427"/>
    </row>
    <row r="3936" spans="24:26" x14ac:dyDescent="0.25">
      <c r="X3936" s="426"/>
      <c r="Y3936" s="426"/>
      <c r="Z3936" s="427"/>
    </row>
    <row r="3937" spans="24:26" x14ac:dyDescent="0.25">
      <c r="X3937" s="426"/>
      <c r="Y3937" s="426"/>
      <c r="Z3937" s="427"/>
    </row>
    <row r="3938" spans="24:26" x14ac:dyDescent="0.25">
      <c r="X3938" s="426"/>
      <c r="Y3938" s="426"/>
      <c r="Z3938" s="427"/>
    </row>
    <row r="3939" spans="24:26" x14ac:dyDescent="0.25">
      <c r="X3939" s="426"/>
      <c r="Y3939" s="426"/>
      <c r="Z3939" s="427"/>
    </row>
    <row r="3940" spans="24:26" x14ac:dyDescent="0.25">
      <c r="X3940" s="426"/>
      <c r="Y3940" s="426"/>
      <c r="Z3940" s="427"/>
    </row>
    <row r="3941" spans="24:26" x14ac:dyDescent="0.25">
      <c r="X3941" s="426"/>
      <c r="Y3941" s="426"/>
      <c r="Z3941" s="427"/>
    </row>
    <row r="3942" spans="24:26" x14ac:dyDescent="0.25">
      <c r="X3942" s="426"/>
      <c r="Y3942" s="426"/>
      <c r="Z3942" s="427"/>
    </row>
    <row r="3943" spans="24:26" x14ac:dyDescent="0.25">
      <c r="X3943" s="426"/>
      <c r="Y3943" s="426"/>
      <c r="Z3943" s="427"/>
    </row>
    <row r="3944" spans="24:26" x14ac:dyDescent="0.25">
      <c r="X3944" s="426"/>
      <c r="Y3944" s="426"/>
      <c r="Z3944" s="427"/>
    </row>
    <row r="3945" spans="24:26" x14ac:dyDescent="0.25">
      <c r="X3945" s="426"/>
      <c r="Y3945" s="426"/>
      <c r="Z3945" s="427"/>
    </row>
    <row r="3946" spans="24:26" x14ac:dyDescent="0.25">
      <c r="X3946" s="426"/>
      <c r="Y3946" s="426"/>
      <c r="Z3946" s="427"/>
    </row>
    <row r="3947" spans="24:26" x14ac:dyDescent="0.25">
      <c r="X3947" s="426"/>
      <c r="Y3947" s="426"/>
      <c r="Z3947" s="427"/>
    </row>
    <row r="3948" spans="24:26" x14ac:dyDescent="0.25">
      <c r="X3948" s="426"/>
      <c r="Y3948" s="426"/>
      <c r="Z3948" s="427"/>
    </row>
    <row r="3949" spans="24:26" x14ac:dyDescent="0.25">
      <c r="X3949" s="426"/>
      <c r="Y3949" s="426"/>
      <c r="Z3949" s="427"/>
    </row>
    <row r="3950" spans="24:26" x14ac:dyDescent="0.25">
      <c r="X3950" s="426"/>
      <c r="Y3950" s="426"/>
      <c r="Z3950" s="427"/>
    </row>
    <row r="3951" spans="24:26" x14ac:dyDescent="0.25">
      <c r="X3951" s="426"/>
      <c r="Y3951" s="426"/>
      <c r="Z3951" s="427"/>
    </row>
    <row r="3952" spans="24:26" x14ac:dyDescent="0.25">
      <c r="X3952" s="426"/>
      <c r="Y3952" s="426"/>
      <c r="Z3952" s="427"/>
    </row>
    <row r="3953" spans="24:26" x14ac:dyDescent="0.25">
      <c r="X3953" s="426"/>
      <c r="Y3953" s="426"/>
      <c r="Z3953" s="427"/>
    </row>
    <row r="3954" spans="24:26" x14ac:dyDescent="0.25">
      <c r="X3954" s="426"/>
      <c r="Y3954" s="426"/>
      <c r="Z3954" s="427"/>
    </row>
    <row r="3955" spans="24:26" x14ac:dyDescent="0.25">
      <c r="X3955" s="426"/>
      <c r="Y3955" s="426"/>
      <c r="Z3955" s="427"/>
    </row>
    <row r="3956" spans="24:26" x14ac:dyDescent="0.25">
      <c r="X3956" s="426"/>
      <c r="Y3956" s="426"/>
      <c r="Z3956" s="427"/>
    </row>
    <row r="3957" spans="24:26" x14ac:dyDescent="0.25">
      <c r="X3957" s="426"/>
      <c r="Y3957" s="426"/>
      <c r="Z3957" s="427"/>
    </row>
    <row r="3958" spans="24:26" x14ac:dyDescent="0.25">
      <c r="X3958" s="426"/>
      <c r="Y3958" s="426"/>
      <c r="Z3958" s="427"/>
    </row>
    <row r="3959" spans="24:26" x14ac:dyDescent="0.25">
      <c r="X3959" s="426"/>
      <c r="Y3959" s="426"/>
      <c r="Z3959" s="427"/>
    </row>
    <row r="3960" spans="24:26" x14ac:dyDescent="0.25">
      <c r="X3960" s="426"/>
      <c r="Y3960" s="426"/>
      <c r="Z3960" s="427"/>
    </row>
    <row r="3961" spans="24:26" x14ac:dyDescent="0.25">
      <c r="X3961" s="426"/>
      <c r="Y3961" s="426"/>
      <c r="Z3961" s="427"/>
    </row>
    <row r="3962" spans="24:26" x14ac:dyDescent="0.25">
      <c r="X3962" s="426"/>
      <c r="Y3962" s="426"/>
      <c r="Z3962" s="427"/>
    </row>
    <row r="3963" spans="24:26" x14ac:dyDescent="0.25">
      <c r="X3963" s="426"/>
      <c r="Y3963" s="426"/>
      <c r="Z3963" s="427"/>
    </row>
    <row r="3964" spans="24:26" x14ac:dyDescent="0.25">
      <c r="X3964" s="426"/>
      <c r="Y3964" s="426"/>
      <c r="Z3964" s="427"/>
    </row>
    <row r="3965" spans="24:26" x14ac:dyDescent="0.25">
      <c r="X3965" s="426"/>
      <c r="Y3965" s="426"/>
      <c r="Z3965" s="427"/>
    </row>
    <row r="3966" spans="24:26" x14ac:dyDescent="0.25">
      <c r="X3966" s="426"/>
      <c r="Y3966" s="426"/>
      <c r="Z3966" s="427"/>
    </row>
    <row r="3967" spans="24:26" x14ac:dyDescent="0.25">
      <c r="X3967" s="426"/>
      <c r="Y3967" s="426"/>
      <c r="Z3967" s="427"/>
    </row>
    <row r="3968" spans="24:26" x14ac:dyDescent="0.25">
      <c r="X3968" s="426"/>
      <c r="Y3968" s="426"/>
      <c r="Z3968" s="427"/>
    </row>
    <row r="3969" spans="24:26" x14ac:dyDescent="0.25">
      <c r="X3969" s="426"/>
      <c r="Y3969" s="426"/>
      <c r="Z3969" s="427"/>
    </row>
    <row r="3970" spans="24:26" x14ac:dyDescent="0.25">
      <c r="X3970" s="426"/>
      <c r="Y3970" s="426"/>
      <c r="Z3970" s="427"/>
    </row>
    <row r="3971" spans="24:26" x14ac:dyDescent="0.25">
      <c r="X3971" s="426"/>
      <c r="Y3971" s="426"/>
      <c r="Z3971" s="427"/>
    </row>
    <row r="3972" spans="24:26" x14ac:dyDescent="0.25">
      <c r="X3972" s="426"/>
      <c r="Y3972" s="426"/>
      <c r="Z3972" s="427"/>
    </row>
    <row r="3973" spans="24:26" x14ac:dyDescent="0.25">
      <c r="X3973" s="426"/>
      <c r="Y3973" s="426"/>
      <c r="Z3973" s="427"/>
    </row>
    <row r="3974" spans="24:26" x14ac:dyDescent="0.25">
      <c r="X3974" s="426"/>
      <c r="Y3974" s="426"/>
      <c r="Z3974" s="427"/>
    </row>
    <row r="3975" spans="24:26" x14ac:dyDescent="0.25">
      <c r="X3975" s="426"/>
      <c r="Y3975" s="426"/>
      <c r="Z3975" s="427"/>
    </row>
    <row r="3976" spans="24:26" x14ac:dyDescent="0.25">
      <c r="X3976" s="426"/>
      <c r="Y3976" s="426"/>
      <c r="Z3976" s="427"/>
    </row>
    <row r="3977" spans="24:26" x14ac:dyDescent="0.25">
      <c r="X3977" s="426"/>
      <c r="Y3977" s="426"/>
      <c r="Z3977" s="427"/>
    </row>
    <row r="3978" spans="24:26" x14ac:dyDescent="0.25">
      <c r="X3978" s="426"/>
      <c r="Y3978" s="426"/>
      <c r="Z3978" s="427"/>
    </row>
    <row r="3979" spans="24:26" x14ac:dyDescent="0.25">
      <c r="X3979" s="426"/>
      <c r="Y3979" s="426"/>
      <c r="Z3979" s="427"/>
    </row>
    <row r="3980" spans="24:26" x14ac:dyDescent="0.25">
      <c r="X3980" s="426"/>
      <c r="Y3980" s="426"/>
      <c r="Z3980" s="427"/>
    </row>
    <row r="3981" spans="24:26" x14ac:dyDescent="0.25">
      <c r="X3981" s="426"/>
      <c r="Y3981" s="426"/>
      <c r="Z3981" s="427"/>
    </row>
    <row r="3982" spans="24:26" x14ac:dyDescent="0.25">
      <c r="X3982" s="426"/>
      <c r="Y3982" s="426"/>
      <c r="Z3982" s="427"/>
    </row>
    <row r="3983" spans="24:26" x14ac:dyDescent="0.25">
      <c r="X3983" s="426"/>
      <c r="Y3983" s="426"/>
      <c r="Z3983" s="427"/>
    </row>
    <row r="3984" spans="24:26" x14ac:dyDescent="0.25">
      <c r="X3984" s="426"/>
      <c r="Y3984" s="426"/>
      <c r="Z3984" s="427"/>
    </row>
    <row r="3985" spans="24:26" x14ac:dyDescent="0.25">
      <c r="X3985" s="426"/>
      <c r="Y3985" s="426"/>
      <c r="Z3985" s="427"/>
    </row>
    <row r="3986" spans="24:26" x14ac:dyDescent="0.25">
      <c r="X3986" s="426"/>
      <c r="Y3986" s="426"/>
      <c r="Z3986" s="427"/>
    </row>
    <row r="3987" spans="24:26" x14ac:dyDescent="0.25">
      <c r="X3987" s="426"/>
      <c r="Y3987" s="426"/>
      <c r="Z3987" s="427"/>
    </row>
    <row r="3988" spans="24:26" x14ac:dyDescent="0.25">
      <c r="X3988" s="426"/>
      <c r="Y3988" s="426"/>
      <c r="Z3988" s="427"/>
    </row>
    <row r="3989" spans="24:26" x14ac:dyDescent="0.25">
      <c r="X3989" s="426"/>
      <c r="Y3989" s="426"/>
      <c r="Z3989" s="427"/>
    </row>
    <row r="3990" spans="24:26" x14ac:dyDescent="0.25">
      <c r="X3990" s="426"/>
      <c r="Y3990" s="426"/>
      <c r="Z3990" s="427"/>
    </row>
    <row r="3991" spans="24:26" x14ac:dyDescent="0.25">
      <c r="X3991" s="426"/>
      <c r="Y3991" s="426"/>
      <c r="Z3991" s="427"/>
    </row>
    <row r="3992" spans="24:26" x14ac:dyDescent="0.25">
      <c r="X3992" s="426"/>
      <c r="Y3992" s="426"/>
      <c r="Z3992" s="427"/>
    </row>
    <row r="3993" spans="24:26" x14ac:dyDescent="0.25">
      <c r="X3993" s="426"/>
      <c r="Y3993" s="426"/>
      <c r="Z3993" s="427"/>
    </row>
    <row r="3994" spans="24:26" x14ac:dyDescent="0.25">
      <c r="X3994" s="426"/>
      <c r="Y3994" s="426"/>
      <c r="Z3994" s="427"/>
    </row>
    <row r="3995" spans="24:26" x14ac:dyDescent="0.25">
      <c r="X3995" s="426"/>
      <c r="Y3995" s="426"/>
      <c r="Z3995" s="427"/>
    </row>
    <row r="3996" spans="24:26" x14ac:dyDescent="0.25">
      <c r="X3996" s="426"/>
      <c r="Y3996" s="426"/>
      <c r="Z3996" s="427"/>
    </row>
    <row r="3997" spans="24:26" x14ac:dyDescent="0.25">
      <c r="X3997" s="426"/>
      <c r="Y3997" s="426"/>
      <c r="Z3997" s="427"/>
    </row>
    <row r="3998" spans="24:26" x14ac:dyDescent="0.25">
      <c r="X3998" s="426"/>
      <c r="Y3998" s="426"/>
      <c r="Z3998" s="427"/>
    </row>
    <row r="3999" spans="24:26" x14ac:dyDescent="0.25">
      <c r="X3999" s="426"/>
      <c r="Y3999" s="426"/>
      <c r="Z3999" s="427"/>
    </row>
    <row r="4000" spans="24:26" x14ac:dyDescent="0.25">
      <c r="X4000" s="426"/>
      <c r="Y4000" s="426"/>
      <c r="Z4000" s="427"/>
    </row>
    <row r="4001" spans="24:26" x14ac:dyDescent="0.25">
      <c r="X4001" s="426"/>
      <c r="Y4001" s="426"/>
      <c r="Z4001" s="427"/>
    </row>
    <row r="4002" spans="24:26" x14ac:dyDescent="0.25">
      <c r="X4002" s="426"/>
      <c r="Y4002" s="426"/>
      <c r="Z4002" s="427"/>
    </row>
    <row r="4003" spans="24:26" x14ac:dyDescent="0.25">
      <c r="X4003" s="426"/>
      <c r="Y4003" s="426"/>
      <c r="Z4003" s="427"/>
    </row>
    <row r="4004" spans="24:26" x14ac:dyDescent="0.25">
      <c r="X4004" s="426"/>
      <c r="Y4004" s="426"/>
      <c r="Z4004" s="427"/>
    </row>
    <row r="4005" spans="24:26" x14ac:dyDescent="0.25">
      <c r="X4005" s="426"/>
      <c r="Y4005" s="426"/>
      <c r="Z4005" s="427"/>
    </row>
    <row r="4006" spans="24:26" x14ac:dyDescent="0.25">
      <c r="X4006" s="426"/>
      <c r="Y4006" s="426"/>
      <c r="Z4006" s="427"/>
    </row>
    <row r="4007" spans="24:26" x14ac:dyDescent="0.25">
      <c r="X4007" s="426"/>
      <c r="Y4007" s="426"/>
      <c r="Z4007" s="427"/>
    </row>
    <row r="4008" spans="24:26" x14ac:dyDescent="0.25">
      <c r="X4008" s="426"/>
      <c r="Y4008" s="426"/>
      <c r="Z4008" s="427"/>
    </row>
    <row r="4009" spans="24:26" x14ac:dyDescent="0.25">
      <c r="X4009" s="426"/>
      <c r="Y4009" s="426"/>
      <c r="Z4009" s="427"/>
    </row>
    <row r="4010" spans="24:26" x14ac:dyDescent="0.25">
      <c r="X4010" s="426"/>
      <c r="Y4010" s="426"/>
      <c r="Z4010" s="427"/>
    </row>
    <row r="4011" spans="24:26" x14ac:dyDescent="0.25">
      <c r="X4011" s="426"/>
      <c r="Y4011" s="426"/>
      <c r="Z4011" s="427"/>
    </row>
    <row r="4012" spans="24:26" x14ac:dyDescent="0.25">
      <c r="X4012" s="426"/>
      <c r="Y4012" s="426"/>
      <c r="Z4012" s="427"/>
    </row>
    <row r="4013" spans="24:26" x14ac:dyDescent="0.25">
      <c r="X4013" s="426"/>
      <c r="Y4013" s="426"/>
      <c r="Z4013" s="427"/>
    </row>
    <row r="4014" spans="24:26" x14ac:dyDescent="0.25">
      <c r="X4014" s="426"/>
      <c r="Y4014" s="426"/>
      <c r="Z4014" s="427"/>
    </row>
    <row r="4015" spans="24:26" x14ac:dyDescent="0.25">
      <c r="X4015" s="426"/>
      <c r="Y4015" s="426"/>
      <c r="Z4015" s="427"/>
    </row>
    <row r="4016" spans="24:26" x14ac:dyDescent="0.25">
      <c r="X4016" s="426"/>
      <c r="Y4016" s="426"/>
      <c r="Z4016" s="427"/>
    </row>
    <row r="4017" spans="24:26" x14ac:dyDescent="0.25">
      <c r="X4017" s="426"/>
      <c r="Y4017" s="426"/>
      <c r="Z4017" s="427"/>
    </row>
    <row r="4018" spans="24:26" x14ac:dyDescent="0.25">
      <c r="X4018" s="426"/>
      <c r="Y4018" s="426"/>
      <c r="Z4018" s="427"/>
    </row>
    <row r="4019" spans="24:26" x14ac:dyDescent="0.25">
      <c r="X4019" s="426"/>
      <c r="Y4019" s="426"/>
      <c r="Z4019" s="427"/>
    </row>
    <row r="4020" spans="24:26" x14ac:dyDescent="0.25">
      <c r="X4020" s="426"/>
      <c r="Y4020" s="426"/>
      <c r="Z4020" s="427"/>
    </row>
    <row r="4021" spans="24:26" x14ac:dyDescent="0.25">
      <c r="X4021" s="426"/>
      <c r="Y4021" s="426"/>
      <c r="Z4021" s="427"/>
    </row>
    <row r="4022" spans="24:26" x14ac:dyDescent="0.25">
      <c r="X4022" s="426"/>
      <c r="Y4022" s="426"/>
      <c r="Z4022" s="427"/>
    </row>
    <row r="4023" spans="24:26" x14ac:dyDescent="0.25">
      <c r="X4023" s="426"/>
      <c r="Y4023" s="426"/>
      <c r="Z4023" s="427"/>
    </row>
    <row r="4024" spans="24:26" x14ac:dyDescent="0.25">
      <c r="X4024" s="426"/>
      <c r="Y4024" s="426"/>
      <c r="Z4024" s="427"/>
    </row>
    <row r="4025" spans="24:26" x14ac:dyDescent="0.25">
      <c r="X4025" s="426"/>
      <c r="Y4025" s="426"/>
      <c r="Z4025" s="427"/>
    </row>
    <row r="4026" spans="24:26" x14ac:dyDescent="0.25">
      <c r="X4026" s="426"/>
      <c r="Y4026" s="426"/>
      <c r="Z4026" s="427"/>
    </row>
    <row r="4027" spans="24:26" x14ac:dyDescent="0.25">
      <c r="X4027" s="426"/>
      <c r="Y4027" s="426"/>
      <c r="Z4027" s="427"/>
    </row>
    <row r="4028" spans="24:26" x14ac:dyDescent="0.25">
      <c r="X4028" s="426"/>
      <c r="Y4028" s="426"/>
      <c r="Z4028" s="427"/>
    </row>
    <row r="4029" spans="24:26" x14ac:dyDescent="0.25">
      <c r="X4029" s="426"/>
      <c r="Y4029" s="426"/>
      <c r="Z4029" s="427"/>
    </row>
    <row r="4030" spans="24:26" x14ac:dyDescent="0.25">
      <c r="X4030" s="426"/>
      <c r="Y4030" s="426"/>
      <c r="Z4030" s="427"/>
    </row>
    <row r="4031" spans="24:26" x14ac:dyDescent="0.25">
      <c r="X4031" s="426"/>
      <c r="Y4031" s="426"/>
      <c r="Z4031" s="427"/>
    </row>
    <row r="4032" spans="24:26" x14ac:dyDescent="0.25">
      <c r="X4032" s="426"/>
      <c r="Y4032" s="426"/>
      <c r="Z4032" s="427"/>
    </row>
    <row r="4033" spans="24:26" x14ac:dyDescent="0.25">
      <c r="X4033" s="426"/>
      <c r="Y4033" s="426"/>
      <c r="Z4033" s="427"/>
    </row>
    <row r="4034" spans="24:26" x14ac:dyDescent="0.25">
      <c r="X4034" s="426"/>
      <c r="Y4034" s="426"/>
      <c r="Z4034" s="427"/>
    </row>
    <row r="4035" spans="24:26" x14ac:dyDescent="0.25">
      <c r="X4035" s="426"/>
      <c r="Y4035" s="426"/>
      <c r="Z4035" s="427"/>
    </row>
    <row r="4036" spans="24:26" x14ac:dyDescent="0.25">
      <c r="X4036" s="426"/>
      <c r="Y4036" s="426"/>
      <c r="Z4036" s="427"/>
    </row>
    <row r="4037" spans="24:26" x14ac:dyDescent="0.25">
      <c r="X4037" s="426"/>
      <c r="Y4037" s="426"/>
      <c r="Z4037" s="427"/>
    </row>
    <row r="4038" spans="24:26" x14ac:dyDescent="0.25">
      <c r="X4038" s="426"/>
      <c r="Y4038" s="426"/>
      <c r="Z4038" s="427"/>
    </row>
    <row r="4039" spans="24:26" x14ac:dyDescent="0.25">
      <c r="X4039" s="426"/>
      <c r="Y4039" s="426"/>
      <c r="Z4039" s="427"/>
    </row>
    <row r="4040" spans="24:26" x14ac:dyDescent="0.25">
      <c r="X4040" s="426"/>
      <c r="Y4040" s="426"/>
      <c r="Z4040" s="427"/>
    </row>
    <row r="4041" spans="24:26" x14ac:dyDescent="0.25">
      <c r="X4041" s="426"/>
      <c r="Y4041" s="426"/>
      <c r="Z4041" s="427"/>
    </row>
    <row r="4042" spans="24:26" x14ac:dyDescent="0.25">
      <c r="X4042" s="426"/>
      <c r="Y4042" s="426"/>
      <c r="Z4042" s="427"/>
    </row>
    <row r="4043" spans="24:26" x14ac:dyDescent="0.25">
      <c r="X4043" s="426"/>
      <c r="Y4043" s="426"/>
      <c r="Z4043" s="427"/>
    </row>
    <row r="4044" spans="24:26" x14ac:dyDescent="0.25">
      <c r="X4044" s="426"/>
      <c r="Y4044" s="426"/>
      <c r="Z4044" s="427"/>
    </row>
    <row r="4045" spans="24:26" x14ac:dyDescent="0.25">
      <c r="X4045" s="426"/>
      <c r="Y4045" s="426"/>
      <c r="Z4045" s="427"/>
    </row>
    <row r="4046" spans="24:26" x14ac:dyDescent="0.25">
      <c r="X4046" s="426"/>
      <c r="Y4046" s="426"/>
      <c r="Z4046" s="427"/>
    </row>
    <row r="4047" spans="24:26" x14ac:dyDescent="0.25">
      <c r="X4047" s="426"/>
      <c r="Y4047" s="426"/>
      <c r="Z4047" s="427"/>
    </row>
    <row r="4048" spans="24:26" x14ac:dyDescent="0.25">
      <c r="X4048" s="426"/>
      <c r="Y4048" s="426"/>
      <c r="Z4048" s="427"/>
    </row>
    <row r="4049" spans="24:26" x14ac:dyDescent="0.25">
      <c r="X4049" s="426"/>
      <c r="Y4049" s="426"/>
      <c r="Z4049" s="427"/>
    </row>
    <row r="4050" spans="24:26" x14ac:dyDescent="0.25">
      <c r="X4050" s="426"/>
      <c r="Y4050" s="426"/>
      <c r="Z4050" s="427"/>
    </row>
    <row r="4051" spans="24:26" x14ac:dyDescent="0.25">
      <c r="X4051" s="426"/>
      <c r="Y4051" s="426"/>
      <c r="Z4051" s="427"/>
    </row>
    <row r="4052" spans="24:26" x14ac:dyDescent="0.25">
      <c r="X4052" s="426"/>
      <c r="Y4052" s="426"/>
      <c r="Z4052" s="427"/>
    </row>
    <row r="4053" spans="24:26" x14ac:dyDescent="0.25">
      <c r="X4053" s="426"/>
      <c r="Y4053" s="426"/>
      <c r="Z4053" s="427"/>
    </row>
    <row r="4054" spans="24:26" x14ac:dyDescent="0.25">
      <c r="X4054" s="426"/>
      <c r="Y4054" s="426"/>
      <c r="Z4054" s="427"/>
    </row>
    <row r="4055" spans="24:26" x14ac:dyDescent="0.25">
      <c r="X4055" s="426"/>
      <c r="Y4055" s="426"/>
      <c r="Z4055" s="427"/>
    </row>
    <row r="4056" spans="24:26" x14ac:dyDescent="0.25">
      <c r="X4056" s="426"/>
      <c r="Y4056" s="426"/>
      <c r="Z4056" s="427"/>
    </row>
    <row r="4057" spans="24:26" x14ac:dyDescent="0.25">
      <c r="X4057" s="426"/>
      <c r="Y4057" s="426"/>
      <c r="Z4057" s="427"/>
    </row>
    <row r="4058" spans="24:26" x14ac:dyDescent="0.25">
      <c r="X4058" s="426"/>
      <c r="Y4058" s="426"/>
      <c r="Z4058" s="427"/>
    </row>
    <row r="4059" spans="24:26" x14ac:dyDescent="0.25">
      <c r="X4059" s="426"/>
      <c r="Y4059" s="426"/>
      <c r="Z4059" s="427"/>
    </row>
    <row r="4060" spans="24:26" x14ac:dyDescent="0.25">
      <c r="X4060" s="426"/>
      <c r="Y4060" s="426"/>
      <c r="Z4060" s="427"/>
    </row>
    <row r="4061" spans="24:26" x14ac:dyDescent="0.25">
      <c r="X4061" s="426"/>
      <c r="Y4061" s="426"/>
      <c r="Z4061" s="427"/>
    </row>
    <row r="4062" spans="24:26" x14ac:dyDescent="0.25">
      <c r="X4062" s="426"/>
      <c r="Y4062" s="426"/>
      <c r="Z4062" s="427"/>
    </row>
    <row r="4063" spans="24:26" x14ac:dyDescent="0.25">
      <c r="X4063" s="426"/>
      <c r="Y4063" s="426"/>
      <c r="Z4063" s="427"/>
    </row>
    <row r="4064" spans="24:26" x14ac:dyDescent="0.25">
      <c r="X4064" s="426"/>
      <c r="Y4064" s="426"/>
      <c r="Z4064" s="427"/>
    </row>
    <row r="4065" spans="24:26" x14ac:dyDescent="0.25">
      <c r="X4065" s="426"/>
      <c r="Y4065" s="426"/>
      <c r="Z4065" s="427"/>
    </row>
    <row r="4066" spans="24:26" x14ac:dyDescent="0.25">
      <c r="X4066" s="426"/>
      <c r="Y4066" s="426"/>
      <c r="Z4066" s="427"/>
    </row>
    <row r="4067" spans="24:26" x14ac:dyDescent="0.25">
      <c r="X4067" s="426"/>
      <c r="Y4067" s="426"/>
      <c r="Z4067" s="427"/>
    </row>
    <row r="4068" spans="24:26" x14ac:dyDescent="0.25">
      <c r="X4068" s="426"/>
      <c r="Y4068" s="426"/>
      <c r="Z4068" s="427"/>
    </row>
    <row r="4069" spans="24:26" x14ac:dyDescent="0.25">
      <c r="X4069" s="426"/>
      <c r="Y4069" s="426"/>
      <c r="Z4069" s="427"/>
    </row>
    <row r="4070" spans="24:26" x14ac:dyDescent="0.25">
      <c r="X4070" s="426"/>
      <c r="Y4070" s="426"/>
      <c r="Z4070" s="427"/>
    </row>
    <row r="4071" spans="24:26" x14ac:dyDescent="0.25">
      <c r="X4071" s="426"/>
      <c r="Y4071" s="426"/>
      <c r="Z4071" s="427"/>
    </row>
    <row r="4072" spans="24:26" x14ac:dyDescent="0.25">
      <c r="X4072" s="426"/>
      <c r="Y4072" s="426"/>
      <c r="Z4072" s="427"/>
    </row>
    <row r="4073" spans="24:26" x14ac:dyDescent="0.25">
      <c r="X4073" s="426"/>
      <c r="Y4073" s="426"/>
      <c r="Z4073" s="427"/>
    </row>
    <row r="4074" spans="24:26" x14ac:dyDescent="0.25">
      <c r="X4074" s="426"/>
      <c r="Y4074" s="426"/>
      <c r="Z4074" s="427"/>
    </row>
    <row r="4075" spans="24:26" x14ac:dyDescent="0.25">
      <c r="X4075" s="426"/>
      <c r="Y4075" s="426"/>
      <c r="Z4075" s="427"/>
    </row>
    <row r="4076" spans="24:26" x14ac:dyDescent="0.25">
      <c r="X4076" s="426"/>
      <c r="Y4076" s="426"/>
      <c r="Z4076" s="427"/>
    </row>
    <row r="4077" spans="24:26" x14ac:dyDescent="0.25">
      <c r="X4077" s="426"/>
      <c r="Y4077" s="426"/>
      <c r="Z4077" s="427"/>
    </row>
    <row r="4078" spans="24:26" x14ac:dyDescent="0.25">
      <c r="X4078" s="426"/>
      <c r="Y4078" s="426"/>
      <c r="Z4078" s="427"/>
    </row>
    <row r="4079" spans="24:26" x14ac:dyDescent="0.25">
      <c r="X4079" s="426"/>
      <c r="Y4079" s="426"/>
      <c r="Z4079" s="427"/>
    </row>
    <row r="4080" spans="24:26" x14ac:dyDescent="0.25">
      <c r="X4080" s="426"/>
      <c r="Y4080" s="426"/>
      <c r="Z4080" s="427"/>
    </row>
    <row r="4081" spans="24:26" x14ac:dyDescent="0.25">
      <c r="X4081" s="426"/>
      <c r="Y4081" s="426"/>
      <c r="Z4081" s="427"/>
    </row>
    <row r="4082" spans="24:26" x14ac:dyDescent="0.25">
      <c r="X4082" s="426"/>
      <c r="Y4082" s="426"/>
      <c r="Z4082" s="427"/>
    </row>
    <row r="4083" spans="24:26" x14ac:dyDescent="0.25">
      <c r="X4083" s="426"/>
      <c r="Y4083" s="426"/>
      <c r="Z4083" s="427"/>
    </row>
    <row r="4084" spans="24:26" x14ac:dyDescent="0.25">
      <c r="X4084" s="426"/>
      <c r="Y4084" s="426"/>
      <c r="Z4084" s="427"/>
    </row>
    <row r="4085" spans="24:26" x14ac:dyDescent="0.25">
      <c r="X4085" s="426"/>
      <c r="Y4085" s="426"/>
      <c r="Z4085" s="427"/>
    </row>
    <row r="4086" spans="24:26" x14ac:dyDescent="0.25">
      <c r="X4086" s="426"/>
      <c r="Y4086" s="426"/>
      <c r="Z4086" s="427"/>
    </row>
    <row r="4087" spans="24:26" x14ac:dyDescent="0.25">
      <c r="X4087" s="426"/>
      <c r="Y4087" s="426"/>
      <c r="Z4087" s="427"/>
    </row>
    <row r="4088" spans="24:26" x14ac:dyDescent="0.25">
      <c r="X4088" s="426"/>
      <c r="Y4088" s="426"/>
      <c r="Z4088" s="427"/>
    </row>
    <row r="4089" spans="24:26" x14ac:dyDescent="0.25">
      <c r="X4089" s="426"/>
      <c r="Y4089" s="426"/>
      <c r="Z4089" s="427"/>
    </row>
    <row r="4090" spans="24:26" x14ac:dyDescent="0.25">
      <c r="X4090" s="426"/>
      <c r="Y4090" s="426"/>
      <c r="Z4090" s="427"/>
    </row>
    <row r="4091" spans="24:26" x14ac:dyDescent="0.25">
      <c r="X4091" s="426"/>
      <c r="Y4091" s="426"/>
      <c r="Z4091" s="427"/>
    </row>
    <row r="4092" spans="24:26" x14ac:dyDescent="0.25">
      <c r="X4092" s="426"/>
      <c r="Y4092" s="426"/>
      <c r="Z4092" s="427"/>
    </row>
    <row r="4093" spans="24:26" x14ac:dyDescent="0.25">
      <c r="X4093" s="426"/>
      <c r="Y4093" s="426"/>
      <c r="Z4093" s="427"/>
    </row>
    <row r="4094" spans="24:26" x14ac:dyDescent="0.25">
      <c r="X4094" s="426"/>
      <c r="Y4094" s="426"/>
      <c r="Z4094" s="427"/>
    </row>
    <row r="4095" spans="24:26" x14ac:dyDescent="0.25">
      <c r="X4095" s="426"/>
      <c r="Y4095" s="426"/>
      <c r="Z4095" s="427"/>
    </row>
    <row r="4096" spans="24:26" x14ac:dyDescent="0.25">
      <c r="X4096" s="426"/>
      <c r="Y4096" s="426"/>
      <c r="Z4096" s="427"/>
    </row>
    <row r="4097" spans="24:26" x14ac:dyDescent="0.25">
      <c r="X4097" s="426"/>
      <c r="Y4097" s="426"/>
      <c r="Z4097" s="427"/>
    </row>
    <row r="4098" spans="24:26" x14ac:dyDescent="0.25">
      <c r="X4098" s="426"/>
      <c r="Y4098" s="426"/>
      <c r="Z4098" s="427"/>
    </row>
    <row r="4099" spans="24:26" x14ac:dyDescent="0.25">
      <c r="X4099" s="426"/>
      <c r="Y4099" s="426"/>
      <c r="Z4099" s="427"/>
    </row>
    <row r="4100" spans="24:26" x14ac:dyDescent="0.25">
      <c r="X4100" s="426"/>
      <c r="Y4100" s="426"/>
      <c r="Z4100" s="427"/>
    </row>
    <row r="4101" spans="24:26" x14ac:dyDescent="0.25">
      <c r="X4101" s="426"/>
      <c r="Y4101" s="426"/>
      <c r="Z4101" s="427"/>
    </row>
    <row r="4102" spans="24:26" x14ac:dyDescent="0.25">
      <c r="X4102" s="426"/>
      <c r="Y4102" s="426"/>
      <c r="Z4102" s="427"/>
    </row>
    <row r="4103" spans="24:26" x14ac:dyDescent="0.25">
      <c r="X4103" s="426"/>
      <c r="Y4103" s="426"/>
      <c r="Z4103" s="427"/>
    </row>
    <row r="4104" spans="24:26" x14ac:dyDescent="0.25">
      <c r="X4104" s="426"/>
      <c r="Y4104" s="426"/>
      <c r="Z4104" s="427"/>
    </row>
    <row r="4105" spans="24:26" x14ac:dyDescent="0.25">
      <c r="X4105" s="426"/>
      <c r="Y4105" s="426"/>
      <c r="Z4105" s="427"/>
    </row>
    <row r="4106" spans="24:26" x14ac:dyDescent="0.25">
      <c r="X4106" s="426"/>
      <c r="Y4106" s="426"/>
      <c r="Z4106" s="427"/>
    </row>
    <row r="4107" spans="24:26" x14ac:dyDescent="0.25">
      <c r="X4107" s="426"/>
      <c r="Y4107" s="426"/>
      <c r="Z4107" s="427"/>
    </row>
    <row r="4108" spans="24:26" x14ac:dyDescent="0.25">
      <c r="X4108" s="426"/>
      <c r="Y4108" s="426"/>
      <c r="Z4108" s="427"/>
    </row>
    <row r="4109" spans="24:26" x14ac:dyDescent="0.25">
      <c r="X4109" s="426"/>
      <c r="Y4109" s="426"/>
      <c r="Z4109" s="427"/>
    </row>
    <row r="4110" spans="24:26" x14ac:dyDescent="0.25">
      <c r="X4110" s="426"/>
      <c r="Y4110" s="426"/>
      <c r="Z4110" s="427"/>
    </row>
    <row r="4111" spans="24:26" x14ac:dyDescent="0.25">
      <c r="X4111" s="426"/>
      <c r="Y4111" s="426"/>
      <c r="Z4111" s="427"/>
    </row>
    <row r="4112" spans="24:26" x14ac:dyDescent="0.25">
      <c r="X4112" s="426"/>
      <c r="Y4112" s="426"/>
      <c r="Z4112" s="427"/>
    </row>
    <row r="4113" spans="24:26" x14ac:dyDescent="0.25">
      <c r="X4113" s="426"/>
      <c r="Y4113" s="426"/>
      <c r="Z4113" s="427"/>
    </row>
    <row r="4114" spans="24:26" x14ac:dyDescent="0.25">
      <c r="X4114" s="426"/>
      <c r="Y4114" s="426"/>
      <c r="Z4114" s="427"/>
    </row>
    <row r="4115" spans="24:26" x14ac:dyDescent="0.25">
      <c r="X4115" s="426"/>
      <c r="Y4115" s="426"/>
      <c r="Z4115" s="427"/>
    </row>
    <row r="4116" spans="24:26" x14ac:dyDescent="0.25">
      <c r="X4116" s="426"/>
      <c r="Y4116" s="426"/>
      <c r="Z4116" s="427"/>
    </row>
    <row r="4117" spans="24:26" x14ac:dyDescent="0.25">
      <c r="X4117" s="426"/>
      <c r="Y4117" s="426"/>
      <c r="Z4117" s="427"/>
    </row>
    <row r="4118" spans="24:26" x14ac:dyDescent="0.25">
      <c r="X4118" s="426"/>
      <c r="Y4118" s="426"/>
      <c r="Z4118" s="427"/>
    </row>
    <row r="4119" spans="24:26" x14ac:dyDescent="0.25">
      <c r="X4119" s="426"/>
      <c r="Y4119" s="426"/>
      <c r="Z4119" s="427"/>
    </row>
    <row r="4120" spans="24:26" x14ac:dyDescent="0.25">
      <c r="X4120" s="426"/>
      <c r="Y4120" s="426"/>
      <c r="Z4120" s="427"/>
    </row>
    <row r="4121" spans="24:26" x14ac:dyDescent="0.25">
      <c r="X4121" s="426"/>
      <c r="Y4121" s="426"/>
      <c r="Z4121" s="427"/>
    </row>
    <row r="4122" spans="24:26" x14ac:dyDescent="0.25">
      <c r="X4122" s="426"/>
      <c r="Y4122" s="426"/>
      <c r="Z4122" s="427"/>
    </row>
    <row r="4123" spans="24:26" x14ac:dyDescent="0.25">
      <c r="X4123" s="426"/>
      <c r="Y4123" s="426"/>
      <c r="Z4123" s="427"/>
    </row>
    <row r="4124" spans="24:26" x14ac:dyDescent="0.25">
      <c r="X4124" s="426"/>
      <c r="Y4124" s="426"/>
      <c r="Z4124" s="427"/>
    </row>
    <row r="4125" spans="24:26" x14ac:dyDescent="0.25">
      <c r="X4125" s="426"/>
      <c r="Y4125" s="426"/>
      <c r="Z4125" s="427"/>
    </row>
    <row r="4126" spans="24:26" x14ac:dyDescent="0.25">
      <c r="X4126" s="426"/>
      <c r="Y4126" s="426"/>
      <c r="Z4126" s="427"/>
    </row>
    <row r="4127" spans="24:26" x14ac:dyDescent="0.25">
      <c r="X4127" s="426"/>
      <c r="Y4127" s="426"/>
      <c r="Z4127" s="427"/>
    </row>
    <row r="4128" spans="24:26" x14ac:dyDescent="0.25">
      <c r="X4128" s="426"/>
      <c r="Y4128" s="426"/>
      <c r="Z4128" s="427"/>
    </row>
    <row r="4129" spans="24:26" x14ac:dyDescent="0.25">
      <c r="X4129" s="426"/>
      <c r="Y4129" s="426"/>
      <c r="Z4129" s="427"/>
    </row>
    <row r="4130" spans="24:26" x14ac:dyDescent="0.25">
      <c r="X4130" s="426"/>
      <c r="Y4130" s="426"/>
      <c r="Z4130" s="427"/>
    </row>
    <row r="4131" spans="24:26" x14ac:dyDescent="0.25">
      <c r="X4131" s="426"/>
      <c r="Y4131" s="426"/>
      <c r="Z4131" s="427"/>
    </row>
    <row r="4132" spans="24:26" x14ac:dyDescent="0.25">
      <c r="X4132" s="426"/>
      <c r="Y4132" s="426"/>
      <c r="Z4132" s="427"/>
    </row>
    <row r="4133" spans="24:26" x14ac:dyDescent="0.25">
      <c r="X4133" s="426"/>
      <c r="Y4133" s="426"/>
      <c r="Z4133" s="427"/>
    </row>
    <row r="4134" spans="24:26" x14ac:dyDescent="0.25">
      <c r="X4134" s="426"/>
      <c r="Y4134" s="426"/>
      <c r="Z4134" s="427"/>
    </row>
    <row r="4135" spans="24:26" x14ac:dyDescent="0.25">
      <c r="X4135" s="426"/>
      <c r="Y4135" s="426"/>
      <c r="Z4135" s="427"/>
    </row>
    <row r="4136" spans="24:26" x14ac:dyDescent="0.25">
      <c r="X4136" s="426"/>
      <c r="Y4136" s="426"/>
      <c r="Z4136" s="427"/>
    </row>
    <row r="4137" spans="24:26" x14ac:dyDescent="0.25">
      <c r="X4137" s="426"/>
      <c r="Y4137" s="426"/>
      <c r="Z4137" s="427"/>
    </row>
    <row r="4138" spans="24:26" x14ac:dyDescent="0.25">
      <c r="X4138" s="426"/>
      <c r="Y4138" s="426"/>
      <c r="Z4138" s="427"/>
    </row>
    <row r="4139" spans="24:26" x14ac:dyDescent="0.25">
      <c r="X4139" s="426"/>
      <c r="Y4139" s="426"/>
      <c r="Z4139" s="427"/>
    </row>
    <row r="4140" spans="24:26" x14ac:dyDescent="0.25">
      <c r="X4140" s="426"/>
      <c r="Y4140" s="426"/>
      <c r="Z4140" s="427"/>
    </row>
    <row r="4141" spans="24:26" x14ac:dyDescent="0.25">
      <c r="X4141" s="426"/>
      <c r="Y4141" s="426"/>
      <c r="Z4141" s="427"/>
    </row>
    <row r="4142" spans="24:26" x14ac:dyDescent="0.25">
      <c r="X4142" s="426"/>
      <c r="Y4142" s="426"/>
      <c r="Z4142" s="427"/>
    </row>
    <row r="4143" spans="24:26" x14ac:dyDescent="0.25">
      <c r="X4143" s="426"/>
      <c r="Y4143" s="426"/>
      <c r="Z4143" s="427"/>
    </row>
    <row r="4144" spans="24:26" x14ac:dyDescent="0.25">
      <c r="X4144" s="426"/>
      <c r="Y4144" s="426"/>
      <c r="Z4144" s="427"/>
    </row>
    <row r="4145" spans="24:26" x14ac:dyDescent="0.25">
      <c r="X4145" s="426"/>
      <c r="Y4145" s="426"/>
      <c r="Z4145" s="427"/>
    </row>
    <row r="4146" spans="24:26" x14ac:dyDescent="0.25">
      <c r="X4146" s="426"/>
      <c r="Y4146" s="426"/>
      <c r="Z4146" s="427"/>
    </row>
    <row r="4147" spans="24:26" x14ac:dyDescent="0.25">
      <c r="X4147" s="426"/>
      <c r="Y4147" s="426"/>
      <c r="Z4147" s="427"/>
    </row>
    <row r="4148" spans="24:26" x14ac:dyDescent="0.25">
      <c r="X4148" s="426"/>
      <c r="Y4148" s="426"/>
      <c r="Z4148" s="427"/>
    </row>
    <row r="4149" spans="24:26" x14ac:dyDescent="0.25">
      <c r="X4149" s="426"/>
      <c r="Y4149" s="426"/>
      <c r="Z4149" s="427"/>
    </row>
    <row r="4150" spans="24:26" x14ac:dyDescent="0.25">
      <c r="X4150" s="426"/>
      <c r="Y4150" s="426"/>
      <c r="Z4150" s="427"/>
    </row>
    <row r="4151" spans="24:26" x14ac:dyDescent="0.25">
      <c r="X4151" s="426"/>
      <c r="Y4151" s="426"/>
      <c r="Z4151" s="427"/>
    </row>
    <row r="4152" spans="24:26" x14ac:dyDescent="0.25">
      <c r="X4152" s="426"/>
      <c r="Y4152" s="426"/>
      <c r="Z4152" s="427"/>
    </row>
    <row r="4153" spans="24:26" x14ac:dyDescent="0.25">
      <c r="X4153" s="426"/>
      <c r="Y4153" s="426"/>
      <c r="Z4153" s="427"/>
    </row>
    <row r="4154" spans="24:26" x14ac:dyDescent="0.25">
      <c r="X4154" s="426"/>
      <c r="Y4154" s="426"/>
      <c r="Z4154" s="427"/>
    </row>
    <row r="4155" spans="24:26" x14ac:dyDescent="0.25">
      <c r="X4155" s="426"/>
      <c r="Y4155" s="426"/>
      <c r="Z4155" s="427"/>
    </row>
    <row r="4156" spans="24:26" x14ac:dyDescent="0.25">
      <c r="X4156" s="426"/>
      <c r="Y4156" s="426"/>
      <c r="Z4156" s="427"/>
    </row>
    <row r="4157" spans="24:26" x14ac:dyDescent="0.25">
      <c r="X4157" s="426"/>
      <c r="Y4157" s="426"/>
      <c r="Z4157" s="427"/>
    </row>
    <row r="4158" spans="24:26" x14ac:dyDescent="0.25">
      <c r="X4158" s="426"/>
      <c r="Y4158" s="426"/>
      <c r="Z4158" s="427"/>
    </row>
    <row r="4159" spans="24:26" x14ac:dyDescent="0.25">
      <c r="X4159" s="426"/>
      <c r="Y4159" s="426"/>
      <c r="Z4159" s="427"/>
    </row>
    <row r="4160" spans="24:26" x14ac:dyDescent="0.25">
      <c r="X4160" s="426"/>
      <c r="Y4160" s="426"/>
      <c r="Z4160" s="427"/>
    </row>
    <row r="4161" spans="24:26" x14ac:dyDescent="0.25">
      <c r="X4161" s="426"/>
      <c r="Y4161" s="426"/>
      <c r="Z4161" s="427"/>
    </row>
    <row r="4162" spans="24:26" x14ac:dyDescent="0.25">
      <c r="X4162" s="426"/>
      <c r="Y4162" s="426"/>
      <c r="Z4162" s="427"/>
    </row>
    <row r="4163" spans="24:26" x14ac:dyDescent="0.25">
      <c r="X4163" s="426"/>
      <c r="Y4163" s="426"/>
      <c r="Z4163" s="427"/>
    </row>
    <row r="4164" spans="24:26" x14ac:dyDescent="0.25">
      <c r="X4164" s="426"/>
      <c r="Y4164" s="426"/>
      <c r="Z4164" s="427"/>
    </row>
    <row r="4165" spans="24:26" x14ac:dyDescent="0.25">
      <c r="X4165" s="426"/>
      <c r="Y4165" s="426"/>
      <c r="Z4165" s="427"/>
    </row>
    <row r="4166" spans="24:26" x14ac:dyDescent="0.25">
      <c r="X4166" s="426"/>
      <c r="Y4166" s="426"/>
      <c r="Z4166" s="427"/>
    </row>
    <row r="4167" spans="24:26" x14ac:dyDescent="0.25">
      <c r="X4167" s="426"/>
      <c r="Y4167" s="426"/>
      <c r="Z4167" s="427"/>
    </row>
    <row r="4168" spans="24:26" x14ac:dyDescent="0.25">
      <c r="X4168" s="426"/>
      <c r="Y4168" s="426"/>
      <c r="Z4168" s="427"/>
    </row>
    <row r="4169" spans="24:26" x14ac:dyDescent="0.25">
      <c r="X4169" s="426"/>
      <c r="Y4169" s="426"/>
      <c r="Z4169" s="427"/>
    </row>
    <row r="4170" spans="24:26" x14ac:dyDescent="0.25">
      <c r="X4170" s="426"/>
      <c r="Y4170" s="426"/>
      <c r="Z4170" s="427"/>
    </row>
    <row r="4171" spans="24:26" x14ac:dyDescent="0.25">
      <c r="X4171" s="426"/>
      <c r="Y4171" s="426"/>
      <c r="Z4171" s="427"/>
    </row>
    <row r="4172" spans="24:26" x14ac:dyDescent="0.25">
      <c r="X4172" s="426"/>
      <c r="Y4172" s="426"/>
      <c r="Z4172" s="427"/>
    </row>
    <row r="4173" spans="24:26" x14ac:dyDescent="0.25">
      <c r="X4173" s="426"/>
      <c r="Y4173" s="426"/>
      <c r="Z4173" s="427"/>
    </row>
    <row r="4174" spans="24:26" x14ac:dyDescent="0.25">
      <c r="X4174" s="426"/>
      <c r="Y4174" s="426"/>
      <c r="Z4174" s="427"/>
    </row>
    <row r="4175" spans="24:26" x14ac:dyDescent="0.25">
      <c r="X4175" s="426"/>
      <c r="Y4175" s="426"/>
      <c r="Z4175" s="427"/>
    </row>
    <row r="4176" spans="24:26" x14ac:dyDescent="0.25">
      <c r="X4176" s="426"/>
      <c r="Y4176" s="426"/>
      <c r="Z4176" s="427"/>
    </row>
    <row r="4177" spans="24:26" x14ac:dyDescent="0.25">
      <c r="X4177" s="426"/>
      <c r="Y4177" s="426"/>
      <c r="Z4177" s="427"/>
    </row>
    <row r="4178" spans="24:26" x14ac:dyDescent="0.25">
      <c r="X4178" s="426"/>
      <c r="Y4178" s="426"/>
      <c r="Z4178" s="427"/>
    </row>
    <row r="4179" spans="24:26" x14ac:dyDescent="0.25">
      <c r="X4179" s="426"/>
      <c r="Y4179" s="426"/>
      <c r="Z4179" s="427"/>
    </row>
    <row r="4180" spans="24:26" x14ac:dyDescent="0.25">
      <c r="X4180" s="426"/>
      <c r="Y4180" s="426"/>
      <c r="Z4180" s="427"/>
    </row>
    <row r="4181" spans="24:26" x14ac:dyDescent="0.25">
      <c r="X4181" s="426"/>
      <c r="Y4181" s="426"/>
      <c r="Z4181" s="427"/>
    </row>
    <row r="4182" spans="24:26" x14ac:dyDescent="0.25">
      <c r="X4182" s="426"/>
      <c r="Y4182" s="426"/>
      <c r="Z4182" s="427"/>
    </row>
    <row r="4183" spans="24:26" x14ac:dyDescent="0.25">
      <c r="X4183" s="426"/>
      <c r="Y4183" s="426"/>
      <c r="Z4183" s="427"/>
    </row>
    <row r="4184" spans="24:26" x14ac:dyDescent="0.25">
      <c r="X4184" s="426"/>
      <c r="Y4184" s="426"/>
      <c r="Z4184" s="427"/>
    </row>
    <row r="4185" spans="24:26" x14ac:dyDescent="0.25">
      <c r="X4185" s="426"/>
      <c r="Y4185" s="426"/>
      <c r="Z4185" s="427"/>
    </row>
    <row r="4186" spans="24:26" x14ac:dyDescent="0.25">
      <c r="X4186" s="426"/>
      <c r="Y4186" s="426"/>
      <c r="Z4186" s="427"/>
    </row>
    <row r="4187" spans="24:26" x14ac:dyDescent="0.25">
      <c r="X4187" s="426"/>
      <c r="Y4187" s="426"/>
      <c r="Z4187" s="427"/>
    </row>
    <row r="4188" spans="24:26" x14ac:dyDescent="0.25">
      <c r="X4188" s="426"/>
      <c r="Y4188" s="426"/>
      <c r="Z4188" s="427"/>
    </row>
    <row r="4189" spans="24:26" x14ac:dyDescent="0.25">
      <c r="X4189" s="426"/>
      <c r="Y4189" s="426"/>
      <c r="Z4189" s="427"/>
    </row>
    <row r="4190" spans="24:26" x14ac:dyDescent="0.25">
      <c r="X4190" s="426"/>
      <c r="Y4190" s="426"/>
      <c r="Z4190" s="427"/>
    </row>
    <row r="4191" spans="24:26" x14ac:dyDescent="0.25">
      <c r="X4191" s="426"/>
      <c r="Y4191" s="426"/>
      <c r="Z4191" s="427"/>
    </row>
    <row r="4192" spans="24:26" x14ac:dyDescent="0.25">
      <c r="X4192" s="426"/>
      <c r="Y4192" s="426"/>
      <c r="Z4192" s="427"/>
    </row>
    <row r="4193" spans="24:26" x14ac:dyDescent="0.25">
      <c r="X4193" s="426"/>
      <c r="Y4193" s="426"/>
      <c r="Z4193" s="427"/>
    </row>
    <row r="4194" spans="24:26" x14ac:dyDescent="0.25">
      <c r="X4194" s="426"/>
      <c r="Y4194" s="426"/>
      <c r="Z4194" s="427"/>
    </row>
    <row r="4195" spans="24:26" x14ac:dyDescent="0.25">
      <c r="X4195" s="426"/>
      <c r="Y4195" s="426"/>
      <c r="Z4195" s="427"/>
    </row>
    <row r="4196" spans="24:26" x14ac:dyDescent="0.25">
      <c r="X4196" s="426"/>
      <c r="Y4196" s="426"/>
      <c r="Z4196" s="427"/>
    </row>
    <row r="4197" spans="24:26" x14ac:dyDescent="0.25">
      <c r="X4197" s="426"/>
      <c r="Y4197" s="426"/>
      <c r="Z4197" s="427"/>
    </row>
    <row r="4198" spans="24:26" x14ac:dyDescent="0.25">
      <c r="X4198" s="426"/>
      <c r="Y4198" s="426"/>
      <c r="Z4198" s="427"/>
    </row>
    <row r="4199" spans="24:26" x14ac:dyDescent="0.25">
      <c r="X4199" s="426"/>
      <c r="Y4199" s="426"/>
      <c r="Z4199" s="427"/>
    </row>
    <row r="4200" spans="24:26" x14ac:dyDescent="0.25">
      <c r="X4200" s="426"/>
      <c r="Y4200" s="426"/>
      <c r="Z4200" s="427"/>
    </row>
    <row r="4201" spans="24:26" x14ac:dyDescent="0.25">
      <c r="X4201" s="426"/>
      <c r="Y4201" s="426"/>
      <c r="Z4201" s="427"/>
    </row>
    <row r="4202" spans="24:26" x14ac:dyDescent="0.25">
      <c r="X4202" s="426"/>
      <c r="Y4202" s="426"/>
      <c r="Z4202" s="427"/>
    </row>
    <row r="4203" spans="24:26" x14ac:dyDescent="0.25">
      <c r="X4203" s="426"/>
      <c r="Y4203" s="426"/>
      <c r="Z4203" s="427"/>
    </row>
    <row r="4204" spans="24:26" x14ac:dyDescent="0.25">
      <c r="X4204" s="426"/>
      <c r="Y4204" s="426"/>
      <c r="Z4204" s="427"/>
    </row>
    <row r="4205" spans="24:26" x14ac:dyDescent="0.25">
      <c r="X4205" s="426"/>
      <c r="Y4205" s="426"/>
      <c r="Z4205" s="427"/>
    </row>
    <row r="4206" spans="24:26" x14ac:dyDescent="0.25">
      <c r="X4206" s="426"/>
      <c r="Y4206" s="426"/>
      <c r="Z4206" s="427"/>
    </row>
    <row r="4207" spans="24:26" x14ac:dyDescent="0.25">
      <c r="X4207" s="426"/>
      <c r="Y4207" s="426"/>
      <c r="Z4207" s="427"/>
    </row>
    <row r="4208" spans="24:26" x14ac:dyDescent="0.25">
      <c r="X4208" s="426"/>
      <c r="Y4208" s="426"/>
      <c r="Z4208" s="427"/>
    </row>
    <row r="4209" spans="24:26" x14ac:dyDescent="0.25">
      <c r="X4209" s="426"/>
      <c r="Y4209" s="426"/>
      <c r="Z4209" s="427"/>
    </row>
    <row r="4210" spans="24:26" x14ac:dyDescent="0.25">
      <c r="X4210" s="426"/>
      <c r="Y4210" s="426"/>
      <c r="Z4210" s="427"/>
    </row>
    <row r="4211" spans="24:26" x14ac:dyDescent="0.25">
      <c r="X4211" s="426"/>
      <c r="Y4211" s="426"/>
      <c r="Z4211" s="427"/>
    </row>
    <row r="4212" spans="24:26" x14ac:dyDescent="0.25">
      <c r="X4212" s="426"/>
      <c r="Y4212" s="426"/>
      <c r="Z4212" s="427"/>
    </row>
    <row r="4213" spans="24:26" x14ac:dyDescent="0.25">
      <c r="X4213" s="426"/>
      <c r="Y4213" s="426"/>
      <c r="Z4213" s="427"/>
    </row>
    <row r="4214" spans="24:26" x14ac:dyDescent="0.25">
      <c r="X4214" s="426"/>
      <c r="Y4214" s="426"/>
      <c r="Z4214" s="427"/>
    </row>
    <row r="4215" spans="24:26" x14ac:dyDescent="0.25">
      <c r="X4215" s="426"/>
      <c r="Y4215" s="426"/>
      <c r="Z4215" s="427"/>
    </row>
    <row r="4216" spans="24:26" x14ac:dyDescent="0.25">
      <c r="X4216" s="426"/>
      <c r="Y4216" s="426"/>
      <c r="Z4216" s="427"/>
    </row>
    <row r="4217" spans="24:26" x14ac:dyDescent="0.25">
      <c r="X4217" s="426"/>
      <c r="Y4217" s="426"/>
      <c r="Z4217" s="427"/>
    </row>
    <row r="4218" spans="24:26" x14ac:dyDescent="0.25">
      <c r="X4218" s="426"/>
      <c r="Y4218" s="426"/>
      <c r="Z4218" s="427"/>
    </row>
    <row r="4219" spans="24:26" x14ac:dyDescent="0.25">
      <c r="X4219" s="426"/>
      <c r="Y4219" s="426"/>
      <c r="Z4219" s="427"/>
    </row>
    <row r="4220" spans="24:26" x14ac:dyDescent="0.25">
      <c r="X4220" s="426"/>
      <c r="Y4220" s="426"/>
      <c r="Z4220" s="427"/>
    </row>
    <row r="4221" spans="24:26" x14ac:dyDescent="0.25">
      <c r="X4221" s="426"/>
      <c r="Y4221" s="426"/>
      <c r="Z4221" s="427"/>
    </row>
    <row r="4222" spans="24:26" x14ac:dyDescent="0.25">
      <c r="X4222" s="426"/>
      <c r="Y4222" s="426"/>
      <c r="Z4222" s="427"/>
    </row>
    <row r="4223" spans="24:26" x14ac:dyDescent="0.25">
      <c r="X4223" s="426"/>
      <c r="Y4223" s="426"/>
      <c r="Z4223" s="427"/>
    </row>
    <row r="4224" spans="24:26" x14ac:dyDescent="0.25">
      <c r="X4224" s="426"/>
      <c r="Y4224" s="426"/>
      <c r="Z4224" s="427"/>
    </row>
    <row r="4225" spans="24:26" x14ac:dyDescent="0.25">
      <c r="X4225" s="426"/>
      <c r="Y4225" s="426"/>
      <c r="Z4225" s="427"/>
    </row>
    <row r="4226" spans="24:26" x14ac:dyDescent="0.25">
      <c r="X4226" s="426"/>
      <c r="Y4226" s="426"/>
      <c r="Z4226" s="427"/>
    </row>
    <row r="4227" spans="24:26" x14ac:dyDescent="0.25">
      <c r="X4227" s="426"/>
      <c r="Y4227" s="426"/>
      <c r="Z4227" s="427"/>
    </row>
    <row r="4228" spans="24:26" x14ac:dyDescent="0.25">
      <c r="X4228" s="426"/>
      <c r="Y4228" s="426"/>
      <c r="Z4228" s="427"/>
    </row>
    <row r="4229" spans="24:26" x14ac:dyDescent="0.25">
      <c r="X4229" s="426"/>
      <c r="Y4229" s="426"/>
      <c r="Z4229" s="427"/>
    </row>
    <row r="4230" spans="24:26" x14ac:dyDescent="0.25">
      <c r="X4230" s="426"/>
      <c r="Y4230" s="426"/>
      <c r="Z4230" s="427"/>
    </row>
    <row r="4231" spans="24:26" x14ac:dyDescent="0.25">
      <c r="X4231" s="426"/>
      <c r="Y4231" s="426"/>
      <c r="Z4231" s="427"/>
    </row>
    <row r="4232" spans="24:26" x14ac:dyDescent="0.25">
      <c r="X4232" s="426"/>
      <c r="Y4232" s="426"/>
      <c r="Z4232" s="427"/>
    </row>
    <row r="4233" spans="24:26" x14ac:dyDescent="0.25">
      <c r="X4233" s="426"/>
      <c r="Y4233" s="426"/>
      <c r="Z4233" s="427"/>
    </row>
    <row r="4234" spans="24:26" x14ac:dyDescent="0.25">
      <c r="X4234" s="426"/>
      <c r="Y4234" s="426"/>
      <c r="Z4234" s="427"/>
    </row>
    <row r="4235" spans="24:26" x14ac:dyDescent="0.25">
      <c r="X4235" s="426"/>
      <c r="Y4235" s="426"/>
      <c r="Z4235" s="427"/>
    </row>
    <row r="4236" spans="24:26" x14ac:dyDescent="0.25">
      <c r="X4236" s="426"/>
      <c r="Y4236" s="426"/>
      <c r="Z4236" s="427"/>
    </row>
    <row r="4237" spans="24:26" x14ac:dyDescent="0.25">
      <c r="X4237" s="426"/>
      <c r="Y4237" s="426"/>
      <c r="Z4237" s="427"/>
    </row>
    <row r="4238" spans="24:26" x14ac:dyDescent="0.25">
      <c r="X4238" s="426"/>
      <c r="Y4238" s="426"/>
      <c r="Z4238" s="427"/>
    </row>
    <row r="4239" spans="24:26" x14ac:dyDescent="0.25">
      <c r="X4239" s="426"/>
      <c r="Y4239" s="426"/>
      <c r="Z4239" s="427"/>
    </row>
    <row r="4240" spans="24:26" x14ac:dyDescent="0.25">
      <c r="X4240" s="426"/>
      <c r="Y4240" s="426"/>
      <c r="Z4240" s="427"/>
    </row>
    <row r="4241" spans="24:26" x14ac:dyDescent="0.25">
      <c r="X4241" s="426"/>
      <c r="Y4241" s="426"/>
      <c r="Z4241" s="427"/>
    </row>
    <row r="4242" spans="24:26" x14ac:dyDescent="0.25">
      <c r="X4242" s="426"/>
      <c r="Y4242" s="426"/>
      <c r="Z4242" s="427"/>
    </row>
    <row r="4243" spans="24:26" x14ac:dyDescent="0.25">
      <c r="X4243" s="426"/>
      <c r="Y4243" s="426"/>
      <c r="Z4243" s="427"/>
    </row>
    <row r="4244" spans="24:26" x14ac:dyDescent="0.25">
      <c r="X4244" s="426"/>
      <c r="Y4244" s="426"/>
      <c r="Z4244" s="427"/>
    </row>
    <row r="4245" spans="24:26" x14ac:dyDescent="0.25">
      <c r="X4245" s="426"/>
      <c r="Y4245" s="426"/>
      <c r="Z4245" s="427"/>
    </row>
    <row r="4246" spans="24:26" x14ac:dyDescent="0.25">
      <c r="X4246" s="426"/>
      <c r="Y4246" s="426"/>
      <c r="Z4246" s="427"/>
    </row>
    <row r="4247" spans="24:26" x14ac:dyDescent="0.25">
      <c r="X4247" s="426"/>
      <c r="Y4247" s="426"/>
      <c r="Z4247" s="427"/>
    </row>
    <row r="4248" spans="24:26" x14ac:dyDescent="0.25">
      <c r="X4248" s="426"/>
      <c r="Y4248" s="426"/>
      <c r="Z4248" s="427"/>
    </row>
    <row r="4249" spans="24:26" x14ac:dyDescent="0.25">
      <c r="X4249" s="426"/>
      <c r="Y4249" s="426"/>
      <c r="Z4249" s="427"/>
    </row>
    <row r="4250" spans="24:26" x14ac:dyDescent="0.25">
      <c r="X4250" s="426"/>
      <c r="Y4250" s="426"/>
      <c r="Z4250" s="427"/>
    </row>
    <row r="4251" spans="24:26" x14ac:dyDescent="0.25">
      <c r="X4251" s="426"/>
      <c r="Y4251" s="426"/>
      <c r="Z4251" s="427"/>
    </row>
    <row r="4252" spans="24:26" x14ac:dyDescent="0.25">
      <c r="X4252" s="426"/>
      <c r="Y4252" s="426"/>
      <c r="Z4252" s="427"/>
    </row>
    <row r="4253" spans="24:26" x14ac:dyDescent="0.25">
      <c r="X4253" s="426"/>
      <c r="Y4253" s="426"/>
      <c r="Z4253" s="427"/>
    </row>
    <row r="4254" spans="24:26" x14ac:dyDescent="0.25">
      <c r="X4254" s="426"/>
      <c r="Y4254" s="426"/>
      <c r="Z4254" s="427"/>
    </row>
    <row r="4255" spans="24:26" x14ac:dyDescent="0.25">
      <c r="X4255" s="426"/>
      <c r="Y4255" s="426"/>
      <c r="Z4255" s="427"/>
    </row>
    <row r="4256" spans="24:26" x14ac:dyDescent="0.25">
      <c r="X4256" s="426"/>
      <c r="Y4256" s="426"/>
      <c r="Z4256" s="427"/>
    </row>
    <row r="4257" spans="24:26" x14ac:dyDescent="0.25">
      <c r="X4257" s="426"/>
      <c r="Y4257" s="426"/>
      <c r="Z4257" s="427"/>
    </row>
    <row r="4258" spans="24:26" x14ac:dyDescent="0.25">
      <c r="X4258" s="426"/>
      <c r="Y4258" s="426"/>
      <c r="Z4258" s="427"/>
    </row>
    <row r="4259" spans="24:26" x14ac:dyDescent="0.25">
      <c r="X4259" s="426"/>
      <c r="Y4259" s="426"/>
      <c r="Z4259" s="427"/>
    </row>
    <row r="4260" spans="24:26" x14ac:dyDescent="0.25">
      <c r="X4260" s="426"/>
      <c r="Y4260" s="426"/>
      <c r="Z4260" s="427"/>
    </row>
    <row r="4261" spans="24:26" x14ac:dyDescent="0.25">
      <c r="X4261" s="426"/>
      <c r="Y4261" s="426"/>
      <c r="Z4261" s="427"/>
    </row>
    <row r="4262" spans="24:26" x14ac:dyDescent="0.25">
      <c r="X4262" s="426"/>
      <c r="Y4262" s="426"/>
      <c r="Z4262" s="427"/>
    </row>
    <row r="4263" spans="24:26" x14ac:dyDescent="0.25">
      <c r="X4263" s="426"/>
      <c r="Y4263" s="426"/>
      <c r="Z4263" s="427"/>
    </row>
    <row r="4264" spans="24:26" x14ac:dyDescent="0.25">
      <c r="X4264" s="426"/>
      <c r="Y4264" s="426"/>
      <c r="Z4264" s="427"/>
    </row>
    <row r="4265" spans="24:26" x14ac:dyDescent="0.25">
      <c r="X4265" s="426"/>
      <c r="Y4265" s="426"/>
      <c r="Z4265" s="427"/>
    </row>
    <row r="4266" spans="24:26" x14ac:dyDescent="0.25">
      <c r="X4266" s="426"/>
      <c r="Y4266" s="426"/>
      <c r="Z4266" s="427"/>
    </row>
    <row r="4267" spans="24:26" x14ac:dyDescent="0.25">
      <c r="X4267" s="426"/>
      <c r="Y4267" s="426"/>
      <c r="Z4267" s="427"/>
    </row>
    <row r="4268" spans="24:26" x14ac:dyDescent="0.25">
      <c r="X4268" s="426"/>
      <c r="Y4268" s="426"/>
      <c r="Z4268" s="427"/>
    </row>
    <row r="4269" spans="24:26" x14ac:dyDescent="0.25">
      <c r="X4269" s="426"/>
      <c r="Y4269" s="426"/>
      <c r="Z4269" s="427"/>
    </row>
    <row r="4270" spans="24:26" x14ac:dyDescent="0.25">
      <c r="X4270" s="426"/>
      <c r="Y4270" s="426"/>
      <c r="Z4270" s="427"/>
    </row>
    <row r="4271" spans="24:26" x14ac:dyDescent="0.25">
      <c r="X4271" s="426"/>
      <c r="Y4271" s="426"/>
      <c r="Z4271" s="427"/>
    </row>
    <row r="4272" spans="24:26" x14ac:dyDescent="0.25">
      <c r="X4272" s="426"/>
      <c r="Y4272" s="426"/>
      <c r="Z4272" s="427"/>
    </row>
    <row r="4273" spans="24:26" x14ac:dyDescent="0.25">
      <c r="X4273" s="426"/>
      <c r="Y4273" s="426"/>
      <c r="Z4273" s="427"/>
    </row>
    <row r="4274" spans="24:26" x14ac:dyDescent="0.25">
      <c r="X4274" s="426"/>
      <c r="Y4274" s="426"/>
      <c r="Z4274" s="427"/>
    </row>
    <row r="4275" spans="24:26" x14ac:dyDescent="0.25">
      <c r="X4275" s="426"/>
      <c r="Y4275" s="426"/>
      <c r="Z4275" s="427"/>
    </row>
    <row r="4276" spans="24:26" x14ac:dyDescent="0.25">
      <c r="X4276" s="426"/>
      <c r="Y4276" s="426"/>
      <c r="Z4276" s="427"/>
    </row>
    <row r="4277" spans="24:26" x14ac:dyDescent="0.25">
      <c r="X4277" s="426"/>
      <c r="Y4277" s="426"/>
      <c r="Z4277" s="427"/>
    </row>
    <row r="4278" spans="24:26" x14ac:dyDescent="0.25">
      <c r="X4278" s="426"/>
      <c r="Y4278" s="426"/>
      <c r="Z4278" s="427"/>
    </row>
    <row r="4279" spans="24:26" x14ac:dyDescent="0.25">
      <c r="X4279" s="426"/>
      <c r="Y4279" s="426"/>
      <c r="Z4279" s="427"/>
    </row>
    <row r="4280" spans="24:26" x14ac:dyDescent="0.25">
      <c r="X4280" s="426"/>
      <c r="Y4280" s="426"/>
      <c r="Z4280" s="427"/>
    </row>
    <row r="4281" spans="24:26" x14ac:dyDescent="0.25">
      <c r="X4281" s="426"/>
      <c r="Y4281" s="426"/>
      <c r="Z4281" s="427"/>
    </row>
    <row r="4282" spans="24:26" x14ac:dyDescent="0.25">
      <c r="X4282" s="426"/>
      <c r="Y4282" s="426"/>
      <c r="Z4282" s="427"/>
    </row>
    <row r="4283" spans="24:26" x14ac:dyDescent="0.25">
      <c r="X4283" s="426"/>
      <c r="Y4283" s="426"/>
      <c r="Z4283" s="427"/>
    </row>
    <row r="4284" spans="24:26" x14ac:dyDescent="0.25">
      <c r="X4284" s="426"/>
      <c r="Y4284" s="426"/>
      <c r="Z4284" s="427"/>
    </row>
    <row r="4285" spans="24:26" x14ac:dyDescent="0.25">
      <c r="X4285" s="426"/>
      <c r="Y4285" s="426"/>
      <c r="Z4285" s="427"/>
    </row>
    <row r="4286" spans="24:26" x14ac:dyDescent="0.25">
      <c r="X4286" s="426"/>
      <c r="Y4286" s="426"/>
      <c r="Z4286" s="427"/>
    </row>
    <row r="4287" spans="24:26" x14ac:dyDescent="0.25">
      <c r="X4287" s="426"/>
      <c r="Y4287" s="426"/>
      <c r="Z4287" s="427"/>
    </row>
    <row r="4288" spans="24:26" x14ac:dyDescent="0.25">
      <c r="X4288" s="426"/>
      <c r="Y4288" s="426"/>
      <c r="Z4288" s="427"/>
    </row>
    <row r="4289" spans="24:26" x14ac:dyDescent="0.25">
      <c r="X4289" s="426"/>
      <c r="Y4289" s="426"/>
      <c r="Z4289" s="427"/>
    </row>
    <row r="4290" spans="24:26" x14ac:dyDescent="0.25">
      <c r="X4290" s="426"/>
      <c r="Y4290" s="426"/>
      <c r="Z4290" s="427"/>
    </row>
    <row r="4291" spans="24:26" x14ac:dyDescent="0.25">
      <c r="X4291" s="426"/>
      <c r="Y4291" s="426"/>
      <c r="Z4291" s="427"/>
    </row>
    <row r="4292" spans="24:26" x14ac:dyDescent="0.25">
      <c r="X4292" s="426"/>
      <c r="Y4292" s="426"/>
      <c r="Z4292" s="427"/>
    </row>
    <row r="4293" spans="24:26" x14ac:dyDescent="0.25">
      <c r="X4293" s="426"/>
      <c r="Y4293" s="426"/>
      <c r="Z4293" s="427"/>
    </row>
    <row r="4294" spans="24:26" x14ac:dyDescent="0.25">
      <c r="X4294" s="426"/>
      <c r="Y4294" s="426"/>
      <c r="Z4294" s="427"/>
    </row>
    <row r="4295" spans="24:26" x14ac:dyDescent="0.25">
      <c r="X4295" s="426"/>
      <c r="Y4295" s="426"/>
      <c r="Z4295" s="427"/>
    </row>
    <row r="4296" spans="24:26" x14ac:dyDescent="0.25">
      <c r="X4296" s="426"/>
      <c r="Y4296" s="426"/>
      <c r="Z4296" s="427"/>
    </row>
    <row r="4297" spans="24:26" x14ac:dyDescent="0.25">
      <c r="X4297" s="426"/>
      <c r="Y4297" s="426"/>
      <c r="Z4297" s="427"/>
    </row>
    <row r="4298" spans="24:26" x14ac:dyDescent="0.25">
      <c r="X4298" s="426"/>
      <c r="Y4298" s="426"/>
      <c r="Z4298" s="427"/>
    </row>
    <row r="4299" spans="24:26" x14ac:dyDescent="0.25">
      <c r="X4299" s="426"/>
      <c r="Y4299" s="426"/>
      <c r="Z4299" s="427"/>
    </row>
    <row r="4300" spans="24:26" x14ac:dyDescent="0.25">
      <c r="X4300" s="426"/>
      <c r="Y4300" s="426"/>
      <c r="Z4300" s="427"/>
    </row>
    <row r="4301" spans="24:26" x14ac:dyDescent="0.25">
      <c r="X4301" s="426"/>
      <c r="Y4301" s="426"/>
      <c r="Z4301" s="427"/>
    </row>
    <row r="4302" spans="24:26" x14ac:dyDescent="0.25">
      <c r="X4302" s="426"/>
      <c r="Y4302" s="426"/>
      <c r="Z4302" s="427"/>
    </row>
    <row r="4303" spans="24:26" x14ac:dyDescent="0.25">
      <c r="X4303" s="426"/>
      <c r="Y4303" s="426"/>
      <c r="Z4303" s="427"/>
    </row>
    <row r="4304" spans="24:26" x14ac:dyDescent="0.25">
      <c r="X4304" s="426"/>
      <c r="Y4304" s="426"/>
      <c r="Z4304" s="427"/>
    </row>
    <row r="4305" spans="24:26" x14ac:dyDescent="0.25">
      <c r="X4305" s="426"/>
      <c r="Y4305" s="426"/>
      <c r="Z4305" s="427"/>
    </row>
    <row r="4306" spans="24:26" x14ac:dyDescent="0.25">
      <c r="X4306" s="426"/>
      <c r="Y4306" s="426"/>
      <c r="Z4306" s="427"/>
    </row>
    <row r="4307" spans="24:26" x14ac:dyDescent="0.25">
      <c r="X4307" s="426"/>
      <c r="Y4307" s="426"/>
      <c r="Z4307" s="427"/>
    </row>
    <row r="4308" spans="24:26" x14ac:dyDescent="0.25">
      <c r="X4308" s="426"/>
      <c r="Y4308" s="426"/>
      <c r="Z4308" s="427"/>
    </row>
    <row r="4309" spans="24:26" x14ac:dyDescent="0.25">
      <c r="X4309" s="426"/>
      <c r="Y4309" s="426"/>
      <c r="Z4309" s="427"/>
    </row>
    <row r="4310" spans="24:26" x14ac:dyDescent="0.25">
      <c r="X4310" s="426"/>
      <c r="Y4310" s="426"/>
      <c r="Z4310" s="427"/>
    </row>
    <row r="4311" spans="24:26" x14ac:dyDescent="0.25">
      <c r="X4311" s="426"/>
      <c r="Y4311" s="426"/>
      <c r="Z4311" s="427"/>
    </row>
    <row r="4312" spans="24:26" x14ac:dyDescent="0.25">
      <c r="X4312" s="426"/>
      <c r="Y4312" s="426"/>
      <c r="Z4312" s="427"/>
    </row>
    <row r="4313" spans="24:26" x14ac:dyDescent="0.25">
      <c r="X4313" s="426"/>
      <c r="Y4313" s="426"/>
      <c r="Z4313" s="427"/>
    </row>
    <row r="4314" spans="24:26" x14ac:dyDescent="0.25">
      <c r="X4314" s="426"/>
      <c r="Y4314" s="426"/>
      <c r="Z4314" s="427"/>
    </row>
    <row r="4315" spans="24:26" x14ac:dyDescent="0.25">
      <c r="X4315" s="426"/>
      <c r="Y4315" s="426"/>
      <c r="Z4315" s="427"/>
    </row>
    <row r="4316" spans="24:26" x14ac:dyDescent="0.25">
      <c r="X4316" s="426"/>
      <c r="Y4316" s="426"/>
      <c r="Z4316" s="427"/>
    </row>
    <row r="4317" spans="24:26" x14ac:dyDescent="0.25">
      <c r="X4317" s="426"/>
      <c r="Y4317" s="426"/>
      <c r="Z4317" s="427"/>
    </row>
    <row r="4318" spans="24:26" x14ac:dyDescent="0.25">
      <c r="X4318" s="426"/>
      <c r="Y4318" s="426"/>
      <c r="Z4318" s="427"/>
    </row>
    <row r="4319" spans="24:26" x14ac:dyDescent="0.25">
      <c r="X4319" s="426"/>
      <c r="Y4319" s="426"/>
      <c r="Z4319" s="427"/>
    </row>
    <row r="4320" spans="24:26" x14ac:dyDescent="0.25">
      <c r="X4320" s="426"/>
      <c r="Y4320" s="426"/>
      <c r="Z4320" s="427"/>
    </row>
    <row r="4321" spans="24:26" x14ac:dyDescent="0.25">
      <c r="X4321" s="426"/>
      <c r="Y4321" s="426"/>
      <c r="Z4321" s="427"/>
    </row>
    <row r="4322" spans="24:26" x14ac:dyDescent="0.25">
      <c r="X4322" s="426"/>
      <c r="Y4322" s="426"/>
      <c r="Z4322" s="427"/>
    </row>
    <row r="4323" spans="24:26" x14ac:dyDescent="0.25">
      <c r="X4323" s="426"/>
      <c r="Y4323" s="426"/>
      <c r="Z4323" s="427"/>
    </row>
    <row r="4324" spans="24:26" x14ac:dyDescent="0.25">
      <c r="X4324" s="426"/>
      <c r="Y4324" s="426"/>
      <c r="Z4324" s="427"/>
    </row>
    <row r="4325" spans="24:26" x14ac:dyDescent="0.25">
      <c r="X4325" s="426"/>
      <c r="Y4325" s="426"/>
      <c r="Z4325" s="427"/>
    </row>
    <row r="4326" spans="24:26" x14ac:dyDescent="0.25">
      <c r="X4326" s="426"/>
      <c r="Y4326" s="426"/>
      <c r="Z4326" s="427"/>
    </row>
    <row r="4327" spans="24:26" x14ac:dyDescent="0.25">
      <c r="X4327" s="426"/>
      <c r="Y4327" s="426"/>
      <c r="Z4327" s="427"/>
    </row>
    <row r="4328" spans="24:26" x14ac:dyDescent="0.25">
      <c r="X4328" s="426"/>
      <c r="Y4328" s="426"/>
      <c r="Z4328" s="427"/>
    </row>
    <row r="4329" spans="24:26" x14ac:dyDescent="0.25">
      <c r="X4329" s="426"/>
      <c r="Y4329" s="426"/>
      <c r="Z4329" s="427"/>
    </row>
    <row r="4330" spans="24:26" x14ac:dyDescent="0.25">
      <c r="X4330" s="426"/>
      <c r="Y4330" s="426"/>
      <c r="Z4330" s="427"/>
    </row>
    <row r="4331" spans="24:26" x14ac:dyDescent="0.25">
      <c r="X4331" s="426"/>
      <c r="Y4331" s="426"/>
      <c r="Z4331" s="427"/>
    </row>
    <row r="4332" spans="24:26" x14ac:dyDescent="0.25">
      <c r="X4332" s="426"/>
      <c r="Y4332" s="426"/>
      <c r="Z4332" s="427"/>
    </row>
    <row r="4333" spans="24:26" x14ac:dyDescent="0.25">
      <c r="X4333" s="426"/>
      <c r="Y4333" s="426"/>
      <c r="Z4333" s="427"/>
    </row>
    <row r="4334" spans="24:26" x14ac:dyDescent="0.25">
      <c r="X4334" s="426"/>
      <c r="Y4334" s="426"/>
      <c r="Z4334" s="427"/>
    </row>
    <row r="4335" spans="24:26" x14ac:dyDescent="0.25">
      <c r="X4335" s="426"/>
      <c r="Y4335" s="426"/>
      <c r="Z4335" s="427"/>
    </row>
    <row r="4336" spans="24:26" x14ac:dyDescent="0.25">
      <c r="X4336" s="426"/>
      <c r="Y4336" s="426"/>
      <c r="Z4336" s="427"/>
    </row>
    <row r="4337" spans="24:26" x14ac:dyDescent="0.25">
      <c r="X4337" s="426"/>
      <c r="Y4337" s="426"/>
      <c r="Z4337" s="427"/>
    </row>
    <row r="4338" spans="24:26" x14ac:dyDescent="0.25">
      <c r="X4338" s="426"/>
      <c r="Y4338" s="426"/>
      <c r="Z4338" s="427"/>
    </row>
    <row r="4339" spans="24:26" x14ac:dyDescent="0.25">
      <c r="X4339" s="426"/>
      <c r="Y4339" s="426"/>
      <c r="Z4339" s="427"/>
    </row>
    <row r="4340" spans="24:26" x14ac:dyDescent="0.25">
      <c r="X4340" s="426"/>
      <c r="Y4340" s="426"/>
      <c r="Z4340" s="427"/>
    </row>
    <row r="4341" spans="24:26" x14ac:dyDescent="0.25">
      <c r="X4341" s="426"/>
      <c r="Y4341" s="426"/>
      <c r="Z4341" s="427"/>
    </row>
    <row r="4342" spans="24:26" x14ac:dyDescent="0.25">
      <c r="X4342" s="426"/>
      <c r="Y4342" s="426"/>
      <c r="Z4342" s="427"/>
    </row>
    <row r="4343" spans="24:26" x14ac:dyDescent="0.25">
      <c r="X4343" s="426"/>
      <c r="Y4343" s="426"/>
      <c r="Z4343" s="427"/>
    </row>
    <row r="4344" spans="24:26" x14ac:dyDescent="0.25">
      <c r="X4344" s="426"/>
      <c r="Y4344" s="426"/>
      <c r="Z4344" s="427"/>
    </row>
    <row r="4345" spans="24:26" x14ac:dyDescent="0.25">
      <c r="X4345" s="426"/>
      <c r="Y4345" s="426"/>
      <c r="Z4345" s="427"/>
    </row>
    <row r="4346" spans="24:26" x14ac:dyDescent="0.25">
      <c r="X4346" s="426"/>
      <c r="Y4346" s="426"/>
      <c r="Z4346" s="427"/>
    </row>
    <row r="4347" spans="24:26" x14ac:dyDescent="0.25">
      <c r="X4347" s="426"/>
      <c r="Y4347" s="426"/>
      <c r="Z4347" s="427"/>
    </row>
    <row r="4348" spans="24:26" x14ac:dyDescent="0.25">
      <c r="X4348" s="426"/>
      <c r="Y4348" s="426"/>
      <c r="Z4348" s="427"/>
    </row>
    <row r="4349" spans="24:26" x14ac:dyDescent="0.25">
      <c r="X4349" s="426"/>
      <c r="Y4349" s="426"/>
      <c r="Z4349" s="427"/>
    </row>
    <row r="4350" spans="24:26" x14ac:dyDescent="0.25">
      <c r="X4350" s="426"/>
      <c r="Y4350" s="426"/>
      <c r="Z4350" s="427"/>
    </row>
    <row r="4351" spans="24:26" x14ac:dyDescent="0.25">
      <c r="X4351" s="426"/>
      <c r="Y4351" s="426"/>
      <c r="Z4351" s="427"/>
    </row>
    <row r="4352" spans="24:26" x14ac:dyDescent="0.25">
      <c r="X4352" s="426"/>
      <c r="Y4352" s="426"/>
      <c r="Z4352" s="427"/>
    </row>
    <row r="4353" spans="24:26" x14ac:dyDescent="0.25">
      <c r="X4353" s="426"/>
      <c r="Y4353" s="426"/>
      <c r="Z4353" s="427"/>
    </row>
    <row r="4354" spans="24:26" x14ac:dyDescent="0.25">
      <c r="X4354" s="426"/>
      <c r="Y4354" s="426"/>
      <c r="Z4354" s="427"/>
    </row>
    <row r="4355" spans="24:26" x14ac:dyDescent="0.25">
      <c r="X4355" s="426"/>
      <c r="Y4355" s="426"/>
      <c r="Z4355" s="427"/>
    </row>
    <row r="4356" spans="24:26" x14ac:dyDescent="0.25">
      <c r="X4356" s="426"/>
      <c r="Y4356" s="426"/>
      <c r="Z4356" s="427"/>
    </row>
    <row r="4357" spans="24:26" x14ac:dyDescent="0.25">
      <c r="X4357" s="426"/>
      <c r="Y4357" s="426"/>
      <c r="Z4357" s="427"/>
    </row>
    <row r="4358" spans="24:26" x14ac:dyDescent="0.25">
      <c r="X4358" s="426"/>
      <c r="Y4358" s="426"/>
      <c r="Z4358" s="427"/>
    </row>
    <row r="4359" spans="24:26" x14ac:dyDescent="0.25">
      <c r="X4359" s="426"/>
      <c r="Y4359" s="426"/>
      <c r="Z4359" s="427"/>
    </row>
    <row r="4360" spans="24:26" x14ac:dyDescent="0.25">
      <c r="X4360" s="426"/>
      <c r="Y4360" s="426"/>
      <c r="Z4360" s="427"/>
    </row>
    <row r="4361" spans="24:26" x14ac:dyDescent="0.25">
      <c r="X4361" s="426"/>
      <c r="Y4361" s="426"/>
      <c r="Z4361" s="427"/>
    </row>
    <row r="4362" spans="24:26" x14ac:dyDescent="0.25">
      <c r="X4362" s="426"/>
      <c r="Y4362" s="426"/>
      <c r="Z4362" s="427"/>
    </row>
    <row r="4363" spans="24:26" x14ac:dyDescent="0.25">
      <c r="X4363" s="426"/>
      <c r="Y4363" s="426"/>
      <c r="Z4363" s="427"/>
    </row>
    <row r="4364" spans="24:26" x14ac:dyDescent="0.25">
      <c r="X4364" s="426"/>
      <c r="Y4364" s="426"/>
      <c r="Z4364" s="427"/>
    </row>
    <row r="4365" spans="24:26" x14ac:dyDescent="0.25">
      <c r="X4365" s="426"/>
      <c r="Y4365" s="426"/>
      <c r="Z4365" s="427"/>
    </row>
    <row r="4366" spans="24:26" x14ac:dyDescent="0.25">
      <c r="X4366" s="426"/>
      <c r="Y4366" s="426"/>
      <c r="Z4366" s="427"/>
    </row>
    <row r="4367" spans="24:26" x14ac:dyDescent="0.25">
      <c r="X4367" s="426"/>
      <c r="Y4367" s="426"/>
      <c r="Z4367" s="427"/>
    </row>
    <row r="4368" spans="24:26" x14ac:dyDescent="0.25">
      <c r="X4368" s="426"/>
      <c r="Y4368" s="426"/>
      <c r="Z4368" s="427"/>
    </row>
    <row r="4369" spans="24:26" x14ac:dyDescent="0.25">
      <c r="X4369" s="426"/>
      <c r="Y4369" s="426"/>
      <c r="Z4369" s="427"/>
    </row>
    <row r="4370" spans="24:26" x14ac:dyDescent="0.25">
      <c r="X4370" s="426"/>
      <c r="Y4370" s="426"/>
      <c r="Z4370" s="427"/>
    </row>
    <row r="4371" spans="24:26" x14ac:dyDescent="0.25">
      <c r="X4371" s="426"/>
      <c r="Y4371" s="426"/>
      <c r="Z4371" s="427"/>
    </row>
    <row r="4372" spans="24:26" x14ac:dyDescent="0.25">
      <c r="X4372" s="426"/>
      <c r="Y4372" s="426"/>
      <c r="Z4372" s="427"/>
    </row>
    <row r="4373" spans="24:26" x14ac:dyDescent="0.25">
      <c r="X4373" s="426"/>
      <c r="Y4373" s="426"/>
      <c r="Z4373" s="427"/>
    </row>
    <row r="4374" spans="24:26" x14ac:dyDescent="0.25">
      <c r="X4374" s="426"/>
      <c r="Y4374" s="426"/>
      <c r="Z4374" s="427"/>
    </row>
    <row r="4375" spans="24:26" x14ac:dyDescent="0.25">
      <c r="X4375" s="426"/>
      <c r="Y4375" s="426"/>
      <c r="Z4375" s="427"/>
    </row>
    <row r="4376" spans="24:26" x14ac:dyDescent="0.25">
      <c r="X4376" s="426"/>
      <c r="Y4376" s="426"/>
      <c r="Z4376" s="427"/>
    </row>
    <row r="4377" spans="24:26" x14ac:dyDescent="0.25">
      <c r="X4377" s="426"/>
      <c r="Y4377" s="426"/>
      <c r="Z4377" s="427"/>
    </row>
    <row r="4378" spans="24:26" x14ac:dyDescent="0.25">
      <c r="X4378" s="426"/>
      <c r="Y4378" s="426"/>
      <c r="Z4378" s="427"/>
    </row>
    <row r="4379" spans="24:26" x14ac:dyDescent="0.25">
      <c r="X4379" s="426"/>
      <c r="Y4379" s="426"/>
      <c r="Z4379" s="427"/>
    </row>
    <row r="4380" spans="24:26" x14ac:dyDescent="0.25">
      <c r="X4380" s="426"/>
      <c r="Y4380" s="426"/>
      <c r="Z4380" s="427"/>
    </row>
    <row r="4381" spans="24:26" x14ac:dyDescent="0.25">
      <c r="X4381" s="426"/>
      <c r="Y4381" s="426"/>
      <c r="Z4381" s="427"/>
    </row>
    <row r="4382" spans="24:26" x14ac:dyDescent="0.25">
      <c r="X4382" s="426"/>
      <c r="Y4382" s="426"/>
      <c r="Z4382" s="427"/>
    </row>
    <row r="4383" spans="24:26" x14ac:dyDescent="0.25">
      <c r="X4383" s="426"/>
      <c r="Y4383" s="426"/>
      <c r="Z4383" s="427"/>
    </row>
    <row r="4384" spans="24:26" x14ac:dyDescent="0.25">
      <c r="X4384" s="426"/>
      <c r="Y4384" s="426"/>
      <c r="Z4384" s="427"/>
    </row>
    <row r="4385" spans="24:26" x14ac:dyDescent="0.25">
      <c r="X4385" s="426"/>
      <c r="Y4385" s="426"/>
      <c r="Z4385" s="427"/>
    </row>
    <row r="4386" spans="24:26" x14ac:dyDescent="0.25">
      <c r="X4386" s="426"/>
      <c r="Y4386" s="426"/>
      <c r="Z4386" s="427"/>
    </row>
    <row r="4387" spans="24:26" x14ac:dyDescent="0.25">
      <c r="X4387" s="426"/>
      <c r="Y4387" s="426"/>
      <c r="Z4387" s="427"/>
    </row>
    <row r="4388" spans="24:26" x14ac:dyDescent="0.25">
      <c r="X4388" s="426"/>
      <c r="Y4388" s="426"/>
      <c r="Z4388" s="427"/>
    </row>
    <row r="4389" spans="24:26" x14ac:dyDescent="0.25">
      <c r="X4389" s="426"/>
      <c r="Y4389" s="426"/>
      <c r="Z4389" s="427"/>
    </row>
    <row r="4390" spans="24:26" x14ac:dyDescent="0.25">
      <c r="X4390" s="426"/>
      <c r="Y4390" s="426"/>
      <c r="Z4390" s="427"/>
    </row>
    <row r="4391" spans="24:26" x14ac:dyDescent="0.25">
      <c r="X4391" s="426"/>
      <c r="Y4391" s="426"/>
      <c r="Z4391" s="427"/>
    </row>
    <row r="4392" spans="24:26" x14ac:dyDescent="0.25">
      <c r="X4392" s="426"/>
      <c r="Y4392" s="426"/>
      <c r="Z4392" s="427"/>
    </row>
    <row r="4393" spans="24:26" x14ac:dyDescent="0.25">
      <c r="X4393" s="426"/>
      <c r="Y4393" s="426"/>
      <c r="Z4393" s="427"/>
    </row>
    <row r="4394" spans="24:26" x14ac:dyDescent="0.25">
      <c r="X4394" s="426"/>
      <c r="Y4394" s="426"/>
      <c r="Z4394" s="427"/>
    </row>
    <row r="4395" spans="24:26" x14ac:dyDescent="0.25">
      <c r="X4395" s="426"/>
      <c r="Y4395" s="426"/>
      <c r="Z4395" s="427"/>
    </row>
    <row r="4396" spans="24:26" x14ac:dyDescent="0.25">
      <c r="X4396" s="426"/>
      <c r="Y4396" s="426"/>
      <c r="Z4396" s="427"/>
    </row>
    <row r="4397" spans="24:26" x14ac:dyDescent="0.25">
      <c r="X4397" s="426"/>
      <c r="Y4397" s="426"/>
      <c r="Z4397" s="427"/>
    </row>
    <row r="4398" spans="24:26" x14ac:dyDescent="0.25">
      <c r="X4398" s="426"/>
      <c r="Y4398" s="426"/>
      <c r="Z4398" s="427"/>
    </row>
    <row r="4399" spans="24:26" x14ac:dyDescent="0.25">
      <c r="X4399" s="426"/>
      <c r="Y4399" s="426"/>
      <c r="Z4399" s="427"/>
    </row>
    <row r="4400" spans="24:26" x14ac:dyDescent="0.25">
      <c r="X4400" s="426"/>
      <c r="Y4400" s="426"/>
      <c r="Z4400" s="427"/>
    </row>
    <row r="4401" spans="24:26" x14ac:dyDescent="0.25">
      <c r="X4401" s="426"/>
      <c r="Y4401" s="426"/>
      <c r="Z4401" s="427"/>
    </row>
    <row r="4402" spans="24:26" x14ac:dyDescent="0.25">
      <c r="X4402" s="426"/>
      <c r="Y4402" s="426"/>
      <c r="Z4402" s="427"/>
    </row>
    <row r="4403" spans="24:26" x14ac:dyDescent="0.25">
      <c r="X4403" s="426"/>
      <c r="Y4403" s="426"/>
      <c r="Z4403" s="427"/>
    </row>
    <row r="4404" spans="24:26" x14ac:dyDescent="0.25">
      <c r="X4404" s="426"/>
      <c r="Y4404" s="426"/>
      <c r="Z4404" s="427"/>
    </row>
    <row r="4405" spans="24:26" x14ac:dyDescent="0.25">
      <c r="X4405" s="426"/>
      <c r="Y4405" s="426"/>
      <c r="Z4405" s="427"/>
    </row>
    <row r="4406" spans="24:26" x14ac:dyDescent="0.25">
      <c r="X4406" s="426"/>
      <c r="Y4406" s="426"/>
      <c r="Z4406" s="427"/>
    </row>
    <row r="4407" spans="24:26" x14ac:dyDescent="0.25">
      <c r="X4407" s="426"/>
      <c r="Y4407" s="426"/>
      <c r="Z4407" s="427"/>
    </row>
    <row r="4408" spans="24:26" x14ac:dyDescent="0.25">
      <c r="X4408" s="426"/>
      <c r="Y4408" s="426"/>
      <c r="Z4408" s="427"/>
    </row>
    <row r="4409" spans="24:26" x14ac:dyDescent="0.25">
      <c r="X4409" s="426"/>
      <c r="Y4409" s="426"/>
      <c r="Z4409" s="427"/>
    </row>
    <row r="4410" spans="24:26" x14ac:dyDescent="0.25">
      <c r="X4410" s="426"/>
      <c r="Y4410" s="426"/>
      <c r="Z4410" s="427"/>
    </row>
    <row r="4411" spans="24:26" x14ac:dyDescent="0.25">
      <c r="X4411" s="426"/>
      <c r="Y4411" s="426"/>
      <c r="Z4411" s="427"/>
    </row>
    <row r="4412" spans="24:26" x14ac:dyDescent="0.25">
      <c r="X4412" s="426"/>
      <c r="Y4412" s="426"/>
      <c r="Z4412" s="427"/>
    </row>
    <row r="4413" spans="24:26" x14ac:dyDescent="0.25">
      <c r="X4413" s="426"/>
      <c r="Y4413" s="426"/>
      <c r="Z4413" s="427"/>
    </row>
    <row r="4414" spans="24:26" x14ac:dyDescent="0.25">
      <c r="X4414" s="426"/>
      <c r="Y4414" s="426"/>
      <c r="Z4414" s="427"/>
    </row>
    <row r="4415" spans="24:26" x14ac:dyDescent="0.25">
      <c r="X4415" s="426"/>
      <c r="Y4415" s="426"/>
      <c r="Z4415" s="427"/>
    </row>
    <row r="4416" spans="24:26" x14ac:dyDescent="0.25">
      <c r="X4416" s="426"/>
      <c r="Y4416" s="426"/>
      <c r="Z4416" s="427"/>
    </row>
    <row r="4417" spans="24:26" x14ac:dyDescent="0.25">
      <c r="X4417" s="426"/>
      <c r="Y4417" s="426"/>
      <c r="Z4417" s="427"/>
    </row>
    <row r="4418" spans="24:26" x14ac:dyDescent="0.25">
      <c r="X4418" s="426"/>
      <c r="Y4418" s="426"/>
      <c r="Z4418" s="427"/>
    </row>
    <row r="4419" spans="24:26" x14ac:dyDescent="0.25">
      <c r="X4419" s="426"/>
      <c r="Y4419" s="426"/>
      <c r="Z4419" s="427"/>
    </row>
    <row r="4420" spans="24:26" x14ac:dyDescent="0.25">
      <c r="X4420" s="426"/>
      <c r="Y4420" s="426"/>
      <c r="Z4420" s="427"/>
    </row>
    <row r="4421" spans="24:26" x14ac:dyDescent="0.25">
      <c r="X4421" s="426"/>
      <c r="Y4421" s="426"/>
      <c r="Z4421" s="427"/>
    </row>
    <row r="4422" spans="24:26" x14ac:dyDescent="0.25">
      <c r="X4422" s="426"/>
      <c r="Y4422" s="426"/>
      <c r="Z4422" s="427"/>
    </row>
    <row r="4423" spans="24:26" x14ac:dyDescent="0.25">
      <c r="X4423" s="426"/>
      <c r="Y4423" s="426"/>
      <c r="Z4423" s="427"/>
    </row>
    <row r="4424" spans="24:26" x14ac:dyDescent="0.25">
      <c r="X4424" s="426"/>
      <c r="Y4424" s="426"/>
      <c r="Z4424" s="427"/>
    </row>
    <row r="4425" spans="24:26" x14ac:dyDescent="0.25">
      <c r="X4425" s="426"/>
      <c r="Y4425" s="426"/>
      <c r="Z4425" s="427"/>
    </row>
    <row r="4426" spans="24:26" x14ac:dyDescent="0.25">
      <c r="X4426" s="426"/>
      <c r="Y4426" s="426"/>
      <c r="Z4426" s="427"/>
    </row>
    <row r="4427" spans="24:26" x14ac:dyDescent="0.25">
      <c r="X4427" s="426"/>
      <c r="Y4427" s="426"/>
      <c r="Z4427" s="427"/>
    </row>
    <row r="4428" spans="24:26" x14ac:dyDescent="0.25">
      <c r="X4428" s="426"/>
      <c r="Y4428" s="426"/>
      <c r="Z4428" s="427"/>
    </row>
    <row r="4429" spans="24:26" x14ac:dyDescent="0.25">
      <c r="X4429" s="426"/>
      <c r="Y4429" s="426"/>
      <c r="Z4429" s="427"/>
    </row>
    <row r="4430" spans="24:26" x14ac:dyDescent="0.25">
      <c r="X4430" s="426"/>
      <c r="Y4430" s="426"/>
      <c r="Z4430" s="427"/>
    </row>
    <row r="4431" spans="24:26" x14ac:dyDescent="0.25">
      <c r="X4431" s="426"/>
      <c r="Y4431" s="426"/>
      <c r="Z4431" s="427"/>
    </row>
    <row r="4432" spans="24:26" x14ac:dyDescent="0.25">
      <c r="X4432" s="426"/>
      <c r="Y4432" s="426"/>
      <c r="Z4432" s="427"/>
    </row>
    <row r="4433" spans="24:26" x14ac:dyDescent="0.25">
      <c r="X4433" s="426"/>
      <c r="Y4433" s="426"/>
      <c r="Z4433" s="427"/>
    </row>
    <row r="4434" spans="24:26" x14ac:dyDescent="0.25">
      <c r="X4434" s="426"/>
      <c r="Y4434" s="426"/>
      <c r="Z4434" s="427"/>
    </row>
    <row r="4435" spans="24:26" x14ac:dyDescent="0.25">
      <c r="X4435" s="426"/>
      <c r="Y4435" s="426"/>
      <c r="Z4435" s="427"/>
    </row>
    <row r="4436" spans="24:26" x14ac:dyDescent="0.25">
      <c r="X4436" s="426"/>
      <c r="Y4436" s="426"/>
      <c r="Z4436" s="427"/>
    </row>
    <row r="4437" spans="24:26" x14ac:dyDescent="0.25">
      <c r="X4437" s="426"/>
      <c r="Y4437" s="426"/>
      <c r="Z4437" s="427"/>
    </row>
    <row r="4438" spans="24:26" x14ac:dyDescent="0.25">
      <c r="X4438" s="426"/>
      <c r="Y4438" s="426"/>
      <c r="Z4438" s="427"/>
    </row>
    <row r="4439" spans="24:26" x14ac:dyDescent="0.25">
      <c r="X4439" s="426"/>
      <c r="Y4439" s="426"/>
      <c r="Z4439" s="427"/>
    </row>
    <row r="4440" spans="24:26" x14ac:dyDescent="0.25">
      <c r="X4440" s="426"/>
      <c r="Y4440" s="426"/>
      <c r="Z4440" s="427"/>
    </row>
    <row r="4441" spans="24:26" x14ac:dyDescent="0.25">
      <c r="X4441" s="426"/>
      <c r="Y4441" s="426"/>
      <c r="Z4441" s="427"/>
    </row>
    <row r="4442" spans="24:26" x14ac:dyDescent="0.25">
      <c r="X4442" s="426"/>
      <c r="Y4442" s="426"/>
      <c r="Z4442" s="427"/>
    </row>
    <row r="4443" spans="24:26" x14ac:dyDescent="0.25">
      <c r="X4443" s="426"/>
      <c r="Y4443" s="426"/>
      <c r="Z4443" s="427"/>
    </row>
    <row r="4444" spans="24:26" x14ac:dyDescent="0.25">
      <c r="X4444" s="426"/>
      <c r="Y4444" s="426"/>
      <c r="Z4444" s="427"/>
    </row>
    <row r="4445" spans="24:26" x14ac:dyDescent="0.25">
      <c r="X4445" s="426"/>
      <c r="Y4445" s="426"/>
      <c r="Z4445" s="427"/>
    </row>
    <row r="4446" spans="24:26" x14ac:dyDescent="0.25">
      <c r="X4446" s="426"/>
      <c r="Y4446" s="426"/>
      <c r="Z4446" s="427"/>
    </row>
    <row r="4447" spans="24:26" x14ac:dyDescent="0.25">
      <c r="X4447" s="426"/>
      <c r="Y4447" s="426"/>
      <c r="Z4447" s="427"/>
    </row>
    <row r="4448" spans="24:26" x14ac:dyDescent="0.25">
      <c r="X4448" s="426"/>
      <c r="Y4448" s="426"/>
      <c r="Z4448" s="427"/>
    </row>
    <row r="4449" spans="24:26" x14ac:dyDescent="0.25">
      <c r="X4449" s="426"/>
      <c r="Y4449" s="426"/>
      <c r="Z4449" s="427"/>
    </row>
    <row r="4450" spans="24:26" x14ac:dyDescent="0.25">
      <c r="X4450" s="426"/>
      <c r="Y4450" s="426"/>
      <c r="Z4450" s="427"/>
    </row>
    <row r="4451" spans="24:26" x14ac:dyDescent="0.25">
      <c r="X4451" s="426"/>
      <c r="Y4451" s="426"/>
      <c r="Z4451" s="427"/>
    </row>
    <row r="4452" spans="24:26" x14ac:dyDescent="0.25">
      <c r="X4452" s="426"/>
      <c r="Y4452" s="426"/>
      <c r="Z4452" s="427"/>
    </row>
    <row r="4453" spans="24:26" x14ac:dyDescent="0.25">
      <c r="X4453" s="426"/>
      <c r="Y4453" s="426"/>
      <c r="Z4453" s="427"/>
    </row>
    <row r="4454" spans="24:26" x14ac:dyDescent="0.25">
      <c r="X4454" s="426"/>
      <c r="Y4454" s="426"/>
      <c r="Z4454" s="427"/>
    </row>
    <row r="4455" spans="24:26" x14ac:dyDescent="0.25">
      <c r="X4455" s="426"/>
      <c r="Y4455" s="426"/>
      <c r="Z4455" s="427"/>
    </row>
    <row r="4456" spans="24:26" x14ac:dyDescent="0.25">
      <c r="X4456" s="426"/>
      <c r="Y4456" s="426"/>
      <c r="Z4456" s="427"/>
    </row>
    <row r="4457" spans="24:26" x14ac:dyDescent="0.25">
      <c r="X4457" s="426"/>
      <c r="Y4457" s="426"/>
      <c r="Z4457" s="427"/>
    </row>
    <row r="4458" spans="24:26" x14ac:dyDescent="0.25">
      <c r="X4458" s="426"/>
      <c r="Y4458" s="426"/>
      <c r="Z4458" s="427"/>
    </row>
    <row r="4459" spans="24:26" x14ac:dyDescent="0.25">
      <c r="X4459" s="426"/>
      <c r="Y4459" s="426"/>
      <c r="Z4459" s="427"/>
    </row>
    <row r="4460" spans="24:26" x14ac:dyDescent="0.25">
      <c r="X4460" s="426"/>
      <c r="Y4460" s="426"/>
      <c r="Z4460" s="427"/>
    </row>
    <row r="4461" spans="24:26" x14ac:dyDescent="0.25">
      <c r="X4461" s="426"/>
      <c r="Y4461" s="426"/>
      <c r="Z4461" s="427"/>
    </row>
    <row r="4462" spans="24:26" x14ac:dyDescent="0.25">
      <c r="X4462" s="426"/>
      <c r="Y4462" s="426"/>
      <c r="Z4462" s="427"/>
    </row>
    <row r="4463" spans="24:26" x14ac:dyDescent="0.25">
      <c r="X4463" s="426"/>
      <c r="Y4463" s="426"/>
      <c r="Z4463" s="427"/>
    </row>
    <row r="4464" spans="24:26" x14ac:dyDescent="0.25">
      <c r="X4464" s="426"/>
      <c r="Y4464" s="426"/>
      <c r="Z4464" s="427"/>
    </row>
    <row r="4465" spans="24:26" x14ac:dyDescent="0.25">
      <c r="X4465" s="426"/>
      <c r="Y4465" s="426"/>
      <c r="Z4465" s="427"/>
    </row>
    <row r="4466" spans="24:26" x14ac:dyDescent="0.25">
      <c r="X4466" s="426"/>
      <c r="Y4466" s="426"/>
      <c r="Z4466" s="427"/>
    </row>
    <row r="4467" spans="24:26" x14ac:dyDescent="0.25">
      <c r="X4467" s="426"/>
      <c r="Y4467" s="426"/>
      <c r="Z4467" s="427"/>
    </row>
    <row r="4468" spans="24:26" x14ac:dyDescent="0.25">
      <c r="X4468" s="426"/>
      <c r="Y4468" s="426"/>
      <c r="Z4468" s="427"/>
    </row>
    <row r="4469" spans="24:26" x14ac:dyDescent="0.25">
      <c r="X4469" s="426"/>
      <c r="Y4469" s="426"/>
      <c r="Z4469" s="427"/>
    </row>
    <row r="4470" spans="24:26" x14ac:dyDescent="0.25">
      <c r="X4470" s="426"/>
      <c r="Y4470" s="426"/>
      <c r="Z4470" s="427"/>
    </row>
    <row r="4471" spans="24:26" x14ac:dyDescent="0.25">
      <c r="X4471" s="426"/>
      <c r="Y4471" s="426"/>
      <c r="Z4471" s="427"/>
    </row>
    <row r="4472" spans="24:26" x14ac:dyDescent="0.25">
      <c r="X4472" s="426"/>
      <c r="Y4472" s="426"/>
      <c r="Z4472" s="427"/>
    </row>
    <row r="4473" spans="24:26" x14ac:dyDescent="0.25">
      <c r="X4473" s="426"/>
      <c r="Y4473" s="426"/>
      <c r="Z4473" s="427"/>
    </row>
    <row r="4474" spans="24:26" x14ac:dyDescent="0.25">
      <c r="X4474" s="426"/>
      <c r="Y4474" s="426"/>
      <c r="Z4474" s="427"/>
    </row>
    <row r="4475" spans="24:26" x14ac:dyDescent="0.25">
      <c r="X4475" s="426"/>
      <c r="Y4475" s="426"/>
      <c r="Z4475" s="427"/>
    </row>
    <row r="4476" spans="24:26" x14ac:dyDescent="0.25">
      <c r="X4476" s="426"/>
      <c r="Y4476" s="426"/>
      <c r="Z4476" s="427"/>
    </row>
    <row r="4477" spans="24:26" x14ac:dyDescent="0.25">
      <c r="X4477" s="426"/>
      <c r="Y4477" s="426"/>
      <c r="Z4477" s="427"/>
    </row>
    <row r="4478" spans="24:26" x14ac:dyDescent="0.25">
      <c r="X4478" s="426"/>
      <c r="Y4478" s="426"/>
      <c r="Z4478" s="427"/>
    </row>
    <row r="4479" spans="24:26" x14ac:dyDescent="0.25">
      <c r="X4479" s="426"/>
      <c r="Y4479" s="426"/>
      <c r="Z4479" s="427"/>
    </row>
    <row r="4480" spans="24:26" x14ac:dyDescent="0.25">
      <c r="X4480" s="426"/>
      <c r="Y4480" s="426"/>
      <c r="Z4480" s="427"/>
    </row>
    <row r="4481" spans="24:26" x14ac:dyDescent="0.25">
      <c r="X4481" s="426"/>
      <c r="Y4481" s="426"/>
      <c r="Z4481" s="427"/>
    </row>
    <row r="4482" spans="24:26" x14ac:dyDescent="0.25">
      <c r="X4482" s="426"/>
      <c r="Y4482" s="426"/>
      <c r="Z4482" s="427"/>
    </row>
    <row r="4483" spans="24:26" x14ac:dyDescent="0.25">
      <c r="X4483" s="426"/>
      <c r="Y4483" s="426"/>
      <c r="Z4483" s="427"/>
    </row>
    <row r="4484" spans="24:26" x14ac:dyDescent="0.25">
      <c r="X4484" s="426"/>
      <c r="Y4484" s="426"/>
      <c r="Z4484" s="427"/>
    </row>
    <row r="4485" spans="24:26" x14ac:dyDescent="0.25">
      <c r="X4485" s="426"/>
      <c r="Y4485" s="426"/>
      <c r="Z4485" s="427"/>
    </row>
    <row r="4486" spans="24:26" x14ac:dyDescent="0.25">
      <c r="X4486" s="426"/>
      <c r="Y4486" s="426"/>
      <c r="Z4486" s="427"/>
    </row>
    <row r="4487" spans="24:26" x14ac:dyDescent="0.25">
      <c r="X4487" s="426"/>
      <c r="Y4487" s="426"/>
      <c r="Z4487" s="427"/>
    </row>
    <row r="4488" spans="24:26" x14ac:dyDescent="0.25">
      <c r="X4488" s="426"/>
      <c r="Y4488" s="426"/>
      <c r="Z4488" s="427"/>
    </row>
    <row r="4489" spans="24:26" x14ac:dyDescent="0.25">
      <c r="X4489" s="426"/>
      <c r="Y4489" s="426"/>
      <c r="Z4489" s="427"/>
    </row>
    <row r="4490" spans="24:26" x14ac:dyDescent="0.25">
      <c r="X4490" s="426"/>
      <c r="Y4490" s="426"/>
      <c r="Z4490" s="427"/>
    </row>
    <row r="4491" spans="24:26" x14ac:dyDescent="0.25">
      <c r="X4491" s="426"/>
      <c r="Y4491" s="426"/>
      <c r="Z4491" s="427"/>
    </row>
    <row r="4492" spans="24:26" x14ac:dyDescent="0.25">
      <c r="X4492" s="426"/>
      <c r="Y4492" s="426"/>
      <c r="Z4492" s="427"/>
    </row>
    <row r="4493" spans="24:26" x14ac:dyDescent="0.25">
      <c r="X4493" s="426"/>
      <c r="Y4493" s="426"/>
      <c r="Z4493" s="427"/>
    </row>
    <row r="4494" spans="24:26" x14ac:dyDescent="0.25">
      <c r="X4494" s="426"/>
      <c r="Y4494" s="426"/>
      <c r="Z4494" s="427"/>
    </row>
    <row r="4495" spans="24:26" x14ac:dyDescent="0.25">
      <c r="X4495" s="426"/>
      <c r="Y4495" s="426"/>
      <c r="Z4495" s="427"/>
    </row>
    <row r="4496" spans="24:26" x14ac:dyDescent="0.25">
      <c r="X4496" s="426"/>
      <c r="Y4496" s="426"/>
      <c r="Z4496" s="427"/>
    </row>
    <row r="4497" spans="24:26" x14ac:dyDescent="0.25">
      <c r="X4497" s="426"/>
      <c r="Y4497" s="426"/>
      <c r="Z4497" s="427"/>
    </row>
    <row r="4498" spans="24:26" x14ac:dyDescent="0.25">
      <c r="X4498" s="426"/>
      <c r="Y4498" s="426"/>
      <c r="Z4498" s="427"/>
    </row>
    <row r="4499" spans="24:26" x14ac:dyDescent="0.25">
      <c r="X4499" s="426"/>
      <c r="Y4499" s="426"/>
      <c r="Z4499" s="427"/>
    </row>
    <row r="4500" spans="24:26" x14ac:dyDescent="0.25">
      <c r="X4500" s="426"/>
      <c r="Y4500" s="426"/>
      <c r="Z4500" s="427"/>
    </row>
    <row r="4501" spans="24:26" x14ac:dyDescent="0.25">
      <c r="X4501" s="426"/>
      <c r="Y4501" s="426"/>
      <c r="Z4501" s="427"/>
    </row>
    <row r="4502" spans="24:26" x14ac:dyDescent="0.25">
      <c r="X4502" s="426"/>
      <c r="Y4502" s="426"/>
      <c r="Z4502" s="427"/>
    </row>
    <row r="4503" spans="24:26" x14ac:dyDescent="0.25">
      <c r="X4503" s="426"/>
      <c r="Y4503" s="426"/>
      <c r="Z4503" s="427"/>
    </row>
    <row r="4504" spans="24:26" x14ac:dyDescent="0.25">
      <c r="X4504" s="426"/>
      <c r="Y4504" s="426"/>
      <c r="Z4504" s="427"/>
    </row>
    <row r="4505" spans="24:26" x14ac:dyDescent="0.25">
      <c r="X4505" s="426"/>
      <c r="Y4505" s="426"/>
      <c r="Z4505" s="427"/>
    </row>
    <row r="4506" spans="24:26" x14ac:dyDescent="0.25">
      <c r="X4506" s="426"/>
      <c r="Y4506" s="426"/>
      <c r="Z4506" s="427"/>
    </row>
    <row r="4507" spans="24:26" x14ac:dyDescent="0.25">
      <c r="X4507" s="426"/>
      <c r="Y4507" s="426"/>
      <c r="Z4507" s="427"/>
    </row>
    <row r="4508" spans="24:26" x14ac:dyDescent="0.25">
      <c r="X4508" s="426"/>
      <c r="Y4508" s="426"/>
      <c r="Z4508" s="427"/>
    </row>
    <row r="4509" spans="24:26" x14ac:dyDescent="0.25">
      <c r="X4509" s="426"/>
      <c r="Y4509" s="426"/>
      <c r="Z4509" s="427"/>
    </row>
    <row r="4510" spans="24:26" x14ac:dyDescent="0.25">
      <c r="X4510" s="426"/>
      <c r="Y4510" s="426"/>
      <c r="Z4510" s="427"/>
    </row>
    <row r="4511" spans="24:26" x14ac:dyDescent="0.25">
      <c r="X4511" s="426"/>
      <c r="Y4511" s="426"/>
      <c r="Z4511" s="427"/>
    </row>
    <row r="4512" spans="24:26" x14ac:dyDescent="0.25">
      <c r="X4512" s="426"/>
      <c r="Y4512" s="426"/>
      <c r="Z4512" s="427"/>
    </row>
    <row r="4513" spans="24:26" x14ac:dyDescent="0.25">
      <c r="X4513" s="426"/>
      <c r="Y4513" s="426"/>
      <c r="Z4513" s="427"/>
    </row>
    <row r="4514" spans="24:26" x14ac:dyDescent="0.25">
      <c r="X4514" s="426"/>
      <c r="Y4514" s="426"/>
      <c r="Z4514" s="427"/>
    </row>
    <row r="4515" spans="24:26" x14ac:dyDescent="0.25">
      <c r="X4515" s="426"/>
      <c r="Y4515" s="426"/>
      <c r="Z4515" s="427"/>
    </row>
    <row r="4516" spans="24:26" x14ac:dyDescent="0.25">
      <c r="X4516" s="426"/>
      <c r="Y4516" s="426"/>
      <c r="Z4516" s="427"/>
    </row>
    <row r="4517" spans="24:26" x14ac:dyDescent="0.25">
      <c r="X4517" s="426"/>
      <c r="Y4517" s="426"/>
      <c r="Z4517" s="427"/>
    </row>
    <row r="4518" spans="24:26" x14ac:dyDescent="0.25">
      <c r="X4518" s="426"/>
      <c r="Y4518" s="426"/>
      <c r="Z4518" s="427"/>
    </row>
    <row r="4519" spans="24:26" x14ac:dyDescent="0.25">
      <c r="X4519" s="426"/>
      <c r="Y4519" s="426"/>
      <c r="Z4519" s="427"/>
    </row>
    <row r="4520" spans="24:26" x14ac:dyDescent="0.25">
      <c r="X4520" s="426"/>
      <c r="Y4520" s="426"/>
      <c r="Z4520" s="427"/>
    </row>
    <row r="4521" spans="24:26" x14ac:dyDescent="0.25">
      <c r="X4521" s="426"/>
      <c r="Y4521" s="426"/>
      <c r="Z4521" s="427"/>
    </row>
    <row r="4522" spans="24:26" x14ac:dyDescent="0.25">
      <c r="X4522" s="426"/>
      <c r="Y4522" s="426"/>
      <c r="Z4522" s="427"/>
    </row>
    <row r="4523" spans="24:26" x14ac:dyDescent="0.25">
      <c r="X4523" s="426"/>
      <c r="Y4523" s="426"/>
      <c r="Z4523" s="427"/>
    </row>
    <row r="4524" spans="24:26" x14ac:dyDescent="0.25">
      <c r="X4524" s="426"/>
      <c r="Y4524" s="426"/>
      <c r="Z4524" s="427"/>
    </row>
    <row r="4525" spans="24:26" x14ac:dyDescent="0.25">
      <c r="X4525" s="426"/>
      <c r="Y4525" s="426"/>
      <c r="Z4525" s="427"/>
    </row>
    <row r="4526" spans="24:26" x14ac:dyDescent="0.25">
      <c r="X4526" s="426"/>
      <c r="Y4526" s="426"/>
      <c r="Z4526" s="427"/>
    </row>
    <row r="4527" spans="24:26" x14ac:dyDescent="0.25">
      <c r="X4527" s="426"/>
      <c r="Y4527" s="426"/>
      <c r="Z4527" s="427"/>
    </row>
    <row r="4528" spans="24:26" x14ac:dyDescent="0.25">
      <c r="X4528" s="426"/>
      <c r="Y4528" s="426"/>
      <c r="Z4528" s="427"/>
    </row>
    <row r="4529" spans="24:26" x14ac:dyDescent="0.25">
      <c r="X4529" s="426"/>
      <c r="Y4529" s="426"/>
      <c r="Z4529" s="427"/>
    </row>
    <row r="4530" spans="24:26" x14ac:dyDescent="0.25">
      <c r="X4530" s="426"/>
      <c r="Y4530" s="426"/>
      <c r="Z4530" s="427"/>
    </row>
    <row r="4531" spans="24:26" x14ac:dyDescent="0.25">
      <c r="X4531" s="426"/>
      <c r="Y4531" s="426"/>
      <c r="Z4531" s="427"/>
    </row>
    <row r="4532" spans="24:26" x14ac:dyDescent="0.25">
      <c r="X4532" s="426"/>
      <c r="Y4532" s="426"/>
      <c r="Z4532" s="427"/>
    </row>
    <row r="4533" spans="24:26" x14ac:dyDescent="0.25">
      <c r="X4533" s="426"/>
      <c r="Y4533" s="426"/>
      <c r="Z4533" s="427"/>
    </row>
    <row r="4534" spans="24:26" x14ac:dyDescent="0.25">
      <c r="X4534" s="426"/>
      <c r="Y4534" s="426"/>
      <c r="Z4534" s="427"/>
    </row>
    <row r="4535" spans="24:26" x14ac:dyDescent="0.25">
      <c r="X4535" s="426"/>
      <c r="Y4535" s="426"/>
      <c r="Z4535" s="427"/>
    </row>
    <row r="4536" spans="24:26" x14ac:dyDescent="0.25">
      <c r="X4536" s="426"/>
      <c r="Y4536" s="426"/>
      <c r="Z4536" s="427"/>
    </row>
    <row r="4537" spans="24:26" x14ac:dyDescent="0.25">
      <c r="X4537" s="426"/>
      <c r="Y4537" s="426"/>
      <c r="Z4537" s="427"/>
    </row>
    <row r="4538" spans="24:26" x14ac:dyDescent="0.25">
      <c r="X4538" s="426"/>
      <c r="Y4538" s="426"/>
      <c r="Z4538" s="427"/>
    </row>
    <row r="4539" spans="24:26" x14ac:dyDescent="0.25">
      <c r="X4539" s="426"/>
      <c r="Y4539" s="426"/>
      <c r="Z4539" s="427"/>
    </row>
    <row r="4540" spans="24:26" x14ac:dyDescent="0.25">
      <c r="X4540" s="426"/>
      <c r="Y4540" s="426"/>
      <c r="Z4540" s="427"/>
    </row>
    <row r="4541" spans="24:26" x14ac:dyDescent="0.25">
      <c r="X4541" s="426"/>
      <c r="Y4541" s="426"/>
      <c r="Z4541" s="427"/>
    </row>
    <row r="4542" spans="24:26" x14ac:dyDescent="0.25">
      <c r="X4542" s="426"/>
      <c r="Y4542" s="426"/>
      <c r="Z4542" s="427"/>
    </row>
    <row r="4543" spans="24:26" x14ac:dyDescent="0.25">
      <c r="X4543" s="426"/>
      <c r="Y4543" s="426"/>
      <c r="Z4543" s="427"/>
    </row>
    <row r="4544" spans="24:26" x14ac:dyDescent="0.25">
      <c r="X4544" s="426"/>
      <c r="Y4544" s="426"/>
      <c r="Z4544" s="427"/>
    </row>
    <row r="4545" spans="24:26" x14ac:dyDescent="0.25">
      <c r="X4545" s="426"/>
      <c r="Y4545" s="426"/>
      <c r="Z4545" s="427"/>
    </row>
    <row r="4546" spans="24:26" x14ac:dyDescent="0.25">
      <c r="X4546" s="426"/>
      <c r="Y4546" s="426"/>
      <c r="Z4546" s="427"/>
    </row>
    <row r="4547" spans="24:26" x14ac:dyDescent="0.25">
      <c r="X4547" s="426"/>
      <c r="Y4547" s="426"/>
      <c r="Z4547" s="427"/>
    </row>
    <row r="4548" spans="24:26" x14ac:dyDescent="0.25">
      <c r="X4548" s="426"/>
      <c r="Y4548" s="426"/>
      <c r="Z4548" s="427"/>
    </row>
    <row r="4549" spans="24:26" x14ac:dyDescent="0.25">
      <c r="X4549" s="426"/>
      <c r="Y4549" s="426"/>
      <c r="Z4549" s="427"/>
    </row>
    <row r="4550" spans="24:26" x14ac:dyDescent="0.25">
      <c r="X4550" s="426"/>
      <c r="Y4550" s="426"/>
      <c r="Z4550" s="427"/>
    </row>
    <row r="4551" spans="24:26" x14ac:dyDescent="0.25">
      <c r="X4551" s="426"/>
      <c r="Y4551" s="426"/>
      <c r="Z4551" s="427"/>
    </row>
    <row r="4552" spans="24:26" x14ac:dyDescent="0.25">
      <c r="X4552" s="426"/>
      <c r="Y4552" s="426"/>
      <c r="Z4552" s="427"/>
    </row>
    <row r="4553" spans="24:26" x14ac:dyDescent="0.25">
      <c r="X4553" s="426"/>
      <c r="Y4553" s="426"/>
      <c r="Z4553" s="427"/>
    </row>
    <row r="4554" spans="24:26" x14ac:dyDescent="0.25">
      <c r="X4554" s="426"/>
      <c r="Y4554" s="426"/>
      <c r="Z4554" s="427"/>
    </row>
    <row r="4555" spans="24:26" x14ac:dyDescent="0.25">
      <c r="X4555" s="426"/>
      <c r="Y4555" s="426"/>
      <c r="Z4555" s="427"/>
    </row>
    <row r="4556" spans="24:26" x14ac:dyDescent="0.25">
      <c r="X4556" s="426"/>
      <c r="Y4556" s="426"/>
      <c r="Z4556" s="427"/>
    </row>
    <row r="4557" spans="24:26" x14ac:dyDescent="0.25">
      <c r="X4557" s="426"/>
      <c r="Y4557" s="426"/>
      <c r="Z4557" s="427"/>
    </row>
    <row r="4558" spans="24:26" x14ac:dyDescent="0.25">
      <c r="X4558" s="426"/>
      <c r="Y4558" s="426"/>
      <c r="Z4558" s="427"/>
    </row>
    <row r="4559" spans="24:26" x14ac:dyDescent="0.25">
      <c r="X4559" s="426"/>
      <c r="Y4559" s="426"/>
      <c r="Z4559" s="427"/>
    </row>
    <row r="4560" spans="24:26" x14ac:dyDescent="0.25">
      <c r="X4560" s="426"/>
      <c r="Y4560" s="426"/>
      <c r="Z4560" s="427"/>
    </row>
    <row r="4561" spans="24:26" x14ac:dyDescent="0.25">
      <c r="X4561" s="426"/>
      <c r="Y4561" s="426"/>
      <c r="Z4561" s="427"/>
    </row>
    <row r="4562" spans="24:26" x14ac:dyDescent="0.25">
      <c r="X4562" s="426"/>
      <c r="Y4562" s="426"/>
      <c r="Z4562" s="427"/>
    </row>
    <row r="4563" spans="24:26" x14ac:dyDescent="0.25">
      <c r="X4563" s="426"/>
      <c r="Y4563" s="426"/>
      <c r="Z4563" s="427"/>
    </row>
    <row r="4564" spans="24:26" x14ac:dyDescent="0.25">
      <c r="X4564" s="426"/>
      <c r="Y4564" s="426"/>
      <c r="Z4564" s="427"/>
    </row>
    <row r="4565" spans="24:26" x14ac:dyDescent="0.25">
      <c r="X4565" s="426"/>
      <c r="Y4565" s="426"/>
      <c r="Z4565" s="427"/>
    </row>
    <row r="4566" spans="24:26" x14ac:dyDescent="0.25">
      <c r="X4566" s="426"/>
      <c r="Y4566" s="426"/>
      <c r="Z4566" s="427"/>
    </row>
    <row r="4567" spans="24:26" x14ac:dyDescent="0.25">
      <c r="X4567" s="426"/>
      <c r="Y4567" s="426"/>
      <c r="Z4567" s="427"/>
    </row>
    <row r="4568" spans="24:26" x14ac:dyDescent="0.25">
      <c r="X4568" s="426"/>
      <c r="Y4568" s="426"/>
      <c r="Z4568" s="427"/>
    </row>
    <row r="4569" spans="24:26" x14ac:dyDescent="0.25">
      <c r="X4569" s="426"/>
      <c r="Y4569" s="426"/>
      <c r="Z4569" s="427"/>
    </row>
    <row r="4570" spans="24:26" x14ac:dyDescent="0.25">
      <c r="X4570" s="426"/>
      <c r="Y4570" s="426"/>
      <c r="Z4570" s="427"/>
    </row>
    <row r="4571" spans="24:26" x14ac:dyDescent="0.25">
      <c r="X4571" s="426"/>
      <c r="Y4571" s="426"/>
      <c r="Z4571" s="427"/>
    </row>
    <row r="4572" spans="24:26" x14ac:dyDescent="0.25">
      <c r="X4572" s="426"/>
      <c r="Y4572" s="426"/>
      <c r="Z4572" s="427"/>
    </row>
    <row r="4573" spans="24:26" x14ac:dyDescent="0.25">
      <c r="X4573" s="426"/>
      <c r="Y4573" s="426"/>
      <c r="Z4573" s="427"/>
    </row>
    <row r="4574" spans="24:26" x14ac:dyDescent="0.25">
      <c r="X4574" s="426"/>
      <c r="Y4574" s="426"/>
      <c r="Z4574" s="427"/>
    </row>
    <row r="4575" spans="24:26" x14ac:dyDescent="0.25">
      <c r="X4575" s="426"/>
      <c r="Y4575" s="426"/>
      <c r="Z4575" s="427"/>
    </row>
    <row r="4576" spans="24:26" x14ac:dyDescent="0.25">
      <c r="X4576" s="426"/>
      <c r="Y4576" s="426"/>
      <c r="Z4576" s="427"/>
    </row>
    <row r="4577" spans="24:26" x14ac:dyDescent="0.25">
      <c r="X4577" s="426"/>
      <c r="Y4577" s="426"/>
      <c r="Z4577" s="427"/>
    </row>
    <row r="4578" spans="24:26" x14ac:dyDescent="0.25">
      <c r="X4578" s="426"/>
      <c r="Y4578" s="426"/>
      <c r="Z4578" s="427"/>
    </row>
    <row r="4579" spans="24:26" x14ac:dyDescent="0.25">
      <c r="X4579" s="426"/>
      <c r="Y4579" s="426"/>
      <c r="Z4579" s="427"/>
    </row>
    <row r="4580" spans="24:26" x14ac:dyDescent="0.25">
      <c r="X4580" s="426"/>
      <c r="Y4580" s="426"/>
      <c r="Z4580" s="427"/>
    </row>
    <row r="4581" spans="24:26" x14ac:dyDescent="0.25">
      <c r="X4581" s="426"/>
      <c r="Y4581" s="426"/>
      <c r="Z4581" s="427"/>
    </row>
    <row r="4582" spans="24:26" x14ac:dyDescent="0.25">
      <c r="X4582" s="426"/>
      <c r="Y4582" s="426"/>
      <c r="Z4582" s="427"/>
    </row>
    <row r="4583" spans="24:26" x14ac:dyDescent="0.25">
      <c r="X4583" s="426"/>
      <c r="Y4583" s="426"/>
      <c r="Z4583" s="427"/>
    </row>
    <row r="4584" spans="24:26" x14ac:dyDescent="0.25">
      <c r="X4584" s="426"/>
      <c r="Y4584" s="426"/>
      <c r="Z4584" s="427"/>
    </row>
    <row r="4585" spans="24:26" x14ac:dyDescent="0.25">
      <c r="X4585" s="426"/>
      <c r="Y4585" s="426"/>
      <c r="Z4585" s="427"/>
    </row>
    <row r="4586" spans="24:26" x14ac:dyDescent="0.25">
      <c r="X4586" s="426"/>
      <c r="Y4586" s="426"/>
      <c r="Z4586" s="427"/>
    </row>
    <row r="4587" spans="24:26" x14ac:dyDescent="0.25">
      <c r="X4587" s="426"/>
      <c r="Y4587" s="426"/>
      <c r="Z4587" s="427"/>
    </row>
    <row r="4588" spans="24:26" x14ac:dyDescent="0.25">
      <c r="X4588" s="426"/>
      <c r="Y4588" s="426"/>
      <c r="Z4588" s="427"/>
    </row>
    <row r="4589" spans="24:26" x14ac:dyDescent="0.25">
      <c r="X4589" s="426"/>
      <c r="Y4589" s="426"/>
      <c r="Z4589" s="427"/>
    </row>
    <row r="4590" spans="24:26" x14ac:dyDescent="0.25">
      <c r="X4590" s="426"/>
      <c r="Y4590" s="426"/>
      <c r="Z4590" s="427"/>
    </row>
    <row r="4591" spans="24:26" x14ac:dyDescent="0.25">
      <c r="X4591" s="426"/>
      <c r="Y4591" s="426"/>
      <c r="Z4591" s="427"/>
    </row>
    <row r="4592" spans="24:26" x14ac:dyDescent="0.25">
      <c r="X4592" s="426"/>
      <c r="Y4592" s="426"/>
      <c r="Z4592" s="427"/>
    </row>
    <row r="4593" spans="24:26" x14ac:dyDescent="0.25">
      <c r="X4593" s="426"/>
      <c r="Y4593" s="426"/>
      <c r="Z4593" s="427"/>
    </row>
    <row r="4594" spans="24:26" x14ac:dyDescent="0.25">
      <c r="X4594" s="426"/>
      <c r="Y4594" s="426"/>
      <c r="Z4594" s="427"/>
    </row>
    <row r="4595" spans="24:26" x14ac:dyDescent="0.25">
      <c r="X4595" s="426"/>
      <c r="Y4595" s="426"/>
      <c r="Z4595" s="427"/>
    </row>
    <row r="4596" spans="24:26" x14ac:dyDescent="0.25">
      <c r="X4596" s="426"/>
      <c r="Y4596" s="426"/>
      <c r="Z4596" s="427"/>
    </row>
    <row r="4597" spans="24:26" x14ac:dyDescent="0.25">
      <c r="X4597" s="426"/>
      <c r="Y4597" s="426"/>
      <c r="Z4597" s="427"/>
    </row>
    <row r="4598" spans="24:26" x14ac:dyDescent="0.25">
      <c r="X4598" s="426"/>
      <c r="Y4598" s="426"/>
      <c r="Z4598" s="427"/>
    </row>
    <row r="4599" spans="24:26" x14ac:dyDescent="0.25">
      <c r="X4599" s="426"/>
      <c r="Y4599" s="426"/>
      <c r="Z4599" s="427"/>
    </row>
    <row r="4600" spans="24:26" x14ac:dyDescent="0.25">
      <c r="X4600" s="426"/>
      <c r="Y4600" s="426"/>
      <c r="Z4600" s="427"/>
    </row>
    <row r="4601" spans="24:26" x14ac:dyDescent="0.25">
      <c r="X4601" s="426"/>
      <c r="Y4601" s="426"/>
      <c r="Z4601" s="427"/>
    </row>
    <row r="4602" spans="24:26" x14ac:dyDescent="0.25">
      <c r="X4602" s="426"/>
      <c r="Y4602" s="426"/>
      <c r="Z4602" s="427"/>
    </row>
    <row r="4603" spans="24:26" x14ac:dyDescent="0.25">
      <c r="X4603" s="426"/>
      <c r="Y4603" s="426"/>
      <c r="Z4603" s="427"/>
    </row>
    <row r="4604" spans="24:26" x14ac:dyDescent="0.25">
      <c r="X4604" s="426"/>
      <c r="Y4604" s="426"/>
      <c r="Z4604" s="427"/>
    </row>
    <row r="4605" spans="24:26" x14ac:dyDescent="0.25">
      <c r="X4605" s="426"/>
      <c r="Y4605" s="426"/>
      <c r="Z4605" s="427"/>
    </row>
    <row r="4606" spans="24:26" x14ac:dyDescent="0.25">
      <c r="X4606" s="426"/>
      <c r="Y4606" s="426"/>
      <c r="Z4606" s="427"/>
    </row>
    <row r="4607" spans="24:26" x14ac:dyDescent="0.25">
      <c r="X4607" s="426"/>
      <c r="Y4607" s="426"/>
      <c r="Z4607" s="427"/>
    </row>
    <row r="4608" spans="24:26" x14ac:dyDescent="0.25">
      <c r="X4608" s="426"/>
      <c r="Y4608" s="426"/>
      <c r="Z4608" s="427"/>
    </row>
    <row r="4609" spans="24:26" x14ac:dyDescent="0.25">
      <c r="X4609" s="426"/>
      <c r="Y4609" s="426"/>
      <c r="Z4609" s="427"/>
    </row>
    <row r="4610" spans="24:26" x14ac:dyDescent="0.25">
      <c r="X4610" s="426"/>
      <c r="Y4610" s="426"/>
      <c r="Z4610" s="427"/>
    </row>
    <row r="4611" spans="24:26" x14ac:dyDescent="0.25">
      <c r="X4611" s="426"/>
      <c r="Y4611" s="426"/>
      <c r="Z4611" s="427"/>
    </row>
    <row r="4612" spans="24:26" x14ac:dyDescent="0.25">
      <c r="X4612" s="426"/>
      <c r="Y4612" s="426"/>
      <c r="Z4612" s="427"/>
    </row>
    <row r="4613" spans="24:26" x14ac:dyDescent="0.25">
      <c r="X4613" s="426"/>
      <c r="Y4613" s="426"/>
      <c r="Z4613" s="427"/>
    </row>
    <row r="4614" spans="24:26" x14ac:dyDescent="0.25">
      <c r="X4614" s="426"/>
      <c r="Y4614" s="426"/>
      <c r="Z4614" s="427"/>
    </row>
    <row r="4615" spans="24:26" x14ac:dyDescent="0.25">
      <c r="X4615" s="426"/>
      <c r="Y4615" s="426"/>
      <c r="Z4615" s="427"/>
    </row>
    <row r="4616" spans="24:26" x14ac:dyDescent="0.25">
      <c r="X4616" s="426"/>
      <c r="Y4616" s="426"/>
      <c r="Z4616" s="427"/>
    </row>
    <row r="4617" spans="24:26" x14ac:dyDescent="0.25">
      <c r="X4617" s="426"/>
      <c r="Y4617" s="426"/>
      <c r="Z4617" s="427"/>
    </row>
    <row r="4618" spans="24:26" x14ac:dyDescent="0.25">
      <c r="X4618" s="426"/>
      <c r="Y4618" s="426"/>
      <c r="Z4618" s="427"/>
    </row>
    <row r="4619" spans="24:26" x14ac:dyDescent="0.25">
      <c r="X4619" s="426"/>
      <c r="Y4619" s="426"/>
      <c r="Z4619" s="427"/>
    </row>
    <row r="4620" spans="24:26" x14ac:dyDescent="0.25">
      <c r="X4620" s="426"/>
      <c r="Y4620" s="426"/>
      <c r="Z4620" s="427"/>
    </row>
    <row r="4621" spans="24:26" x14ac:dyDescent="0.25">
      <c r="X4621" s="426"/>
      <c r="Y4621" s="426"/>
      <c r="Z4621" s="427"/>
    </row>
    <row r="4622" spans="24:26" x14ac:dyDescent="0.25">
      <c r="X4622" s="426"/>
      <c r="Y4622" s="426"/>
      <c r="Z4622" s="427"/>
    </row>
    <row r="4623" spans="24:26" x14ac:dyDescent="0.25">
      <c r="X4623" s="426"/>
      <c r="Y4623" s="426"/>
      <c r="Z4623" s="427"/>
    </row>
    <row r="4624" spans="24:26" x14ac:dyDescent="0.25">
      <c r="X4624" s="426"/>
      <c r="Y4624" s="426"/>
      <c r="Z4624" s="427"/>
    </row>
    <row r="4625" spans="24:26" x14ac:dyDescent="0.25">
      <c r="X4625" s="426"/>
      <c r="Y4625" s="426"/>
      <c r="Z4625" s="427"/>
    </row>
    <row r="4626" spans="24:26" x14ac:dyDescent="0.25">
      <c r="X4626" s="426"/>
      <c r="Y4626" s="426"/>
      <c r="Z4626" s="427"/>
    </row>
    <row r="4627" spans="24:26" x14ac:dyDescent="0.25">
      <c r="X4627" s="426"/>
      <c r="Y4627" s="426"/>
      <c r="Z4627" s="427"/>
    </row>
    <row r="4628" spans="24:26" x14ac:dyDescent="0.25">
      <c r="X4628" s="426"/>
      <c r="Y4628" s="426"/>
      <c r="Z4628" s="427"/>
    </row>
    <row r="4629" spans="24:26" x14ac:dyDescent="0.25">
      <c r="X4629" s="426"/>
      <c r="Y4629" s="426"/>
      <c r="Z4629" s="427"/>
    </row>
    <row r="4630" spans="24:26" x14ac:dyDescent="0.25">
      <c r="X4630" s="426"/>
      <c r="Y4630" s="426"/>
      <c r="Z4630" s="427"/>
    </row>
    <row r="4631" spans="24:26" x14ac:dyDescent="0.25">
      <c r="X4631" s="426"/>
      <c r="Y4631" s="426"/>
      <c r="Z4631" s="427"/>
    </row>
    <row r="4632" spans="24:26" x14ac:dyDescent="0.25">
      <c r="X4632" s="426"/>
      <c r="Y4632" s="426"/>
      <c r="Z4632" s="427"/>
    </row>
    <row r="4633" spans="24:26" x14ac:dyDescent="0.25">
      <c r="X4633" s="426"/>
      <c r="Y4633" s="426"/>
      <c r="Z4633" s="427"/>
    </row>
    <row r="4634" spans="24:26" x14ac:dyDescent="0.25">
      <c r="X4634" s="426"/>
      <c r="Y4634" s="426"/>
      <c r="Z4634" s="427"/>
    </row>
    <row r="4635" spans="24:26" x14ac:dyDescent="0.25">
      <c r="X4635" s="426"/>
      <c r="Y4635" s="426"/>
      <c r="Z4635" s="427"/>
    </row>
    <row r="4636" spans="24:26" x14ac:dyDescent="0.25">
      <c r="X4636" s="426"/>
      <c r="Y4636" s="426"/>
      <c r="Z4636" s="427"/>
    </row>
    <row r="4637" spans="24:26" x14ac:dyDescent="0.25">
      <c r="X4637" s="426"/>
      <c r="Y4637" s="426"/>
      <c r="Z4637" s="427"/>
    </row>
    <row r="4638" spans="24:26" x14ac:dyDescent="0.25">
      <c r="X4638" s="426"/>
      <c r="Y4638" s="426"/>
      <c r="Z4638" s="427"/>
    </row>
    <row r="4639" spans="24:26" x14ac:dyDescent="0.25">
      <c r="X4639" s="426"/>
      <c r="Y4639" s="426"/>
      <c r="Z4639" s="427"/>
    </row>
    <row r="4640" spans="24:26" x14ac:dyDescent="0.25">
      <c r="X4640" s="426"/>
      <c r="Y4640" s="426"/>
      <c r="Z4640" s="427"/>
    </row>
    <row r="4641" spans="24:26" x14ac:dyDescent="0.25">
      <c r="X4641" s="426"/>
      <c r="Y4641" s="426"/>
      <c r="Z4641" s="427"/>
    </row>
    <row r="4642" spans="24:26" x14ac:dyDescent="0.25">
      <c r="X4642" s="426"/>
      <c r="Y4642" s="426"/>
      <c r="Z4642" s="427"/>
    </row>
    <row r="4643" spans="24:26" x14ac:dyDescent="0.25">
      <c r="X4643" s="426"/>
      <c r="Y4643" s="426"/>
      <c r="Z4643" s="427"/>
    </row>
    <row r="4644" spans="24:26" x14ac:dyDescent="0.25">
      <c r="X4644" s="426"/>
      <c r="Y4644" s="426"/>
      <c r="Z4644" s="427"/>
    </row>
    <row r="4645" spans="24:26" x14ac:dyDescent="0.25">
      <c r="X4645" s="426"/>
      <c r="Y4645" s="426"/>
      <c r="Z4645" s="427"/>
    </row>
    <row r="4646" spans="24:26" x14ac:dyDescent="0.25">
      <c r="X4646" s="426"/>
      <c r="Y4646" s="426"/>
      <c r="Z4646" s="427"/>
    </row>
    <row r="4647" spans="24:26" x14ac:dyDescent="0.25">
      <c r="X4647" s="426"/>
      <c r="Y4647" s="426"/>
      <c r="Z4647" s="427"/>
    </row>
    <row r="4648" spans="24:26" x14ac:dyDescent="0.25">
      <c r="X4648" s="426"/>
      <c r="Y4648" s="426"/>
      <c r="Z4648" s="427"/>
    </row>
    <row r="4649" spans="24:26" x14ac:dyDescent="0.25">
      <c r="X4649" s="426"/>
      <c r="Y4649" s="426"/>
      <c r="Z4649" s="427"/>
    </row>
    <row r="4650" spans="24:26" x14ac:dyDescent="0.25">
      <c r="X4650" s="426"/>
      <c r="Y4650" s="426"/>
      <c r="Z4650" s="427"/>
    </row>
    <row r="4651" spans="24:26" x14ac:dyDescent="0.25">
      <c r="X4651" s="426"/>
      <c r="Y4651" s="426"/>
      <c r="Z4651" s="427"/>
    </row>
    <row r="4652" spans="24:26" x14ac:dyDescent="0.25">
      <c r="X4652" s="426"/>
      <c r="Y4652" s="426"/>
      <c r="Z4652" s="427"/>
    </row>
    <row r="4653" spans="24:26" x14ac:dyDescent="0.25">
      <c r="X4653" s="426"/>
      <c r="Y4653" s="426"/>
      <c r="Z4653" s="427"/>
    </row>
    <row r="4654" spans="24:26" x14ac:dyDescent="0.25">
      <c r="X4654" s="426"/>
      <c r="Y4654" s="426"/>
      <c r="Z4654" s="427"/>
    </row>
    <row r="4655" spans="24:26" x14ac:dyDescent="0.25">
      <c r="X4655" s="426"/>
      <c r="Y4655" s="426"/>
      <c r="Z4655" s="427"/>
    </row>
    <row r="4656" spans="24:26" x14ac:dyDescent="0.25">
      <c r="X4656" s="426"/>
      <c r="Y4656" s="426"/>
      <c r="Z4656" s="427"/>
    </row>
    <row r="4657" spans="24:26" x14ac:dyDescent="0.25">
      <c r="X4657" s="426"/>
      <c r="Y4657" s="426"/>
      <c r="Z4657" s="427"/>
    </row>
    <row r="4658" spans="24:26" x14ac:dyDescent="0.25">
      <c r="X4658" s="426"/>
      <c r="Y4658" s="426"/>
      <c r="Z4658" s="427"/>
    </row>
    <row r="4659" spans="24:26" x14ac:dyDescent="0.25">
      <c r="X4659" s="426"/>
      <c r="Y4659" s="426"/>
      <c r="Z4659" s="427"/>
    </row>
    <row r="4660" spans="24:26" x14ac:dyDescent="0.25">
      <c r="X4660" s="426"/>
      <c r="Y4660" s="426"/>
      <c r="Z4660" s="427"/>
    </row>
    <row r="4661" spans="24:26" x14ac:dyDescent="0.25">
      <c r="X4661" s="426"/>
      <c r="Y4661" s="426"/>
      <c r="Z4661" s="427"/>
    </row>
    <row r="4662" spans="24:26" x14ac:dyDescent="0.25">
      <c r="X4662" s="426"/>
      <c r="Y4662" s="426"/>
      <c r="Z4662" s="427"/>
    </row>
    <row r="4663" spans="24:26" x14ac:dyDescent="0.25">
      <c r="X4663" s="426"/>
      <c r="Y4663" s="426"/>
      <c r="Z4663" s="427"/>
    </row>
    <row r="4664" spans="24:26" x14ac:dyDescent="0.25">
      <c r="X4664" s="426"/>
      <c r="Y4664" s="426"/>
      <c r="Z4664" s="427"/>
    </row>
    <row r="4665" spans="24:26" x14ac:dyDescent="0.25">
      <c r="X4665" s="426"/>
      <c r="Y4665" s="426"/>
      <c r="Z4665" s="427"/>
    </row>
    <row r="4666" spans="24:26" x14ac:dyDescent="0.25">
      <c r="X4666" s="426"/>
      <c r="Y4666" s="426"/>
      <c r="Z4666" s="427"/>
    </row>
    <row r="4667" spans="24:26" x14ac:dyDescent="0.25">
      <c r="X4667" s="426"/>
      <c r="Y4667" s="426"/>
      <c r="Z4667" s="427"/>
    </row>
    <row r="4668" spans="24:26" x14ac:dyDescent="0.25">
      <c r="X4668" s="426"/>
      <c r="Y4668" s="426"/>
      <c r="Z4668" s="427"/>
    </row>
    <row r="4669" spans="24:26" x14ac:dyDescent="0.25">
      <c r="X4669" s="426"/>
      <c r="Y4669" s="426"/>
      <c r="Z4669" s="427"/>
    </row>
    <row r="4670" spans="24:26" x14ac:dyDescent="0.25">
      <c r="X4670" s="426"/>
      <c r="Y4670" s="426"/>
      <c r="Z4670" s="427"/>
    </row>
    <row r="4671" spans="24:26" x14ac:dyDescent="0.25">
      <c r="X4671" s="426"/>
      <c r="Y4671" s="426"/>
      <c r="Z4671" s="427"/>
    </row>
    <row r="4672" spans="24:26" x14ac:dyDescent="0.25">
      <c r="X4672" s="426"/>
      <c r="Y4672" s="426"/>
      <c r="Z4672" s="427"/>
    </row>
    <row r="4673" spans="24:26" x14ac:dyDescent="0.25">
      <c r="X4673" s="426"/>
      <c r="Y4673" s="426"/>
      <c r="Z4673" s="427"/>
    </row>
    <row r="4674" spans="24:26" x14ac:dyDescent="0.25">
      <c r="X4674" s="426"/>
      <c r="Y4674" s="426"/>
      <c r="Z4674" s="427"/>
    </row>
    <row r="4675" spans="24:26" x14ac:dyDescent="0.25">
      <c r="X4675" s="426"/>
      <c r="Y4675" s="426"/>
      <c r="Z4675" s="427"/>
    </row>
    <row r="4676" spans="24:26" x14ac:dyDescent="0.25">
      <c r="X4676" s="426"/>
      <c r="Y4676" s="426"/>
      <c r="Z4676" s="427"/>
    </row>
    <row r="4677" spans="24:26" x14ac:dyDescent="0.25">
      <c r="X4677" s="426"/>
      <c r="Y4677" s="426"/>
      <c r="Z4677" s="427"/>
    </row>
    <row r="4678" spans="24:26" x14ac:dyDescent="0.25">
      <c r="X4678" s="426"/>
      <c r="Y4678" s="426"/>
      <c r="Z4678" s="427"/>
    </row>
    <row r="4679" spans="24:26" x14ac:dyDescent="0.25">
      <c r="X4679" s="426"/>
      <c r="Y4679" s="426"/>
      <c r="Z4679" s="427"/>
    </row>
    <row r="4680" spans="24:26" x14ac:dyDescent="0.25">
      <c r="X4680" s="426"/>
      <c r="Y4680" s="426"/>
      <c r="Z4680" s="427"/>
    </row>
    <row r="4681" spans="24:26" x14ac:dyDescent="0.25">
      <c r="X4681" s="426"/>
      <c r="Y4681" s="426"/>
      <c r="Z4681" s="427"/>
    </row>
    <row r="4682" spans="24:26" x14ac:dyDescent="0.25">
      <c r="X4682" s="426"/>
      <c r="Y4682" s="426"/>
      <c r="Z4682" s="427"/>
    </row>
    <row r="4683" spans="24:26" x14ac:dyDescent="0.25">
      <c r="X4683" s="426"/>
      <c r="Y4683" s="426"/>
      <c r="Z4683" s="427"/>
    </row>
    <row r="4684" spans="24:26" x14ac:dyDescent="0.25">
      <c r="X4684" s="426"/>
      <c r="Y4684" s="426"/>
      <c r="Z4684" s="427"/>
    </row>
    <row r="4685" spans="24:26" x14ac:dyDescent="0.25">
      <c r="X4685" s="426"/>
      <c r="Y4685" s="426"/>
      <c r="Z4685" s="427"/>
    </row>
    <row r="4686" spans="24:26" x14ac:dyDescent="0.25">
      <c r="X4686" s="426"/>
      <c r="Y4686" s="426"/>
      <c r="Z4686" s="427"/>
    </row>
    <row r="4687" spans="24:26" x14ac:dyDescent="0.25">
      <c r="X4687" s="426"/>
      <c r="Y4687" s="426"/>
      <c r="Z4687" s="427"/>
    </row>
    <row r="4688" spans="24:26" x14ac:dyDescent="0.25">
      <c r="X4688" s="426"/>
      <c r="Y4688" s="426"/>
      <c r="Z4688" s="427"/>
    </row>
    <row r="4689" spans="24:26" x14ac:dyDescent="0.25">
      <c r="X4689" s="426"/>
      <c r="Y4689" s="426"/>
      <c r="Z4689" s="427"/>
    </row>
    <row r="4690" spans="24:26" x14ac:dyDescent="0.25">
      <c r="X4690" s="426"/>
      <c r="Y4690" s="426"/>
      <c r="Z4690" s="427"/>
    </row>
    <row r="4691" spans="24:26" x14ac:dyDescent="0.25">
      <c r="X4691" s="426"/>
      <c r="Y4691" s="426"/>
      <c r="Z4691" s="427"/>
    </row>
    <row r="4692" spans="24:26" x14ac:dyDescent="0.25">
      <c r="X4692" s="426"/>
      <c r="Y4692" s="426"/>
      <c r="Z4692" s="427"/>
    </row>
    <row r="4693" spans="24:26" x14ac:dyDescent="0.25">
      <c r="X4693" s="426"/>
      <c r="Y4693" s="426"/>
      <c r="Z4693" s="427"/>
    </row>
    <row r="4694" spans="24:26" x14ac:dyDescent="0.25">
      <c r="X4694" s="426"/>
      <c r="Y4694" s="426"/>
      <c r="Z4694" s="427"/>
    </row>
    <row r="4695" spans="24:26" x14ac:dyDescent="0.25">
      <c r="X4695" s="426"/>
      <c r="Y4695" s="426"/>
      <c r="Z4695" s="427"/>
    </row>
    <row r="4696" spans="24:26" x14ac:dyDescent="0.25">
      <c r="X4696" s="426"/>
      <c r="Y4696" s="426"/>
      <c r="Z4696" s="427"/>
    </row>
    <row r="4697" spans="24:26" x14ac:dyDescent="0.25">
      <c r="X4697" s="426"/>
      <c r="Y4697" s="426"/>
      <c r="Z4697" s="427"/>
    </row>
    <row r="4698" spans="24:26" x14ac:dyDescent="0.25">
      <c r="X4698" s="426"/>
      <c r="Y4698" s="426"/>
      <c r="Z4698" s="427"/>
    </row>
    <row r="4699" spans="24:26" x14ac:dyDescent="0.25">
      <c r="X4699" s="426"/>
      <c r="Y4699" s="426"/>
      <c r="Z4699" s="427"/>
    </row>
    <row r="4700" spans="24:26" x14ac:dyDescent="0.25">
      <c r="X4700" s="426"/>
      <c r="Y4700" s="426"/>
      <c r="Z4700" s="427"/>
    </row>
    <row r="4701" spans="24:26" x14ac:dyDescent="0.25">
      <c r="X4701" s="426"/>
      <c r="Y4701" s="426"/>
      <c r="Z4701" s="427"/>
    </row>
    <row r="4702" spans="24:26" x14ac:dyDescent="0.25">
      <c r="X4702" s="426"/>
      <c r="Y4702" s="426"/>
      <c r="Z4702" s="427"/>
    </row>
    <row r="4703" spans="24:26" x14ac:dyDescent="0.25">
      <c r="X4703" s="426"/>
      <c r="Y4703" s="426"/>
      <c r="Z4703" s="427"/>
    </row>
    <row r="4704" spans="24:26" x14ac:dyDescent="0.25">
      <c r="X4704" s="426"/>
      <c r="Y4704" s="426"/>
      <c r="Z4704" s="427"/>
    </row>
    <row r="4705" spans="24:26" x14ac:dyDescent="0.25">
      <c r="X4705" s="426"/>
      <c r="Y4705" s="426"/>
      <c r="Z4705" s="427"/>
    </row>
    <row r="4706" spans="24:26" x14ac:dyDescent="0.25">
      <c r="X4706" s="426"/>
      <c r="Y4706" s="426"/>
      <c r="Z4706" s="427"/>
    </row>
    <row r="4707" spans="24:26" x14ac:dyDescent="0.25">
      <c r="X4707" s="426"/>
      <c r="Y4707" s="426"/>
      <c r="Z4707" s="427"/>
    </row>
    <row r="4708" spans="24:26" x14ac:dyDescent="0.25">
      <c r="X4708" s="426"/>
      <c r="Y4708" s="426"/>
      <c r="Z4708" s="427"/>
    </row>
    <row r="4709" spans="24:26" x14ac:dyDescent="0.25">
      <c r="X4709" s="426"/>
      <c r="Y4709" s="426"/>
      <c r="Z4709" s="427"/>
    </row>
    <row r="4710" spans="24:26" x14ac:dyDescent="0.25">
      <c r="X4710" s="426"/>
      <c r="Y4710" s="426"/>
      <c r="Z4710" s="427"/>
    </row>
    <row r="4711" spans="24:26" x14ac:dyDescent="0.25">
      <c r="X4711" s="426"/>
      <c r="Y4711" s="426"/>
      <c r="Z4711" s="427"/>
    </row>
    <row r="4712" spans="24:26" x14ac:dyDescent="0.25">
      <c r="X4712" s="426"/>
      <c r="Y4712" s="426"/>
      <c r="Z4712" s="427"/>
    </row>
    <row r="4713" spans="24:26" x14ac:dyDescent="0.25">
      <c r="X4713" s="426"/>
      <c r="Y4713" s="426"/>
      <c r="Z4713" s="427"/>
    </row>
    <row r="4714" spans="24:26" x14ac:dyDescent="0.25">
      <c r="X4714" s="426"/>
      <c r="Y4714" s="426"/>
      <c r="Z4714" s="427"/>
    </row>
    <row r="4715" spans="24:26" x14ac:dyDescent="0.25">
      <c r="X4715" s="426"/>
      <c r="Y4715" s="426"/>
      <c r="Z4715" s="427"/>
    </row>
    <row r="4716" spans="24:26" x14ac:dyDescent="0.25">
      <c r="X4716" s="426"/>
      <c r="Y4716" s="426"/>
      <c r="Z4716" s="427"/>
    </row>
    <row r="4717" spans="24:26" x14ac:dyDescent="0.25">
      <c r="X4717" s="426"/>
      <c r="Y4717" s="426"/>
      <c r="Z4717" s="427"/>
    </row>
    <row r="4718" spans="24:26" x14ac:dyDescent="0.25">
      <c r="X4718" s="426"/>
      <c r="Y4718" s="426"/>
      <c r="Z4718" s="427"/>
    </row>
    <row r="4719" spans="24:26" x14ac:dyDescent="0.25">
      <c r="X4719" s="426"/>
      <c r="Y4719" s="426"/>
      <c r="Z4719" s="427"/>
    </row>
    <row r="4720" spans="24:26" x14ac:dyDescent="0.25">
      <c r="X4720" s="426"/>
      <c r="Y4720" s="426"/>
      <c r="Z4720" s="427"/>
    </row>
    <row r="4721" spans="24:26" x14ac:dyDescent="0.25">
      <c r="X4721" s="426"/>
      <c r="Y4721" s="426"/>
      <c r="Z4721" s="427"/>
    </row>
    <row r="4722" spans="24:26" x14ac:dyDescent="0.25">
      <c r="X4722" s="426"/>
      <c r="Y4722" s="426"/>
      <c r="Z4722" s="427"/>
    </row>
    <row r="4723" spans="24:26" x14ac:dyDescent="0.25">
      <c r="X4723" s="426"/>
      <c r="Y4723" s="426"/>
      <c r="Z4723" s="427"/>
    </row>
    <row r="4724" spans="24:26" x14ac:dyDescent="0.25">
      <c r="X4724" s="426"/>
      <c r="Y4724" s="426"/>
      <c r="Z4724" s="427"/>
    </row>
    <row r="4725" spans="24:26" x14ac:dyDescent="0.25">
      <c r="X4725" s="426"/>
      <c r="Y4725" s="426"/>
      <c r="Z4725" s="427"/>
    </row>
    <row r="4726" spans="24:26" x14ac:dyDescent="0.25">
      <c r="X4726" s="426"/>
      <c r="Y4726" s="426"/>
      <c r="Z4726" s="427"/>
    </row>
    <row r="4727" spans="24:26" x14ac:dyDescent="0.25">
      <c r="X4727" s="426"/>
      <c r="Y4727" s="426"/>
      <c r="Z4727" s="427"/>
    </row>
    <row r="4728" spans="24:26" x14ac:dyDescent="0.25">
      <c r="X4728" s="426"/>
      <c r="Y4728" s="426"/>
      <c r="Z4728" s="427"/>
    </row>
    <row r="4729" spans="24:26" x14ac:dyDescent="0.25">
      <c r="X4729" s="426"/>
      <c r="Y4729" s="426"/>
      <c r="Z4729" s="427"/>
    </row>
    <row r="4730" spans="24:26" x14ac:dyDescent="0.25">
      <c r="X4730" s="426"/>
      <c r="Y4730" s="426"/>
      <c r="Z4730" s="427"/>
    </row>
    <row r="4731" spans="24:26" x14ac:dyDescent="0.25">
      <c r="X4731" s="426"/>
      <c r="Y4731" s="426"/>
      <c r="Z4731" s="427"/>
    </row>
    <row r="4732" spans="24:26" x14ac:dyDescent="0.25">
      <c r="X4732" s="426"/>
      <c r="Y4732" s="426"/>
      <c r="Z4732" s="427"/>
    </row>
    <row r="4733" spans="24:26" x14ac:dyDescent="0.25">
      <c r="X4733" s="426"/>
      <c r="Y4733" s="426"/>
      <c r="Z4733" s="427"/>
    </row>
    <row r="4734" spans="24:26" x14ac:dyDescent="0.25">
      <c r="X4734" s="426"/>
      <c r="Y4734" s="426"/>
      <c r="Z4734" s="427"/>
    </row>
    <row r="4735" spans="24:26" x14ac:dyDescent="0.25">
      <c r="X4735" s="426"/>
      <c r="Y4735" s="426"/>
      <c r="Z4735" s="427"/>
    </row>
    <row r="4736" spans="24:26" x14ac:dyDescent="0.25">
      <c r="X4736" s="426"/>
      <c r="Y4736" s="426"/>
      <c r="Z4736" s="427"/>
    </row>
    <row r="4737" spans="24:26" x14ac:dyDescent="0.25">
      <c r="X4737" s="426"/>
      <c r="Y4737" s="426"/>
      <c r="Z4737" s="427"/>
    </row>
    <row r="4738" spans="24:26" x14ac:dyDescent="0.25">
      <c r="X4738" s="426"/>
      <c r="Y4738" s="426"/>
      <c r="Z4738" s="427"/>
    </row>
    <row r="4739" spans="24:26" x14ac:dyDescent="0.25">
      <c r="X4739" s="426"/>
      <c r="Y4739" s="426"/>
      <c r="Z4739" s="427"/>
    </row>
    <row r="4740" spans="24:26" x14ac:dyDescent="0.25">
      <c r="X4740" s="426"/>
      <c r="Y4740" s="426"/>
      <c r="Z4740" s="427"/>
    </row>
    <row r="4741" spans="24:26" x14ac:dyDescent="0.25">
      <c r="X4741" s="426"/>
      <c r="Y4741" s="426"/>
      <c r="Z4741" s="427"/>
    </row>
    <row r="4742" spans="24:26" x14ac:dyDescent="0.25">
      <c r="X4742" s="426"/>
      <c r="Y4742" s="426"/>
      <c r="Z4742" s="427"/>
    </row>
    <row r="4743" spans="24:26" x14ac:dyDescent="0.25">
      <c r="X4743" s="426"/>
      <c r="Y4743" s="426"/>
      <c r="Z4743" s="427"/>
    </row>
    <row r="4744" spans="24:26" x14ac:dyDescent="0.25">
      <c r="X4744" s="426"/>
      <c r="Y4744" s="426"/>
      <c r="Z4744" s="427"/>
    </row>
    <row r="4745" spans="24:26" x14ac:dyDescent="0.25">
      <c r="X4745" s="426"/>
      <c r="Y4745" s="426"/>
      <c r="Z4745" s="427"/>
    </row>
    <row r="4746" spans="24:26" x14ac:dyDescent="0.25">
      <c r="X4746" s="426"/>
      <c r="Y4746" s="426"/>
      <c r="Z4746" s="427"/>
    </row>
    <row r="4747" spans="24:26" x14ac:dyDescent="0.25">
      <c r="X4747" s="426"/>
      <c r="Y4747" s="426"/>
      <c r="Z4747" s="427"/>
    </row>
    <row r="4748" spans="24:26" x14ac:dyDescent="0.25">
      <c r="X4748" s="426"/>
      <c r="Y4748" s="426"/>
      <c r="Z4748" s="427"/>
    </row>
    <row r="4749" spans="24:26" x14ac:dyDescent="0.25">
      <c r="X4749" s="426"/>
      <c r="Y4749" s="426"/>
      <c r="Z4749" s="427"/>
    </row>
    <row r="4750" spans="24:26" x14ac:dyDescent="0.25">
      <c r="X4750" s="426"/>
      <c r="Y4750" s="426"/>
      <c r="Z4750" s="427"/>
    </row>
    <row r="4751" spans="24:26" x14ac:dyDescent="0.25">
      <c r="X4751" s="426"/>
      <c r="Y4751" s="426"/>
      <c r="Z4751" s="427"/>
    </row>
    <row r="4752" spans="24:26" x14ac:dyDescent="0.25">
      <c r="X4752" s="426"/>
      <c r="Y4752" s="426"/>
      <c r="Z4752" s="427"/>
    </row>
    <row r="4753" spans="24:26" x14ac:dyDescent="0.25">
      <c r="X4753" s="426"/>
      <c r="Y4753" s="426"/>
      <c r="Z4753" s="427"/>
    </row>
    <row r="4754" spans="24:26" x14ac:dyDescent="0.25">
      <c r="X4754" s="426"/>
      <c r="Y4754" s="426"/>
      <c r="Z4754" s="427"/>
    </row>
    <row r="4755" spans="24:26" x14ac:dyDescent="0.25">
      <c r="X4755" s="426"/>
      <c r="Y4755" s="426"/>
      <c r="Z4755" s="427"/>
    </row>
    <row r="4756" spans="24:26" x14ac:dyDescent="0.25">
      <c r="X4756" s="426"/>
      <c r="Y4756" s="426"/>
      <c r="Z4756" s="427"/>
    </row>
    <row r="4757" spans="24:26" x14ac:dyDescent="0.25">
      <c r="X4757" s="426"/>
      <c r="Y4757" s="426"/>
      <c r="Z4757" s="427"/>
    </row>
    <row r="4758" spans="24:26" x14ac:dyDescent="0.25">
      <c r="X4758" s="426"/>
      <c r="Y4758" s="426"/>
      <c r="Z4758" s="427"/>
    </row>
    <row r="4759" spans="24:26" x14ac:dyDescent="0.25">
      <c r="X4759" s="426"/>
      <c r="Y4759" s="426"/>
      <c r="Z4759" s="427"/>
    </row>
    <row r="4760" spans="24:26" x14ac:dyDescent="0.25">
      <c r="X4760" s="426"/>
      <c r="Y4760" s="426"/>
      <c r="Z4760" s="427"/>
    </row>
    <row r="4761" spans="24:26" x14ac:dyDescent="0.25">
      <c r="X4761" s="426"/>
      <c r="Y4761" s="426"/>
      <c r="Z4761" s="427"/>
    </row>
    <row r="4762" spans="24:26" x14ac:dyDescent="0.25">
      <c r="X4762" s="426"/>
      <c r="Y4762" s="426"/>
      <c r="Z4762" s="427"/>
    </row>
    <row r="4763" spans="24:26" x14ac:dyDescent="0.25">
      <c r="X4763" s="426"/>
      <c r="Y4763" s="426"/>
      <c r="Z4763" s="427"/>
    </row>
    <row r="4764" spans="24:26" x14ac:dyDescent="0.25">
      <c r="X4764" s="426"/>
      <c r="Y4764" s="426"/>
      <c r="Z4764" s="427"/>
    </row>
    <row r="4765" spans="24:26" x14ac:dyDescent="0.25">
      <c r="X4765" s="426"/>
      <c r="Y4765" s="426"/>
      <c r="Z4765" s="427"/>
    </row>
    <row r="4766" spans="24:26" x14ac:dyDescent="0.25">
      <c r="X4766" s="426"/>
      <c r="Y4766" s="426"/>
      <c r="Z4766" s="427"/>
    </row>
    <row r="4767" spans="24:26" x14ac:dyDescent="0.25">
      <c r="X4767" s="426"/>
      <c r="Y4767" s="426"/>
      <c r="Z4767" s="427"/>
    </row>
    <row r="4768" spans="24:26" x14ac:dyDescent="0.25">
      <c r="X4768" s="426"/>
      <c r="Y4768" s="426"/>
      <c r="Z4768" s="427"/>
    </row>
    <row r="4769" spans="24:26" x14ac:dyDescent="0.25">
      <c r="X4769" s="426"/>
      <c r="Y4769" s="426"/>
      <c r="Z4769" s="427"/>
    </row>
    <row r="4770" spans="24:26" x14ac:dyDescent="0.25">
      <c r="X4770" s="426"/>
      <c r="Y4770" s="426"/>
      <c r="Z4770" s="427"/>
    </row>
    <row r="4771" spans="24:26" x14ac:dyDescent="0.25">
      <c r="X4771" s="426"/>
      <c r="Y4771" s="426"/>
      <c r="Z4771" s="427"/>
    </row>
    <row r="4772" spans="24:26" x14ac:dyDescent="0.25">
      <c r="X4772" s="426"/>
      <c r="Y4772" s="426"/>
      <c r="Z4772" s="427"/>
    </row>
    <row r="4773" spans="24:26" x14ac:dyDescent="0.25">
      <c r="X4773" s="426"/>
      <c r="Y4773" s="426"/>
      <c r="Z4773" s="427"/>
    </row>
    <row r="4774" spans="24:26" x14ac:dyDescent="0.25">
      <c r="X4774" s="426"/>
      <c r="Y4774" s="426"/>
      <c r="Z4774" s="427"/>
    </row>
    <row r="4775" spans="24:26" x14ac:dyDescent="0.25">
      <c r="X4775" s="426"/>
      <c r="Y4775" s="426"/>
      <c r="Z4775" s="427"/>
    </row>
    <row r="4776" spans="24:26" x14ac:dyDescent="0.25">
      <c r="X4776" s="426"/>
      <c r="Y4776" s="426"/>
      <c r="Z4776" s="427"/>
    </row>
    <row r="4777" spans="24:26" x14ac:dyDescent="0.25">
      <c r="X4777" s="426"/>
      <c r="Y4777" s="426"/>
      <c r="Z4777" s="427"/>
    </row>
    <row r="4778" spans="24:26" x14ac:dyDescent="0.25">
      <c r="X4778" s="426"/>
      <c r="Y4778" s="426"/>
      <c r="Z4778" s="427"/>
    </row>
    <row r="4779" spans="24:26" x14ac:dyDescent="0.25">
      <c r="X4779" s="426"/>
      <c r="Y4779" s="426"/>
      <c r="Z4779" s="427"/>
    </row>
    <row r="4780" spans="24:26" x14ac:dyDescent="0.25">
      <c r="X4780" s="426"/>
      <c r="Y4780" s="426"/>
      <c r="Z4780" s="427"/>
    </row>
    <row r="4781" spans="24:26" x14ac:dyDescent="0.25">
      <c r="X4781" s="426"/>
      <c r="Y4781" s="426"/>
      <c r="Z4781" s="427"/>
    </row>
    <row r="4782" spans="24:26" x14ac:dyDescent="0.25">
      <c r="X4782" s="426"/>
      <c r="Y4782" s="426"/>
      <c r="Z4782" s="427"/>
    </row>
    <row r="4783" spans="24:26" x14ac:dyDescent="0.25">
      <c r="X4783" s="426"/>
      <c r="Y4783" s="426"/>
      <c r="Z4783" s="427"/>
    </row>
    <row r="4784" spans="24:26" x14ac:dyDescent="0.25">
      <c r="X4784" s="426"/>
      <c r="Y4784" s="426"/>
      <c r="Z4784" s="427"/>
    </row>
    <row r="4785" spans="24:26" x14ac:dyDescent="0.25">
      <c r="X4785" s="426"/>
      <c r="Y4785" s="426"/>
      <c r="Z4785" s="427"/>
    </row>
    <row r="4786" spans="24:26" x14ac:dyDescent="0.25">
      <c r="X4786" s="426"/>
      <c r="Y4786" s="426"/>
      <c r="Z4786" s="427"/>
    </row>
    <row r="4787" spans="24:26" x14ac:dyDescent="0.25">
      <c r="X4787" s="426"/>
      <c r="Y4787" s="426"/>
      <c r="Z4787" s="427"/>
    </row>
    <row r="4788" spans="24:26" x14ac:dyDescent="0.25">
      <c r="X4788" s="426"/>
      <c r="Y4788" s="426"/>
      <c r="Z4788" s="427"/>
    </row>
    <row r="4789" spans="24:26" x14ac:dyDescent="0.25">
      <c r="X4789" s="426"/>
      <c r="Y4789" s="426"/>
      <c r="Z4789" s="427"/>
    </row>
    <row r="4790" spans="24:26" x14ac:dyDescent="0.25">
      <c r="X4790" s="426"/>
      <c r="Y4790" s="426"/>
      <c r="Z4790" s="427"/>
    </row>
    <row r="4791" spans="24:26" x14ac:dyDescent="0.25">
      <c r="X4791" s="426"/>
      <c r="Y4791" s="426"/>
      <c r="Z4791" s="427"/>
    </row>
    <row r="4792" spans="24:26" x14ac:dyDescent="0.25">
      <c r="X4792" s="426"/>
      <c r="Y4792" s="426"/>
      <c r="Z4792" s="427"/>
    </row>
    <row r="4793" spans="24:26" x14ac:dyDescent="0.25">
      <c r="X4793" s="426"/>
      <c r="Y4793" s="426"/>
      <c r="Z4793" s="427"/>
    </row>
    <row r="4794" spans="24:26" x14ac:dyDescent="0.25">
      <c r="X4794" s="426"/>
      <c r="Y4794" s="426"/>
      <c r="Z4794" s="427"/>
    </row>
    <row r="4795" spans="24:26" x14ac:dyDescent="0.25">
      <c r="X4795" s="426"/>
      <c r="Y4795" s="426"/>
      <c r="Z4795" s="427"/>
    </row>
    <row r="4796" spans="24:26" x14ac:dyDescent="0.25">
      <c r="X4796" s="426"/>
      <c r="Y4796" s="426"/>
      <c r="Z4796" s="427"/>
    </row>
    <row r="4797" spans="24:26" x14ac:dyDescent="0.25">
      <c r="X4797" s="426"/>
      <c r="Y4797" s="426"/>
      <c r="Z4797" s="427"/>
    </row>
    <row r="4798" spans="24:26" x14ac:dyDescent="0.25">
      <c r="X4798" s="426"/>
      <c r="Y4798" s="426"/>
      <c r="Z4798" s="427"/>
    </row>
    <row r="4799" spans="24:26" x14ac:dyDescent="0.25">
      <c r="X4799" s="426"/>
      <c r="Y4799" s="426"/>
      <c r="Z4799" s="427"/>
    </row>
    <row r="4800" spans="24:26" x14ac:dyDescent="0.25">
      <c r="X4800" s="426"/>
      <c r="Y4800" s="426"/>
      <c r="Z4800" s="427"/>
    </row>
    <row r="4801" spans="24:26" x14ac:dyDescent="0.25">
      <c r="X4801" s="426"/>
      <c r="Y4801" s="426"/>
      <c r="Z4801" s="427"/>
    </row>
    <row r="4802" spans="24:26" x14ac:dyDescent="0.25">
      <c r="X4802" s="426"/>
      <c r="Y4802" s="426"/>
      <c r="Z4802" s="427"/>
    </row>
    <row r="4803" spans="24:26" x14ac:dyDescent="0.25">
      <c r="X4803" s="426"/>
      <c r="Y4803" s="426"/>
      <c r="Z4803" s="427"/>
    </row>
    <row r="4804" spans="24:26" x14ac:dyDescent="0.25">
      <c r="X4804" s="426"/>
      <c r="Y4804" s="426"/>
      <c r="Z4804" s="427"/>
    </row>
    <row r="4805" spans="24:26" x14ac:dyDescent="0.25">
      <c r="X4805" s="426"/>
      <c r="Y4805" s="426"/>
      <c r="Z4805" s="427"/>
    </row>
    <row r="4806" spans="24:26" x14ac:dyDescent="0.25">
      <c r="X4806" s="426"/>
      <c r="Y4806" s="426"/>
      <c r="Z4806" s="427"/>
    </row>
    <row r="4807" spans="24:26" x14ac:dyDescent="0.25">
      <c r="X4807" s="426"/>
      <c r="Y4807" s="426"/>
      <c r="Z4807" s="427"/>
    </row>
    <row r="4808" spans="24:26" x14ac:dyDescent="0.25">
      <c r="X4808" s="426"/>
      <c r="Y4808" s="426"/>
      <c r="Z4808" s="427"/>
    </row>
    <row r="4809" spans="24:26" x14ac:dyDescent="0.25">
      <c r="X4809" s="426"/>
      <c r="Y4809" s="426"/>
      <c r="Z4809" s="427"/>
    </row>
    <row r="4810" spans="24:26" x14ac:dyDescent="0.25">
      <c r="X4810" s="426"/>
      <c r="Y4810" s="426"/>
      <c r="Z4810" s="427"/>
    </row>
    <row r="4811" spans="24:26" x14ac:dyDescent="0.25">
      <c r="X4811" s="426"/>
      <c r="Y4811" s="426"/>
      <c r="Z4811" s="427"/>
    </row>
    <row r="4812" spans="24:26" x14ac:dyDescent="0.25">
      <c r="X4812" s="426"/>
      <c r="Y4812" s="426"/>
      <c r="Z4812" s="427"/>
    </row>
    <row r="4813" spans="24:26" x14ac:dyDescent="0.25">
      <c r="X4813" s="426"/>
      <c r="Y4813" s="426"/>
      <c r="Z4813" s="427"/>
    </row>
    <row r="4814" spans="24:26" x14ac:dyDescent="0.25">
      <c r="X4814" s="426"/>
      <c r="Y4814" s="426"/>
      <c r="Z4814" s="427"/>
    </row>
    <row r="4815" spans="24:26" x14ac:dyDescent="0.25">
      <c r="X4815" s="426"/>
      <c r="Y4815" s="426"/>
      <c r="Z4815" s="427"/>
    </row>
    <row r="4816" spans="24:26" x14ac:dyDescent="0.25">
      <c r="X4816" s="426"/>
      <c r="Y4816" s="426"/>
      <c r="Z4816" s="427"/>
    </row>
    <row r="4817" spans="24:26" x14ac:dyDescent="0.25">
      <c r="X4817" s="426"/>
      <c r="Y4817" s="426"/>
      <c r="Z4817" s="427"/>
    </row>
    <row r="4818" spans="24:26" x14ac:dyDescent="0.25">
      <c r="X4818" s="426"/>
      <c r="Y4818" s="426"/>
      <c r="Z4818" s="427"/>
    </row>
    <row r="4819" spans="24:26" x14ac:dyDescent="0.25">
      <c r="X4819" s="426"/>
      <c r="Y4819" s="426"/>
      <c r="Z4819" s="427"/>
    </row>
    <row r="4820" spans="24:26" x14ac:dyDescent="0.25">
      <c r="X4820" s="426"/>
      <c r="Y4820" s="426"/>
      <c r="Z4820" s="427"/>
    </row>
    <row r="4821" spans="24:26" x14ac:dyDescent="0.25">
      <c r="X4821" s="426"/>
      <c r="Y4821" s="426"/>
      <c r="Z4821" s="427"/>
    </row>
    <row r="4822" spans="24:26" x14ac:dyDescent="0.25">
      <c r="X4822" s="426"/>
      <c r="Y4822" s="426"/>
      <c r="Z4822" s="427"/>
    </row>
    <row r="4823" spans="24:26" x14ac:dyDescent="0.25">
      <c r="X4823" s="426"/>
      <c r="Y4823" s="426"/>
      <c r="Z4823" s="427"/>
    </row>
    <row r="4824" spans="24:26" x14ac:dyDescent="0.25">
      <c r="X4824" s="426"/>
      <c r="Y4824" s="426"/>
      <c r="Z4824" s="427"/>
    </row>
    <row r="4825" spans="24:26" x14ac:dyDescent="0.25">
      <c r="X4825" s="426"/>
      <c r="Y4825" s="426"/>
      <c r="Z4825" s="427"/>
    </row>
    <row r="4826" spans="24:26" x14ac:dyDescent="0.25">
      <c r="X4826" s="426"/>
      <c r="Y4826" s="426"/>
      <c r="Z4826" s="427"/>
    </row>
    <row r="4827" spans="24:26" x14ac:dyDescent="0.25">
      <c r="X4827" s="426"/>
      <c r="Y4827" s="426"/>
      <c r="Z4827" s="427"/>
    </row>
    <row r="4828" spans="24:26" x14ac:dyDescent="0.25">
      <c r="X4828" s="426"/>
      <c r="Y4828" s="426"/>
      <c r="Z4828" s="427"/>
    </row>
    <row r="4829" spans="24:26" x14ac:dyDescent="0.25">
      <c r="X4829" s="426"/>
      <c r="Y4829" s="426"/>
      <c r="Z4829" s="427"/>
    </row>
    <row r="4830" spans="24:26" x14ac:dyDescent="0.25">
      <c r="X4830" s="426"/>
      <c r="Y4830" s="426"/>
      <c r="Z4830" s="427"/>
    </row>
    <row r="4831" spans="24:26" x14ac:dyDescent="0.25">
      <c r="X4831" s="426"/>
      <c r="Y4831" s="426"/>
      <c r="Z4831" s="427"/>
    </row>
    <row r="4832" spans="24:26" x14ac:dyDescent="0.25">
      <c r="X4832" s="426"/>
      <c r="Y4832" s="426"/>
      <c r="Z4832" s="427"/>
    </row>
    <row r="4833" spans="24:26" x14ac:dyDescent="0.25">
      <c r="X4833" s="426"/>
      <c r="Y4833" s="426"/>
      <c r="Z4833" s="427"/>
    </row>
    <row r="4834" spans="24:26" x14ac:dyDescent="0.25">
      <c r="X4834" s="426"/>
      <c r="Y4834" s="426"/>
      <c r="Z4834" s="427"/>
    </row>
    <row r="4835" spans="24:26" x14ac:dyDescent="0.25">
      <c r="X4835" s="426"/>
      <c r="Y4835" s="426"/>
      <c r="Z4835" s="427"/>
    </row>
    <row r="4836" spans="24:26" x14ac:dyDescent="0.25">
      <c r="X4836" s="426"/>
      <c r="Y4836" s="426"/>
      <c r="Z4836" s="427"/>
    </row>
    <row r="4837" spans="24:26" x14ac:dyDescent="0.25">
      <c r="X4837" s="426"/>
      <c r="Y4837" s="426"/>
      <c r="Z4837" s="427"/>
    </row>
    <row r="4838" spans="24:26" x14ac:dyDescent="0.25">
      <c r="X4838" s="426"/>
      <c r="Y4838" s="426"/>
      <c r="Z4838" s="427"/>
    </row>
    <row r="4839" spans="24:26" x14ac:dyDescent="0.25">
      <c r="X4839" s="426"/>
      <c r="Y4839" s="426"/>
      <c r="Z4839" s="427"/>
    </row>
    <row r="4840" spans="24:26" x14ac:dyDescent="0.25">
      <c r="X4840" s="426"/>
      <c r="Y4840" s="426"/>
      <c r="Z4840" s="427"/>
    </row>
    <row r="4841" spans="24:26" x14ac:dyDescent="0.25">
      <c r="X4841" s="426"/>
      <c r="Y4841" s="426"/>
      <c r="Z4841" s="427"/>
    </row>
    <row r="4842" spans="24:26" x14ac:dyDescent="0.25">
      <c r="X4842" s="426"/>
      <c r="Y4842" s="426"/>
      <c r="Z4842" s="427"/>
    </row>
    <row r="4843" spans="24:26" x14ac:dyDescent="0.25">
      <c r="X4843" s="426"/>
      <c r="Y4843" s="426"/>
      <c r="Z4843" s="427"/>
    </row>
    <row r="4844" spans="24:26" x14ac:dyDescent="0.25">
      <c r="X4844" s="426"/>
      <c r="Y4844" s="426"/>
      <c r="Z4844" s="427"/>
    </row>
    <row r="4845" spans="24:26" x14ac:dyDescent="0.25">
      <c r="X4845" s="426"/>
      <c r="Y4845" s="426"/>
      <c r="Z4845" s="427"/>
    </row>
    <row r="4846" spans="24:26" x14ac:dyDescent="0.25">
      <c r="X4846" s="426"/>
      <c r="Y4846" s="426"/>
      <c r="Z4846" s="427"/>
    </row>
    <row r="4847" spans="24:26" x14ac:dyDescent="0.25">
      <c r="X4847" s="426"/>
      <c r="Y4847" s="426"/>
      <c r="Z4847" s="427"/>
    </row>
    <row r="4848" spans="24:26" x14ac:dyDescent="0.25">
      <c r="X4848" s="426"/>
      <c r="Y4848" s="426"/>
      <c r="Z4848" s="427"/>
    </row>
    <row r="4849" spans="24:26" x14ac:dyDescent="0.25">
      <c r="X4849" s="426"/>
      <c r="Y4849" s="426"/>
      <c r="Z4849" s="427"/>
    </row>
    <row r="4850" spans="24:26" x14ac:dyDescent="0.25">
      <c r="X4850" s="426"/>
      <c r="Y4850" s="426"/>
      <c r="Z4850" s="427"/>
    </row>
    <row r="4851" spans="24:26" x14ac:dyDescent="0.25">
      <c r="X4851" s="426"/>
      <c r="Y4851" s="426"/>
      <c r="Z4851" s="427"/>
    </row>
    <row r="4852" spans="24:26" x14ac:dyDescent="0.25">
      <c r="X4852" s="426"/>
      <c r="Y4852" s="426"/>
      <c r="Z4852" s="427"/>
    </row>
    <row r="4853" spans="24:26" x14ac:dyDescent="0.25">
      <c r="X4853" s="426"/>
      <c r="Y4853" s="426"/>
      <c r="Z4853" s="427"/>
    </row>
    <row r="4854" spans="24:26" x14ac:dyDescent="0.25">
      <c r="X4854" s="426"/>
      <c r="Y4854" s="426"/>
      <c r="Z4854" s="427"/>
    </row>
    <row r="4855" spans="24:26" x14ac:dyDescent="0.25">
      <c r="X4855" s="426"/>
      <c r="Y4855" s="426"/>
      <c r="Z4855" s="427"/>
    </row>
    <row r="4856" spans="24:26" x14ac:dyDescent="0.25">
      <c r="X4856" s="426"/>
      <c r="Y4856" s="426"/>
      <c r="Z4856" s="427"/>
    </row>
    <row r="4857" spans="24:26" x14ac:dyDescent="0.25">
      <c r="X4857" s="426"/>
      <c r="Y4857" s="426"/>
      <c r="Z4857" s="427"/>
    </row>
    <row r="4858" spans="24:26" x14ac:dyDescent="0.25">
      <c r="X4858" s="426"/>
      <c r="Y4858" s="426"/>
      <c r="Z4858" s="427"/>
    </row>
    <row r="4859" spans="24:26" x14ac:dyDescent="0.25">
      <c r="X4859" s="426"/>
      <c r="Y4859" s="426"/>
      <c r="Z4859" s="427"/>
    </row>
    <row r="4860" spans="24:26" x14ac:dyDescent="0.25">
      <c r="X4860" s="426"/>
      <c r="Y4860" s="426"/>
      <c r="Z4860" s="427"/>
    </row>
    <row r="4861" spans="24:26" x14ac:dyDescent="0.25">
      <c r="X4861" s="426"/>
      <c r="Y4861" s="426"/>
      <c r="Z4861" s="427"/>
    </row>
    <row r="4862" spans="24:26" x14ac:dyDescent="0.25">
      <c r="X4862" s="426"/>
      <c r="Y4862" s="426"/>
      <c r="Z4862" s="427"/>
    </row>
    <row r="4863" spans="24:26" x14ac:dyDescent="0.25">
      <c r="X4863" s="426"/>
      <c r="Y4863" s="426"/>
      <c r="Z4863" s="427"/>
    </row>
    <row r="4864" spans="24:26" x14ac:dyDescent="0.25">
      <c r="X4864" s="426"/>
      <c r="Y4864" s="426"/>
      <c r="Z4864" s="427"/>
    </row>
    <row r="4865" spans="24:26" x14ac:dyDescent="0.25">
      <c r="X4865" s="426"/>
      <c r="Y4865" s="426"/>
      <c r="Z4865" s="427"/>
    </row>
    <row r="4866" spans="24:26" x14ac:dyDescent="0.25">
      <c r="X4866" s="426"/>
      <c r="Y4866" s="426"/>
      <c r="Z4866" s="427"/>
    </row>
    <row r="4867" spans="24:26" x14ac:dyDescent="0.25">
      <c r="X4867" s="426"/>
      <c r="Y4867" s="426"/>
      <c r="Z4867" s="427"/>
    </row>
    <row r="4868" spans="24:26" x14ac:dyDescent="0.25">
      <c r="X4868" s="426"/>
      <c r="Y4868" s="426"/>
      <c r="Z4868" s="427"/>
    </row>
    <row r="4869" spans="24:26" x14ac:dyDescent="0.25">
      <c r="X4869" s="426"/>
      <c r="Y4869" s="426"/>
      <c r="Z4869" s="427"/>
    </row>
    <row r="4870" spans="24:26" x14ac:dyDescent="0.25">
      <c r="X4870" s="426"/>
      <c r="Y4870" s="426"/>
      <c r="Z4870" s="427"/>
    </row>
    <row r="4871" spans="24:26" x14ac:dyDescent="0.25">
      <c r="X4871" s="426"/>
      <c r="Y4871" s="426"/>
      <c r="Z4871" s="427"/>
    </row>
    <row r="4872" spans="24:26" x14ac:dyDescent="0.25">
      <c r="X4872" s="426"/>
      <c r="Y4872" s="426"/>
      <c r="Z4872" s="427"/>
    </row>
    <row r="4873" spans="24:26" x14ac:dyDescent="0.25">
      <c r="X4873" s="426"/>
      <c r="Y4873" s="426"/>
      <c r="Z4873" s="427"/>
    </row>
    <row r="4874" spans="24:26" x14ac:dyDescent="0.25">
      <c r="X4874" s="426"/>
      <c r="Y4874" s="426"/>
      <c r="Z4874" s="427"/>
    </row>
    <row r="4875" spans="24:26" x14ac:dyDescent="0.25">
      <c r="X4875" s="426"/>
      <c r="Y4875" s="426"/>
      <c r="Z4875" s="427"/>
    </row>
    <row r="4876" spans="24:26" x14ac:dyDescent="0.25">
      <c r="X4876" s="426"/>
      <c r="Y4876" s="426"/>
      <c r="Z4876" s="427"/>
    </row>
    <row r="4877" spans="24:26" x14ac:dyDescent="0.25">
      <c r="X4877" s="426"/>
      <c r="Y4877" s="426"/>
      <c r="Z4877" s="427"/>
    </row>
    <row r="4878" spans="24:26" x14ac:dyDescent="0.25">
      <c r="X4878" s="426"/>
      <c r="Y4878" s="426"/>
      <c r="Z4878" s="427"/>
    </row>
    <row r="4879" spans="24:26" x14ac:dyDescent="0.25">
      <c r="X4879" s="426"/>
      <c r="Y4879" s="426"/>
      <c r="Z4879" s="427"/>
    </row>
    <row r="4880" spans="24:26" x14ac:dyDescent="0.25">
      <c r="X4880" s="426"/>
      <c r="Y4880" s="426"/>
      <c r="Z4880" s="427"/>
    </row>
    <row r="4881" spans="24:26" x14ac:dyDescent="0.25">
      <c r="X4881" s="426"/>
      <c r="Y4881" s="426"/>
      <c r="Z4881" s="427"/>
    </row>
    <row r="4882" spans="24:26" x14ac:dyDescent="0.25">
      <c r="X4882" s="426"/>
      <c r="Y4882" s="426"/>
      <c r="Z4882" s="427"/>
    </row>
    <row r="4883" spans="24:26" x14ac:dyDescent="0.25">
      <c r="X4883" s="426"/>
      <c r="Y4883" s="426"/>
      <c r="Z4883" s="427"/>
    </row>
    <row r="4884" spans="24:26" x14ac:dyDescent="0.25">
      <c r="X4884" s="426"/>
      <c r="Y4884" s="426"/>
      <c r="Z4884" s="427"/>
    </row>
    <row r="4885" spans="24:26" x14ac:dyDescent="0.25">
      <c r="X4885" s="426"/>
      <c r="Y4885" s="426"/>
      <c r="Z4885" s="427"/>
    </row>
    <row r="4886" spans="24:26" x14ac:dyDescent="0.25">
      <c r="X4886" s="426"/>
      <c r="Y4886" s="426"/>
      <c r="Z4886" s="427"/>
    </row>
    <row r="4887" spans="24:26" x14ac:dyDescent="0.25">
      <c r="X4887" s="426"/>
      <c r="Y4887" s="426"/>
      <c r="Z4887" s="427"/>
    </row>
    <row r="4888" spans="24:26" x14ac:dyDescent="0.25">
      <c r="X4888" s="426"/>
      <c r="Y4888" s="426"/>
      <c r="Z4888" s="427"/>
    </row>
    <row r="4889" spans="24:26" x14ac:dyDescent="0.25">
      <c r="X4889" s="426"/>
      <c r="Y4889" s="426"/>
      <c r="Z4889" s="427"/>
    </row>
    <row r="4890" spans="24:26" x14ac:dyDescent="0.25">
      <c r="X4890" s="426"/>
      <c r="Y4890" s="426"/>
      <c r="Z4890" s="427"/>
    </row>
    <row r="4891" spans="24:26" x14ac:dyDescent="0.25">
      <c r="X4891" s="426"/>
      <c r="Y4891" s="426"/>
      <c r="Z4891" s="427"/>
    </row>
    <row r="4892" spans="24:26" x14ac:dyDescent="0.25">
      <c r="X4892" s="426"/>
      <c r="Y4892" s="426"/>
      <c r="Z4892" s="427"/>
    </row>
    <row r="4893" spans="24:26" x14ac:dyDescent="0.25">
      <c r="X4893" s="426"/>
      <c r="Y4893" s="426"/>
      <c r="Z4893" s="427"/>
    </row>
    <row r="4894" spans="24:26" x14ac:dyDescent="0.25">
      <c r="X4894" s="426"/>
      <c r="Y4894" s="426"/>
      <c r="Z4894" s="427"/>
    </row>
    <row r="4895" spans="24:26" x14ac:dyDescent="0.25">
      <c r="X4895" s="426"/>
      <c r="Y4895" s="426"/>
      <c r="Z4895" s="427"/>
    </row>
    <row r="4896" spans="24:26" x14ac:dyDescent="0.25">
      <c r="X4896" s="426"/>
      <c r="Y4896" s="426"/>
      <c r="Z4896" s="427"/>
    </row>
    <row r="4897" spans="24:26" x14ac:dyDescent="0.25">
      <c r="X4897" s="426"/>
      <c r="Y4897" s="426"/>
      <c r="Z4897" s="427"/>
    </row>
    <row r="4898" spans="24:26" x14ac:dyDescent="0.25">
      <c r="X4898" s="426"/>
      <c r="Y4898" s="426"/>
      <c r="Z4898" s="427"/>
    </row>
    <row r="4899" spans="24:26" x14ac:dyDescent="0.25">
      <c r="X4899" s="426"/>
      <c r="Y4899" s="426"/>
      <c r="Z4899" s="427"/>
    </row>
    <row r="4900" spans="24:26" x14ac:dyDescent="0.25">
      <c r="X4900" s="426"/>
      <c r="Y4900" s="426"/>
      <c r="Z4900" s="427"/>
    </row>
    <row r="4901" spans="24:26" x14ac:dyDescent="0.25">
      <c r="X4901" s="426"/>
      <c r="Y4901" s="426"/>
      <c r="Z4901" s="427"/>
    </row>
    <row r="4902" spans="24:26" x14ac:dyDescent="0.25">
      <c r="X4902" s="426"/>
      <c r="Y4902" s="426"/>
      <c r="Z4902" s="427"/>
    </row>
    <row r="4903" spans="24:26" x14ac:dyDescent="0.25">
      <c r="X4903" s="426"/>
      <c r="Y4903" s="426"/>
      <c r="Z4903" s="427"/>
    </row>
    <row r="4904" spans="24:26" x14ac:dyDescent="0.25">
      <c r="X4904" s="426"/>
      <c r="Y4904" s="426"/>
      <c r="Z4904" s="427"/>
    </row>
    <row r="4905" spans="24:26" x14ac:dyDescent="0.25">
      <c r="X4905" s="426"/>
      <c r="Y4905" s="426"/>
      <c r="Z4905" s="427"/>
    </row>
    <row r="4906" spans="24:26" x14ac:dyDescent="0.25">
      <c r="X4906" s="426"/>
      <c r="Y4906" s="426"/>
      <c r="Z4906" s="427"/>
    </row>
    <row r="4907" spans="24:26" x14ac:dyDescent="0.25">
      <c r="X4907" s="426"/>
      <c r="Y4907" s="426"/>
      <c r="Z4907" s="427"/>
    </row>
    <row r="4908" spans="24:26" x14ac:dyDescent="0.25">
      <c r="X4908" s="426"/>
      <c r="Y4908" s="426"/>
      <c r="Z4908" s="427"/>
    </row>
    <row r="4909" spans="24:26" x14ac:dyDescent="0.25">
      <c r="X4909" s="426"/>
      <c r="Y4909" s="426"/>
      <c r="Z4909" s="427"/>
    </row>
    <row r="4910" spans="24:26" x14ac:dyDescent="0.25">
      <c r="X4910" s="426"/>
      <c r="Y4910" s="426"/>
      <c r="Z4910" s="427"/>
    </row>
    <row r="4911" spans="24:26" x14ac:dyDescent="0.25">
      <c r="X4911" s="426"/>
      <c r="Y4911" s="426"/>
      <c r="Z4911" s="427"/>
    </row>
    <row r="4912" spans="24:26" x14ac:dyDescent="0.25">
      <c r="X4912" s="426"/>
      <c r="Y4912" s="426"/>
      <c r="Z4912" s="427"/>
    </row>
    <row r="4913" spans="24:26" x14ac:dyDescent="0.25">
      <c r="X4913" s="426"/>
      <c r="Y4913" s="426"/>
      <c r="Z4913" s="427"/>
    </row>
    <row r="4914" spans="24:26" x14ac:dyDescent="0.25">
      <c r="X4914" s="426"/>
      <c r="Y4914" s="426"/>
      <c r="Z4914" s="427"/>
    </row>
    <row r="4915" spans="24:26" x14ac:dyDescent="0.25">
      <c r="X4915" s="426"/>
      <c r="Y4915" s="426"/>
      <c r="Z4915" s="427"/>
    </row>
    <row r="4916" spans="24:26" x14ac:dyDescent="0.25">
      <c r="X4916" s="426"/>
      <c r="Y4916" s="426"/>
      <c r="Z4916" s="427"/>
    </row>
    <row r="4917" spans="24:26" x14ac:dyDescent="0.25">
      <c r="X4917" s="426"/>
      <c r="Y4917" s="426"/>
      <c r="Z4917" s="427"/>
    </row>
    <row r="4918" spans="24:26" x14ac:dyDescent="0.25">
      <c r="X4918" s="426"/>
      <c r="Y4918" s="426"/>
      <c r="Z4918" s="427"/>
    </row>
    <row r="4919" spans="24:26" x14ac:dyDescent="0.25">
      <c r="X4919" s="426"/>
      <c r="Y4919" s="426"/>
      <c r="Z4919" s="427"/>
    </row>
    <row r="4920" spans="24:26" x14ac:dyDescent="0.25">
      <c r="X4920" s="426"/>
      <c r="Y4920" s="426"/>
      <c r="Z4920" s="427"/>
    </row>
    <row r="4921" spans="24:26" x14ac:dyDescent="0.25">
      <c r="X4921" s="426"/>
      <c r="Y4921" s="426"/>
      <c r="Z4921" s="427"/>
    </row>
    <row r="4922" spans="24:26" x14ac:dyDescent="0.25">
      <c r="X4922" s="426"/>
      <c r="Y4922" s="426"/>
      <c r="Z4922" s="427"/>
    </row>
    <row r="4923" spans="24:26" x14ac:dyDescent="0.25">
      <c r="X4923" s="426"/>
      <c r="Y4923" s="426"/>
      <c r="Z4923" s="427"/>
    </row>
    <row r="4924" spans="24:26" x14ac:dyDescent="0.25">
      <c r="X4924" s="426"/>
      <c r="Y4924" s="426"/>
      <c r="Z4924" s="427"/>
    </row>
    <row r="4925" spans="24:26" x14ac:dyDescent="0.25">
      <c r="X4925" s="426"/>
      <c r="Y4925" s="426"/>
      <c r="Z4925" s="427"/>
    </row>
    <row r="4926" spans="24:26" x14ac:dyDescent="0.25">
      <c r="X4926" s="426"/>
      <c r="Y4926" s="426"/>
      <c r="Z4926" s="427"/>
    </row>
    <row r="4927" spans="24:26" x14ac:dyDescent="0.25">
      <c r="X4927" s="426"/>
      <c r="Y4927" s="426"/>
      <c r="Z4927" s="427"/>
    </row>
    <row r="4928" spans="24:26" x14ac:dyDescent="0.25">
      <c r="X4928" s="426"/>
      <c r="Y4928" s="426"/>
      <c r="Z4928" s="427"/>
    </row>
    <row r="4929" spans="24:26" x14ac:dyDescent="0.25">
      <c r="X4929" s="426"/>
      <c r="Y4929" s="426"/>
      <c r="Z4929" s="427"/>
    </row>
    <row r="4930" spans="24:26" x14ac:dyDescent="0.25">
      <c r="X4930" s="426"/>
      <c r="Y4930" s="426"/>
      <c r="Z4930" s="427"/>
    </row>
    <row r="4931" spans="24:26" x14ac:dyDescent="0.25">
      <c r="X4931" s="426"/>
      <c r="Y4931" s="426"/>
      <c r="Z4931" s="427"/>
    </row>
    <row r="4932" spans="24:26" x14ac:dyDescent="0.25">
      <c r="X4932" s="426"/>
      <c r="Y4932" s="426"/>
      <c r="Z4932" s="427"/>
    </row>
    <row r="4933" spans="24:26" x14ac:dyDescent="0.25">
      <c r="X4933" s="426"/>
      <c r="Y4933" s="426"/>
      <c r="Z4933" s="427"/>
    </row>
    <row r="4934" spans="24:26" x14ac:dyDescent="0.25">
      <c r="X4934" s="426"/>
      <c r="Y4934" s="426"/>
      <c r="Z4934" s="427"/>
    </row>
    <row r="4935" spans="24:26" x14ac:dyDescent="0.25">
      <c r="X4935" s="426"/>
      <c r="Y4935" s="426"/>
      <c r="Z4935" s="427"/>
    </row>
    <row r="4936" spans="24:26" x14ac:dyDescent="0.25">
      <c r="X4936" s="426"/>
      <c r="Y4936" s="426"/>
      <c r="Z4936" s="427"/>
    </row>
    <row r="4937" spans="24:26" x14ac:dyDescent="0.25">
      <c r="X4937" s="426"/>
      <c r="Y4937" s="426"/>
      <c r="Z4937" s="427"/>
    </row>
    <row r="4938" spans="24:26" x14ac:dyDescent="0.25">
      <c r="X4938" s="426"/>
      <c r="Y4938" s="426"/>
      <c r="Z4938" s="427"/>
    </row>
    <row r="4939" spans="24:26" x14ac:dyDescent="0.25">
      <c r="X4939" s="426"/>
      <c r="Y4939" s="426"/>
      <c r="Z4939" s="427"/>
    </row>
    <row r="4940" spans="24:26" x14ac:dyDescent="0.25">
      <c r="X4940" s="426"/>
      <c r="Y4940" s="426"/>
      <c r="Z4940" s="427"/>
    </row>
    <row r="4941" spans="24:26" x14ac:dyDescent="0.25">
      <c r="X4941" s="426"/>
      <c r="Y4941" s="426"/>
      <c r="Z4941" s="427"/>
    </row>
    <row r="4942" spans="24:26" x14ac:dyDescent="0.25">
      <c r="X4942" s="426"/>
      <c r="Y4942" s="426"/>
      <c r="Z4942" s="427"/>
    </row>
    <row r="4943" spans="24:26" x14ac:dyDescent="0.25">
      <c r="X4943" s="426"/>
      <c r="Y4943" s="426"/>
      <c r="Z4943" s="427"/>
    </row>
    <row r="4944" spans="24:26" x14ac:dyDescent="0.25">
      <c r="X4944" s="426"/>
      <c r="Y4944" s="426"/>
      <c r="Z4944" s="427"/>
    </row>
    <row r="4945" spans="24:26" x14ac:dyDescent="0.25">
      <c r="X4945" s="426"/>
      <c r="Y4945" s="426"/>
      <c r="Z4945" s="427"/>
    </row>
    <row r="4946" spans="24:26" x14ac:dyDescent="0.25">
      <c r="X4946" s="426"/>
      <c r="Y4946" s="426"/>
      <c r="Z4946" s="427"/>
    </row>
    <row r="4947" spans="24:26" x14ac:dyDescent="0.25">
      <c r="X4947" s="426"/>
      <c r="Y4947" s="426"/>
      <c r="Z4947" s="427"/>
    </row>
    <row r="4948" spans="24:26" x14ac:dyDescent="0.25">
      <c r="X4948" s="426"/>
      <c r="Y4948" s="426"/>
      <c r="Z4948" s="427"/>
    </row>
    <row r="4949" spans="24:26" x14ac:dyDescent="0.25">
      <c r="X4949" s="426"/>
      <c r="Y4949" s="426"/>
      <c r="Z4949" s="427"/>
    </row>
    <row r="4950" spans="24:26" x14ac:dyDescent="0.25">
      <c r="X4950" s="426"/>
      <c r="Y4950" s="426"/>
      <c r="Z4950" s="427"/>
    </row>
    <row r="4951" spans="24:26" x14ac:dyDescent="0.25">
      <c r="X4951" s="426"/>
      <c r="Y4951" s="426"/>
      <c r="Z4951" s="427"/>
    </row>
    <row r="4952" spans="24:26" x14ac:dyDescent="0.25">
      <c r="X4952" s="426"/>
      <c r="Y4952" s="426"/>
      <c r="Z4952" s="427"/>
    </row>
    <row r="4953" spans="24:26" x14ac:dyDescent="0.25">
      <c r="X4953" s="426"/>
      <c r="Y4953" s="426"/>
      <c r="Z4953" s="427"/>
    </row>
    <row r="4954" spans="24:26" x14ac:dyDescent="0.25">
      <c r="X4954" s="426"/>
      <c r="Y4954" s="426"/>
      <c r="Z4954" s="427"/>
    </row>
    <row r="4955" spans="24:26" x14ac:dyDescent="0.25">
      <c r="X4955" s="426"/>
      <c r="Y4955" s="426"/>
      <c r="Z4955" s="427"/>
    </row>
    <row r="4956" spans="24:26" x14ac:dyDescent="0.25">
      <c r="X4956" s="426"/>
      <c r="Y4956" s="426"/>
      <c r="Z4956" s="427"/>
    </row>
    <row r="4957" spans="24:26" x14ac:dyDescent="0.25">
      <c r="X4957" s="426"/>
      <c r="Y4957" s="426"/>
      <c r="Z4957" s="427"/>
    </row>
    <row r="4958" spans="24:26" x14ac:dyDescent="0.25">
      <c r="X4958" s="426"/>
      <c r="Y4958" s="426"/>
      <c r="Z4958" s="427"/>
    </row>
    <row r="4959" spans="24:26" x14ac:dyDescent="0.25">
      <c r="X4959" s="426"/>
      <c r="Y4959" s="426"/>
      <c r="Z4959" s="427"/>
    </row>
    <row r="4960" spans="24:26" x14ac:dyDescent="0.25">
      <c r="X4960" s="426"/>
      <c r="Y4960" s="426"/>
      <c r="Z4960" s="427"/>
    </row>
    <row r="4961" spans="24:26" x14ac:dyDescent="0.25">
      <c r="X4961" s="426"/>
      <c r="Y4961" s="426"/>
      <c r="Z4961" s="427"/>
    </row>
    <row r="4962" spans="24:26" x14ac:dyDescent="0.25">
      <c r="X4962" s="426"/>
      <c r="Y4962" s="426"/>
      <c r="Z4962" s="427"/>
    </row>
    <row r="4963" spans="24:26" x14ac:dyDescent="0.25">
      <c r="X4963" s="426"/>
      <c r="Y4963" s="426"/>
      <c r="Z4963" s="427"/>
    </row>
    <row r="4964" spans="24:26" x14ac:dyDescent="0.25">
      <c r="X4964" s="426"/>
      <c r="Y4964" s="426"/>
      <c r="Z4964" s="427"/>
    </row>
    <row r="4965" spans="24:26" x14ac:dyDescent="0.25">
      <c r="X4965" s="426"/>
      <c r="Y4965" s="426"/>
      <c r="Z4965" s="427"/>
    </row>
    <row r="4966" spans="24:26" x14ac:dyDescent="0.25">
      <c r="X4966" s="426"/>
      <c r="Y4966" s="426"/>
      <c r="Z4966" s="427"/>
    </row>
    <row r="4967" spans="24:26" x14ac:dyDescent="0.25">
      <c r="X4967" s="426"/>
      <c r="Y4967" s="426"/>
      <c r="Z4967" s="427"/>
    </row>
    <row r="4968" spans="24:26" x14ac:dyDescent="0.25">
      <c r="X4968" s="426"/>
      <c r="Y4968" s="426"/>
      <c r="Z4968" s="427"/>
    </row>
    <row r="4969" spans="24:26" x14ac:dyDescent="0.25">
      <c r="X4969" s="426"/>
      <c r="Y4969" s="426"/>
      <c r="Z4969" s="427"/>
    </row>
    <row r="4970" spans="24:26" x14ac:dyDescent="0.25">
      <c r="X4970" s="426"/>
      <c r="Y4970" s="426"/>
      <c r="Z4970" s="427"/>
    </row>
    <row r="4971" spans="24:26" x14ac:dyDescent="0.25">
      <c r="X4971" s="426"/>
      <c r="Y4971" s="426"/>
      <c r="Z4971" s="427"/>
    </row>
    <row r="4972" spans="24:26" x14ac:dyDescent="0.25">
      <c r="X4972" s="426"/>
      <c r="Y4972" s="426"/>
      <c r="Z4972" s="427"/>
    </row>
    <row r="4973" spans="24:26" x14ac:dyDescent="0.25">
      <c r="X4973" s="426"/>
      <c r="Y4973" s="426"/>
      <c r="Z4973" s="427"/>
    </row>
    <row r="4974" spans="24:26" x14ac:dyDescent="0.25">
      <c r="X4974" s="426"/>
      <c r="Y4974" s="426"/>
      <c r="Z4974" s="427"/>
    </row>
    <row r="4975" spans="24:26" x14ac:dyDescent="0.25">
      <c r="X4975" s="426"/>
      <c r="Y4975" s="426"/>
      <c r="Z4975" s="427"/>
    </row>
    <row r="4976" spans="24:26" x14ac:dyDescent="0.25">
      <c r="X4976" s="426"/>
      <c r="Y4976" s="426"/>
      <c r="Z4976" s="427"/>
    </row>
    <row r="4977" spans="24:26" x14ac:dyDescent="0.25">
      <c r="X4977" s="426"/>
      <c r="Y4977" s="426"/>
      <c r="Z4977" s="427"/>
    </row>
    <row r="4978" spans="24:26" x14ac:dyDescent="0.25">
      <c r="X4978" s="426"/>
      <c r="Y4978" s="426"/>
      <c r="Z4978" s="427"/>
    </row>
    <row r="4979" spans="24:26" x14ac:dyDescent="0.25">
      <c r="X4979" s="426"/>
      <c r="Y4979" s="426"/>
      <c r="Z4979" s="427"/>
    </row>
    <row r="4980" spans="24:26" x14ac:dyDescent="0.25">
      <c r="X4980" s="426"/>
      <c r="Y4980" s="426"/>
      <c r="Z4980" s="427"/>
    </row>
    <row r="4981" spans="24:26" x14ac:dyDescent="0.25">
      <c r="X4981" s="426"/>
      <c r="Y4981" s="426"/>
      <c r="Z4981" s="427"/>
    </row>
    <row r="4982" spans="24:26" x14ac:dyDescent="0.25">
      <c r="X4982" s="426"/>
      <c r="Y4982" s="426"/>
      <c r="Z4982" s="427"/>
    </row>
    <row r="4983" spans="24:26" x14ac:dyDescent="0.25">
      <c r="X4983" s="426"/>
      <c r="Y4983" s="426"/>
      <c r="Z4983" s="427"/>
    </row>
    <row r="4984" spans="24:26" x14ac:dyDescent="0.25">
      <c r="X4984" s="426"/>
      <c r="Y4984" s="426"/>
      <c r="Z4984" s="427"/>
    </row>
    <row r="4985" spans="24:26" x14ac:dyDescent="0.25">
      <c r="X4985" s="426"/>
      <c r="Y4985" s="426"/>
      <c r="Z4985" s="427"/>
    </row>
    <row r="4986" spans="24:26" x14ac:dyDescent="0.25">
      <c r="X4986" s="426"/>
      <c r="Y4986" s="426"/>
      <c r="Z4986" s="427"/>
    </row>
    <row r="4987" spans="24:26" x14ac:dyDescent="0.25">
      <c r="X4987" s="426"/>
      <c r="Y4987" s="426"/>
      <c r="Z4987" s="427"/>
    </row>
    <row r="4988" spans="24:26" x14ac:dyDescent="0.25">
      <c r="X4988" s="426"/>
      <c r="Y4988" s="426"/>
      <c r="Z4988" s="427"/>
    </row>
    <row r="4989" spans="24:26" x14ac:dyDescent="0.25">
      <c r="X4989" s="426"/>
      <c r="Y4989" s="426"/>
      <c r="Z4989" s="427"/>
    </row>
    <row r="4990" spans="24:26" x14ac:dyDescent="0.25">
      <c r="X4990" s="426"/>
      <c r="Y4990" s="426"/>
      <c r="Z4990" s="427"/>
    </row>
    <row r="4991" spans="24:26" x14ac:dyDescent="0.25">
      <c r="X4991" s="426"/>
      <c r="Y4991" s="426"/>
      <c r="Z4991" s="427"/>
    </row>
    <row r="4992" spans="24:26" x14ac:dyDescent="0.25">
      <c r="X4992" s="426"/>
      <c r="Y4992" s="426"/>
      <c r="Z4992" s="427"/>
    </row>
    <row r="4993" spans="24:26" x14ac:dyDescent="0.25">
      <c r="X4993" s="426"/>
      <c r="Y4993" s="426"/>
      <c r="Z4993" s="427"/>
    </row>
    <row r="4994" spans="24:26" x14ac:dyDescent="0.25">
      <c r="X4994" s="426"/>
      <c r="Y4994" s="426"/>
      <c r="Z4994" s="427"/>
    </row>
    <row r="4995" spans="24:26" x14ac:dyDescent="0.25">
      <c r="X4995" s="426"/>
      <c r="Y4995" s="426"/>
      <c r="Z4995" s="427"/>
    </row>
    <row r="4996" spans="24:26" x14ac:dyDescent="0.25">
      <c r="X4996" s="426"/>
      <c r="Y4996" s="426"/>
      <c r="Z4996" s="427"/>
    </row>
    <row r="4997" spans="24:26" x14ac:dyDescent="0.25">
      <c r="X4997" s="426"/>
      <c r="Y4997" s="426"/>
      <c r="Z4997" s="427"/>
    </row>
    <row r="4998" spans="24:26" x14ac:dyDescent="0.25">
      <c r="X4998" s="426"/>
      <c r="Y4998" s="426"/>
      <c r="Z4998" s="427"/>
    </row>
    <row r="4999" spans="24:26" x14ac:dyDescent="0.25">
      <c r="X4999" s="426"/>
      <c r="Y4999" s="426"/>
      <c r="Z4999" s="427"/>
    </row>
    <row r="5000" spans="24:26" x14ac:dyDescent="0.25">
      <c r="X5000" s="426"/>
      <c r="Y5000" s="426"/>
      <c r="Z5000" s="427"/>
    </row>
    <row r="5001" spans="24:26" x14ac:dyDescent="0.25">
      <c r="X5001" s="426"/>
      <c r="Y5001" s="426"/>
      <c r="Z5001" s="427"/>
    </row>
    <row r="5002" spans="24:26" x14ac:dyDescent="0.25">
      <c r="X5002" s="426"/>
      <c r="Y5002" s="426"/>
      <c r="Z5002" s="427"/>
    </row>
    <row r="5003" spans="24:26" x14ac:dyDescent="0.25">
      <c r="X5003" s="426"/>
      <c r="Y5003" s="426"/>
      <c r="Z5003" s="427"/>
    </row>
    <row r="5004" spans="24:26" x14ac:dyDescent="0.25">
      <c r="X5004" s="426"/>
      <c r="Y5004" s="426"/>
      <c r="Z5004" s="427"/>
    </row>
    <row r="5005" spans="24:26" x14ac:dyDescent="0.25">
      <c r="X5005" s="426"/>
      <c r="Y5005" s="426"/>
      <c r="Z5005" s="427"/>
    </row>
    <row r="5006" spans="24:26" x14ac:dyDescent="0.25">
      <c r="X5006" s="426"/>
      <c r="Y5006" s="426"/>
      <c r="Z5006" s="427"/>
    </row>
    <row r="5007" spans="24:26" x14ac:dyDescent="0.25">
      <c r="X5007" s="426"/>
      <c r="Y5007" s="426"/>
      <c r="Z5007" s="427"/>
    </row>
    <row r="5008" spans="24:26" x14ac:dyDescent="0.25">
      <c r="X5008" s="426"/>
      <c r="Y5008" s="426"/>
      <c r="Z5008" s="427"/>
    </row>
    <row r="5009" spans="24:26" x14ac:dyDescent="0.25">
      <c r="X5009" s="426"/>
      <c r="Y5009" s="426"/>
      <c r="Z5009" s="427"/>
    </row>
    <row r="5010" spans="24:26" x14ac:dyDescent="0.25">
      <c r="X5010" s="426"/>
      <c r="Y5010" s="426"/>
      <c r="Z5010" s="427"/>
    </row>
    <row r="5011" spans="24:26" x14ac:dyDescent="0.25">
      <c r="X5011" s="426"/>
      <c r="Y5011" s="426"/>
      <c r="Z5011" s="427"/>
    </row>
    <row r="5012" spans="24:26" x14ac:dyDescent="0.25">
      <c r="X5012" s="426"/>
      <c r="Y5012" s="426"/>
      <c r="Z5012" s="427"/>
    </row>
    <row r="5013" spans="24:26" x14ac:dyDescent="0.25">
      <c r="X5013" s="426"/>
      <c r="Y5013" s="426"/>
      <c r="Z5013" s="427"/>
    </row>
    <row r="5014" spans="24:26" x14ac:dyDescent="0.25">
      <c r="X5014" s="426"/>
      <c r="Y5014" s="426"/>
      <c r="Z5014" s="427"/>
    </row>
    <row r="5015" spans="24:26" x14ac:dyDescent="0.25">
      <c r="X5015" s="426"/>
      <c r="Y5015" s="426"/>
      <c r="Z5015" s="427"/>
    </row>
    <row r="5016" spans="24:26" x14ac:dyDescent="0.25">
      <c r="X5016" s="426"/>
      <c r="Y5016" s="426"/>
      <c r="Z5016" s="427"/>
    </row>
    <row r="5017" spans="24:26" x14ac:dyDescent="0.25">
      <c r="X5017" s="426"/>
      <c r="Y5017" s="426"/>
      <c r="Z5017" s="427"/>
    </row>
    <row r="5018" spans="24:26" x14ac:dyDescent="0.25">
      <c r="X5018" s="426"/>
      <c r="Y5018" s="426"/>
      <c r="Z5018" s="427"/>
    </row>
    <row r="5019" spans="24:26" x14ac:dyDescent="0.25">
      <c r="X5019" s="426"/>
      <c r="Y5019" s="426"/>
      <c r="Z5019" s="427"/>
    </row>
    <row r="5020" spans="24:26" x14ac:dyDescent="0.25">
      <c r="X5020" s="426"/>
      <c r="Y5020" s="426"/>
      <c r="Z5020" s="427"/>
    </row>
    <row r="5021" spans="24:26" x14ac:dyDescent="0.25">
      <c r="X5021" s="426"/>
      <c r="Y5021" s="426"/>
      <c r="Z5021" s="427"/>
    </row>
    <row r="5022" spans="24:26" x14ac:dyDescent="0.25">
      <c r="X5022" s="426"/>
      <c r="Y5022" s="426"/>
      <c r="Z5022" s="427"/>
    </row>
    <row r="5023" spans="24:26" x14ac:dyDescent="0.25">
      <c r="X5023" s="426"/>
      <c r="Y5023" s="426"/>
      <c r="Z5023" s="427"/>
    </row>
    <row r="5024" spans="24:26" x14ac:dyDescent="0.25">
      <c r="X5024" s="426"/>
      <c r="Y5024" s="426"/>
      <c r="Z5024" s="427"/>
    </row>
    <row r="5025" spans="24:26" x14ac:dyDescent="0.25">
      <c r="X5025" s="426"/>
      <c r="Y5025" s="426"/>
      <c r="Z5025" s="427"/>
    </row>
    <row r="5026" spans="24:26" x14ac:dyDescent="0.25">
      <c r="X5026" s="426"/>
      <c r="Y5026" s="426"/>
      <c r="Z5026" s="427"/>
    </row>
    <row r="5027" spans="24:26" x14ac:dyDescent="0.25">
      <c r="X5027" s="426"/>
      <c r="Y5027" s="426"/>
      <c r="Z5027" s="427"/>
    </row>
    <row r="5028" spans="24:26" x14ac:dyDescent="0.25">
      <c r="X5028" s="426"/>
      <c r="Y5028" s="426"/>
      <c r="Z5028" s="427"/>
    </row>
    <row r="5029" spans="24:26" x14ac:dyDescent="0.25">
      <c r="X5029" s="426"/>
      <c r="Y5029" s="426"/>
      <c r="Z5029" s="427"/>
    </row>
    <row r="5030" spans="24:26" x14ac:dyDescent="0.25">
      <c r="X5030" s="426"/>
      <c r="Y5030" s="426"/>
      <c r="Z5030" s="427"/>
    </row>
    <row r="5031" spans="24:26" x14ac:dyDescent="0.25">
      <c r="X5031" s="426"/>
      <c r="Y5031" s="426"/>
      <c r="Z5031" s="427"/>
    </row>
    <row r="5032" spans="24:26" x14ac:dyDescent="0.25">
      <c r="X5032" s="426"/>
      <c r="Y5032" s="426"/>
      <c r="Z5032" s="427"/>
    </row>
    <row r="5033" spans="24:26" x14ac:dyDescent="0.25">
      <c r="X5033" s="426"/>
      <c r="Y5033" s="426"/>
      <c r="Z5033" s="427"/>
    </row>
    <row r="5034" spans="24:26" x14ac:dyDescent="0.25">
      <c r="X5034" s="426"/>
      <c r="Y5034" s="426"/>
      <c r="Z5034" s="427"/>
    </row>
    <row r="5035" spans="24:26" x14ac:dyDescent="0.25">
      <c r="X5035" s="426"/>
      <c r="Y5035" s="426"/>
      <c r="Z5035" s="427"/>
    </row>
    <row r="5036" spans="24:26" x14ac:dyDescent="0.25">
      <c r="X5036" s="426"/>
      <c r="Y5036" s="426"/>
      <c r="Z5036" s="427"/>
    </row>
    <row r="5037" spans="24:26" x14ac:dyDescent="0.25">
      <c r="X5037" s="426"/>
      <c r="Y5037" s="426"/>
      <c r="Z5037" s="427"/>
    </row>
    <row r="5038" spans="24:26" x14ac:dyDescent="0.25">
      <c r="X5038" s="426"/>
      <c r="Y5038" s="426"/>
      <c r="Z5038" s="427"/>
    </row>
    <row r="5039" spans="24:26" x14ac:dyDescent="0.25">
      <c r="X5039" s="426"/>
      <c r="Y5039" s="426"/>
      <c r="Z5039" s="427"/>
    </row>
    <row r="5040" spans="24:26" x14ac:dyDescent="0.25">
      <c r="X5040" s="426"/>
      <c r="Y5040" s="426"/>
      <c r="Z5040" s="427"/>
    </row>
    <row r="5041" spans="24:26" x14ac:dyDescent="0.25">
      <c r="X5041" s="426"/>
      <c r="Y5041" s="426"/>
      <c r="Z5041" s="427"/>
    </row>
    <row r="5042" spans="24:26" x14ac:dyDescent="0.25">
      <c r="X5042" s="426"/>
      <c r="Y5042" s="426"/>
      <c r="Z5042" s="427"/>
    </row>
    <row r="5043" spans="24:26" x14ac:dyDescent="0.25">
      <c r="X5043" s="426"/>
      <c r="Y5043" s="426"/>
      <c r="Z5043" s="427"/>
    </row>
    <row r="5044" spans="24:26" x14ac:dyDescent="0.25">
      <c r="X5044" s="426"/>
      <c r="Y5044" s="426"/>
      <c r="Z5044" s="427"/>
    </row>
    <row r="5045" spans="24:26" x14ac:dyDescent="0.25">
      <c r="X5045" s="426"/>
      <c r="Y5045" s="426"/>
      <c r="Z5045" s="427"/>
    </row>
    <row r="5046" spans="24:26" x14ac:dyDescent="0.25">
      <c r="X5046" s="426"/>
      <c r="Y5046" s="426"/>
      <c r="Z5046" s="427"/>
    </row>
    <row r="5047" spans="24:26" x14ac:dyDescent="0.25">
      <c r="X5047" s="426"/>
      <c r="Y5047" s="426"/>
      <c r="Z5047" s="427"/>
    </row>
    <row r="5048" spans="24:26" x14ac:dyDescent="0.25">
      <c r="X5048" s="426"/>
      <c r="Y5048" s="426"/>
      <c r="Z5048" s="427"/>
    </row>
    <row r="5049" spans="24:26" x14ac:dyDescent="0.25">
      <c r="X5049" s="426"/>
      <c r="Y5049" s="426"/>
      <c r="Z5049" s="427"/>
    </row>
    <row r="5050" spans="24:26" x14ac:dyDescent="0.25">
      <c r="X5050" s="426"/>
      <c r="Y5050" s="426"/>
      <c r="Z5050" s="427"/>
    </row>
    <row r="5051" spans="24:26" x14ac:dyDescent="0.25">
      <c r="X5051" s="426"/>
      <c r="Y5051" s="426"/>
      <c r="Z5051" s="427"/>
    </row>
    <row r="5052" spans="24:26" x14ac:dyDescent="0.25">
      <c r="X5052" s="426"/>
      <c r="Y5052" s="426"/>
      <c r="Z5052" s="427"/>
    </row>
    <row r="5053" spans="24:26" x14ac:dyDescent="0.25">
      <c r="X5053" s="426"/>
      <c r="Y5053" s="426"/>
      <c r="Z5053" s="427"/>
    </row>
    <row r="5054" spans="24:26" x14ac:dyDescent="0.25">
      <c r="X5054" s="426"/>
      <c r="Y5054" s="426"/>
      <c r="Z5054" s="427"/>
    </row>
    <row r="5055" spans="24:26" x14ac:dyDescent="0.25">
      <c r="X5055" s="426"/>
      <c r="Y5055" s="426"/>
      <c r="Z5055" s="427"/>
    </row>
    <row r="5056" spans="24:26" x14ac:dyDescent="0.25">
      <c r="X5056" s="426"/>
      <c r="Y5056" s="426"/>
      <c r="Z5056" s="427"/>
    </row>
    <row r="5057" spans="24:26" x14ac:dyDescent="0.25">
      <c r="X5057" s="426"/>
      <c r="Y5057" s="426"/>
      <c r="Z5057" s="427"/>
    </row>
    <row r="5058" spans="24:26" x14ac:dyDescent="0.25">
      <c r="X5058" s="426"/>
      <c r="Y5058" s="426"/>
      <c r="Z5058" s="427"/>
    </row>
    <row r="5059" spans="24:26" x14ac:dyDescent="0.25">
      <c r="X5059" s="426"/>
      <c r="Y5059" s="426"/>
      <c r="Z5059" s="427"/>
    </row>
    <row r="5060" spans="24:26" x14ac:dyDescent="0.25">
      <c r="X5060" s="426"/>
      <c r="Y5060" s="426"/>
      <c r="Z5060" s="427"/>
    </row>
    <row r="5061" spans="24:26" x14ac:dyDescent="0.25">
      <c r="X5061" s="426"/>
      <c r="Y5061" s="426"/>
      <c r="Z5061" s="427"/>
    </row>
    <row r="5062" spans="24:26" x14ac:dyDescent="0.25">
      <c r="X5062" s="426"/>
      <c r="Y5062" s="426"/>
      <c r="Z5062" s="427"/>
    </row>
    <row r="5063" spans="24:26" x14ac:dyDescent="0.25">
      <c r="X5063" s="426"/>
      <c r="Y5063" s="426"/>
      <c r="Z5063" s="427"/>
    </row>
    <row r="5064" spans="24:26" x14ac:dyDescent="0.25">
      <c r="X5064" s="426"/>
      <c r="Y5064" s="426"/>
      <c r="Z5064" s="427"/>
    </row>
    <row r="5065" spans="24:26" x14ac:dyDescent="0.25">
      <c r="X5065" s="426"/>
      <c r="Y5065" s="426"/>
      <c r="Z5065" s="427"/>
    </row>
    <row r="5066" spans="24:26" x14ac:dyDescent="0.25">
      <c r="X5066" s="426"/>
      <c r="Y5066" s="426"/>
      <c r="Z5066" s="427"/>
    </row>
    <row r="5067" spans="24:26" x14ac:dyDescent="0.25">
      <c r="X5067" s="426"/>
      <c r="Y5067" s="426"/>
      <c r="Z5067" s="427"/>
    </row>
    <row r="5068" spans="24:26" x14ac:dyDescent="0.25">
      <c r="X5068" s="426"/>
      <c r="Y5068" s="426"/>
      <c r="Z5068" s="427"/>
    </row>
    <row r="5069" spans="24:26" x14ac:dyDescent="0.25">
      <c r="X5069" s="426"/>
      <c r="Y5069" s="426"/>
      <c r="Z5069" s="427"/>
    </row>
    <row r="5070" spans="24:26" x14ac:dyDescent="0.25">
      <c r="X5070" s="426"/>
      <c r="Y5070" s="426"/>
      <c r="Z5070" s="427"/>
    </row>
    <row r="5071" spans="24:26" x14ac:dyDescent="0.25">
      <c r="X5071" s="426"/>
      <c r="Y5071" s="426"/>
      <c r="Z5071" s="427"/>
    </row>
    <row r="5072" spans="24:26" x14ac:dyDescent="0.25">
      <c r="X5072" s="426"/>
      <c r="Y5072" s="426"/>
      <c r="Z5072" s="427"/>
    </row>
    <row r="5073" spans="24:26" x14ac:dyDescent="0.25">
      <c r="X5073" s="426"/>
      <c r="Y5073" s="426"/>
      <c r="Z5073" s="427"/>
    </row>
    <row r="5074" spans="24:26" x14ac:dyDescent="0.25">
      <c r="X5074" s="426"/>
      <c r="Y5074" s="426"/>
      <c r="Z5074" s="427"/>
    </row>
    <row r="5075" spans="24:26" x14ac:dyDescent="0.25">
      <c r="X5075" s="426"/>
      <c r="Y5075" s="426"/>
      <c r="Z5075" s="427"/>
    </row>
    <row r="5076" spans="24:26" x14ac:dyDescent="0.25">
      <c r="X5076" s="426"/>
      <c r="Y5076" s="426"/>
      <c r="Z5076" s="427"/>
    </row>
    <row r="5077" spans="24:26" x14ac:dyDescent="0.25">
      <c r="X5077" s="426"/>
      <c r="Y5077" s="426"/>
      <c r="Z5077" s="427"/>
    </row>
    <row r="5078" spans="24:26" x14ac:dyDescent="0.25">
      <c r="X5078" s="426"/>
      <c r="Y5078" s="426"/>
      <c r="Z5078" s="427"/>
    </row>
    <row r="5079" spans="24:26" x14ac:dyDescent="0.25">
      <c r="X5079" s="426"/>
      <c r="Y5079" s="426"/>
      <c r="Z5079" s="427"/>
    </row>
    <row r="5080" spans="24:26" x14ac:dyDescent="0.25">
      <c r="X5080" s="426"/>
      <c r="Y5080" s="426"/>
      <c r="Z5080" s="427"/>
    </row>
    <row r="5081" spans="24:26" x14ac:dyDescent="0.25">
      <c r="X5081" s="426"/>
      <c r="Y5081" s="426"/>
      <c r="Z5081" s="427"/>
    </row>
    <row r="5082" spans="24:26" x14ac:dyDescent="0.25">
      <c r="X5082" s="426"/>
      <c r="Y5082" s="426"/>
      <c r="Z5082" s="427"/>
    </row>
    <row r="5083" spans="24:26" x14ac:dyDescent="0.25">
      <c r="X5083" s="426"/>
      <c r="Y5083" s="426"/>
      <c r="Z5083" s="427"/>
    </row>
    <row r="5084" spans="24:26" x14ac:dyDescent="0.25">
      <c r="X5084" s="426"/>
      <c r="Y5084" s="426"/>
      <c r="Z5084" s="427"/>
    </row>
    <row r="5085" spans="24:26" x14ac:dyDescent="0.25">
      <c r="X5085" s="426"/>
      <c r="Y5085" s="426"/>
      <c r="Z5085" s="427"/>
    </row>
    <row r="5086" spans="24:26" x14ac:dyDescent="0.25">
      <c r="X5086" s="426"/>
      <c r="Y5086" s="426"/>
      <c r="Z5086" s="427"/>
    </row>
    <row r="5087" spans="24:26" x14ac:dyDescent="0.25">
      <c r="X5087" s="426"/>
      <c r="Y5087" s="426"/>
      <c r="Z5087" s="427"/>
    </row>
    <row r="5088" spans="24:26" x14ac:dyDescent="0.25">
      <c r="X5088" s="426"/>
      <c r="Y5088" s="426"/>
      <c r="Z5088" s="427"/>
    </row>
    <row r="5089" spans="24:26" x14ac:dyDescent="0.25">
      <c r="X5089" s="426"/>
      <c r="Y5089" s="426"/>
      <c r="Z5089" s="427"/>
    </row>
    <row r="5090" spans="24:26" x14ac:dyDescent="0.25">
      <c r="X5090" s="426"/>
      <c r="Y5090" s="426"/>
      <c r="Z5090" s="427"/>
    </row>
    <row r="5091" spans="24:26" x14ac:dyDescent="0.25">
      <c r="X5091" s="426"/>
      <c r="Y5091" s="426"/>
      <c r="Z5091" s="427"/>
    </row>
    <row r="5092" spans="24:26" x14ac:dyDescent="0.25">
      <c r="X5092" s="426"/>
      <c r="Y5092" s="426"/>
      <c r="Z5092" s="427"/>
    </row>
    <row r="5093" spans="24:26" x14ac:dyDescent="0.25">
      <c r="X5093" s="426"/>
      <c r="Y5093" s="426"/>
      <c r="Z5093" s="427"/>
    </row>
    <row r="5094" spans="24:26" x14ac:dyDescent="0.25">
      <c r="X5094" s="426"/>
      <c r="Y5094" s="426"/>
      <c r="Z5094" s="427"/>
    </row>
    <row r="5095" spans="24:26" x14ac:dyDescent="0.25">
      <c r="X5095" s="426"/>
      <c r="Y5095" s="426"/>
      <c r="Z5095" s="427"/>
    </row>
    <row r="5096" spans="24:26" x14ac:dyDescent="0.25">
      <c r="X5096" s="426"/>
      <c r="Y5096" s="426"/>
      <c r="Z5096" s="427"/>
    </row>
    <row r="5097" spans="24:26" x14ac:dyDescent="0.25">
      <c r="X5097" s="426"/>
      <c r="Y5097" s="426"/>
      <c r="Z5097" s="427"/>
    </row>
    <row r="5098" spans="24:26" x14ac:dyDescent="0.25">
      <c r="X5098" s="426"/>
      <c r="Y5098" s="426"/>
      <c r="Z5098" s="427"/>
    </row>
    <row r="5099" spans="24:26" x14ac:dyDescent="0.25">
      <c r="X5099" s="426"/>
      <c r="Y5099" s="426"/>
      <c r="Z5099" s="427"/>
    </row>
    <row r="5100" spans="24:26" x14ac:dyDescent="0.25">
      <c r="X5100" s="426"/>
      <c r="Y5100" s="426"/>
      <c r="Z5100" s="427"/>
    </row>
    <row r="5101" spans="24:26" x14ac:dyDescent="0.25">
      <c r="X5101" s="426"/>
      <c r="Y5101" s="426"/>
      <c r="Z5101" s="427"/>
    </row>
    <row r="5102" spans="24:26" x14ac:dyDescent="0.25">
      <c r="X5102" s="426"/>
      <c r="Y5102" s="426"/>
      <c r="Z5102" s="427"/>
    </row>
    <row r="5103" spans="24:26" x14ac:dyDescent="0.25">
      <c r="X5103" s="426"/>
      <c r="Y5103" s="426"/>
      <c r="Z5103" s="427"/>
    </row>
    <row r="5104" spans="24:26" x14ac:dyDescent="0.25">
      <c r="X5104" s="426"/>
      <c r="Y5104" s="426"/>
      <c r="Z5104" s="427"/>
    </row>
    <row r="5105" spans="24:26" x14ac:dyDescent="0.25">
      <c r="X5105" s="426"/>
      <c r="Y5105" s="426"/>
      <c r="Z5105" s="427"/>
    </row>
    <row r="5106" spans="24:26" x14ac:dyDescent="0.25">
      <c r="X5106" s="426"/>
      <c r="Y5106" s="426"/>
      <c r="Z5106" s="427"/>
    </row>
    <row r="5107" spans="24:26" x14ac:dyDescent="0.25">
      <c r="X5107" s="426"/>
      <c r="Y5107" s="426"/>
      <c r="Z5107" s="427"/>
    </row>
    <row r="5108" spans="24:26" x14ac:dyDescent="0.25">
      <c r="X5108" s="426"/>
      <c r="Y5108" s="426"/>
      <c r="Z5108" s="427"/>
    </row>
    <row r="5109" spans="24:26" x14ac:dyDescent="0.25">
      <c r="X5109" s="426"/>
      <c r="Y5109" s="426"/>
      <c r="Z5109" s="427"/>
    </row>
    <row r="5110" spans="24:26" x14ac:dyDescent="0.25">
      <c r="X5110" s="426"/>
      <c r="Y5110" s="426"/>
      <c r="Z5110" s="427"/>
    </row>
    <row r="5111" spans="24:26" x14ac:dyDescent="0.25">
      <c r="X5111" s="426"/>
      <c r="Y5111" s="426"/>
      <c r="Z5111" s="427"/>
    </row>
    <row r="5112" spans="24:26" x14ac:dyDescent="0.25">
      <c r="X5112" s="426"/>
      <c r="Y5112" s="426"/>
      <c r="Z5112" s="427"/>
    </row>
    <row r="5113" spans="24:26" x14ac:dyDescent="0.25">
      <c r="X5113" s="426"/>
      <c r="Y5113" s="426"/>
      <c r="Z5113" s="427"/>
    </row>
    <row r="5114" spans="24:26" x14ac:dyDescent="0.25">
      <c r="X5114" s="426"/>
      <c r="Y5114" s="426"/>
      <c r="Z5114" s="427"/>
    </row>
    <row r="5115" spans="24:26" x14ac:dyDescent="0.25">
      <c r="X5115" s="426"/>
      <c r="Y5115" s="426"/>
      <c r="Z5115" s="427"/>
    </row>
    <row r="5116" spans="24:26" x14ac:dyDescent="0.25">
      <c r="X5116" s="426"/>
      <c r="Y5116" s="426"/>
      <c r="Z5116" s="427"/>
    </row>
    <row r="5117" spans="24:26" x14ac:dyDescent="0.25">
      <c r="X5117" s="426"/>
      <c r="Y5117" s="426"/>
      <c r="Z5117" s="427"/>
    </row>
    <row r="5118" spans="24:26" x14ac:dyDescent="0.25">
      <c r="X5118" s="426"/>
      <c r="Y5118" s="426"/>
      <c r="Z5118" s="427"/>
    </row>
    <row r="5119" spans="24:26" x14ac:dyDescent="0.25">
      <c r="X5119" s="426"/>
      <c r="Y5119" s="426"/>
      <c r="Z5119" s="427"/>
    </row>
    <row r="5120" spans="24:26" x14ac:dyDescent="0.25">
      <c r="X5120" s="426"/>
      <c r="Y5120" s="426"/>
      <c r="Z5120" s="427"/>
    </row>
    <row r="5121" spans="24:26" x14ac:dyDescent="0.25">
      <c r="X5121" s="426"/>
      <c r="Y5121" s="426"/>
      <c r="Z5121" s="427"/>
    </row>
    <row r="5122" spans="24:26" x14ac:dyDescent="0.25">
      <c r="X5122" s="426"/>
      <c r="Y5122" s="426"/>
      <c r="Z5122" s="427"/>
    </row>
    <row r="5123" spans="24:26" x14ac:dyDescent="0.25">
      <c r="X5123" s="426"/>
      <c r="Y5123" s="426"/>
      <c r="Z5123" s="427"/>
    </row>
    <row r="5124" spans="24:26" x14ac:dyDescent="0.25">
      <c r="X5124" s="426"/>
      <c r="Y5124" s="426"/>
      <c r="Z5124" s="427"/>
    </row>
    <row r="5125" spans="24:26" x14ac:dyDescent="0.25">
      <c r="X5125" s="426"/>
      <c r="Y5125" s="426"/>
      <c r="Z5125" s="427"/>
    </row>
    <row r="5126" spans="24:26" x14ac:dyDescent="0.25">
      <c r="X5126" s="426"/>
      <c r="Y5126" s="426"/>
      <c r="Z5126" s="427"/>
    </row>
    <row r="5127" spans="24:26" x14ac:dyDescent="0.25">
      <c r="X5127" s="426"/>
      <c r="Y5127" s="426"/>
      <c r="Z5127" s="427"/>
    </row>
    <row r="5128" spans="24:26" x14ac:dyDescent="0.25">
      <c r="X5128" s="426"/>
      <c r="Y5128" s="426"/>
      <c r="Z5128" s="427"/>
    </row>
    <row r="5129" spans="24:26" x14ac:dyDescent="0.25">
      <c r="X5129" s="426"/>
      <c r="Y5129" s="426"/>
      <c r="Z5129" s="427"/>
    </row>
    <row r="5130" spans="24:26" x14ac:dyDescent="0.25">
      <c r="X5130" s="426"/>
      <c r="Y5130" s="426"/>
      <c r="Z5130" s="427"/>
    </row>
    <row r="5131" spans="24:26" x14ac:dyDescent="0.25">
      <c r="X5131" s="426"/>
      <c r="Y5131" s="426"/>
      <c r="Z5131" s="427"/>
    </row>
    <row r="5132" spans="24:26" x14ac:dyDescent="0.25">
      <c r="X5132" s="426"/>
      <c r="Y5132" s="426"/>
      <c r="Z5132" s="427"/>
    </row>
    <row r="5133" spans="24:26" x14ac:dyDescent="0.25">
      <c r="X5133" s="426"/>
      <c r="Y5133" s="426"/>
      <c r="Z5133" s="427"/>
    </row>
    <row r="5134" spans="24:26" x14ac:dyDescent="0.25">
      <c r="X5134" s="426"/>
      <c r="Y5134" s="426"/>
      <c r="Z5134" s="427"/>
    </row>
    <row r="5135" spans="24:26" x14ac:dyDescent="0.25">
      <c r="X5135" s="426"/>
      <c r="Y5135" s="426"/>
      <c r="Z5135" s="427"/>
    </row>
    <row r="5136" spans="24:26" x14ac:dyDescent="0.25">
      <c r="X5136" s="426"/>
      <c r="Y5136" s="426"/>
      <c r="Z5136" s="427"/>
    </row>
    <row r="5137" spans="24:26" x14ac:dyDescent="0.25">
      <c r="X5137" s="426"/>
      <c r="Y5137" s="426"/>
      <c r="Z5137" s="427"/>
    </row>
    <row r="5138" spans="24:26" x14ac:dyDescent="0.25">
      <c r="X5138" s="426"/>
      <c r="Y5138" s="426"/>
      <c r="Z5138" s="427"/>
    </row>
    <row r="5139" spans="24:26" x14ac:dyDescent="0.25">
      <c r="X5139" s="426"/>
      <c r="Y5139" s="426"/>
      <c r="Z5139" s="427"/>
    </row>
    <row r="5140" spans="24:26" x14ac:dyDescent="0.25">
      <c r="X5140" s="426"/>
      <c r="Y5140" s="426"/>
      <c r="Z5140" s="427"/>
    </row>
    <row r="5141" spans="24:26" x14ac:dyDescent="0.25">
      <c r="X5141" s="426"/>
      <c r="Y5141" s="426"/>
      <c r="Z5141" s="427"/>
    </row>
    <row r="5142" spans="24:26" x14ac:dyDescent="0.25">
      <c r="X5142" s="426"/>
      <c r="Y5142" s="426"/>
      <c r="Z5142" s="427"/>
    </row>
    <row r="5143" spans="24:26" x14ac:dyDescent="0.25">
      <c r="X5143" s="426"/>
      <c r="Y5143" s="426"/>
      <c r="Z5143" s="427"/>
    </row>
    <row r="5144" spans="24:26" x14ac:dyDescent="0.25">
      <c r="X5144" s="426"/>
      <c r="Y5144" s="426"/>
      <c r="Z5144" s="427"/>
    </row>
    <row r="5145" spans="24:26" x14ac:dyDescent="0.25">
      <c r="X5145" s="426"/>
      <c r="Y5145" s="426"/>
      <c r="Z5145" s="427"/>
    </row>
    <row r="5146" spans="24:26" x14ac:dyDescent="0.25">
      <c r="X5146" s="426"/>
      <c r="Y5146" s="426"/>
      <c r="Z5146" s="427"/>
    </row>
    <row r="5147" spans="24:26" x14ac:dyDescent="0.25">
      <c r="X5147" s="426"/>
      <c r="Y5147" s="426"/>
      <c r="Z5147" s="427"/>
    </row>
    <row r="5148" spans="24:26" x14ac:dyDescent="0.25">
      <c r="X5148" s="426"/>
      <c r="Y5148" s="426"/>
      <c r="Z5148" s="427"/>
    </row>
    <row r="5149" spans="24:26" x14ac:dyDescent="0.25">
      <c r="X5149" s="426"/>
      <c r="Y5149" s="426"/>
      <c r="Z5149" s="427"/>
    </row>
    <row r="5150" spans="24:26" x14ac:dyDescent="0.25">
      <c r="X5150" s="426"/>
      <c r="Y5150" s="426"/>
      <c r="Z5150" s="427"/>
    </row>
    <row r="5151" spans="24:26" x14ac:dyDescent="0.25">
      <c r="X5151" s="426"/>
      <c r="Y5151" s="426"/>
      <c r="Z5151" s="427"/>
    </row>
    <row r="5152" spans="24:26" x14ac:dyDescent="0.25">
      <c r="X5152" s="426"/>
      <c r="Y5152" s="426"/>
      <c r="Z5152" s="427"/>
    </row>
    <row r="5153" spans="24:26" x14ac:dyDescent="0.25">
      <c r="X5153" s="426"/>
      <c r="Y5153" s="426"/>
      <c r="Z5153" s="427"/>
    </row>
    <row r="5154" spans="24:26" x14ac:dyDescent="0.25">
      <c r="X5154" s="426"/>
      <c r="Y5154" s="426"/>
      <c r="Z5154" s="427"/>
    </row>
    <row r="5155" spans="24:26" x14ac:dyDescent="0.25">
      <c r="X5155" s="426"/>
      <c r="Y5155" s="426"/>
      <c r="Z5155" s="427"/>
    </row>
    <row r="5156" spans="24:26" x14ac:dyDescent="0.25">
      <c r="X5156" s="426"/>
      <c r="Y5156" s="426"/>
      <c r="Z5156" s="427"/>
    </row>
    <row r="5157" spans="24:26" x14ac:dyDescent="0.25">
      <c r="X5157" s="426"/>
      <c r="Y5157" s="426"/>
      <c r="Z5157" s="427"/>
    </row>
    <row r="5158" spans="24:26" x14ac:dyDescent="0.25">
      <c r="X5158" s="426"/>
      <c r="Y5158" s="426"/>
      <c r="Z5158" s="427"/>
    </row>
    <row r="5159" spans="24:26" x14ac:dyDescent="0.25">
      <c r="X5159" s="426"/>
      <c r="Y5159" s="426"/>
      <c r="Z5159" s="427"/>
    </row>
    <row r="5160" spans="24:26" x14ac:dyDescent="0.25">
      <c r="X5160" s="426"/>
      <c r="Y5160" s="426"/>
      <c r="Z5160" s="427"/>
    </row>
    <row r="5161" spans="24:26" x14ac:dyDescent="0.25">
      <c r="X5161" s="426"/>
      <c r="Y5161" s="426"/>
      <c r="Z5161" s="427"/>
    </row>
    <row r="5162" spans="24:26" x14ac:dyDescent="0.25">
      <c r="X5162" s="426"/>
      <c r="Y5162" s="426"/>
      <c r="Z5162" s="427"/>
    </row>
    <row r="5163" spans="24:26" x14ac:dyDescent="0.25">
      <c r="X5163" s="426"/>
      <c r="Y5163" s="426"/>
      <c r="Z5163" s="427"/>
    </row>
    <row r="5164" spans="24:26" x14ac:dyDescent="0.25">
      <c r="X5164" s="426"/>
      <c r="Y5164" s="426"/>
      <c r="Z5164" s="427"/>
    </row>
    <row r="5165" spans="24:26" x14ac:dyDescent="0.25">
      <c r="X5165" s="426"/>
      <c r="Y5165" s="426"/>
      <c r="Z5165" s="427"/>
    </row>
    <row r="5166" spans="24:26" x14ac:dyDescent="0.25">
      <c r="X5166" s="426"/>
      <c r="Y5166" s="426"/>
      <c r="Z5166" s="427"/>
    </row>
    <row r="5167" spans="24:26" x14ac:dyDescent="0.25">
      <c r="X5167" s="426"/>
      <c r="Y5167" s="426"/>
      <c r="Z5167" s="427"/>
    </row>
    <row r="5168" spans="24:26" x14ac:dyDescent="0.25">
      <c r="X5168" s="426"/>
      <c r="Y5168" s="426"/>
      <c r="Z5168" s="427"/>
    </row>
    <row r="5169" spans="24:26" x14ac:dyDescent="0.25">
      <c r="X5169" s="426"/>
      <c r="Y5169" s="426"/>
      <c r="Z5169" s="427"/>
    </row>
    <row r="5170" spans="24:26" x14ac:dyDescent="0.25">
      <c r="X5170" s="426"/>
      <c r="Y5170" s="426"/>
      <c r="Z5170" s="427"/>
    </row>
    <row r="5171" spans="24:26" x14ac:dyDescent="0.25">
      <c r="X5171" s="426"/>
      <c r="Y5171" s="426"/>
      <c r="Z5171" s="427"/>
    </row>
    <row r="5172" spans="24:26" x14ac:dyDescent="0.25">
      <c r="X5172" s="426"/>
      <c r="Y5172" s="426"/>
      <c r="Z5172" s="427"/>
    </row>
    <row r="5173" spans="24:26" x14ac:dyDescent="0.25">
      <c r="X5173" s="426"/>
      <c r="Y5173" s="426"/>
      <c r="Z5173" s="427"/>
    </row>
    <row r="5174" spans="24:26" x14ac:dyDescent="0.25">
      <c r="X5174" s="426"/>
      <c r="Y5174" s="426"/>
      <c r="Z5174" s="427"/>
    </row>
    <row r="5175" spans="24:26" x14ac:dyDescent="0.25">
      <c r="X5175" s="426"/>
      <c r="Y5175" s="426"/>
      <c r="Z5175" s="427"/>
    </row>
    <row r="5176" spans="24:26" x14ac:dyDescent="0.25">
      <c r="X5176" s="426"/>
      <c r="Y5176" s="426"/>
      <c r="Z5176" s="427"/>
    </row>
    <row r="5177" spans="24:26" x14ac:dyDescent="0.25">
      <c r="X5177" s="426"/>
      <c r="Y5177" s="426"/>
      <c r="Z5177" s="427"/>
    </row>
    <row r="5178" spans="24:26" x14ac:dyDescent="0.25">
      <c r="X5178" s="426"/>
      <c r="Y5178" s="426"/>
      <c r="Z5178" s="427"/>
    </row>
    <row r="5179" spans="24:26" x14ac:dyDescent="0.25">
      <c r="X5179" s="426"/>
      <c r="Y5179" s="426"/>
      <c r="Z5179" s="427"/>
    </row>
    <row r="5180" spans="24:26" x14ac:dyDescent="0.25">
      <c r="X5180" s="426"/>
      <c r="Y5180" s="426"/>
      <c r="Z5180" s="427"/>
    </row>
    <row r="5181" spans="24:26" x14ac:dyDescent="0.25">
      <c r="X5181" s="426"/>
      <c r="Y5181" s="426"/>
      <c r="Z5181" s="427"/>
    </row>
    <row r="5182" spans="24:26" x14ac:dyDescent="0.25">
      <c r="X5182" s="426"/>
      <c r="Y5182" s="426"/>
      <c r="Z5182" s="427"/>
    </row>
    <row r="5183" spans="24:26" x14ac:dyDescent="0.25">
      <c r="X5183" s="426"/>
      <c r="Y5183" s="426"/>
      <c r="Z5183" s="427"/>
    </row>
    <row r="5184" spans="24:26" x14ac:dyDescent="0.25">
      <c r="X5184" s="426"/>
      <c r="Y5184" s="426"/>
      <c r="Z5184" s="427"/>
    </row>
    <row r="5185" spans="24:26" x14ac:dyDescent="0.25">
      <c r="X5185" s="426"/>
      <c r="Y5185" s="426"/>
      <c r="Z5185" s="427"/>
    </row>
    <row r="5186" spans="24:26" x14ac:dyDescent="0.25">
      <c r="X5186" s="426"/>
      <c r="Y5186" s="426"/>
      <c r="Z5186" s="427"/>
    </row>
    <row r="5187" spans="24:26" x14ac:dyDescent="0.25">
      <c r="X5187" s="426"/>
      <c r="Y5187" s="426"/>
      <c r="Z5187" s="427"/>
    </row>
    <row r="5188" spans="24:26" x14ac:dyDescent="0.25">
      <c r="X5188" s="426"/>
      <c r="Y5188" s="426"/>
      <c r="Z5188" s="427"/>
    </row>
    <row r="5189" spans="24:26" x14ac:dyDescent="0.25">
      <c r="X5189" s="426"/>
      <c r="Y5189" s="426"/>
      <c r="Z5189" s="427"/>
    </row>
    <row r="5190" spans="24:26" x14ac:dyDescent="0.25">
      <c r="X5190" s="426"/>
      <c r="Y5190" s="426"/>
      <c r="Z5190" s="427"/>
    </row>
    <row r="5191" spans="24:26" x14ac:dyDescent="0.25">
      <c r="X5191" s="426"/>
      <c r="Y5191" s="426"/>
      <c r="Z5191" s="427"/>
    </row>
    <row r="5192" spans="24:26" x14ac:dyDescent="0.25">
      <c r="X5192" s="426"/>
      <c r="Y5192" s="426"/>
      <c r="Z5192" s="427"/>
    </row>
    <row r="5193" spans="24:26" x14ac:dyDescent="0.25">
      <c r="X5193" s="426"/>
      <c r="Y5193" s="426"/>
      <c r="Z5193" s="427"/>
    </row>
    <row r="5194" spans="24:26" x14ac:dyDescent="0.25">
      <c r="X5194" s="426"/>
      <c r="Y5194" s="426"/>
      <c r="Z5194" s="427"/>
    </row>
    <row r="5195" spans="24:26" x14ac:dyDescent="0.25">
      <c r="X5195" s="426"/>
      <c r="Y5195" s="426"/>
      <c r="Z5195" s="427"/>
    </row>
    <row r="5196" spans="24:26" x14ac:dyDescent="0.25">
      <c r="X5196" s="426"/>
      <c r="Y5196" s="426"/>
      <c r="Z5196" s="427"/>
    </row>
    <row r="5197" spans="24:26" x14ac:dyDescent="0.25">
      <c r="X5197" s="426"/>
      <c r="Y5197" s="426"/>
      <c r="Z5197" s="427"/>
    </row>
    <row r="5198" spans="24:26" x14ac:dyDescent="0.25">
      <c r="X5198" s="426"/>
      <c r="Y5198" s="426"/>
      <c r="Z5198" s="427"/>
    </row>
    <row r="5199" spans="24:26" x14ac:dyDescent="0.25">
      <c r="X5199" s="426"/>
      <c r="Y5199" s="426"/>
      <c r="Z5199" s="427"/>
    </row>
    <row r="5200" spans="24:26" x14ac:dyDescent="0.25">
      <c r="X5200" s="426"/>
      <c r="Y5200" s="426"/>
      <c r="Z5200" s="427"/>
    </row>
    <row r="5201" spans="24:26" x14ac:dyDescent="0.25">
      <c r="X5201" s="426"/>
      <c r="Y5201" s="426"/>
      <c r="Z5201" s="427"/>
    </row>
    <row r="5202" spans="24:26" x14ac:dyDescent="0.25">
      <c r="X5202" s="426"/>
      <c r="Y5202" s="426"/>
      <c r="Z5202" s="427"/>
    </row>
    <row r="5203" spans="24:26" x14ac:dyDescent="0.25">
      <c r="X5203" s="426"/>
      <c r="Y5203" s="426"/>
      <c r="Z5203" s="427"/>
    </row>
    <row r="5204" spans="24:26" x14ac:dyDescent="0.25">
      <c r="X5204" s="426"/>
      <c r="Y5204" s="426"/>
      <c r="Z5204" s="427"/>
    </row>
    <row r="5205" spans="24:26" x14ac:dyDescent="0.25">
      <c r="X5205" s="426"/>
      <c r="Y5205" s="426"/>
      <c r="Z5205" s="427"/>
    </row>
    <row r="5206" spans="24:26" x14ac:dyDescent="0.25">
      <c r="X5206" s="426"/>
      <c r="Y5206" s="426"/>
      <c r="Z5206" s="427"/>
    </row>
    <row r="5207" spans="24:26" x14ac:dyDescent="0.25">
      <c r="X5207" s="426"/>
      <c r="Y5207" s="426"/>
      <c r="Z5207" s="427"/>
    </row>
    <row r="5208" spans="24:26" x14ac:dyDescent="0.25">
      <c r="X5208" s="426"/>
      <c r="Y5208" s="426"/>
      <c r="Z5208" s="427"/>
    </row>
    <row r="5209" spans="24:26" x14ac:dyDescent="0.25">
      <c r="X5209" s="426"/>
      <c r="Y5209" s="426"/>
      <c r="Z5209" s="427"/>
    </row>
    <row r="5210" spans="24:26" x14ac:dyDescent="0.25">
      <c r="X5210" s="426"/>
      <c r="Y5210" s="426"/>
      <c r="Z5210" s="427"/>
    </row>
    <row r="5211" spans="24:26" x14ac:dyDescent="0.25">
      <c r="X5211" s="426"/>
      <c r="Y5211" s="426"/>
      <c r="Z5211" s="427"/>
    </row>
    <row r="5212" spans="24:26" x14ac:dyDescent="0.25">
      <c r="X5212" s="426"/>
      <c r="Y5212" s="426"/>
      <c r="Z5212" s="427"/>
    </row>
    <row r="5213" spans="24:26" x14ac:dyDescent="0.25">
      <c r="X5213" s="426"/>
      <c r="Y5213" s="426"/>
      <c r="Z5213" s="427"/>
    </row>
    <row r="5214" spans="24:26" x14ac:dyDescent="0.25">
      <c r="X5214" s="426"/>
      <c r="Y5214" s="426"/>
      <c r="Z5214" s="427"/>
    </row>
    <row r="5215" spans="24:26" x14ac:dyDescent="0.25">
      <c r="X5215" s="426"/>
      <c r="Y5215" s="426"/>
      <c r="Z5215" s="427"/>
    </row>
    <row r="5216" spans="24:26" x14ac:dyDescent="0.25">
      <c r="X5216" s="426"/>
      <c r="Y5216" s="426"/>
      <c r="Z5216" s="427"/>
    </row>
    <row r="5217" spans="24:26" x14ac:dyDescent="0.25">
      <c r="X5217" s="426"/>
      <c r="Y5217" s="426"/>
      <c r="Z5217" s="427"/>
    </row>
    <row r="5218" spans="24:26" x14ac:dyDescent="0.25">
      <c r="X5218" s="426"/>
      <c r="Y5218" s="426"/>
      <c r="Z5218" s="427"/>
    </row>
    <row r="5219" spans="24:26" x14ac:dyDescent="0.25">
      <c r="X5219" s="426"/>
      <c r="Y5219" s="426"/>
      <c r="Z5219" s="427"/>
    </row>
    <row r="5220" spans="24:26" x14ac:dyDescent="0.25">
      <c r="X5220" s="426"/>
      <c r="Y5220" s="426"/>
      <c r="Z5220" s="427"/>
    </row>
    <row r="5221" spans="24:26" x14ac:dyDescent="0.25">
      <c r="X5221" s="426"/>
      <c r="Y5221" s="426"/>
      <c r="Z5221" s="427"/>
    </row>
    <row r="5222" spans="24:26" x14ac:dyDescent="0.25">
      <c r="X5222" s="426"/>
      <c r="Y5222" s="426"/>
      <c r="Z5222" s="427"/>
    </row>
    <row r="5223" spans="24:26" x14ac:dyDescent="0.25">
      <c r="X5223" s="426"/>
      <c r="Y5223" s="426"/>
      <c r="Z5223" s="427"/>
    </row>
    <row r="5224" spans="24:26" x14ac:dyDescent="0.25">
      <c r="X5224" s="426"/>
      <c r="Y5224" s="426"/>
      <c r="Z5224" s="427"/>
    </row>
    <row r="5225" spans="24:26" x14ac:dyDescent="0.25">
      <c r="X5225" s="426"/>
      <c r="Y5225" s="426"/>
      <c r="Z5225" s="427"/>
    </row>
    <row r="5226" spans="24:26" x14ac:dyDescent="0.25">
      <c r="X5226" s="426"/>
      <c r="Y5226" s="426"/>
      <c r="Z5226" s="427"/>
    </row>
    <row r="5227" spans="24:26" x14ac:dyDescent="0.25">
      <c r="X5227" s="426"/>
      <c r="Y5227" s="426"/>
      <c r="Z5227" s="427"/>
    </row>
    <row r="5228" spans="24:26" x14ac:dyDescent="0.25">
      <c r="X5228" s="426"/>
      <c r="Y5228" s="426"/>
      <c r="Z5228" s="427"/>
    </row>
    <row r="5229" spans="24:26" x14ac:dyDescent="0.25">
      <c r="X5229" s="426"/>
      <c r="Y5229" s="426"/>
      <c r="Z5229" s="427"/>
    </row>
    <row r="5230" spans="24:26" x14ac:dyDescent="0.25">
      <c r="X5230" s="426"/>
      <c r="Y5230" s="426"/>
      <c r="Z5230" s="427"/>
    </row>
    <row r="5231" spans="24:26" x14ac:dyDescent="0.25">
      <c r="X5231" s="426"/>
      <c r="Y5231" s="426"/>
      <c r="Z5231" s="427"/>
    </row>
    <row r="5232" spans="24:26" x14ac:dyDescent="0.25">
      <c r="X5232" s="426"/>
      <c r="Y5232" s="426"/>
      <c r="Z5232" s="427"/>
    </row>
    <row r="5233" spans="24:26" x14ac:dyDescent="0.25">
      <c r="X5233" s="426"/>
      <c r="Y5233" s="426"/>
      <c r="Z5233" s="427"/>
    </row>
    <row r="5234" spans="24:26" x14ac:dyDescent="0.25">
      <c r="X5234" s="426"/>
      <c r="Y5234" s="426"/>
      <c r="Z5234" s="427"/>
    </row>
    <row r="5235" spans="24:26" x14ac:dyDescent="0.25">
      <c r="X5235" s="426"/>
      <c r="Y5235" s="426"/>
      <c r="Z5235" s="427"/>
    </row>
    <row r="5236" spans="24:26" x14ac:dyDescent="0.25">
      <c r="X5236" s="426"/>
      <c r="Y5236" s="426"/>
      <c r="Z5236" s="427"/>
    </row>
    <row r="5237" spans="24:26" x14ac:dyDescent="0.25">
      <c r="X5237" s="426"/>
      <c r="Y5237" s="426"/>
      <c r="Z5237" s="427"/>
    </row>
    <row r="5238" spans="24:26" x14ac:dyDescent="0.25">
      <c r="X5238" s="426"/>
      <c r="Y5238" s="426"/>
      <c r="Z5238" s="427"/>
    </row>
    <row r="5239" spans="24:26" x14ac:dyDescent="0.25">
      <c r="X5239" s="426"/>
      <c r="Y5239" s="426"/>
      <c r="Z5239" s="427"/>
    </row>
    <row r="5240" spans="24:26" x14ac:dyDescent="0.25">
      <c r="X5240" s="426"/>
      <c r="Y5240" s="426"/>
      <c r="Z5240" s="427"/>
    </row>
    <row r="5241" spans="24:26" x14ac:dyDescent="0.25">
      <c r="X5241" s="426"/>
      <c r="Y5241" s="426"/>
      <c r="Z5241" s="427"/>
    </row>
    <row r="5242" spans="24:26" x14ac:dyDescent="0.25">
      <c r="X5242" s="426"/>
      <c r="Y5242" s="426"/>
      <c r="Z5242" s="427"/>
    </row>
    <row r="5243" spans="24:26" x14ac:dyDescent="0.25">
      <c r="X5243" s="426"/>
      <c r="Y5243" s="426"/>
      <c r="Z5243" s="427"/>
    </row>
    <row r="5244" spans="24:26" x14ac:dyDescent="0.25">
      <c r="X5244" s="426"/>
      <c r="Y5244" s="426"/>
      <c r="Z5244" s="427"/>
    </row>
    <row r="5245" spans="24:26" x14ac:dyDescent="0.25">
      <c r="X5245" s="426"/>
      <c r="Y5245" s="426"/>
      <c r="Z5245" s="427"/>
    </row>
    <row r="5246" spans="24:26" x14ac:dyDescent="0.25">
      <c r="X5246" s="426"/>
      <c r="Y5246" s="426"/>
      <c r="Z5246" s="427"/>
    </row>
    <row r="5247" spans="24:26" x14ac:dyDescent="0.25">
      <c r="X5247" s="426"/>
      <c r="Y5247" s="426"/>
      <c r="Z5247" s="427"/>
    </row>
    <row r="5248" spans="24:26" x14ac:dyDescent="0.25">
      <c r="X5248" s="426"/>
      <c r="Y5248" s="426"/>
      <c r="Z5248" s="427"/>
    </row>
    <row r="5249" spans="24:26" x14ac:dyDescent="0.25">
      <c r="X5249" s="426"/>
      <c r="Y5249" s="426"/>
      <c r="Z5249" s="427"/>
    </row>
    <row r="5250" spans="24:26" x14ac:dyDescent="0.25">
      <c r="X5250" s="426"/>
      <c r="Y5250" s="426"/>
      <c r="Z5250" s="427"/>
    </row>
    <row r="5251" spans="24:26" x14ac:dyDescent="0.25">
      <c r="X5251" s="426"/>
      <c r="Y5251" s="426"/>
      <c r="Z5251" s="427"/>
    </row>
    <row r="5252" spans="24:26" x14ac:dyDescent="0.25">
      <c r="X5252" s="426"/>
      <c r="Y5252" s="426"/>
      <c r="Z5252" s="427"/>
    </row>
    <row r="5253" spans="24:26" x14ac:dyDescent="0.25">
      <c r="X5253" s="426"/>
      <c r="Y5253" s="426"/>
      <c r="Z5253" s="427"/>
    </row>
    <row r="5254" spans="24:26" x14ac:dyDescent="0.25">
      <c r="X5254" s="426"/>
      <c r="Y5254" s="426"/>
      <c r="Z5254" s="427"/>
    </row>
    <row r="5255" spans="24:26" x14ac:dyDescent="0.25">
      <c r="X5255" s="426"/>
      <c r="Y5255" s="426"/>
      <c r="Z5255" s="427"/>
    </row>
    <row r="5256" spans="24:26" x14ac:dyDescent="0.25">
      <c r="X5256" s="426"/>
      <c r="Y5256" s="426"/>
      <c r="Z5256" s="427"/>
    </row>
    <row r="5257" spans="24:26" x14ac:dyDescent="0.25">
      <c r="X5257" s="426"/>
      <c r="Y5257" s="426"/>
      <c r="Z5257" s="427"/>
    </row>
    <row r="5258" spans="24:26" x14ac:dyDescent="0.25">
      <c r="X5258" s="426"/>
      <c r="Y5258" s="426"/>
      <c r="Z5258" s="427"/>
    </row>
    <row r="5259" spans="24:26" x14ac:dyDescent="0.25">
      <c r="X5259" s="426"/>
      <c r="Y5259" s="426"/>
      <c r="Z5259" s="427"/>
    </row>
    <row r="5260" spans="24:26" x14ac:dyDescent="0.25">
      <c r="X5260" s="426"/>
      <c r="Y5260" s="426"/>
      <c r="Z5260" s="427"/>
    </row>
    <row r="5261" spans="24:26" x14ac:dyDescent="0.25">
      <c r="X5261" s="426"/>
      <c r="Y5261" s="426"/>
      <c r="Z5261" s="427"/>
    </row>
    <row r="5262" spans="24:26" x14ac:dyDescent="0.25">
      <c r="X5262" s="426"/>
      <c r="Y5262" s="426"/>
      <c r="Z5262" s="427"/>
    </row>
    <row r="5263" spans="24:26" x14ac:dyDescent="0.25">
      <c r="X5263" s="426"/>
      <c r="Y5263" s="426"/>
      <c r="Z5263" s="427"/>
    </row>
    <row r="5264" spans="24:26" x14ac:dyDescent="0.25">
      <c r="X5264" s="426"/>
      <c r="Y5264" s="426"/>
      <c r="Z5264" s="427"/>
    </row>
    <row r="5265" spans="24:26" x14ac:dyDescent="0.25">
      <c r="X5265" s="426"/>
      <c r="Y5265" s="426"/>
      <c r="Z5265" s="427"/>
    </row>
    <row r="5266" spans="24:26" x14ac:dyDescent="0.25">
      <c r="X5266" s="426"/>
      <c r="Y5266" s="426"/>
      <c r="Z5266" s="427"/>
    </row>
    <row r="5267" spans="24:26" x14ac:dyDescent="0.25">
      <c r="X5267" s="426"/>
      <c r="Y5267" s="426"/>
      <c r="Z5267" s="427"/>
    </row>
    <row r="5268" spans="24:26" x14ac:dyDescent="0.25">
      <c r="X5268" s="426"/>
      <c r="Y5268" s="426"/>
      <c r="Z5268" s="427"/>
    </row>
    <row r="5269" spans="24:26" x14ac:dyDescent="0.25">
      <c r="X5269" s="426"/>
      <c r="Y5269" s="426"/>
      <c r="Z5269" s="427"/>
    </row>
    <row r="5270" spans="24:26" x14ac:dyDescent="0.25">
      <c r="X5270" s="426"/>
      <c r="Y5270" s="426"/>
      <c r="Z5270" s="427"/>
    </row>
    <row r="5271" spans="24:26" x14ac:dyDescent="0.25">
      <c r="X5271" s="426"/>
      <c r="Y5271" s="426"/>
      <c r="Z5271" s="427"/>
    </row>
    <row r="5272" spans="24:26" x14ac:dyDescent="0.25">
      <c r="X5272" s="426"/>
      <c r="Y5272" s="426"/>
      <c r="Z5272" s="427"/>
    </row>
    <row r="5273" spans="24:26" x14ac:dyDescent="0.25">
      <c r="X5273" s="426"/>
      <c r="Y5273" s="426"/>
      <c r="Z5273" s="427"/>
    </row>
    <row r="5274" spans="24:26" x14ac:dyDescent="0.25">
      <c r="X5274" s="426"/>
      <c r="Y5274" s="426"/>
      <c r="Z5274" s="427"/>
    </row>
    <row r="5275" spans="24:26" x14ac:dyDescent="0.25">
      <c r="X5275" s="426"/>
      <c r="Y5275" s="426"/>
      <c r="Z5275" s="427"/>
    </row>
    <row r="5276" spans="24:26" x14ac:dyDescent="0.25">
      <c r="X5276" s="426"/>
      <c r="Y5276" s="426"/>
      <c r="Z5276" s="427"/>
    </row>
    <row r="5277" spans="24:26" x14ac:dyDescent="0.25">
      <c r="X5277" s="426"/>
      <c r="Y5277" s="426"/>
      <c r="Z5277" s="427"/>
    </row>
    <row r="5278" spans="24:26" x14ac:dyDescent="0.25">
      <c r="X5278" s="426"/>
      <c r="Y5278" s="426"/>
      <c r="Z5278" s="427"/>
    </row>
    <row r="5279" spans="24:26" x14ac:dyDescent="0.25">
      <c r="X5279" s="426"/>
      <c r="Y5279" s="426"/>
      <c r="Z5279" s="427"/>
    </row>
    <row r="5280" spans="24:26" x14ac:dyDescent="0.25">
      <c r="X5280" s="426"/>
      <c r="Y5280" s="426"/>
      <c r="Z5280" s="427"/>
    </row>
    <row r="5281" spans="24:26" x14ac:dyDescent="0.25">
      <c r="X5281" s="426"/>
      <c r="Y5281" s="426"/>
      <c r="Z5281" s="427"/>
    </row>
    <row r="5282" spans="24:26" x14ac:dyDescent="0.25">
      <c r="X5282" s="426"/>
      <c r="Y5282" s="426"/>
      <c r="Z5282" s="427"/>
    </row>
    <row r="5283" spans="24:26" x14ac:dyDescent="0.25">
      <c r="X5283" s="426"/>
      <c r="Y5283" s="426"/>
      <c r="Z5283" s="427"/>
    </row>
    <row r="5284" spans="24:26" x14ac:dyDescent="0.25">
      <c r="X5284" s="426"/>
      <c r="Y5284" s="426"/>
      <c r="Z5284" s="427"/>
    </row>
    <row r="5285" spans="24:26" x14ac:dyDescent="0.25">
      <c r="X5285" s="426"/>
      <c r="Y5285" s="426"/>
      <c r="Z5285" s="427"/>
    </row>
    <row r="5286" spans="24:26" x14ac:dyDescent="0.25">
      <c r="X5286" s="426"/>
      <c r="Y5286" s="426"/>
      <c r="Z5286" s="427"/>
    </row>
    <row r="5287" spans="24:26" x14ac:dyDescent="0.25">
      <c r="X5287" s="426"/>
      <c r="Y5287" s="426"/>
      <c r="Z5287" s="427"/>
    </row>
    <row r="5288" spans="24:26" x14ac:dyDescent="0.25">
      <c r="X5288" s="426"/>
      <c r="Y5288" s="426"/>
      <c r="Z5288" s="427"/>
    </row>
    <row r="5289" spans="24:26" x14ac:dyDescent="0.25">
      <c r="X5289" s="426"/>
      <c r="Y5289" s="426"/>
      <c r="Z5289" s="427"/>
    </row>
    <row r="5290" spans="24:26" x14ac:dyDescent="0.25">
      <c r="X5290" s="426"/>
      <c r="Y5290" s="426"/>
      <c r="Z5290" s="427"/>
    </row>
    <row r="5291" spans="24:26" x14ac:dyDescent="0.25">
      <c r="X5291" s="426"/>
      <c r="Y5291" s="426"/>
      <c r="Z5291" s="427"/>
    </row>
    <row r="5292" spans="24:26" x14ac:dyDescent="0.25">
      <c r="X5292" s="426"/>
      <c r="Y5292" s="426"/>
      <c r="Z5292" s="427"/>
    </row>
    <row r="5293" spans="24:26" x14ac:dyDescent="0.25">
      <c r="X5293" s="426"/>
      <c r="Y5293" s="426"/>
      <c r="Z5293" s="427"/>
    </row>
    <row r="5294" spans="24:26" x14ac:dyDescent="0.25">
      <c r="X5294" s="426"/>
      <c r="Y5294" s="426"/>
      <c r="Z5294" s="427"/>
    </row>
    <row r="5295" spans="24:26" x14ac:dyDescent="0.25">
      <c r="X5295" s="426"/>
      <c r="Y5295" s="426"/>
      <c r="Z5295" s="427"/>
    </row>
    <row r="5296" spans="24:26" x14ac:dyDescent="0.25">
      <c r="X5296" s="426"/>
      <c r="Y5296" s="426"/>
      <c r="Z5296" s="427"/>
    </row>
    <row r="5297" spans="24:26" x14ac:dyDescent="0.25">
      <c r="X5297" s="426"/>
      <c r="Y5297" s="426"/>
      <c r="Z5297" s="427"/>
    </row>
    <row r="5298" spans="24:26" x14ac:dyDescent="0.25">
      <c r="X5298" s="426"/>
      <c r="Y5298" s="426"/>
      <c r="Z5298" s="427"/>
    </row>
    <row r="5299" spans="24:26" x14ac:dyDescent="0.25">
      <c r="X5299" s="426"/>
      <c r="Y5299" s="426"/>
      <c r="Z5299" s="427"/>
    </row>
    <row r="5300" spans="24:26" x14ac:dyDescent="0.25">
      <c r="X5300" s="426"/>
      <c r="Y5300" s="426"/>
      <c r="Z5300" s="427"/>
    </row>
    <row r="5301" spans="24:26" x14ac:dyDescent="0.25">
      <c r="X5301" s="426"/>
      <c r="Y5301" s="426"/>
      <c r="Z5301" s="427"/>
    </row>
    <row r="5302" spans="24:26" x14ac:dyDescent="0.25">
      <c r="X5302" s="426"/>
      <c r="Y5302" s="426"/>
      <c r="Z5302" s="427"/>
    </row>
    <row r="5303" spans="24:26" x14ac:dyDescent="0.25">
      <c r="X5303" s="426"/>
      <c r="Y5303" s="426"/>
      <c r="Z5303" s="427"/>
    </row>
    <row r="5304" spans="24:26" x14ac:dyDescent="0.25">
      <c r="X5304" s="426"/>
      <c r="Y5304" s="426"/>
      <c r="Z5304" s="427"/>
    </row>
    <row r="5305" spans="24:26" x14ac:dyDescent="0.25">
      <c r="X5305" s="426"/>
      <c r="Y5305" s="426"/>
      <c r="Z5305" s="427"/>
    </row>
    <row r="5306" spans="24:26" x14ac:dyDescent="0.25">
      <c r="X5306" s="426"/>
      <c r="Y5306" s="426"/>
      <c r="Z5306" s="427"/>
    </row>
    <row r="5307" spans="24:26" x14ac:dyDescent="0.25">
      <c r="X5307" s="426"/>
      <c r="Y5307" s="426"/>
      <c r="Z5307" s="427"/>
    </row>
    <row r="5308" spans="24:26" x14ac:dyDescent="0.25">
      <c r="X5308" s="426"/>
      <c r="Y5308" s="426"/>
      <c r="Z5308" s="427"/>
    </row>
    <row r="5309" spans="24:26" x14ac:dyDescent="0.25">
      <c r="X5309" s="426"/>
      <c r="Y5309" s="426"/>
      <c r="Z5309" s="427"/>
    </row>
    <row r="5310" spans="24:26" x14ac:dyDescent="0.25">
      <c r="X5310" s="426"/>
      <c r="Y5310" s="426"/>
      <c r="Z5310" s="427"/>
    </row>
    <row r="5311" spans="24:26" x14ac:dyDescent="0.25">
      <c r="X5311" s="426"/>
      <c r="Y5311" s="426"/>
      <c r="Z5311" s="427"/>
    </row>
    <row r="5312" spans="24:26" x14ac:dyDescent="0.25">
      <c r="X5312" s="426"/>
      <c r="Y5312" s="426"/>
      <c r="Z5312" s="427"/>
    </row>
    <row r="5313" spans="24:26" x14ac:dyDescent="0.25">
      <c r="X5313" s="426"/>
      <c r="Y5313" s="426"/>
      <c r="Z5313" s="427"/>
    </row>
    <row r="5314" spans="24:26" x14ac:dyDescent="0.25">
      <c r="X5314" s="426"/>
      <c r="Y5314" s="426"/>
      <c r="Z5314" s="427"/>
    </row>
    <row r="5315" spans="24:26" x14ac:dyDescent="0.25">
      <c r="X5315" s="426"/>
      <c r="Y5315" s="426"/>
      <c r="Z5315" s="427"/>
    </row>
    <row r="5316" spans="24:26" x14ac:dyDescent="0.25">
      <c r="X5316" s="426"/>
      <c r="Y5316" s="426"/>
      <c r="Z5316" s="427"/>
    </row>
    <row r="5317" spans="24:26" x14ac:dyDescent="0.25">
      <c r="X5317" s="426"/>
      <c r="Y5317" s="426"/>
      <c r="Z5317" s="427"/>
    </row>
    <row r="5318" spans="24:26" x14ac:dyDescent="0.25">
      <c r="X5318" s="426"/>
      <c r="Y5318" s="426"/>
      <c r="Z5318" s="427"/>
    </row>
    <row r="5319" spans="24:26" x14ac:dyDescent="0.25">
      <c r="X5319" s="426"/>
      <c r="Y5319" s="426"/>
      <c r="Z5319" s="427"/>
    </row>
    <row r="5320" spans="24:26" x14ac:dyDescent="0.25">
      <c r="X5320" s="426"/>
      <c r="Y5320" s="426"/>
      <c r="Z5320" s="427"/>
    </row>
    <row r="5321" spans="24:26" x14ac:dyDescent="0.25">
      <c r="X5321" s="426"/>
      <c r="Y5321" s="426"/>
      <c r="Z5321" s="427"/>
    </row>
    <row r="5322" spans="24:26" x14ac:dyDescent="0.25">
      <c r="X5322" s="426"/>
      <c r="Y5322" s="426"/>
      <c r="Z5322" s="427"/>
    </row>
    <row r="5323" spans="24:26" x14ac:dyDescent="0.25">
      <c r="X5323" s="426"/>
      <c r="Y5323" s="426"/>
      <c r="Z5323" s="427"/>
    </row>
    <row r="5324" spans="24:26" x14ac:dyDescent="0.25">
      <c r="X5324" s="426"/>
      <c r="Y5324" s="426"/>
      <c r="Z5324" s="427"/>
    </row>
    <row r="5325" spans="24:26" x14ac:dyDescent="0.25">
      <c r="X5325" s="426"/>
      <c r="Y5325" s="426"/>
      <c r="Z5325" s="427"/>
    </row>
    <row r="5326" spans="24:26" x14ac:dyDescent="0.25">
      <c r="X5326" s="426"/>
      <c r="Y5326" s="426"/>
      <c r="Z5326" s="427"/>
    </row>
    <row r="5327" spans="24:26" x14ac:dyDescent="0.25">
      <c r="X5327" s="426"/>
      <c r="Y5327" s="426"/>
      <c r="Z5327" s="427"/>
    </row>
    <row r="5328" spans="24:26" x14ac:dyDescent="0.25">
      <c r="X5328" s="426"/>
      <c r="Y5328" s="426"/>
      <c r="Z5328" s="427"/>
    </row>
    <row r="5329" spans="24:26" x14ac:dyDescent="0.25">
      <c r="X5329" s="426"/>
      <c r="Y5329" s="426"/>
      <c r="Z5329" s="427"/>
    </row>
    <row r="5330" spans="24:26" x14ac:dyDescent="0.25">
      <c r="X5330" s="426"/>
      <c r="Y5330" s="426"/>
      <c r="Z5330" s="427"/>
    </row>
    <row r="5331" spans="24:26" x14ac:dyDescent="0.25">
      <c r="X5331" s="426"/>
      <c r="Y5331" s="426"/>
      <c r="Z5331" s="427"/>
    </row>
    <row r="5332" spans="24:26" x14ac:dyDescent="0.25">
      <c r="X5332" s="426"/>
      <c r="Y5332" s="426"/>
      <c r="Z5332" s="427"/>
    </row>
    <row r="5333" spans="24:26" x14ac:dyDescent="0.25">
      <c r="X5333" s="426"/>
      <c r="Y5333" s="426"/>
      <c r="Z5333" s="427"/>
    </row>
    <row r="5334" spans="24:26" x14ac:dyDescent="0.25">
      <c r="X5334" s="426"/>
      <c r="Y5334" s="426"/>
      <c r="Z5334" s="427"/>
    </row>
    <row r="5335" spans="24:26" x14ac:dyDescent="0.25">
      <c r="X5335" s="426"/>
      <c r="Y5335" s="426"/>
      <c r="Z5335" s="427"/>
    </row>
    <row r="5336" spans="24:26" x14ac:dyDescent="0.25">
      <c r="X5336" s="426"/>
      <c r="Y5336" s="426"/>
      <c r="Z5336" s="427"/>
    </row>
    <row r="5337" spans="24:26" x14ac:dyDescent="0.25">
      <c r="X5337" s="426"/>
      <c r="Y5337" s="426"/>
      <c r="Z5337" s="427"/>
    </row>
    <row r="5338" spans="24:26" x14ac:dyDescent="0.25">
      <c r="X5338" s="426"/>
      <c r="Y5338" s="426"/>
      <c r="Z5338" s="427"/>
    </row>
    <row r="5339" spans="24:26" x14ac:dyDescent="0.25">
      <c r="X5339" s="426"/>
      <c r="Y5339" s="426"/>
      <c r="Z5339" s="427"/>
    </row>
    <row r="5340" spans="24:26" x14ac:dyDescent="0.25">
      <c r="X5340" s="426"/>
      <c r="Y5340" s="426"/>
      <c r="Z5340" s="427"/>
    </row>
    <row r="5341" spans="24:26" x14ac:dyDescent="0.25">
      <c r="X5341" s="426"/>
      <c r="Y5341" s="426"/>
      <c r="Z5341" s="427"/>
    </row>
    <row r="5342" spans="24:26" x14ac:dyDescent="0.25">
      <c r="X5342" s="426"/>
      <c r="Y5342" s="426"/>
      <c r="Z5342" s="427"/>
    </row>
    <row r="5343" spans="24:26" x14ac:dyDescent="0.25">
      <c r="X5343" s="426"/>
      <c r="Y5343" s="426"/>
      <c r="Z5343" s="427"/>
    </row>
    <row r="5344" spans="24:26" x14ac:dyDescent="0.25">
      <c r="X5344" s="426"/>
      <c r="Y5344" s="426"/>
      <c r="Z5344" s="427"/>
    </row>
    <row r="5345" spans="24:26" x14ac:dyDescent="0.25">
      <c r="X5345" s="426"/>
      <c r="Y5345" s="426"/>
      <c r="Z5345" s="427"/>
    </row>
    <row r="5346" spans="24:26" x14ac:dyDescent="0.25">
      <c r="X5346" s="426"/>
      <c r="Y5346" s="426"/>
      <c r="Z5346" s="427"/>
    </row>
    <row r="5347" spans="24:26" x14ac:dyDescent="0.25">
      <c r="X5347" s="426"/>
      <c r="Y5347" s="426"/>
      <c r="Z5347" s="427"/>
    </row>
    <row r="5348" spans="24:26" x14ac:dyDescent="0.25">
      <c r="X5348" s="426"/>
      <c r="Y5348" s="426"/>
      <c r="Z5348" s="427"/>
    </row>
    <row r="5349" spans="24:26" x14ac:dyDescent="0.25">
      <c r="X5349" s="426"/>
      <c r="Y5349" s="426"/>
      <c r="Z5349" s="427"/>
    </row>
    <row r="5350" spans="24:26" x14ac:dyDescent="0.25">
      <c r="X5350" s="426"/>
      <c r="Y5350" s="426"/>
      <c r="Z5350" s="427"/>
    </row>
    <row r="5351" spans="24:26" x14ac:dyDescent="0.25">
      <c r="X5351" s="426"/>
      <c r="Y5351" s="426"/>
      <c r="Z5351" s="427"/>
    </row>
    <row r="5352" spans="24:26" x14ac:dyDescent="0.25">
      <c r="X5352" s="426"/>
      <c r="Y5352" s="426"/>
      <c r="Z5352" s="427"/>
    </row>
    <row r="5353" spans="24:26" x14ac:dyDescent="0.25">
      <c r="X5353" s="426"/>
      <c r="Y5353" s="426"/>
      <c r="Z5353" s="427"/>
    </row>
    <row r="5354" spans="24:26" x14ac:dyDescent="0.25">
      <c r="X5354" s="426"/>
      <c r="Y5354" s="426"/>
      <c r="Z5354" s="427"/>
    </row>
    <row r="5355" spans="24:26" x14ac:dyDescent="0.25">
      <c r="X5355" s="426"/>
      <c r="Y5355" s="426"/>
      <c r="Z5355" s="427"/>
    </row>
    <row r="5356" spans="24:26" x14ac:dyDescent="0.25">
      <c r="X5356" s="426"/>
      <c r="Y5356" s="426"/>
      <c r="Z5356" s="427"/>
    </row>
    <row r="5357" spans="24:26" x14ac:dyDescent="0.25">
      <c r="X5357" s="426"/>
      <c r="Y5357" s="426"/>
      <c r="Z5357" s="427"/>
    </row>
    <row r="5358" spans="24:26" x14ac:dyDescent="0.25">
      <c r="X5358" s="426"/>
      <c r="Y5358" s="426"/>
      <c r="Z5358" s="427"/>
    </row>
    <row r="5359" spans="24:26" x14ac:dyDescent="0.25">
      <c r="X5359" s="426"/>
      <c r="Y5359" s="426"/>
      <c r="Z5359" s="427"/>
    </row>
    <row r="5360" spans="24:26" x14ac:dyDescent="0.25">
      <c r="X5360" s="426"/>
      <c r="Y5360" s="426"/>
      <c r="Z5360" s="427"/>
    </row>
    <row r="5361" spans="24:26" x14ac:dyDescent="0.25">
      <c r="X5361" s="426"/>
      <c r="Y5361" s="426"/>
      <c r="Z5361" s="427"/>
    </row>
    <row r="5362" spans="24:26" x14ac:dyDescent="0.25">
      <c r="X5362" s="426"/>
      <c r="Y5362" s="426"/>
      <c r="Z5362" s="427"/>
    </row>
    <row r="5363" spans="24:26" x14ac:dyDescent="0.25">
      <c r="X5363" s="426"/>
      <c r="Y5363" s="426"/>
      <c r="Z5363" s="427"/>
    </row>
    <row r="5364" spans="24:26" x14ac:dyDescent="0.25">
      <c r="X5364" s="426"/>
      <c r="Y5364" s="426"/>
      <c r="Z5364" s="427"/>
    </row>
    <row r="5365" spans="24:26" x14ac:dyDescent="0.25">
      <c r="X5365" s="426"/>
      <c r="Y5365" s="426"/>
      <c r="Z5365" s="427"/>
    </row>
    <row r="5366" spans="24:26" x14ac:dyDescent="0.25">
      <c r="X5366" s="426"/>
      <c r="Y5366" s="426"/>
      <c r="Z5366" s="427"/>
    </row>
    <row r="5367" spans="24:26" x14ac:dyDescent="0.25">
      <c r="X5367" s="426"/>
      <c r="Y5367" s="426"/>
      <c r="Z5367" s="427"/>
    </row>
    <row r="5368" spans="24:26" x14ac:dyDescent="0.25">
      <c r="X5368" s="426"/>
      <c r="Y5368" s="426"/>
      <c r="Z5368" s="427"/>
    </row>
    <row r="5369" spans="24:26" x14ac:dyDescent="0.25">
      <c r="X5369" s="426"/>
      <c r="Y5369" s="426"/>
      <c r="Z5369" s="427"/>
    </row>
    <row r="5370" spans="24:26" x14ac:dyDescent="0.25">
      <c r="X5370" s="426"/>
      <c r="Y5370" s="426"/>
      <c r="Z5370" s="427"/>
    </row>
    <row r="5371" spans="24:26" x14ac:dyDescent="0.25">
      <c r="X5371" s="426"/>
      <c r="Y5371" s="426"/>
      <c r="Z5371" s="427"/>
    </row>
    <row r="5372" spans="24:26" x14ac:dyDescent="0.25">
      <c r="X5372" s="426"/>
      <c r="Y5372" s="426"/>
      <c r="Z5372" s="427"/>
    </row>
    <row r="5373" spans="24:26" x14ac:dyDescent="0.25">
      <c r="X5373" s="426"/>
      <c r="Y5373" s="426"/>
      <c r="Z5373" s="427"/>
    </row>
    <row r="5374" spans="24:26" x14ac:dyDescent="0.25">
      <c r="X5374" s="426"/>
      <c r="Y5374" s="426"/>
      <c r="Z5374" s="427"/>
    </row>
    <row r="5375" spans="24:26" x14ac:dyDescent="0.25">
      <c r="X5375" s="426"/>
      <c r="Y5375" s="426"/>
      <c r="Z5375" s="427"/>
    </row>
    <row r="5376" spans="24:26" x14ac:dyDescent="0.25">
      <c r="X5376" s="426"/>
      <c r="Y5376" s="426"/>
      <c r="Z5376" s="427"/>
    </row>
    <row r="5377" spans="24:26" x14ac:dyDescent="0.25">
      <c r="X5377" s="426"/>
      <c r="Y5377" s="426"/>
      <c r="Z5377" s="427"/>
    </row>
    <row r="5378" spans="24:26" x14ac:dyDescent="0.25">
      <c r="X5378" s="426"/>
      <c r="Y5378" s="426"/>
      <c r="Z5378" s="427"/>
    </row>
    <row r="5379" spans="24:26" x14ac:dyDescent="0.25">
      <c r="X5379" s="426"/>
      <c r="Y5379" s="426"/>
      <c r="Z5379" s="427"/>
    </row>
    <row r="5380" spans="24:26" x14ac:dyDescent="0.25">
      <c r="X5380" s="426"/>
      <c r="Y5380" s="426"/>
      <c r="Z5380" s="427"/>
    </row>
    <row r="5381" spans="24:26" x14ac:dyDescent="0.25">
      <c r="X5381" s="426"/>
      <c r="Y5381" s="426"/>
      <c r="Z5381" s="427"/>
    </row>
    <row r="5382" spans="24:26" x14ac:dyDescent="0.25">
      <c r="X5382" s="426"/>
      <c r="Y5382" s="426"/>
      <c r="Z5382" s="427"/>
    </row>
    <row r="5383" spans="24:26" x14ac:dyDescent="0.25">
      <c r="X5383" s="426"/>
      <c r="Y5383" s="426"/>
      <c r="Z5383" s="427"/>
    </row>
    <row r="5384" spans="24:26" x14ac:dyDescent="0.25">
      <c r="X5384" s="426"/>
      <c r="Y5384" s="426"/>
      <c r="Z5384" s="427"/>
    </row>
    <row r="5385" spans="24:26" x14ac:dyDescent="0.25">
      <c r="X5385" s="426"/>
      <c r="Y5385" s="426"/>
      <c r="Z5385" s="427"/>
    </row>
    <row r="5386" spans="24:26" x14ac:dyDescent="0.25">
      <c r="X5386" s="426"/>
      <c r="Y5386" s="426"/>
      <c r="Z5386" s="427"/>
    </row>
    <row r="5387" spans="24:26" x14ac:dyDescent="0.25">
      <c r="X5387" s="426"/>
      <c r="Y5387" s="426"/>
      <c r="Z5387" s="427"/>
    </row>
    <row r="5388" spans="24:26" x14ac:dyDescent="0.25">
      <c r="X5388" s="426"/>
      <c r="Y5388" s="426"/>
      <c r="Z5388" s="427"/>
    </row>
    <row r="5389" spans="24:26" x14ac:dyDescent="0.25">
      <c r="X5389" s="426"/>
      <c r="Y5389" s="426"/>
      <c r="Z5389" s="427"/>
    </row>
    <row r="5390" spans="24:26" x14ac:dyDescent="0.25">
      <c r="X5390" s="426"/>
      <c r="Y5390" s="426"/>
      <c r="Z5390" s="427"/>
    </row>
    <row r="5391" spans="24:26" x14ac:dyDescent="0.25">
      <c r="X5391" s="426"/>
      <c r="Y5391" s="426"/>
      <c r="Z5391" s="427"/>
    </row>
    <row r="5392" spans="24:26" x14ac:dyDescent="0.25">
      <c r="X5392" s="426"/>
      <c r="Y5392" s="426"/>
      <c r="Z5392" s="427"/>
    </row>
    <row r="5393" spans="24:26" x14ac:dyDescent="0.25">
      <c r="X5393" s="426"/>
      <c r="Y5393" s="426"/>
      <c r="Z5393" s="427"/>
    </row>
    <row r="5394" spans="24:26" x14ac:dyDescent="0.25">
      <c r="X5394" s="426"/>
      <c r="Y5394" s="426"/>
      <c r="Z5394" s="427"/>
    </row>
    <row r="5395" spans="24:26" x14ac:dyDescent="0.25">
      <c r="X5395" s="426"/>
      <c r="Y5395" s="426"/>
      <c r="Z5395" s="427"/>
    </row>
    <row r="5396" spans="24:26" x14ac:dyDescent="0.25">
      <c r="X5396" s="426"/>
      <c r="Y5396" s="426"/>
      <c r="Z5396" s="427"/>
    </row>
    <row r="5397" spans="24:26" x14ac:dyDescent="0.25">
      <c r="X5397" s="426"/>
      <c r="Y5397" s="426"/>
      <c r="Z5397" s="427"/>
    </row>
    <row r="5398" spans="24:26" x14ac:dyDescent="0.25">
      <c r="X5398" s="426"/>
      <c r="Y5398" s="426"/>
      <c r="Z5398" s="427"/>
    </row>
    <row r="5399" spans="24:26" x14ac:dyDescent="0.25">
      <c r="X5399" s="426"/>
      <c r="Y5399" s="426"/>
      <c r="Z5399" s="427"/>
    </row>
    <row r="5400" spans="24:26" x14ac:dyDescent="0.25">
      <c r="X5400" s="426"/>
      <c r="Y5400" s="426"/>
      <c r="Z5400" s="427"/>
    </row>
    <row r="5401" spans="24:26" x14ac:dyDescent="0.25">
      <c r="X5401" s="426"/>
      <c r="Y5401" s="426"/>
      <c r="Z5401" s="427"/>
    </row>
    <row r="5402" spans="24:26" x14ac:dyDescent="0.25">
      <c r="X5402" s="426"/>
      <c r="Y5402" s="426"/>
      <c r="Z5402" s="427"/>
    </row>
    <row r="5403" spans="24:26" x14ac:dyDescent="0.25">
      <c r="X5403" s="426"/>
      <c r="Y5403" s="426"/>
      <c r="Z5403" s="427"/>
    </row>
    <row r="5404" spans="24:26" x14ac:dyDescent="0.25">
      <c r="X5404" s="426"/>
      <c r="Y5404" s="426"/>
      <c r="Z5404" s="427"/>
    </row>
    <row r="5405" spans="24:26" x14ac:dyDescent="0.25">
      <c r="X5405" s="426"/>
      <c r="Y5405" s="426"/>
      <c r="Z5405" s="427"/>
    </row>
    <row r="5406" spans="24:26" x14ac:dyDescent="0.25">
      <c r="X5406" s="426"/>
      <c r="Y5406" s="426"/>
      <c r="Z5406" s="427"/>
    </row>
    <row r="5407" spans="24:26" x14ac:dyDescent="0.25">
      <c r="X5407" s="426"/>
      <c r="Y5407" s="426"/>
      <c r="Z5407" s="427"/>
    </row>
    <row r="5408" spans="24:26" x14ac:dyDescent="0.25">
      <c r="X5408" s="426"/>
      <c r="Y5408" s="426"/>
      <c r="Z5408" s="427"/>
    </row>
    <row r="5409" spans="24:26" x14ac:dyDescent="0.25">
      <c r="X5409" s="426"/>
      <c r="Y5409" s="426"/>
      <c r="Z5409" s="427"/>
    </row>
    <row r="5410" spans="24:26" x14ac:dyDescent="0.25">
      <c r="X5410" s="426"/>
      <c r="Y5410" s="426"/>
      <c r="Z5410" s="427"/>
    </row>
    <row r="5411" spans="24:26" x14ac:dyDescent="0.25">
      <c r="X5411" s="426"/>
      <c r="Y5411" s="426"/>
      <c r="Z5411" s="427"/>
    </row>
    <row r="5412" spans="24:26" x14ac:dyDescent="0.25">
      <c r="X5412" s="426"/>
      <c r="Y5412" s="426"/>
      <c r="Z5412" s="427"/>
    </row>
    <row r="5413" spans="24:26" x14ac:dyDescent="0.25">
      <c r="X5413" s="426"/>
      <c r="Y5413" s="426"/>
      <c r="Z5413" s="427"/>
    </row>
    <row r="5414" spans="24:26" x14ac:dyDescent="0.25">
      <c r="X5414" s="426"/>
      <c r="Y5414" s="426"/>
      <c r="Z5414" s="427"/>
    </row>
    <row r="5415" spans="24:26" x14ac:dyDescent="0.25">
      <c r="X5415" s="426"/>
      <c r="Y5415" s="426"/>
      <c r="Z5415" s="427"/>
    </row>
    <row r="5416" spans="24:26" x14ac:dyDescent="0.25">
      <c r="X5416" s="426"/>
      <c r="Y5416" s="426"/>
      <c r="Z5416" s="427"/>
    </row>
    <row r="5417" spans="24:26" x14ac:dyDescent="0.25">
      <c r="X5417" s="426"/>
      <c r="Y5417" s="426"/>
      <c r="Z5417" s="427"/>
    </row>
    <row r="5418" spans="24:26" x14ac:dyDescent="0.25">
      <c r="X5418" s="426"/>
      <c r="Y5418" s="426"/>
      <c r="Z5418" s="427"/>
    </row>
    <row r="5419" spans="24:26" x14ac:dyDescent="0.25">
      <c r="X5419" s="426"/>
      <c r="Y5419" s="426"/>
      <c r="Z5419" s="427"/>
    </row>
    <row r="5420" spans="24:26" x14ac:dyDescent="0.25">
      <c r="X5420" s="426"/>
      <c r="Y5420" s="426"/>
      <c r="Z5420" s="427"/>
    </row>
    <row r="5421" spans="24:26" x14ac:dyDescent="0.25">
      <c r="X5421" s="426"/>
      <c r="Y5421" s="426"/>
      <c r="Z5421" s="427"/>
    </row>
    <row r="5422" spans="24:26" x14ac:dyDescent="0.25">
      <c r="X5422" s="426"/>
      <c r="Y5422" s="426"/>
      <c r="Z5422" s="427"/>
    </row>
    <row r="5423" spans="24:26" x14ac:dyDescent="0.25">
      <c r="X5423" s="426"/>
      <c r="Y5423" s="426"/>
      <c r="Z5423" s="427"/>
    </row>
    <row r="5424" spans="24:26" x14ac:dyDescent="0.25">
      <c r="X5424" s="426"/>
      <c r="Y5424" s="426"/>
      <c r="Z5424" s="427"/>
    </row>
    <row r="5425" spans="24:26" x14ac:dyDescent="0.25">
      <c r="X5425" s="426"/>
      <c r="Y5425" s="426"/>
      <c r="Z5425" s="427"/>
    </row>
    <row r="5426" spans="24:26" x14ac:dyDescent="0.25">
      <c r="X5426" s="426"/>
      <c r="Y5426" s="426"/>
      <c r="Z5426" s="427"/>
    </row>
    <row r="5427" spans="24:26" x14ac:dyDescent="0.25">
      <c r="X5427" s="426"/>
      <c r="Y5427" s="426"/>
      <c r="Z5427" s="427"/>
    </row>
    <row r="5428" spans="24:26" x14ac:dyDescent="0.25">
      <c r="X5428" s="426"/>
      <c r="Y5428" s="426"/>
      <c r="Z5428" s="427"/>
    </row>
    <row r="5429" spans="24:26" x14ac:dyDescent="0.25">
      <c r="X5429" s="426"/>
      <c r="Y5429" s="426"/>
      <c r="Z5429" s="427"/>
    </row>
    <row r="5430" spans="24:26" x14ac:dyDescent="0.25">
      <c r="X5430" s="426"/>
      <c r="Y5430" s="426"/>
      <c r="Z5430" s="427"/>
    </row>
    <row r="5431" spans="24:26" x14ac:dyDescent="0.25">
      <c r="X5431" s="426"/>
      <c r="Y5431" s="426"/>
      <c r="Z5431" s="427"/>
    </row>
    <row r="5432" spans="24:26" x14ac:dyDescent="0.25">
      <c r="X5432" s="426"/>
      <c r="Y5432" s="426"/>
      <c r="Z5432" s="427"/>
    </row>
    <row r="5433" spans="24:26" x14ac:dyDescent="0.25">
      <c r="X5433" s="426"/>
      <c r="Y5433" s="426"/>
      <c r="Z5433" s="427"/>
    </row>
    <row r="5434" spans="24:26" x14ac:dyDescent="0.25">
      <c r="X5434" s="426"/>
      <c r="Y5434" s="426"/>
      <c r="Z5434" s="427"/>
    </row>
    <row r="5435" spans="24:26" x14ac:dyDescent="0.25">
      <c r="X5435" s="426"/>
      <c r="Y5435" s="426"/>
      <c r="Z5435" s="427"/>
    </row>
    <row r="5436" spans="24:26" x14ac:dyDescent="0.25">
      <c r="X5436" s="426"/>
      <c r="Y5436" s="426"/>
      <c r="Z5436" s="427"/>
    </row>
    <row r="5437" spans="24:26" x14ac:dyDescent="0.25">
      <c r="X5437" s="426"/>
      <c r="Y5437" s="426"/>
      <c r="Z5437" s="427"/>
    </row>
    <row r="5438" spans="24:26" x14ac:dyDescent="0.25">
      <c r="X5438" s="426"/>
      <c r="Y5438" s="426"/>
      <c r="Z5438" s="427"/>
    </row>
    <row r="5439" spans="24:26" x14ac:dyDescent="0.25">
      <c r="X5439" s="426"/>
      <c r="Y5439" s="426"/>
      <c r="Z5439" s="427"/>
    </row>
    <row r="5440" spans="24:26" x14ac:dyDescent="0.25">
      <c r="X5440" s="426"/>
      <c r="Y5440" s="426"/>
      <c r="Z5440" s="427"/>
    </row>
    <row r="5441" spans="24:26" x14ac:dyDescent="0.25">
      <c r="X5441" s="426"/>
      <c r="Y5441" s="426"/>
      <c r="Z5441" s="427"/>
    </row>
    <row r="5442" spans="24:26" x14ac:dyDescent="0.25">
      <c r="X5442" s="426"/>
      <c r="Y5442" s="426"/>
      <c r="Z5442" s="427"/>
    </row>
    <row r="5443" spans="24:26" x14ac:dyDescent="0.25">
      <c r="X5443" s="426"/>
      <c r="Y5443" s="426"/>
      <c r="Z5443" s="427"/>
    </row>
    <row r="5444" spans="24:26" x14ac:dyDescent="0.25">
      <c r="X5444" s="426"/>
      <c r="Y5444" s="426"/>
      <c r="Z5444" s="427"/>
    </row>
    <row r="5445" spans="24:26" x14ac:dyDescent="0.25">
      <c r="X5445" s="426"/>
      <c r="Y5445" s="426"/>
      <c r="Z5445" s="427"/>
    </row>
    <row r="5446" spans="24:26" x14ac:dyDescent="0.25">
      <c r="X5446" s="426"/>
      <c r="Y5446" s="426"/>
      <c r="Z5446" s="427"/>
    </row>
    <row r="5447" spans="24:26" x14ac:dyDescent="0.25">
      <c r="X5447" s="426"/>
      <c r="Y5447" s="426"/>
      <c r="Z5447" s="427"/>
    </row>
    <row r="5448" spans="24:26" x14ac:dyDescent="0.25">
      <c r="X5448" s="426"/>
      <c r="Y5448" s="426"/>
      <c r="Z5448" s="427"/>
    </row>
    <row r="5449" spans="24:26" x14ac:dyDescent="0.25">
      <c r="X5449" s="426"/>
      <c r="Y5449" s="426"/>
      <c r="Z5449" s="427"/>
    </row>
    <row r="5450" spans="24:26" x14ac:dyDescent="0.25">
      <c r="X5450" s="426"/>
      <c r="Y5450" s="426"/>
      <c r="Z5450" s="427"/>
    </row>
    <row r="5451" spans="24:26" x14ac:dyDescent="0.25">
      <c r="X5451" s="426"/>
      <c r="Y5451" s="426"/>
      <c r="Z5451" s="427"/>
    </row>
    <row r="5452" spans="24:26" x14ac:dyDescent="0.25">
      <c r="X5452" s="426"/>
      <c r="Y5452" s="426"/>
      <c r="Z5452" s="427"/>
    </row>
    <row r="5453" spans="24:26" x14ac:dyDescent="0.25">
      <c r="X5453" s="426"/>
      <c r="Y5453" s="426"/>
      <c r="Z5453" s="427"/>
    </row>
    <row r="5454" spans="24:26" x14ac:dyDescent="0.25">
      <c r="X5454" s="426"/>
      <c r="Y5454" s="426"/>
      <c r="Z5454" s="427"/>
    </row>
    <row r="5455" spans="24:26" x14ac:dyDescent="0.25">
      <c r="X5455" s="426"/>
      <c r="Y5455" s="426"/>
      <c r="Z5455" s="427"/>
    </row>
    <row r="5456" spans="24:26" x14ac:dyDescent="0.25">
      <c r="X5456" s="426"/>
      <c r="Y5456" s="426"/>
      <c r="Z5456" s="427"/>
    </row>
    <row r="5457" spans="24:26" x14ac:dyDescent="0.25">
      <c r="X5457" s="426"/>
      <c r="Y5457" s="426"/>
      <c r="Z5457" s="427"/>
    </row>
    <row r="5458" spans="24:26" x14ac:dyDescent="0.25">
      <c r="X5458" s="426"/>
      <c r="Y5458" s="426"/>
      <c r="Z5458" s="427"/>
    </row>
    <row r="5459" spans="24:26" x14ac:dyDescent="0.25">
      <c r="X5459" s="426"/>
      <c r="Y5459" s="426"/>
      <c r="Z5459" s="427"/>
    </row>
    <row r="5460" spans="24:26" x14ac:dyDescent="0.25">
      <c r="X5460" s="426"/>
      <c r="Y5460" s="426"/>
      <c r="Z5460" s="427"/>
    </row>
    <row r="5461" spans="24:26" x14ac:dyDescent="0.25">
      <c r="X5461" s="426"/>
      <c r="Y5461" s="426"/>
      <c r="Z5461" s="427"/>
    </row>
    <row r="5462" spans="24:26" x14ac:dyDescent="0.25">
      <c r="X5462" s="426"/>
      <c r="Y5462" s="426"/>
      <c r="Z5462" s="427"/>
    </row>
    <row r="5463" spans="24:26" x14ac:dyDescent="0.25">
      <c r="X5463" s="426"/>
      <c r="Y5463" s="426"/>
      <c r="Z5463" s="427"/>
    </row>
    <row r="5464" spans="24:26" x14ac:dyDescent="0.25">
      <c r="X5464" s="426"/>
      <c r="Y5464" s="426"/>
      <c r="Z5464" s="427"/>
    </row>
    <row r="5465" spans="24:26" x14ac:dyDescent="0.25">
      <c r="X5465" s="426"/>
      <c r="Y5465" s="426"/>
      <c r="Z5465" s="427"/>
    </row>
    <row r="5466" spans="24:26" x14ac:dyDescent="0.25">
      <c r="X5466" s="426"/>
      <c r="Y5466" s="426"/>
      <c r="Z5466" s="427"/>
    </row>
    <row r="5467" spans="24:26" x14ac:dyDescent="0.25">
      <c r="X5467" s="426"/>
      <c r="Y5467" s="426"/>
      <c r="Z5467" s="427"/>
    </row>
    <row r="5468" spans="24:26" x14ac:dyDescent="0.25">
      <c r="X5468" s="426"/>
      <c r="Y5468" s="426"/>
      <c r="Z5468" s="427"/>
    </row>
    <row r="5469" spans="24:26" x14ac:dyDescent="0.25">
      <c r="X5469" s="426"/>
      <c r="Y5469" s="426"/>
      <c r="Z5469" s="427"/>
    </row>
    <row r="5470" spans="24:26" x14ac:dyDescent="0.25">
      <c r="X5470" s="426"/>
      <c r="Y5470" s="426"/>
      <c r="Z5470" s="427"/>
    </row>
    <row r="5471" spans="24:26" x14ac:dyDescent="0.25">
      <c r="X5471" s="426"/>
      <c r="Y5471" s="426"/>
      <c r="Z5471" s="427"/>
    </row>
    <row r="5472" spans="24:26" x14ac:dyDescent="0.25">
      <c r="X5472" s="426"/>
      <c r="Y5472" s="426"/>
      <c r="Z5472" s="427"/>
    </row>
    <row r="5473" spans="24:26" x14ac:dyDescent="0.25">
      <c r="X5473" s="426"/>
      <c r="Y5473" s="426"/>
      <c r="Z5473" s="427"/>
    </row>
    <row r="5474" spans="24:26" x14ac:dyDescent="0.25">
      <c r="X5474" s="426"/>
      <c r="Y5474" s="426"/>
      <c r="Z5474" s="427"/>
    </row>
    <row r="5475" spans="24:26" x14ac:dyDescent="0.25">
      <c r="X5475" s="426"/>
      <c r="Y5475" s="426"/>
      <c r="Z5475" s="427"/>
    </row>
    <row r="5476" spans="24:26" x14ac:dyDescent="0.25">
      <c r="X5476" s="426"/>
      <c r="Y5476" s="426"/>
      <c r="Z5476" s="427"/>
    </row>
    <row r="5477" spans="24:26" x14ac:dyDescent="0.25">
      <c r="X5477" s="426"/>
      <c r="Y5477" s="426"/>
      <c r="Z5477" s="427"/>
    </row>
    <row r="5478" spans="24:26" x14ac:dyDescent="0.25">
      <c r="X5478" s="426"/>
      <c r="Y5478" s="426"/>
      <c r="Z5478" s="427"/>
    </row>
    <row r="5479" spans="24:26" x14ac:dyDescent="0.25">
      <c r="X5479" s="426"/>
      <c r="Y5479" s="426"/>
      <c r="Z5479" s="427"/>
    </row>
    <row r="5480" spans="24:26" x14ac:dyDescent="0.25">
      <c r="X5480" s="426"/>
      <c r="Y5480" s="426"/>
      <c r="Z5480" s="427"/>
    </row>
    <row r="5481" spans="24:26" x14ac:dyDescent="0.25">
      <c r="X5481" s="426"/>
      <c r="Y5481" s="426"/>
      <c r="Z5481" s="427"/>
    </row>
    <row r="5482" spans="24:26" x14ac:dyDescent="0.25">
      <c r="X5482" s="426"/>
      <c r="Y5482" s="426"/>
      <c r="Z5482" s="427"/>
    </row>
    <row r="5483" spans="24:26" x14ac:dyDescent="0.25">
      <c r="X5483" s="426"/>
      <c r="Y5483" s="426"/>
      <c r="Z5483" s="427"/>
    </row>
    <row r="5484" spans="24:26" x14ac:dyDescent="0.25">
      <c r="X5484" s="426"/>
      <c r="Y5484" s="426"/>
      <c r="Z5484" s="427"/>
    </row>
    <row r="5485" spans="24:26" x14ac:dyDescent="0.25">
      <c r="X5485" s="426"/>
      <c r="Y5485" s="426"/>
      <c r="Z5485" s="427"/>
    </row>
    <row r="5486" spans="24:26" x14ac:dyDescent="0.25">
      <c r="X5486" s="426"/>
      <c r="Y5486" s="426"/>
      <c r="Z5486" s="427"/>
    </row>
    <row r="5487" spans="24:26" x14ac:dyDescent="0.25">
      <c r="X5487" s="426"/>
      <c r="Y5487" s="426"/>
      <c r="Z5487" s="427"/>
    </row>
    <row r="5488" spans="24:26" x14ac:dyDescent="0.25">
      <c r="X5488" s="426"/>
      <c r="Y5488" s="426"/>
      <c r="Z5488" s="427"/>
    </row>
    <row r="5489" spans="24:26" x14ac:dyDescent="0.25">
      <c r="X5489" s="426"/>
      <c r="Y5489" s="426"/>
      <c r="Z5489" s="427"/>
    </row>
    <row r="5490" spans="24:26" x14ac:dyDescent="0.25">
      <c r="X5490" s="426"/>
      <c r="Y5490" s="426"/>
      <c r="Z5490" s="427"/>
    </row>
    <row r="5491" spans="24:26" x14ac:dyDescent="0.25">
      <c r="X5491" s="426"/>
      <c r="Y5491" s="426"/>
      <c r="Z5491" s="427"/>
    </row>
    <row r="5492" spans="24:26" x14ac:dyDescent="0.25">
      <c r="X5492" s="426"/>
      <c r="Y5492" s="426"/>
      <c r="Z5492" s="427"/>
    </row>
    <row r="5493" spans="24:26" x14ac:dyDescent="0.25">
      <c r="X5493" s="426"/>
      <c r="Y5493" s="426"/>
      <c r="Z5493" s="427"/>
    </row>
    <row r="5494" spans="24:26" x14ac:dyDescent="0.25">
      <c r="X5494" s="426"/>
      <c r="Y5494" s="426"/>
      <c r="Z5494" s="427"/>
    </row>
    <row r="5495" spans="24:26" x14ac:dyDescent="0.25">
      <c r="X5495" s="426"/>
      <c r="Y5495" s="426"/>
      <c r="Z5495" s="427"/>
    </row>
    <row r="5496" spans="24:26" x14ac:dyDescent="0.25">
      <c r="X5496" s="426"/>
      <c r="Y5496" s="426"/>
      <c r="Z5496" s="427"/>
    </row>
    <row r="5497" spans="24:26" x14ac:dyDescent="0.25">
      <c r="X5497" s="426"/>
      <c r="Y5497" s="426"/>
      <c r="Z5497" s="427"/>
    </row>
    <row r="5498" spans="24:26" x14ac:dyDescent="0.25">
      <c r="X5498" s="426"/>
      <c r="Y5498" s="426"/>
      <c r="Z5498" s="427"/>
    </row>
    <row r="5499" spans="24:26" x14ac:dyDescent="0.25">
      <c r="X5499" s="426"/>
      <c r="Y5499" s="426"/>
      <c r="Z5499" s="427"/>
    </row>
    <row r="5500" spans="24:26" x14ac:dyDescent="0.25">
      <c r="X5500" s="426"/>
      <c r="Y5500" s="426"/>
      <c r="Z5500" s="427"/>
    </row>
    <row r="5501" spans="24:26" x14ac:dyDescent="0.25">
      <c r="X5501" s="426"/>
      <c r="Y5501" s="426"/>
      <c r="Z5501" s="427"/>
    </row>
    <row r="5502" spans="24:26" x14ac:dyDescent="0.25">
      <c r="X5502" s="426"/>
      <c r="Y5502" s="426"/>
      <c r="Z5502" s="427"/>
    </row>
    <row r="5503" spans="24:26" x14ac:dyDescent="0.25">
      <c r="X5503" s="426"/>
      <c r="Y5503" s="426"/>
      <c r="Z5503" s="427"/>
    </row>
    <row r="5504" spans="24:26" x14ac:dyDescent="0.25">
      <c r="X5504" s="426"/>
      <c r="Y5504" s="426"/>
      <c r="Z5504" s="427"/>
    </row>
    <row r="5505" spans="24:26" x14ac:dyDescent="0.25">
      <c r="X5505" s="426"/>
      <c r="Y5505" s="426"/>
      <c r="Z5505" s="427"/>
    </row>
    <row r="5506" spans="24:26" x14ac:dyDescent="0.25">
      <c r="X5506" s="426"/>
      <c r="Y5506" s="426"/>
      <c r="Z5506" s="427"/>
    </row>
    <row r="5507" spans="24:26" x14ac:dyDescent="0.25">
      <c r="X5507" s="426"/>
      <c r="Y5507" s="426"/>
      <c r="Z5507" s="427"/>
    </row>
    <row r="5508" spans="24:26" x14ac:dyDescent="0.25">
      <c r="X5508" s="426"/>
      <c r="Y5508" s="426"/>
      <c r="Z5508" s="427"/>
    </row>
    <row r="5509" spans="24:26" x14ac:dyDescent="0.25">
      <c r="X5509" s="426"/>
      <c r="Y5509" s="426"/>
      <c r="Z5509" s="427"/>
    </row>
    <row r="5510" spans="24:26" x14ac:dyDescent="0.25">
      <c r="X5510" s="426"/>
      <c r="Y5510" s="426"/>
      <c r="Z5510" s="427"/>
    </row>
    <row r="5511" spans="24:26" x14ac:dyDescent="0.25">
      <c r="X5511" s="426"/>
      <c r="Y5511" s="426"/>
      <c r="Z5511" s="427"/>
    </row>
    <row r="5512" spans="24:26" x14ac:dyDescent="0.25">
      <c r="X5512" s="426"/>
      <c r="Y5512" s="426"/>
      <c r="Z5512" s="427"/>
    </row>
    <row r="5513" spans="24:26" x14ac:dyDescent="0.25">
      <c r="X5513" s="426"/>
      <c r="Y5513" s="426"/>
      <c r="Z5513" s="427"/>
    </row>
    <row r="5514" spans="24:26" x14ac:dyDescent="0.25">
      <c r="X5514" s="426"/>
      <c r="Y5514" s="426"/>
      <c r="Z5514" s="427"/>
    </row>
    <row r="5515" spans="24:26" x14ac:dyDescent="0.25">
      <c r="X5515" s="426"/>
      <c r="Y5515" s="426"/>
      <c r="Z5515" s="427"/>
    </row>
    <row r="5516" spans="24:26" x14ac:dyDescent="0.25">
      <c r="X5516" s="426"/>
      <c r="Y5516" s="426"/>
      <c r="Z5516" s="427"/>
    </row>
    <row r="5517" spans="24:26" x14ac:dyDescent="0.25">
      <c r="X5517" s="426"/>
      <c r="Y5517" s="426"/>
      <c r="Z5517" s="427"/>
    </row>
    <row r="5518" spans="24:26" x14ac:dyDescent="0.25">
      <c r="X5518" s="426"/>
      <c r="Y5518" s="426"/>
      <c r="Z5518" s="427"/>
    </row>
    <row r="5519" spans="24:26" x14ac:dyDescent="0.25">
      <c r="X5519" s="426"/>
      <c r="Y5519" s="426"/>
      <c r="Z5519" s="427"/>
    </row>
    <row r="5520" spans="24:26" x14ac:dyDescent="0.25">
      <c r="X5520" s="426"/>
      <c r="Y5520" s="426"/>
      <c r="Z5520" s="427"/>
    </row>
    <row r="5521" spans="24:26" x14ac:dyDescent="0.25">
      <c r="X5521" s="426"/>
      <c r="Y5521" s="426"/>
      <c r="Z5521" s="427"/>
    </row>
    <row r="5522" spans="24:26" x14ac:dyDescent="0.25">
      <c r="X5522" s="426"/>
      <c r="Y5522" s="426"/>
      <c r="Z5522" s="427"/>
    </row>
    <row r="5523" spans="24:26" x14ac:dyDescent="0.25">
      <c r="X5523" s="426"/>
      <c r="Y5523" s="426"/>
      <c r="Z5523" s="427"/>
    </row>
    <row r="5524" spans="24:26" x14ac:dyDescent="0.25">
      <c r="X5524" s="426"/>
      <c r="Y5524" s="426"/>
      <c r="Z5524" s="427"/>
    </row>
    <row r="5525" spans="24:26" x14ac:dyDescent="0.25">
      <c r="X5525" s="426"/>
      <c r="Y5525" s="426"/>
      <c r="Z5525" s="427"/>
    </row>
    <row r="5526" spans="24:26" x14ac:dyDescent="0.25">
      <c r="X5526" s="426"/>
      <c r="Y5526" s="426"/>
      <c r="Z5526" s="427"/>
    </row>
    <row r="5527" spans="24:26" x14ac:dyDescent="0.25">
      <c r="X5527" s="426"/>
      <c r="Y5527" s="426"/>
      <c r="Z5527" s="427"/>
    </row>
    <row r="5528" spans="24:26" x14ac:dyDescent="0.25">
      <c r="X5528" s="426"/>
      <c r="Y5528" s="426"/>
      <c r="Z5528" s="427"/>
    </row>
    <row r="5529" spans="24:26" x14ac:dyDescent="0.25">
      <c r="X5529" s="426"/>
      <c r="Y5529" s="426"/>
      <c r="Z5529" s="427"/>
    </row>
    <row r="5530" spans="24:26" x14ac:dyDescent="0.25">
      <c r="X5530" s="426"/>
      <c r="Y5530" s="426"/>
      <c r="Z5530" s="427"/>
    </row>
    <row r="5531" spans="24:26" x14ac:dyDescent="0.25">
      <c r="X5531" s="426"/>
      <c r="Y5531" s="426"/>
      <c r="Z5531" s="427"/>
    </row>
    <row r="5532" spans="24:26" x14ac:dyDescent="0.25">
      <c r="X5532" s="426"/>
      <c r="Y5532" s="426"/>
      <c r="Z5532" s="427"/>
    </row>
    <row r="5533" spans="24:26" x14ac:dyDescent="0.25">
      <c r="X5533" s="426"/>
      <c r="Y5533" s="426"/>
      <c r="Z5533" s="427"/>
    </row>
    <row r="5534" spans="24:26" x14ac:dyDescent="0.25">
      <c r="X5534" s="426"/>
      <c r="Y5534" s="426"/>
      <c r="Z5534" s="427"/>
    </row>
    <row r="5535" spans="24:26" x14ac:dyDescent="0.25">
      <c r="X5535" s="426"/>
      <c r="Y5535" s="426"/>
      <c r="Z5535" s="427"/>
    </row>
    <row r="5536" spans="24:26" x14ac:dyDescent="0.25">
      <c r="X5536" s="426"/>
      <c r="Y5536" s="426"/>
      <c r="Z5536" s="427"/>
    </row>
    <row r="5537" spans="24:26" x14ac:dyDescent="0.25">
      <c r="X5537" s="426"/>
      <c r="Y5537" s="426"/>
      <c r="Z5537" s="427"/>
    </row>
    <row r="5538" spans="24:26" x14ac:dyDescent="0.25">
      <c r="X5538" s="426"/>
      <c r="Y5538" s="426"/>
      <c r="Z5538" s="427"/>
    </row>
    <row r="5539" spans="24:26" x14ac:dyDescent="0.25">
      <c r="X5539" s="426"/>
      <c r="Y5539" s="426"/>
      <c r="Z5539" s="427"/>
    </row>
    <row r="5540" spans="24:26" x14ac:dyDescent="0.25">
      <c r="X5540" s="426"/>
      <c r="Y5540" s="426"/>
      <c r="Z5540" s="427"/>
    </row>
    <row r="5541" spans="24:26" x14ac:dyDescent="0.25">
      <c r="X5541" s="426"/>
      <c r="Y5541" s="426"/>
      <c r="Z5541" s="427"/>
    </row>
    <row r="5542" spans="24:26" x14ac:dyDescent="0.25">
      <c r="X5542" s="426"/>
      <c r="Y5542" s="426"/>
      <c r="Z5542" s="427"/>
    </row>
    <row r="5543" spans="24:26" x14ac:dyDescent="0.25">
      <c r="X5543" s="426"/>
      <c r="Y5543" s="426"/>
      <c r="Z5543" s="427"/>
    </row>
    <row r="5544" spans="24:26" x14ac:dyDescent="0.25">
      <c r="X5544" s="426"/>
      <c r="Y5544" s="426"/>
      <c r="Z5544" s="427"/>
    </row>
    <row r="5545" spans="24:26" x14ac:dyDescent="0.25">
      <c r="X5545" s="426"/>
      <c r="Y5545" s="426"/>
      <c r="Z5545" s="427"/>
    </row>
    <row r="5546" spans="24:26" x14ac:dyDescent="0.25">
      <c r="X5546" s="426"/>
      <c r="Y5546" s="426"/>
      <c r="Z5546" s="427"/>
    </row>
    <row r="5547" spans="24:26" x14ac:dyDescent="0.25">
      <c r="X5547" s="426"/>
      <c r="Y5547" s="426"/>
      <c r="Z5547" s="427"/>
    </row>
    <row r="5548" spans="24:26" x14ac:dyDescent="0.25">
      <c r="X5548" s="426"/>
      <c r="Y5548" s="426"/>
      <c r="Z5548" s="427"/>
    </row>
    <row r="5549" spans="24:26" x14ac:dyDescent="0.25">
      <c r="X5549" s="426"/>
      <c r="Y5549" s="426"/>
      <c r="Z5549" s="427"/>
    </row>
    <row r="5550" spans="24:26" x14ac:dyDescent="0.25">
      <c r="X5550" s="426"/>
      <c r="Y5550" s="426"/>
      <c r="Z5550" s="427"/>
    </row>
    <row r="5551" spans="24:26" x14ac:dyDescent="0.25">
      <c r="X5551" s="426"/>
      <c r="Y5551" s="426"/>
      <c r="Z5551" s="427"/>
    </row>
    <row r="5552" spans="24:26" x14ac:dyDescent="0.25">
      <c r="X5552" s="426"/>
      <c r="Y5552" s="426"/>
      <c r="Z5552" s="427"/>
    </row>
    <row r="5553" spans="24:26" x14ac:dyDescent="0.25">
      <c r="X5553" s="426"/>
      <c r="Y5553" s="426"/>
      <c r="Z5553" s="427"/>
    </row>
    <row r="5554" spans="24:26" x14ac:dyDescent="0.25">
      <c r="X5554" s="426"/>
      <c r="Y5554" s="426"/>
      <c r="Z5554" s="427"/>
    </row>
    <row r="5555" spans="24:26" x14ac:dyDescent="0.25">
      <c r="X5555" s="426"/>
      <c r="Y5555" s="426"/>
      <c r="Z5555" s="427"/>
    </row>
    <row r="5556" spans="24:26" x14ac:dyDescent="0.25">
      <c r="X5556" s="426"/>
      <c r="Y5556" s="426"/>
      <c r="Z5556" s="427"/>
    </row>
    <row r="5557" spans="24:26" x14ac:dyDescent="0.25">
      <c r="X5557" s="426"/>
      <c r="Y5557" s="426"/>
      <c r="Z5557" s="427"/>
    </row>
    <row r="5558" spans="24:26" x14ac:dyDescent="0.25">
      <c r="X5558" s="426"/>
      <c r="Y5558" s="426"/>
      <c r="Z5558" s="427"/>
    </row>
    <row r="5559" spans="24:26" x14ac:dyDescent="0.25">
      <c r="X5559" s="426"/>
      <c r="Y5559" s="426"/>
      <c r="Z5559" s="427"/>
    </row>
    <row r="5560" spans="24:26" x14ac:dyDescent="0.25">
      <c r="X5560" s="426"/>
      <c r="Y5560" s="426"/>
      <c r="Z5560" s="427"/>
    </row>
    <row r="5561" spans="24:26" x14ac:dyDescent="0.25">
      <c r="X5561" s="426"/>
      <c r="Y5561" s="426"/>
      <c r="Z5561" s="427"/>
    </row>
    <row r="5562" spans="24:26" x14ac:dyDescent="0.25">
      <c r="X5562" s="426"/>
      <c r="Y5562" s="426"/>
      <c r="Z5562" s="427"/>
    </row>
    <row r="5563" spans="24:26" x14ac:dyDescent="0.25">
      <c r="X5563" s="426"/>
      <c r="Y5563" s="426"/>
      <c r="Z5563" s="427"/>
    </row>
    <row r="5564" spans="24:26" x14ac:dyDescent="0.25">
      <c r="X5564" s="426"/>
      <c r="Y5564" s="426"/>
      <c r="Z5564" s="427"/>
    </row>
    <row r="5565" spans="24:26" x14ac:dyDescent="0.25">
      <c r="X5565" s="426"/>
      <c r="Y5565" s="426"/>
      <c r="Z5565" s="427"/>
    </row>
    <row r="5566" spans="24:26" x14ac:dyDescent="0.25">
      <c r="X5566" s="426"/>
      <c r="Y5566" s="426"/>
      <c r="Z5566" s="427"/>
    </row>
    <row r="5567" spans="24:26" x14ac:dyDescent="0.25">
      <c r="X5567" s="426"/>
      <c r="Y5567" s="426"/>
      <c r="Z5567" s="427"/>
    </row>
    <row r="5568" spans="24:26" x14ac:dyDescent="0.25">
      <c r="X5568" s="426"/>
      <c r="Y5568" s="426"/>
      <c r="Z5568" s="427"/>
    </row>
    <row r="5569" spans="24:26" x14ac:dyDescent="0.25">
      <c r="X5569" s="426"/>
      <c r="Y5569" s="426"/>
      <c r="Z5569" s="427"/>
    </row>
    <row r="5570" spans="24:26" x14ac:dyDescent="0.25">
      <c r="X5570" s="426"/>
      <c r="Y5570" s="426"/>
      <c r="Z5570" s="427"/>
    </row>
    <row r="5571" spans="24:26" x14ac:dyDescent="0.25">
      <c r="X5571" s="426"/>
      <c r="Y5571" s="426"/>
      <c r="Z5571" s="427"/>
    </row>
    <row r="5572" spans="24:26" x14ac:dyDescent="0.25">
      <c r="X5572" s="426"/>
      <c r="Y5572" s="426"/>
      <c r="Z5572" s="427"/>
    </row>
    <row r="5573" spans="24:26" x14ac:dyDescent="0.25">
      <c r="X5573" s="426"/>
      <c r="Y5573" s="426"/>
      <c r="Z5573" s="427"/>
    </row>
    <row r="5574" spans="24:26" x14ac:dyDescent="0.25">
      <c r="X5574" s="426"/>
      <c r="Y5574" s="426"/>
      <c r="Z5574" s="427"/>
    </row>
    <row r="5575" spans="24:26" x14ac:dyDescent="0.25">
      <c r="X5575" s="426"/>
      <c r="Y5575" s="426"/>
      <c r="Z5575" s="427"/>
    </row>
    <row r="5576" spans="24:26" x14ac:dyDescent="0.25">
      <c r="X5576" s="426"/>
      <c r="Y5576" s="426"/>
      <c r="Z5576" s="427"/>
    </row>
    <row r="5577" spans="24:26" x14ac:dyDescent="0.25">
      <c r="X5577" s="426"/>
      <c r="Y5577" s="426"/>
      <c r="Z5577" s="427"/>
    </row>
    <row r="5578" spans="24:26" x14ac:dyDescent="0.25">
      <c r="X5578" s="426"/>
      <c r="Y5578" s="426"/>
      <c r="Z5578" s="427"/>
    </row>
    <row r="5579" spans="24:26" x14ac:dyDescent="0.25">
      <c r="X5579" s="426"/>
      <c r="Y5579" s="426"/>
      <c r="Z5579" s="427"/>
    </row>
    <row r="5580" spans="24:26" x14ac:dyDescent="0.25">
      <c r="X5580" s="426"/>
      <c r="Y5580" s="426"/>
      <c r="Z5580" s="427"/>
    </row>
    <row r="5581" spans="24:26" x14ac:dyDescent="0.25">
      <c r="X5581" s="426"/>
      <c r="Y5581" s="426"/>
      <c r="Z5581" s="427"/>
    </row>
    <row r="5582" spans="24:26" x14ac:dyDescent="0.25">
      <c r="X5582" s="426"/>
      <c r="Y5582" s="426"/>
      <c r="Z5582" s="427"/>
    </row>
    <row r="5583" spans="24:26" x14ac:dyDescent="0.25">
      <c r="X5583" s="426"/>
      <c r="Y5583" s="426"/>
      <c r="Z5583" s="427"/>
    </row>
    <row r="5584" spans="24:26" x14ac:dyDescent="0.25">
      <c r="X5584" s="426"/>
      <c r="Y5584" s="426"/>
      <c r="Z5584" s="427"/>
    </row>
    <row r="5585" spans="24:26" x14ac:dyDescent="0.25">
      <c r="X5585" s="426"/>
      <c r="Y5585" s="426"/>
      <c r="Z5585" s="427"/>
    </row>
    <row r="5586" spans="24:26" x14ac:dyDescent="0.25">
      <c r="X5586" s="426"/>
      <c r="Y5586" s="426"/>
      <c r="Z5586" s="427"/>
    </row>
    <row r="5587" spans="24:26" x14ac:dyDescent="0.25">
      <c r="X5587" s="426"/>
      <c r="Y5587" s="426"/>
      <c r="Z5587" s="427"/>
    </row>
    <row r="5588" spans="24:26" x14ac:dyDescent="0.25">
      <c r="X5588" s="426"/>
      <c r="Y5588" s="426"/>
      <c r="Z5588" s="427"/>
    </row>
    <row r="5589" spans="24:26" x14ac:dyDescent="0.25">
      <c r="X5589" s="426"/>
      <c r="Y5589" s="426"/>
      <c r="Z5589" s="427"/>
    </row>
    <row r="5590" spans="24:26" x14ac:dyDescent="0.25">
      <c r="X5590" s="426"/>
      <c r="Y5590" s="426"/>
      <c r="Z5590" s="427"/>
    </row>
    <row r="5591" spans="24:26" x14ac:dyDescent="0.25">
      <c r="X5591" s="426"/>
      <c r="Y5591" s="426"/>
      <c r="Z5591" s="427"/>
    </row>
    <row r="5592" spans="24:26" x14ac:dyDescent="0.25">
      <c r="X5592" s="426"/>
      <c r="Y5592" s="426"/>
      <c r="Z5592" s="427"/>
    </row>
    <row r="5593" spans="24:26" x14ac:dyDescent="0.25">
      <c r="X5593" s="426"/>
      <c r="Y5593" s="426"/>
      <c r="Z5593" s="427"/>
    </row>
    <row r="5594" spans="24:26" x14ac:dyDescent="0.25">
      <c r="X5594" s="426"/>
      <c r="Y5594" s="426"/>
      <c r="Z5594" s="427"/>
    </row>
    <row r="5595" spans="24:26" x14ac:dyDescent="0.25">
      <c r="X5595" s="426"/>
      <c r="Y5595" s="426"/>
      <c r="Z5595" s="427"/>
    </row>
    <row r="5596" spans="24:26" x14ac:dyDescent="0.25">
      <c r="X5596" s="426"/>
      <c r="Y5596" s="426"/>
      <c r="Z5596" s="427"/>
    </row>
    <row r="5597" spans="24:26" x14ac:dyDescent="0.25">
      <c r="X5597" s="426"/>
      <c r="Y5597" s="426"/>
      <c r="Z5597" s="427"/>
    </row>
    <row r="5598" spans="24:26" x14ac:dyDescent="0.25">
      <c r="X5598" s="426"/>
      <c r="Y5598" s="426"/>
      <c r="Z5598" s="427"/>
    </row>
    <row r="5599" spans="24:26" x14ac:dyDescent="0.25">
      <c r="X5599" s="426"/>
      <c r="Y5599" s="426"/>
      <c r="Z5599" s="427"/>
    </row>
    <row r="5600" spans="24:26" x14ac:dyDescent="0.25">
      <c r="X5600" s="426"/>
      <c r="Y5600" s="426"/>
      <c r="Z5600" s="427"/>
    </row>
    <row r="5601" spans="24:26" x14ac:dyDescent="0.25">
      <c r="X5601" s="426"/>
      <c r="Y5601" s="426"/>
      <c r="Z5601" s="427"/>
    </row>
    <row r="5602" spans="24:26" x14ac:dyDescent="0.25">
      <c r="X5602" s="426"/>
      <c r="Y5602" s="426"/>
      <c r="Z5602" s="427"/>
    </row>
    <row r="5603" spans="24:26" x14ac:dyDescent="0.25">
      <c r="X5603" s="426"/>
      <c r="Y5603" s="426"/>
      <c r="Z5603" s="427"/>
    </row>
    <row r="5604" spans="24:26" x14ac:dyDescent="0.25">
      <c r="X5604" s="426"/>
      <c r="Y5604" s="426"/>
      <c r="Z5604" s="427"/>
    </row>
    <row r="5605" spans="24:26" x14ac:dyDescent="0.25">
      <c r="X5605" s="426"/>
      <c r="Y5605" s="426"/>
      <c r="Z5605" s="427"/>
    </row>
    <row r="5606" spans="24:26" x14ac:dyDescent="0.25">
      <c r="X5606" s="426"/>
      <c r="Y5606" s="426"/>
      <c r="Z5606" s="427"/>
    </row>
    <row r="5607" spans="24:26" x14ac:dyDescent="0.25">
      <c r="X5607" s="426"/>
      <c r="Y5607" s="426"/>
      <c r="Z5607" s="427"/>
    </row>
    <row r="5608" spans="24:26" x14ac:dyDescent="0.25">
      <c r="X5608" s="426"/>
      <c r="Y5608" s="426"/>
      <c r="Z5608" s="427"/>
    </row>
    <row r="5609" spans="24:26" x14ac:dyDescent="0.25">
      <c r="X5609" s="426"/>
      <c r="Y5609" s="426"/>
      <c r="Z5609" s="427"/>
    </row>
    <row r="5610" spans="24:26" x14ac:dyDescent="0.25">
      <c r="X5610" s="426"/>
      <c r="Y5610" s="426"/>
      <c r="Z5610" s="427"/>
    </row>
    <row r="5611" spans="24:26" x14ac:dyDescent="0.25">
      <c r="X5611" s="426"/>
      <c r="Y5611" s="426"/>
      <c r="Z5611" s="427"/>
    </row>
    <row r="5612" spans="24:26" x14ac:dyDescent="0.25">
      <c r="X5612" s="426"/>
      <c r="Y5612" s="426"/>
      <c r="Z5612" s="427"/>
    </row>
    <row r="5613" spans="24:26" x14ac:dyDescent="0.25">
      <c r="X5613" s="426"/>
      <c r="Y5613" s="426"/>
      <c r="Z5613" s="427"/>
    </row>
    <row r="5614" spans="24:26" x14ac:dyDescent="0.25">
      <c r="X5614" s="426"/>
      <c r="Y5614" s="426"/>
      <c r="Z5614" s="427"/>
    </row>
    <row r="5615" spans="24:26" x14ac:dyDescent="0.25">
      <c r="X5615" s="426"/>
      <c r="Y5615" s="426"/>
      <c r="Z5615" s="427"/>
    </row>
    <row r="5616" spans="24:26" x14ac:dyDescent="0.25">
      <c r="X5616" s="426"/>
      <c r="Y5616" s="426"/>
      <c r="Z5616" s="427"/>
    </row>
    <row r="5617" spans="24:26" x14ac:dyDescent="0.25">
      <c r="X5617" s="426"/>
      <c r="Y5617" s="426"/>
      <c r="Z5617" s="427"/>
    </row>
    <row r="5618" spans="24:26" x14ac:dyDescent="0.25">
      <c r="X5618" s="426"/>
      <c r="Y5618" s="426"/>
      <c r="Z5618" s="427"/>
    </row>
    <row r="5619" spans="24:26" x14ac:dyDescent="0.25">
      <c r="X5619" s="426"/>
      <c r="Y5619" s="426"/>
      <c r="Z5619" s="427"/>
    </row>
    <row r="5620" spans="24:26" x14ac:dyDescent="0.25">
      <c r="X5620" s="426"/>
      <c r="Y5620" s="426"/>
      <c r="Z5620" s="427"/>
    </row>
    <row r="5621" spans="24:26" x14ac:dyDescent="0.25">
      <c r="X5621" s="426"/>
      <c r="Y5621" s="426"/>
      <c r="Z5621" s="427"/>
    </row>
    <row r="5622" spans="24:26" x14ac:dyDescent="0.25">
      <c r="X5622" s="426"/>
      <c r="Y5622" s="426"/>
      <c r="Z5622" s="427"/>
    </row>
    <row r="5623" spans="24:26" x14ac:dyDescent="0.25">
      <c r="X5623" s="426"/>
      <c r="Y5623" s="426"/>
      <c r="Z5623" s="427"/>
    </row>
    <row r="5624" spans="24:26" x14ac:dyDescent="0.25">
      <c r="X5624" s="426"/>
      <c r="Y5624" s="426"/>
      <c r="Z5624" s="427"/>
    </row>
    <row r="5625" spans="24:26" x14ac:dyDescent="0.25">
      <c r="X5625" s="426"/>
      <c r="Y5625" s="426"/>
      <c r="Z5625" s="427"/>
    </row>
    <row r="5626" spans="24:26" x14ac:dyDescent="0.25">
      <c r="X5626" s="426"/>
      <c r="Y5626" s="426"/>
      <c r="Z5626" s="427"/>
    </row>
    <row r="5627" spans="24:26" x14ac:dyDescent="0.25">
      <c r="X5627" s="426"/>
      <c r="Y5627" s="426"/>
      <c r="Z5627" s="427"/>
    </row>
    <row r="5628" spans="24:26" x14ac:dyDescent="0.25">
      <c r="X5628" s="426"/>
      <c r="Y5628" s="426"/>
      <c r="Z5628" s="427"/>
    </row>
    <row r="5629" spans="24:26" x14ac:dyDescent="0.25">
      <c r="X5629" s="426"/>
      <c r="Y5629" s="426"/>
      <c r="Z5629" s="427"/>
    </row>
    <row r="5630" spans="24:26" x14ac:dyDescent="0.25">
      <c r="X5630" s="426"/>
      <c r="Y5630" s="426"/>
      <c r="Z5630" s="427"/>
    </row>
    <row r="5631" spans="24:26" x14ac:dyDescent="0.25">
      <c r="X5631" s="426"/>
      <c r="Y5631" s="426"/>
      <c r="Z5631" s="427"/>
    </row>
    <row r="5632" spans="24:26" x14ac:dyDescent="0.25">
      <c r="X5632" s="426"/>
      <c r="Y5632" s="426"/>
      <c r="Z5632" s="427"/>
    </row>
    <row r="5633" spans="24:26" x14ac:dyDescent="0.25">
      <c r="X5633" s="426"/>
      <c r="Y5633" s="426"/>
      <c r="Z5633" s="427"/>
    </row>
    <row r="5634" spans="24:26" x14ac:dyDescent="0.25">
      <c r="X5634" s="426"/>
      <c r="Y5634" s="426"/>
      <c r="Z5634" s="427"/>
    </row>
    <row r="5635" spans="24:26" x14ac:dyDescent="0.25">
      <c r="X5635" s="426"/>
      <c r="Y5635" s="426"/>
      <c r="Z5635" s="427"/>
    </row>
    <row r="5636" spans="24:26" x14ac:dyDescent="0.25">
      <c r="X5636" s="426"/>
      <c r="Y5636" s="426"/>
      <c r="Z5636" s="427"/>
    </row>
    <row r="5637" spans="24:26" x14ac:dyDescent="0.25">
      <c r="X5637" s="426"/>
      <c r="Y5637" s="426"/>
      <c r="Z5637" s="427"/>
    </row>
    <row r="5638" spans="24:26" x14ac:dyDescent="0.25">
      <c r="X5638" s="426"/>
      <c r="Y5638" s="426"/>
      <c r="Z5638" s="427"/>
    </row>
    <row r="5639" spans="24:26" x14ac:dyDescent="0.25">
      <c r="X5639" s="426"/>
      <c r="Y5639" s="426"/>
      <c r="Z5639" s="427"/>
    </row>
    <row r="5640" spans="24:26" x14ac:dyDescent="0.25">
      <c r="X5640" s="426"/>
      <c r="Y5640" s="426"/>
      <c r="Z5640" s="427"/>
    </row>
    <row r="5641" spans="24:26" x14ac:dyDescent="0.25">
      <c r="X5641" s="426"/>
      <c r="Y5641" s="426"/>
      <c r="Z5641" s="427"/>
    </row>
    <row r="5642" spans="24:26" x14ac:dyDescent="0.25">
      <c r="X5642" s="426"/>
      <c r="Y5642" s="426"/>
      <c r="Z5642" s="427"/>
    </row>
    <row r="5643" spans="24:26" x14ac:dyDescent="0.25">
      <c r="X5643" s="426"/>
      <c r="Y5643" s="426"/>
      <c r="Z5643" s="427"/>
    </row>
    <row r="5644" spans="24:26" x14ac:dyDescent="0.25">
      <c r="X5644" s="426"/>
      <c r="Y5644" s="426"/>
      <c r="Z5644" s="427"/>
    </row>
    <row r="5645" spans="24:26" x14ac:dyDescent="0.25">
      <c r="X5645" s="426"/>
      <c r="Y5645" s="426"/>
      <c r="Z5645" s="427"/>
    </row>
    <row r="5646" spans="24:26" x14ac:dyDescent="0.25">
      <c r="X5646" s="426"/>
      <c r="Y5646" s="426"/>
      <c r="Z5646" s="427"/>
    </row>
    <row r="5647" spans="24:26" x14ac:dyDescent="0.25">
      <c r="X5647" s="426"/>
      <c r="Y5647" s="426"/>
      <c r="Z5647" s="427"/>
    </row>
    <row r="5648" spans="24:26" x14ac:dyDescent="0.25">
      <c r="X5648" s="426"/>
      <c r="Y5648" s="426"/>
      <c r="Z5648" s="427"/>
    </row>
    <row r="5649" spans="24:26" x14ac:dyDescent="0.25">
      <c r="X5649" s="426"/>
      <c r="Y5649" s="426"/>
      <c r="Z5649" s="427"/>
    </row>
    <row r="5650" spans="24:26" x14ac:dyDescent="0.25">
      <c r="X5650" s="426"/>
      <c r="Y5650" s="426"/>
      <c r="Z5650" s="427"/>
    </row>
    <row r="5651" spans="24:26" x14ac:dyDescent="0.25">
      <c r="X5651" s="426"/>
      <c r="Y5651" s="426"/>
      <c r="Z5651" s="427"/>
    </row>
    <row r="5652" spans="24:26" x14ac:dyDescent="0.25">
      <c r="X5652" s="426"/>
      <c r="Y5652" s="426"/>
      <c r="Z5652" s="427"/>
    </row>
    <row r="5653" spans="24:26" x14ac:dyDescent="0.25">
      <c r="X5653" s="426"/>
      <c r="Y5653" s="426"/>
      <c r="Z5653" s="427"/>
    </row>
    <row r="5654" spans="24:26" x14ac:dyDescent="0.25">
      <c r="X5654" s="426"/>
      <c r="Y5654" s="426"/>
      <c r="Z5654" s="427"/>
    </row>
    <row r="5655" spans="24:26" x14ac:dyDescent="0.25">
      <c r="X5655" s="426"/>
      <c r="Y5655" s="426"/>
      <c r="Z5655" s="427"/>
    </row>
    <row r="5656" spans="24:26" x14ac:dyDescent="0.25">
      <c r="X5656" s="426"/>
      <c r="Y5656" s="426"/>
      <c r="Z5656" s="427"/>
    </row>
    <row r="5657" spans="24:26" x14ac:dyDescent="0.25">
      <c r="X5657" s="426"/>
      <c r="Y5657" s="426"/>
      <c r="Z5657" s="427"/>
    </row>
    <row r="5658" spans="24:26" x14ac:dyDescent="0.25">
      <c r="X5658" s="426"/>
      <c r="Y5658" s="426"/>
      <c r="Z5658" s="427"/>
    </row>
    <row r="5659" spans="24:26" x14ac:dyDescent="0.25">
      <c r="X5659" s="426"/>
      <c r="Y5659" s="426"/>
      <c r="Z5659" s="427"/>
    </row>
    <row r="5660" spans="24:26" x14ac:dyDescent="0.25">
      <c r="X5660" s="426"/>
      <c r="Y5660" s="426"/>
      <c r="Z5660" s="427"/>
    </row>
    <row r="5661" spans="24:26" x14ac:dyDescent="0.25">
      <c r="X5661" s="426"/>
      <c r="Y5661" s="426"/>
      <c r="Z5661" s="427"/>
    </row>
    <row r="5662" spans="24:26" x14ac:dyDescent="0.25">
      <c r="X5662" s="426"/>
      <c r="Y5662" s="426"/>
      <c r="Z5662" s="427"/>
    </row>
    <row r="5663" spans="24:26" x14ac:dyDescent="0.25">
      <c r="X5663" s="426"/>
      <c r="Y5663" s="426"/>
      <c r="Z5663" s="427"/>
    </row>
    <row r="5664" spans="24:26" x14ac:dyDescent="0.25">
      <c r="X5664" s="426"/>
      <c r="Y5664" s="426"/>
      <c r="Z5664" s="427"/>
    </row>
    <row r="5665" spans="24:26" x14ac:dyDescent="0.25">
      <c r="X5665" s="426"/>
      <c r="Y5665" s="426"/>
      <c r="Z5665" s="427"/>
    </row>
    <row r="5666" spans="24:26" x14ac:dyDescent="0.25">
      <c r="X5666" s="426"/>
      <c r="Y5666" s="426"/>
      <c r="Z5666" s="427"/>
    </row>
    <row r="5667" spans="24:26" x14ac:dyDescent="0.25">
      <c r="X5667" s="426"/>
      <c r="Y5667" s="426"/>
      <c r="Z5667" s="427"/>
    </row>
    <row r="5668" spans="24:26" x14ac:dyDescent="0.25">
      <c r="X5668" s="426"/>
      <c r="Y5668" s="426"/>
      <c r="Z5668" s="427"/>
    </row>
    <row r="5669" spans="24:26" x14ac:dyDescent="0.25">
      <c r="X5669" s="426"/>
      <c r="Y5669" s="426"/>
      <c r="Z5669" s="427"/>
    </row>
    <row r="5670" spans="24:26" x14ac:dyDescent="0.25">
      <c r="X5670" s="426"/>
      <c r="Y5670" s="426"/>
      <c r="Z5670" s="427"/>
    </row>
    <row r="5671" spans="24:26" x14ac:dyDescent="0.25">
      <c r="X5671" s="426"/>
      <c r="Y5671" s="426"/>
      <c r="Z5671" s="427"/>
    </row>
    <row r="5672" spans="24:26" x14ac:dyDescent="0.25">
      <c r="X5672" s="426"/>
      <c r="Y5672" s="426"/>
      <c r="Z5672" s="427"/>
    </row>
    <row r="5673" spans="24:26" x14ac:dyDescent="0.25">
      <c r="X5673" s="426"/>
      <c r="Y5673" s="426"/>
      <c r="Z5673" s="427"/>
    </row>
    <row r="5674" spans="24:26" x14ac:dyDescent="0.25">
      <c r="X5674" s="426"/>
      <c r="Y5674" s="426"/>
      <c r="Z5674" s="427"/>
    </row>
    <row r="5675" spans="24:26" x14ac:dyDescent="0.25">
      <c r="X5675" s="426"/>
      <c r="Y5675" s="426"/>
      <c r="Z5675" s="427"/>
    </row>
    <row r="5676" spans="24:26" x14ac:dyDescent="0.25">
      <c r="X5676" s="426"/>
      <c r="Y5676" s="426"/>
      <c r="Z5676" s="427"/>
    </row>
    <row r="5677" spans="24:26" x14ac:dyDescent="0.25">
      <c r="X5677" s="426"/>
      <c r="Y5677" s="426"/>
      <c r="Z5677" s="427"/>
    </row>
    <row r="5678" spans="24:26" x14ac:dyDescent="0.25">
      <c r="X5678" s="426"/>
      <c r="Y5678" s="426"/>
      <c r="Z5678" s="427"/>
    </row>
    <row r="5679" spans="24:26" x14ac:dyDescent="0.25">
      <c r="X5679" s="426"/>
      <c r="Y5679" s="426"/>
      <c r="Z5679" s="427"/>
    </row>
    <row r="5680" spans="24:26" x14ac:dyDescent="0.25">
      <c r="X5680" s="426"/>
      <c r="Y5680" s="426"/>
      <c r="Z5680" s="427"/>
    </row>
    <row r="5681" spans="24:26" x14ac:dyDescent="0.25">
      <c r="X5681" s="426"/>
      <c r="Y5681" s="426"/>
      <c r="Z5681" s="427"/>
    </row>
    <row r="5682" spans="24:26" x14ac:dyDescent="0.25">
      <c r="X5682" s="426"/>
      <c r="Y5682" s="426"/>
      <c r="Z5682" s="427"/>
    </row>
    <row r="5683" spans="24:26" x14ac:dyDescent="0.25">
      <c r="X5683" s="426"/>
      <c r="Y5683" s="426"/>
      <c r="Z5683" s="427"/>
    </row>
    <row r="5684" spans="24:26" x14ac:dyDescent="0.25">
      <c r="X5684" s="426"/>
      <c r="Y5684" s="426"/>
      <c r="Z5684" s="427"/>
    </row>
    <row r="5685" spans="24:26" x14ac:dyDescent="0.25">
      <c r="X5685" s="426"/>
      <c r="Y5685" s="426"/>
      <c r="Z5685" s="427"/>
    </row>
    <row r="5686" spans="24:26" x14ac:dyDescent="0.25">
      <c r="X5686" s="426"/>
      <c r="Y5686" s="426"/>
      <c r="Z5686" s="427"/>
    </row>
    <row r="5687" spans="24:26" x14ac:dyDescent="0.25">
      <c r="X5687" s="426"/>
      <c r="Y5687" s="426"/>
      <c r="Z5687" s="427"/>
    </row>
    <row r="5688" spans="24:26" x14ac:dyDescent="0.25">
      <c r="X5688" s="426"/>
      <c r="Y5688" s="426"/>
      <c r="Z5688" s="427"/>
    </row>
    <row r="5689" spans="24:26" x14ac:dyDescent="0.25">
      <c r="X5689" s="426"/>
      <c r="Y5689" s="426"/>
      <c r="Z5689" s="427"/>
    </row>
    <row r="5690" spans="24:26" x14ac:dyDescent="0.25">
      <c r="X5690" s="426"/>
      <c r="Y5690" s="426"/>
      <c r="Z5690" s="427"/>
    </row>
    <row r="5691" spans="24:26" x14ac:dyDescent="0.25">
      <c r="X5691" s="426"/>
      <c r="Y5691" s="426"/>
      <c r="Z5691" s="427"/>
    </row>
    <row r="5692" spans="24:26" x14ac:dyDescent="0.25">
      <c r="X5692" s="426"/>
      <c r="Y5692" s="426"/>
      <c r="Z5692" s="427"/>
    </row>
    <row r="5693" spans="24:26" x14ac:dyDescent="0.25">
      <c r="X5693" s="426"/>
      <c r="Y5693" s="426"/>
      <c r="Z5693" s="427"/>
    </row>
    <row r="5694" spans="24:26" x14ac:dyDescent="0.25">
      <c r="X5694" s="426"/>
      <c r="Y5694" s="426"/>
      <c r="Z5694" s="427"/>
    </row>
    <row r="5695" spans="24:26" x14ac:dyDescent="0.25">
      <c r="X5695" s="426"/>
      <c r="Y5695" s="426"/>
      <c r="Z5695" s="427"/>
    </row>
    <row r="5696" spans="24:26" x14ac:dyDescent="0.25">
      <c r="X5696" s="426"/>
      <c r="Y5696" s="426"/>
      <c r="Z5696" s="427"/>
    </row>
    <row r="5697" spans="24:26" x14ac:dyDescent="0.25">
      <c r="X5697" s="426"/>
      <c r="Y5697" s="426"/>
      <c r="Z5697" s="427"/>
    </row>
    <row r="5698" spans="24:26" x14ac:dyDescent="0.25">
      <c r="X5698" s="426"/>
      <c r="Y5698" s="426"/>
      <c r="Z5698" s="427"/>
    </row>
    <row r="5699" spans="24:26" x14ac:dyDescent="0.25">
      <c r="X5699" s="426"/>
      <c r="Y5699" s="426"/>
      <c r="Z5699" s="427"/>
    </row>
    <row r="5700" spans="24:26" x14ac:dyDescent="0.25">
      <c r="X5700" s="426"/>
      <c r="Y5700" s="426"/>
      <c r="Z5700" s="427"/>
    </row>
    <row r="5701" spans="24:26" x14ac:dyDescent="0.25">
      <c r="X5701" s="426"/>
      <c r="Y5701" s="426"/>
      <c r="Z5701" s="427"/>
    </row>
    <row r="5702" spans="24:26" x14ac:dyDescent="0.25">
      <c r="X5702" s="426"/>
      <c r="Y5702" s="426"/>
      <c r="Z5702" s="427"/>
    </row>
    <row r="5703" spans="24:26" x14ac:dyDescent="0.25">
      <c r="X5703" s="426"/>
      <c r="Y5703" s="426"/>
      <c r="Z5703" s="427"/>
    </row>
    <row r="5704" spans="24:26" x14ac:dyDescent="0.25">
      <c r="X5704" s="426"/>
      <c r="Y5704" s="426"/>
      <c r="Z5704" s="427"/>
    </row>
    <row r="5705" spans="24:26" x14ac:dyDescent="0.25">
      <c r="X5705" s="426"/>
      <c r="Y5705" s="426"/>
      <c r="Z5705" s="427"/>
    </row>
    <row r="5706" spans="24:26" x14ac:dyDescent="0.25">
      <c r="X5706" s="426"/>
      <c r="Y5706" s="426"/>
      <c r="Z5706" s="427"/>
    </row>
    <row r="5707" spans="24:26" x14ac:dyDescent="0.25">
      <c r="X5707" s="426"/>
      <c r="Y5707" s="426"/>
      <c r="Z5707" s="427"/>
    </row>
    <row r="5708" spans="24:26" x14ac:dyDescent="0.25">
      <c r="X5708" s="426"/>
      <c r="Y5708" s="426"/>
      <c r="Z5708" s="427"/>
    </row>
    <row r="5709" spans="24:26" x14ac:dyDescent="0.25">
      <c r="X5709" s="426"/>
      <c r="Y5709" s="426"/>
      <c r="Z5709" s="427"/>
    </row>
    <row r="5710" spans="24:26" x14ac:dyDescent="0.25">
      <c r="X5710" s="426"/>
      <c r="Y5710" s="426"/>
      <c r="Z5710" s="427"/>
    </row>
    <row r="5711" spans="24:26" x14ac:dyDescent="0.25">
      <c r="X5711" s="426"/>
      <c r="Y5711" s="426"/>
      <c r="Z5711" s="427"/>
    </row>
    <row r="5712" spans="24:26" x14ac:dyDescent="0.25">
      <c r="X5712" s="426"/>
      <c r="Y5712" s="426"/>
      <c r="Z5712" s="427"/>
    </row>
    <row r="5713" spans="24:26" x14ac:dyDescent="0.25">
      <c r="X5713" s="426"/>
      <c r="Y5713" s="426"/>
      <c r="Z5713" s="427"/>
    </row>
    <row r="5714" spans="24:26" x14ac:dyDescent="0.25">
      <c r="X5714" s="426"/>
      <c r="Y5714" s="426"/>
      <c r="Z5714" s="427"/>
    </row>
    <row r="5715" spans="24:26" x14ac:dyDescent="0.25">
      <c r="X5715" s="426"/>
      <c r="Y5715" s="426"/>
      <c r="Z5715" s="427"/>
    </row>
    <row r="5716" spans="24:26" x14ac:dyDescent="0.25">
      <c r="X5716" s="426"/>
      <c r="Y5716" s="426"/>
      <c r="Z5716" s="427"/>
    </row>
    <row r="5717" spans="24:26" x14ac:dyDescent="0.25">
      <c r="X5717" s="426"/>
      <c r="Y5717" s="426"/>
      <c r="Z5717" s="427"/>
    </row>
    <row r="5718" spans="24:26" x14ac:dyDescent="0.25">
      <c r="X5718" s="426"/>
      <c r="Y5718" s="426"/>
      <c r="Z5718" s="427"/>
    </row>
    <row r="5719" spans="24:26" x14ac:dyDescent="0.25">
      <c r="X5719" s="426"/>
      <c r="Y5719" s="426"/>
      <c r="Z5719" s="427"/>
    </row>
    <row r="5720" spans="24:26" x14ac:dyDescent="0.25">
      <c r="X5720" s="426"/>
      <c r="Y5720" s="426"/>
      <c r="Z5720" s="427"/>
    </row>
    <row r="5721" spans="24:26" x14ac:dyDescent="0.25">
      <c r="X5721" s="426"/>
      <c r="Y5721" s="426"/>
      <c r="Z5721" s="427"/>
    </row>
    <row r="5722" spans="24:26" x14ac:dyDescent="0.25">
      <c r="X5722" s="426"/>
      <c r="Y5722" s="426"/>
      <c r="Z5722" s="427"/>
    </row>
    <row r="5723" spans="24:26" x14ac:dyDescent="0.25">
      <c r="X5723" s="426"/>
      <c r="Y5723" s="426"/>
      <c r="Z5723" s="427"/>
    </row>
    <row r="5724" spans="24:26" x14ac:dyDescent="0.25">
      <c r="X5724" s="426"/>
      <c r="Y5724" s="426"/>
      <c r="Z5724" s="427"/>
    </row>
    <row r="5725" spans="24:26" x14ac:dyDescent="0.25">
      <c r="X5725" s="426"/>
      <c r="Y5725" s="426"/>
      <c r="Z5725" s="427"/>
    </row>
    <row r="5726" spans="24:26" x14ac:dyDescent="0.25">
      <c r="X5726" s="426"/>
      <c r="Y5726" s="426"/>
      <c r="Z5726" s="427"/>
    </row>
    <row r="5727" spans="24:26" x14ac:dyDescent="0.25">
      <c r="X5727" s="426"/>
      <c r="Y5727" s="426"/>
      <c r="Z5727" s="427"/>
    </row>
    <row r="5728" spans="24:26" x14ac:dyDescent="0.25">
      <c r="X5728" s="426"/>
      <c r="Y5728" s="426"/>
      <c r="Z5728" s="427"/>
    </row>
    <row r="5729" spans="24:26" x14ac:dyDescent="0.25">
      <c r="X5729" s="426"/>
      <c r="Y5729" s="426"/>
      <c r="Z5729" s="427"/>
    </row>
    <row r="5730" spans="24:26" x14ac:dyDescent="0.25">
      <c r="X5730" s="426"/>
      <c r="Y5730" s="426"/>
      <c r="Z5730" s="427"/>
    </row>
    <row r="5731" spans="24:26" x14ac:dyDescent="0.25">
      <c r="X5731" s="426"/>
      <c r="Y5731" s="426"/>
      <c r="Z5731" s="427"/>
    </row>
    <row r="5732" spans="24:26" x14ac:dyDescent="0.25">
      <c r="X5732" s="426"/>
      <c r="Y5732" s="426"/>
      <c r="Z5732" s="427"/>
    </row>
    <row r="5733" spans="24:26" x14ac:dyDescent="0.25">
      <c r="X5733" s="426"/>
      <c r="Y5733" s="426"/>
      <c r="Z5733" s="427"/>
    </row>
    <row r="5734" spans="24:26" x14ac:dyDescent="0.25">
      <c r="X5734" s="426"/>
      <c r="Y5734" s="426"/>
      <c r="Z5734" s="427"/>
    </row>
    <row r="5735" spans="24:26" x14ac:dyDescent="0.25">
      <c r="X5735" s="426"/>
      <c r="Y5735" s="426"/>
      <c r="Z5735" s="427"/>
    </row>
    <row r="5736" spans="24:26" x14ac:dyDescent="0.25">
      <c r="X5736" s="426"/>
      <c r="Y5736" s="426"/>
      <c r="Z5736" s="427"/>
    </row>
    <row r="5737" spans="24:26" x14ac:dyDescent="0.25">
      <c r="X5737" s="426"/>
      <c r="Y5737" s="426"/>
      <c r="Z5737" s="427"/>
    </row>
    <row r="5738" spans="24:26" x14ac:dyDescent="0.25">
      <c r="X5738" s="426"/>
      <c r="Y5738" s="426"/>
      <c r="Z5738" s="427"/>
    </row>
    <row r="5739" spans="24:26" x14ac:dyDescent="0.25">
      <c r="X5739" s="426"/>
      <c r="Y5739" s="426"/>
      <c r="Z5739" s="427"/>
    </row>
    <row r="5740" spans="24:26" x14ac:dyDescent="0.25">
      <c r="X5740" s="426"/>
      <c r="Y5740" s="426"/>
      <c r="Z5740" s="427"/>
    </row>
    <row r="5741" spans="24:26" x14ac:dyDescent="0.25">
      <c r="X5741" s="426"/>
      <c r="Y5741" s="426"/>
      <c r="Z5741" s="427"/>
    </row>
    <row r="5742" spans="24:26" x14ac:dyDescent="0.25">
      <c r="X5742" s="426"/>
      <c r="Y5742" s="426"/>
      <c r="Z5742" s="427"/>
    </row>
    <row r="5743" spans="24:26" x14ac:dyDescent="0.25">
      <c r="X5743" s="426"/>
      <c r="Y5743" s="426"/>
      <c r="Z5743" s="427"/>
    </row>
    <row r="5744" spans="24:26" x14ac:dyDescent="0.25">
      <c r="X5744" s="426"/>
      <c r="Y5744" s="426"/>
      <c r="Z5744" s="427"/>
    </row>
    <row r="5745" spans="24:26" x14ac:dyDescent="0.25">
      <c r="X5745" s="426"/>
      <c r="Y5745" s="426"/>
      <c r="Z5745" s="427"/>
    </row>
    <row r="5746" spans="24:26" x14ac:dyDescent="0.25">
      <c r="X5746" s="426"/>
      <c r="Y5746" s="426"/>
      <c r="Z5746" s="427"/>
    </row>
    <row r="5747" spans="24:26" x14ac:dyDescent="0.25">
      <c r="X5747" s="426"/>
      <c r="Y5747" s="426"/>
      <c r="Z5747" s="427"/>
    </row>
    <row r="5748" spans="24:26" x14ac:dyDescent="0.25">
      <c r="X5748" s="426"/>
      <c r="Y5748" s="426"/>
      <c r="Z5748" s="427"/>
    </row>
    <row r="5749" spans="24:26" x14ac:dyDescent="0.25">
      <c r="X5749" s="426"/>
      <c r="Y5749" s="426"/>
      <c r="Z5749" s="427"/>
    </row>
    <row r="5750" spans="24:26" x14ac:dyDescent="0.25">
      <c r="X5750" s="426"/>
      <c r="Y5750" s="426"/>
      <c r="Z5750" s="427"/>
    </row>
    <row r="5751" spans="24:26" x14ac:dyDescent="0.25">
      <c r="X5751" s="426"/>
      <c r="Y5751" s="426"/>
      <c r="Z5751" s="427"/>
    </row>
    <row r="5752" spans="24:26" x14ac:dyDescent="0.25">
      <c r="X5752" s="426"/>
      <c r="Y5752" s="426"/>
      <c r="Z5752" s="427"/>
    </row>
    <row r="5753" spans="24:26" x14ac:dyDescent="0.25">
      <c r="X5753" s="426"/>
      <c r="Y5753" s="426"/>
      <c r="Z5753" s="427"/>
    </row>
    <row r="5754" spans="24:26" x14ac:dyDescent="0.25">
      <c r="X5754" s="426"/>
      <c r="Y5754" s="426"/>
      <c r="Z5754" s="427"/>
    </row>
    <row r="5755" spans="24:26" x14ac:dyDescent="0.25">
      <c r="X5755" s="426"/>
      <c r="Y5755" s="426"/>
      <c r="Z5755" s="427"/>
    </row>
    <row r="5756" spans="24:26" x14ac:dyDescent="0.25">
      <c r="X5756" s="426"/>
      <c r="Y5756" s="426"/>
      <c r="Z5756" s="427"/>
    </row>
    <row r="5757" spans="24:26" x14ac:dyDescent="0.25">
      <c r="X5757" s="426"/>
      <c r="Y5757" s="426"/>
      <c r="Z5757" s="427"/>
    </row>
    <row r="5758" spans="24:26" x14ac:dyDescent="0.25">
      <c r="X5758" s="426"/>
      <c r="Y5758" s="426"/>
      <c r="Z5758" s="427"/>
    </row>
    <row r="5759" spans="24:26" x14ac:dyDescent="0.25">
      <c r="X5759" s="426"/>
      <c r="Y5759" s="426"/>
      <c r="Z5759" s="427"/>
    </row>
    <row r="5760" spans="24:26" x14ac:dyDescent="0.25">
      <c r="X5760" s="426"/>
      <c r="Y5760" s="426"/>
      <c r="Z5760" s="427"/>
    </row>
    <row r="5761" spans="24:26" x14ac:dyDescent="0.25">
      <c r="X5761" s="426"/>
      <c r="Y5761" s="426"/>
      <c r="Z5761" s="427"/>
    </row>
    <row r="5762" spans="24:26" x14ac:dyDescent="0.25">
      <c r="X5762" s="426"/>
      <c r="Y5762" s="426"/>
      <c r="Z5762" s="427"/>
    </row>
    <row r="5763" spans="24:26" x14ac:dyDescent="0.25">
      <c r="X5763" s="426"/>
      <c r="Y5763" s="426"/>
      <c r="Z5763" s="427"/>
    </row>
    <row r="5764" spans="24:26" x14ac:dyDescent="0.25">
      <c r="X5764" s="426"/>
      <c r="Y5764" s="426"/>
      <c r="Z5764" s="427"/>
    </row>
    <row r="5765" spans="24:26" x14ac:dyDescent="0.25">
      <c r="X5765" s="426"/>
      <c r="Y5765" s="426"/>
      <c r="Z5765" s="427"/>
    </row>
    <row r="5766" spans="24:26" x14ac:dyDescent="0.25">
      <c r="X5766" s="426"/>
      <c r="Y5766" s="426"/>
      <c r="Z5766" s="427"/>
    </row>
    <row r="5767" spans="24:26" x14ac:dyDescent="0.25">
      <c r="X5767" s="426"/>
      <c r="Y5767" s="426"/>
      <c r="Z5767" s="427"/>
    </row>
    <row r="5768" spans="24:26" x14ac:dyDescent="0.25">
      <c r="X5768" s="426"/>
      <c r="Y5768" s="426"/>
      <c r="Z5768" s="427"/>
    </row>
    <row r="5769" spans="24:26" x14ac:dyDescent="0.25">
      <c r="X5769" s="426"/>
      <c r="Y5769" s="426"/>
      <c r="Z5769" s="427"/>
    </row>
    <row r="5770" spans="24:26" x14ac:dyDescent="0.25">
      <c r="X5770" s="426"/>
      <c r="Y5770" s="426"/>
      <c r="Z5770" s="427"/>
    </row>
    <row r="5771" spans="24:26" x14ac:dyDescent="0.25">
      <c r="X5771" s="426"/>
      <c r="Y5771" s="426"/>
      <c r="Z5771" s="427"/>
    </row>
    <row r="5772" spans="24:26" x14ac:dyDescent="0.25">
      <c r="X5772" s="426"/>
      <c r="Y5772" s="426"/>
      <c r="Z5772" s="427"/>
    </row>
    <row r="5773" spans="24:26" x14ac:dyDescent="0.25">
      <c r="X5773" s="426"/>
      <c r="Y5773" s="426"/>
      <c r="Z5773" s="427"/>
    </row>
    <row r="5774" spans="24:26" x14ac:dyDescent="0.25">
      <c r="X5774" s="426"/>
      <c r="Y5774" s="426"/>
      <c r="Z5774" s="427"/>
    </row>
    <row r="5775" spans="24:26" x14ac:dyDescent="0.25">
      <c r="X5775" s="426"/>
      <c r="Y5775" s="426"/>
      <c r="Z5775" s="427"/>
    </row>
    <row r="5776" spans="24:26" x14ac:dyDescent="0.25">
      <c r="X5776" s="426"/>
      <c r="Y5776" s="426"/>
      <c r="Z5776" s="427"/>
    </row>
    <row r="5777" spans="24:26" x14ac:dyDescent="0.25">
      <c r="X5777" s="426"/>
      <c r="Y5777" s="426"/>
      <c r="Z5777" s="427"/>
    </row>
    <row r="5778" spans="24:26" x14ac:dyDescent="0.25">
      <c r="X5778" s="426"/>
      <c r="Y5778" s="426"/>
      <c r="Z5778" s="427"/>
    </row>
    <row r="5779" spans="24:26" x14ac:dyDescent="0.25">
      <c r="X5779" s="426"/>
      <c r="Y5779" s="426"/>
      <c r="Z5779" s="427"/>
    </row>
    <row r="5780" spans="24:26" x14ac:dyDescent="0.25">
      <c r="X5780" s="426"/>
      <c r="Y5780" s="426"/>
      <c r="Z5780" s="427"/>
    </row>
    <row r="5781" spans="24:26" x14ac:dyDescent="0.25">
      <c r="X5781" s="426"/>
      <c r="Y5781" s="426"/>
      <c r="Z5781" s="427"/>
    </row>
    <row r="5782" spans="24:26" x14ac:dyDescent="0.25">
      <c r="X5782" s="426"/>
      <c r="Y5782" s="426"/>
      <c r="Z5782" s="427"/>
    </row>
    <row r="5783" spans="24:26" x14ac:dyDescent="0.25">
      <c r="X5783" s="426"/>
      <c r="Y5783" s="426"/>
      <c r="Z5783" s="427"/>
    </row>
    <row r="5784" spans="24:26" x14ac:dyDescent="0.25">
      <c r="X5784" s="426"/>
      <c r="Y5784" s="426"/>
      <c r="Z5784" s="427"/>
    </row>
    <row r="5785" spans="24:26" x14ac:dyDescent="0.25">
      <c r="X5785" s="426"/>
      <c r="Y5785" s="426"/>
      <c r="Z5785" s="427"/>
    </row>
    <row r="5786" spans="24:26" x14ac:dyDescent="0.25">
      <c r="X5786" s="426"/>
      <c r="Y5786" s="426"/>
      <c r="Z5786" s="427"/>
    </row>
    <row r="5787" spans="24:26" x14ac:dyDescent="0.25">
      <c r="X5787" s="426"/>
      <c r="Y5787" s="426"/>
      <c r="Z5787" s="427"/>
    </row>
    <row r="5788" spans="24:26" x14ac:dyDescent="0.25">
      <c r="X5788" s="426"/>
      <c r="Y5788" s="426"/>
      <c r="Z5788" s="427"/>
    </row>
    <row r="5789" spans="24:26" x14ac:dyDescent="0.25">
      <c r="X5789" s="426"/>
      <c r="Y5789" s="426"/>
      <c r="Z5789" s="427"/>
    </row>
    <row r="5790" spans="24:26" x14ac:dyDescent="0.25">
      <c r="X5790" s="426"/>
      <c r="Y5790" s="426"/>
      <c r="Z5790" s="427"/>
    </row>
    <row r="5791" spans="24:26" x14ac:dyDescent="0.25">
      <c r="X5791" s="426"/>
      <c r="Y5791" s="426"/>
      <c r="Z5791" s="427"/>
    </row>
    <row r="5792" spans="24:26" x14ac:dyDescent="0.25">
      <c r="X5792" s="426"/>
      <c r="Y5792" s="426"/>
      <c r="Z5792" s="427"/>
    </row>
    <row r="5793" spans="24:26" x14ac:dyDescent="0.25">
      <c r="X5793" s="426"/>
      <c r="Y5793" s="426"/>
      <c r="Z5793" s="427"/>
    </row>
    <row r="5794" spans="24:26" x14ac:dyDescent="0.25">
      <c r="X5794" s="426"/>
      <c r="Y5794" s="426"/>
      <c r="Z5794" s="427"/>
    </row>
    <row r="5795" spans="24:26" x14ac:dyDescent="0.25">
      <c r="X5795" s="426"/>
      <c r="Y5795" s="426"/>
      <c r="Z5795" s="427"/>
    </row>
    <row r="5796" spans="24:26" x14ac:dyDescent="0.25">
      <c r="X5796" s="426"/>
      <c r="Y5796" s="426"/>
      <c r="Z5796" s="427"/>
    </row>
    <row r="5797" spans="24:26" x14ac:dyDescent="0.25">
      <c r="X5797" s="426"/>
      <c r="Y5797" s="426"/>
      <c r="Z5797" s="427"/>
    </row>
    <row r="5798" spans="24:26" x14ac:dyDescent="0.25">
      <c r="X5798" s="426"/>
      <c r="Y5798" s="426"/>
      <c r="Z5798" s="427"/>
    </row>
    <row r="5799" spans="24:26" x14ac:dyDescent="0.25">
      <c r="X5799" s="426"/>
      <c r="Y5799" s="426"/>
      <c r="Z5799" s="427"/>
    </row>
    <row r="5800" spans="24:26" x14ac:dyDescent="0.25">
      <c r="X5800" s="426"/>
      <c r="Y5800" s="426"/>
      <c r="Z5800" s="427"/>
    </row>
    <row r="5801" spans="24:26" x14ac:dyDescent="0.25">
      <c r="X5801" s="426"/>
      <c r="Y5801" s="426"/>
      <c r="Z5801" s="427"/>
    </row>
    <row r="5802" spans="24:26" x14ac:dyDescent="0.25">
      <c r="X5802" s="426"/>
      <c r="Y5802" s="426"/>
      <c r="Z5802" s="427"/>
    </row>
    <row r="5803" spans="24:26" x14ac:dyDescent="0.25">
      <c r="X5803" s="426"/>
      <c r="Y5803" s="426"/>
      <c r="Z5803" s="427"/>
    </row>
    <row r="5804" spans="24:26" x14ac:dyDescent="0.25">
      <c r="X5804" s="426"/>
      <c r="Y5804" s="426"/>
      <c r="Z5804" s="427"/>
    </row>
    <row r="5805" spans="24:26" x14ac:dyDescent="0.25">
      <c r="X5805" s="426"/>
      <c r="Y5805" s="426"/>
      <c r="Z5805" s="427"/>
    </row>
    <row r="5806" spans="24:26" x14ac:dyDescent="0.25">
      <c r="X5806" s="426"/>
      <c r="Y5806" s="426"/>
      <c r="Z5806" s="427"/>
    </row>
    <row r="5807" spans="24:26" x14ac:dyDescent="0.25">
      <c r="X5807" s="426"/>
      <c r="Y5807" s="426"/>
      <c r="Z5807" s="427"/>
    </row>
    <row r="5808" spans="24:26" x14ac:dyDescent="0.25">
      <c r="X5808" s="426"/>
      <c r="Y5808" s="426"/>
      <c r="Z5808" s="427"/>
    </row>
    <row r="5809" spans="24:26" x14ac:dyDescent="0.25">
      <c r="X5809" s="426"/>
      <c r="Y5809" s="426"/>
      <c r="Z5809" s="427"/>
    </row>
    <row r="5810" spans="24:26" x14ac:dyDescent="0.25">
      <c r="X5810" s="426"/>
      <c r="Y5810" s="426"/>
      <c r="Z5810" s="427"/>
    </row>
    <row r="5811" spans="24:26" x14ac:dyDescent="0.25">
      <c r="X5811" s="426"/>
      <c r="Y5811" s="426"/>
      <c r="Z5811" s="427"/>
    </row>
    <row r="5812" spans="24:26" x14ac:dyDescent="0.25">
      <c r="X5812" s="426"/>
      <c r="Y5812" s="426"/>
      <c r="Z5812" s="427"/>
    </row>
    <row r="5813" spans="24:26" x14ac:dyDescent="0.25">
      <c r="X5813" s="426"/>
      <c r="Y5813" s="426"/>
      <c r="Z5813" s="427"/>
    </row>
    <row r="5814" spans="24:26" x14ac:dyDescent="0.25">
      <c r="X5814" s="426"/>
      <c r="Y5814" s="426"/>
      <c r="Z5814" s="427"/>
    </row>
    <row r="5815" spans="24:26" x14ac:dyDescent="0.25">
      <c r="X5815" s="426"/>
      <c r="Y5815" s="426"/>
      <c r="Z5815" s="427"/>
    </row>
    <row r="5816" spans="24:26" x14ac:dyDescent="0.25">
      <c r="X5816" s="426"/>
      <c r="Y5816" s="426"/>
      <c r="Z5816" s="427"/>
    </row>
    <row r="5817" spans="24:26" x14ac:dyDescent="0.25">
      <c r="X5817" s="426"/>
      <c r="Y5817" s="426"/>
      <c r="Z5817" s="427"/>
    </row>
    <row r="5818" spans="24:26" x14ac:dyDescent="0.25">
      <c r="X5818" s="426"/>
      <c r="Y5818" s="426"/>
      <c r="Z5818" s="427"/>
    </row>
    <row r="5819" spans="24:26" x14ac:dyDescent="0.25">
      <c r="X5819" s="426"/>
      <c r="Y5819" s="426"/>
      <c r="Z5819" s="427"/>
    </row>
    <row r="5820" spans="24:26" x14ac:dyDescent="0.25">
      <c r="X5820" s="426"/>
      <c r="Y5820" s="426"/>
      <c r="Z5820" s="427"/>
    </row>
    <row r="5821" spans="24:26" x14ac:dyDescent="0.25">
      <c r="X5821" s="426"/>
      <c r="Y5821" s="426"/>
      <c r="Z5821" s="427"/>
    </row>
    <row r="5822" spans="24:26" x14ac:dyDescent="0.25">
      <c r="X5822" s="426"/>
      <c r="Y5822" s="426"/>
      <c r="Z5822" s="427"/>
    </row>
    <row r="5823" spans="24:26" x14ac:dyDescent="0.25">
      <c r="X5823" s="426"/>
      <c r="Y5823" s="426"/>
      <c r="Z5823" s="427"/>
    </row>
    <row r="5824" spans="24:26" x14ac:dyDescent="0.25">
      <c r="X5824" s="426"/>
      <c r="Y5824" s="426"/>
      <c r="Z5824" s="427"/>
    </row>
    <row r="5825" spans="24:26" x14ac:dyDescent="0.25">
      <c r="X5825" s="426"/>
      <c r="Y5825" s="426"/>
      <c r="Z5825" s="427"/>
    </row>
    <row r="5826" spans="24:26" x14ac:dyDescent="0.25">
      <c r="X5826" s="426"/>
      <c r="Y5826" s="426"/>
      <c r="Z5826" s="427"/>
    </row>
    <row r="5827" spans="24:26" x14ac:dyDescent="0.25">
      <c r="X5827" s="426"/>
      <c r="Y5827" s="426"/>
      <c r="Z5827" s="427"/>
    </row>
    <row r="5828" spans="24:26" x14ac:dyDescent="0.25">
      <c r="X5828" s="426"/>
      <c r="Y5828" s="426"/>
      <c r="Z5828" s="427"/>
    </row>
    <row r="5829" spans="24:26" x14ac:dyDescent="0.25">
      <c r="X5829" s="426"/>
      <c r="Y5829" s="426"/>
      <c r="Z5829" s="427"/>
    </row>
    <row r="5830" spans="24:26" x14ac:dyDescent="0.25">
      <c r="X5830" s="426"/>
      <c r="Y5830" s="426"/>
      <c r="Z5830" s="427"/>
    </row>
    <row r="5831" spans="24:26" x14ac:dyDescent="0.25">
      <c r="X5831" s="426"/>
      <c r="Y5831" s="426"/>
      <c r="Z5831" s="427"/>
    </row>
    <row r="5832" spans="24:26" x14ac:dyDescent="0.25">
      <c r="X5832" s="426"/>
      <c r="Y5832" s="426"/>
      <c r="Z5832" s="427"/>
    </row>
    <row r="5833" spans="24:26" x14ac:dyDescent="0.25">
      <c r="X5833" s="426"/>
      <c r="Y5833" s="426"/>
      <c r="Z5833" s="427"/>
    </row>
    <row r="5834" spans="24:26" x14ac:dyDescent="0.25">
      <c r="X5834" s="426"/>
      <c r="Y5834" s="426"/>
      <c r="Z5834" s="427"/>
    </row>
    <row r="5835" spans="24:26" x14ac:dyDescent="0.25">
      <c r="X5835" s="426"/>
      <c r="Y5835" s="426"/>
      <c r="Z5835" s="427"/>
    </row>
    <row r="5836" spans="24:26" x14ac:dyDescent="0.25">
      <c r="X5836" s="426"/>
      <c r="Y5836" s="426"/>
      <c r="Z5836" s="427"/>
    </row>
    <row r="5837" spans="24:26" x14ac:dyDescent="0.25">
      <c r="X5837" s="426"/>
      <c r="Y5837" s="426"/>
      <c r="Z5837" s="427"/>
    </row>
    <row r="5838" spans="24:26" x14ac:dyDescent="0.25">
      <c r="X5838" s="426"/>
      <c r="Y5838" s="426"/>
      <c r="Z5838" s="427"/>
    </row>
    <row r="5839" spans="24:26" x14ac:dyDescent="0.25">
      <c r="X5839" s="426"/>
      <c r="Y5839" s="426"/>
      <c r="Z5839" s="427"/>
    </row>
    <row r="5840" spans="24:26" x14ac:dyDescent="0.25">
      <c r="X5840" s="426"/>
      <c r="Y5840" s="426"/>
      <c r="Z5840" s="427"/>
    </row>
    <row r="5841" spans="24:26" x14ac:dyDescent="0.25">
      <c r="X5841" s="426"/>
      <c r="Y5841" s="426"/>
      <c r="Z5841" s="427"/>
    </row>
    <row r="5842" spans="24:26" x14ac:dyDescent="0.25">
      <c r="X5842" s="426"/>
      <c r="Y5842" s="426"/>
      <c r="Z5842" s="427"/>
    </row>
    <row r="5843" spans="24:26" x14ac:dyDescent="0.25">
      <c r="X5843" s="426"/>
      <c r="Y5843" s="426"/>
      <c r="Z5843" s="427"/>
    </row>
    <row r="5844" spans="24:26" x14ac:dyDescent="0.25">
      <c r="X5844" s="426"/>
      <c r="Y5844" s="426"/>
      <c r="Z5844" s="427"/>
    </row>
    <row r="5845" spans="24:26" x14ac:dyDescent="0.25">
      <c r="X5845" s="426"/>
      <c r="Y5845" s="426"/>
      <c r="Z5845" s="427"/>
    </row>
    <row r="5846" spans="24:26" x14ac:dyDescent="0.25">
      <c r="X5846" s="426"/>
      <c r="Y5846" s="426"/>
      <c r="Z5846" s="427"/>
    </row>
    <row r="5847" spans="24:26" x14ac:dyDescent="0.25">
      <c r="X5847" s="426"/>
      <c r="Y5847" s="426"/>
      <c r="Z5847" s="427"/>
    </row>
    <row r="5848" spans="24:26" x14ac:dyDescent="0.25">
      <c r="X5848" s="426"/>
      <c r="Y5848" s="426"/>
      <c r="Z5848" s="427"/>
    </row>
    <row r="5849" spans="24:26" x14ac:dyDescent="0.25">
      <c r="X5849" s="426"/>
      <c r="Y5849" s="426"/>
      <c r="Z5849" s="427"/>
    </row>
    <row r="5850" spans="24:26" x14ac:dyDescent="0.25">
      <c r="X5850" s="426"/>
      <c r="Y5850" s="426"/>
      <c r="Z5850" s="427"/>
    </row>
    <row r="5851" spans="24:26" x14ac:dyDescent="0.25">
      <c r="X5851" s="426"/>
      <c r="Y5851" s="426"/>
      <c r="Z5851" s="427"/>
    </row>
    <row r="5852" spans="24:26" x14ac:dyDescent="0.25">
      <c r="X5852" s="426"/>
      <c r="Y5852" s="426"/>
      <c r="Z5852" s="427"/>
    </row>
    <row r="5853" spans="24:26" x14ac:dyDescent="0.25">
      <c r="X5853" s="426"/>
      <c r="Y5853" s="426"/>
      <c r="Z5853" s="427"/>
    </row>
    <row r="5854" spans="24:26" x14ac:dyDescent="0.25">
      <c r="X5854" s="426"/>
      <c r="Y5854" s="426"/>
      <c r="Z5854" s="427"/>
    </row>
    <row r="5855" spans="24:26" x14ac:dyDescent="0.25">
      <c r="X5855" s="426"/>
      <c r="Y5855" s="426"/>
      <c r="Z5855" s="427"/>
    </row>
    <row r="5856" spans="24:26" x14ac:dyDescent="0.25">
      <c r="X5856" s="426"/>
      <c r="Y5856" s="426"/>
      <c r="Z5856" s="427"/>
    </row>
    <row r="5857" spans="24:26" x14ac:dyDescent="0.25">
      <c r="X5857" s="426"/>
      <c r="Y5857" s="426"/>
      <c r="Z5857" s="427"/>
    </row>
    <row r="5858" spans="24:26" x14ac:dyDescent="0.25">
      <c r="X5858" s="426"/>
      <c r="Y5858" s="426"/>
      <c r="Z5858" s="427"/>
    </row>
    <row r="5859" spans="24:26" x14ac:dyDescent="0.25">
      <c r="X5859" s="426"/>
      <c r="Y5859" s="426"/>
      <c r="Z5859" s="427"/>
    </row>
    <row r="5860" spans="24:26" x14ac:dyDescent="0.25">
      <c r="X5860" s="426"/>
      <c r="Y5860" s="426"/>
      <c r="Z5860" s="427"/>
    </row>
    <row r="5861" spans="24:26" x14ac:dyDescent="0.25">
      <c r="X5861" s="426"/>
      <c r="Y5861" s="426"/>
      <c r="Z5861" s="427"/>
    </row>
    <row r="5862" spans="24:26" x14ac:dyDescent="0.25">
      <c r="X5862" s="426"/>
      <c r="Y5862" s="426"/>
      <c r="Z5862" s="427"/>
    </row>
    <row r="5863" spans="24:26" x14ac:dyDescent="0.25">
      <c r="X5863" s="426"/>
      <c r="Y5863" s="426"/>
      <c r="Z5863" s="427"/>
    </row>
    <row r="5864" spans="24:26" x14ac:dyDescent="0.25">
      <c r="X5864" s="426"/>
      <c r="Y5864" s="426"/>
      <c r="Z5864" s="427"/>
    </row>
    <row r="5865" spans="24:26" x14ac:dyDescent="0.25">
      <c r="X5865" s="426"/>
      <c r="Y5865" s="426"/>
      <c r="Z5865" s="427"/>
    </row>
    <row r="5866" spans="24:26" x14ac:dyDescent="0.25">
      <c r="X5866" s="426"/>
      <c r="Y5866" s="426"/>
      <c r="Z5866" s="427"/>
    </row>
    <row r="5867" spans="24:26" x14ac:dyDescent="0.25">
      <c r="X5867" s="426"/>
      <c r="Y5867" s="426"/>
      <c r="Z5867" s="427"/>
    </row>
    <row r="5868" spans="24:26" x14ac:dyDescent="0.25">
      <c r="X5868" s="426"/>
      <c r="Y5868" s="426"/>
      <c r="Z5868" s="427"/>
    </row>
    <row r="5869" spans="24:26" x14ac:dyDescent="0.25">
      <c r="X5869" s="426"/>
      <c r="Y5869" s="426"/>
      <c r="Z5869" s="427"/>
    </row>
    <row r="5870" spans="24:26" x14ac:dyDescent="0.25">
      <c r="X5870" s="426"/>
      <c r="Y5870" s="426"/>
      <c r="Z5870" s="427"/>
    </row>
    <row r="5871" spans="24:26" x14ac:dyDescent="0.25">
      <c r="X5871" s="426"/>
      <c r="Y5871" s="426"/>
      <c r="Z5871" s="427"/>
    </row>
    <row r="5872" spans="24:26" x14ac:dyDescent="0.25">
      <c r="X5872" s="426"/>
      <c r="Y5872" s="426"/>
      <c r="Z5872" s="427"/>
    </row>
    <row r="5873" spans="24:26" x14ac:dyDescent="0.25">
      <c r="X5873" s="426"/>
      <c r="Y5873" s="426"/>
      <c r="Z5873" s="427"/>
    </row>
    <row r="5874" spans="24:26" x14ac:dyDescent="0.25">
      <c r="X5874" s="426"/>
      <c r="Y5874" s="426"/>
      <c r="Z5874" s="427"/>
    </row>
    <row r="5875" spans="24:26" x14ac:dyDescent="0.25">
      <c r="X5875" s="426"/>
      <c r="Y5875" s="426"/>
      <c r="Z5875" s="427"/>
    </row>
    <row r="5876" spans="24:26" x14ac:dyDescent="0.25">
      <c r="X5876" s="426"/>
      <c r="Y5876" s="426"/>
      <c r="Z5876" s="427"/>
    </row>
    <row r="5877" spans="24:26" x14ac:dyDescent="0.25">
      <c r="X5877" s="426"/>
      <c r="Y5877" s="426"/>
      <c r="Z5877" s="427"/>
    </row>
    <row r="5878" spans="24:26" x14ac:dyDescent="0.25">
      <c r="X5878" s="426"/>
      <c r="Y5878" s="426"/>
      <c r="Z5878" s="427"/>
    </row>
    <row r="5879" spans="24:26" x14ac:dyDescent="0.25">
      <c r="X5879" s="426"/>
      <c r="Y5879" s="426"/>
      <c r="Z5879" s="427"/>
    </row>
    <row r="5880" spans="24:26" x14ac:dyDescent="0.25">
      <c r="X5880" s="426"/>
      <c r="Y5880" s="426"/>
      <c r="Z5880" s="427"/>
    </row>
    <row r="5881" spans="24:26" x14ac:dyDescent="0.25">
      <c r="X5881" s="426"/>
      <c r="Y5881" s="426"/>
      <c r="Z5881" s="427"/>
    </row>
    <row r="5882" spans="24:26" x14ac:dyDescent="0.25">
      <c r="X5882" s="426"/>
      <c r="Y5882" s="426"/>
      <c r="Z5882" s="427"/>
    </row>
    <row r="5883" spans="24:26" x14ac:dyDescent="0.25">
      <c r="X5883" s="426"/>
      <c r="Y5883" s="426"/>
      <c r="Z5883" s="427"/>
    </row>
    <row r="5884" spans="24:26" x14ac:dyDescent="0.25">
      <c r="X5884" s="426"/>
      <c r="Y5884" s="426"/>
      <c r="Z5884" s="427"/>
    </row>
    <row r="5885" spans="24:26" x14ac:dyDescent="0.25">
      <c r="X5885" s="426"/>
      <c r="Y5885" s="426"/>
      <c r="Z5885" s="427"/>
    </row>
    <row r="5886" spans="24:26" x14ac:dyDescent="0.25">
      <c r="X5886" s="426"/>
      <c r="Y5886" s="426"/>
      <c r="Z5886" s="427"/>
    </row>
    <row r="5887" spans="24:26" x14ac:dyDescent="0.25">
      <c r="X5887" s="426"/>
      <c r="Y5887" s="426"/>
      <c r="Z5887" s="427"/>
    </row>
    <row r="5888" spans="24:26" x14ac:dyDescent="0.25">
      <c r="X5888" s="426"/>
      <c r="Y5888" s="426"/>
      <c r="Z5888" s="427"/>
    </row>
    <row r="5889" spans="24:26" x14ac:dyDescent="0.25">
      <c r="X5889" s="426"/>
      <c r="Y5889" s="426"/>
      <c r="Z5889" s="427"/>
    </row>
    <row r="5890" spans="24:26" x14ac:dyDescent="0.25">
      <c r="X5890" s="426"/>
      <c r="Y5890" s="426"/>
      <c r="Z5890" s="427"/>
    </row>
    <row r="5891" spans="24:26" x14ac:dyDescent="0.25">
      <c r="X5891" s="426"/>
      <c r="Y5891" s="426"/>
      <c r="Z5891" s="427"/>
    </row>
    <row r="5892" spans="24:26" x14ac:dyDescent="0.25">
      <c r="X5892" s="426"/>
      <c r="Y5892" s="426"/>
      <c r="Z5892" s="427"/>
    </row>
    <row r="5893" spans="24:26" x14ac:dyDescent="0.25">
      <c r="X5893" s="426"/>
      <c r="Y5893" s="426"/>
      <c r="Z5893" s="427"/>
    </row>
    <row r="5894" spans="24:26" x14ac:dyDescent="0.25">
      <c r="X5894" s="426"/>
      <c r="Y5894" s="426"/>
      <c r="Z5894" s="427"/>
    </row>
    <row r="5895" spans="24:26" x14ac:dyDescent="0.25">
      <c r="X5895" s="426"/>
      <c r="Y5895" s="426"/>
      <c r="Z5895" s="427"/>
    </row>
    <row r="5896" spans="24:26" x14ac:dyDescent="0.25">
      <c r="X5896" s="426"/>
      <c r="Y5896" s="426"/>
      <c r="Z5896" s="427"/>
    </row>
    <row r="5897" spans="24:26" x14ac:dyDescent="0.25">
      <c r="X5897" s="426"/>
      <c r="Y5897" s="426"/>
      <c r="Z5897" s="427"/>
    </row>
    <row r="5898" spans="24:26" x14ac:dyDescent="0.25">
      <c r="X5898" s="426"/>
      <c r="Y5898" s="426"/>
      <c r="Z5898" s="427"/>
    </row>
    <row r="5899" spans="24:26" x14ac:dyDescent="0.25">
      <c r="X5899" s="426"/>
      <c r="Y5899" s="426"/>
      <c r="Z5899" s="427"/>
    </row>
    <row r="5900" spans="24:26" x14ac:dyDescent="0.25">
      <c r="X5900" s="426"/>
      <c r="Y5900" s="426"/>
      <c r="Z5900" s="427"/>
    </row>
    <row r="5901" spans="24:26" x14ac:dyDescent="0.25">
      <c r="X5901" s="426"/>
      <c r="Y5901" s="426"/>
      <c r="Z5901" s="427"/>
    </row>
    <row r="5902" spans="24:26" x14ac:dyDescent="0.25">
      <c r="X5902" s="426"/>
      <c r="Y5902" s="426"/>
      <c r="Z5902" s="427"/>
    </row>
    <row r="5903" spans="24:26" x14ac:dyDescent="0.25">
      <c r="X5903" s="426"/>
      <c r="Y5903" s="426"/>
      <c r="Z5903" s="427"/>
    </row>
    <row r="5904" spans="24:26" x14ac:dyDescent="0.25">
      <c r="X5904" s="426"/>
      <c r="Y5904" s="426"/>
      <c r="Z5904" s="427"/>
    </row>
    <row r="5905" spans="24:26" x14ac:dyDescent="0.25">
      <c r="X5905" s="426"/>
      <c r="Y5905" s="426"/>
      <c r="Z5905" s="427"/>
    </row>
    <row r="5906" spans="24:26" x14ac:dyDescent="0.25">
      <c r="X5906" s="426"/>
      <c r="Y5906" s="426"/>
      <c r="Z5906" s="427"/>
    </row>
    <row r="5907" spans="24:26" x14ac:dyDescent="0.25">
      <c r="X5907" s="426"/>
      <c r="Y5907" s="426"/>
      <c r="Z5907" s="427"/>
    </row>
    <row r="5908" spans="24:26" x14ac:dyDescent="0.25">
      <c r="X5908" s="426"/>
      <c r="Y5908" s="426"/>
      <c r="Z5908" s="427"/>
    </row>
    <row r="5909" spans="24:26" x14ac:dyDescent="0.25">
      <c r="X5909" s="426"/>
      <c r="Y5909" s="426"/>
      <c r="Z5909" s="427"/>
    </row>
    <row r="5910" spans="24:26" x14ac:dyDescent="0.25">
      <c r="X5910" s="426"/>
      <c r="Y5910" s="426"/>
      <c r="Z5910" s="427"/>
    </row>
    <row r="5911" spans="24:26" x14ac:dyDescent="0.25">
      <c r="X5911" s="426"/>
      <c r="Y5911" s="426"/>
      <c r="Z5911" s="427"/>
    </row>
    <row r="5912" spans="24:26" x14ac:dyDescent="0.25">
      <c r="X5912" s="426"/>
      <c r="Y5912" s="426"/>
      <c r="Z5912" s="427"/>
    </row>
    <row r="5913" spans="24:26" x14ac:dyDescent="0.25">
      <c r="X5913" s="426"/>
      <c r="Y5913" s="426"/>
      <c r="Z5913" s="427"/>
    </row>
    <row r="5914" spans="24:26" x14ac:dyDescent="0.25">
      <c r="X5914" s="426"/>
      <c r="Y5914" s="426"/>
      <c r="Z5914" s="427"/>
    </row>
    <row r="5915" spans="24:26" x14ac:dyDescent="0.25">
      <c r="X5915" s="426"/>
      <c r="Y5915" s="426"/>
      <c r="Z5915" s="427"/>
    </row>
    <row r="5916" spans="24:26" x14ac:dyDescent="0.25">
      <c r="X5916" s="426"/>
      <c r="Y5916" s="426"/>
      <c r="Z5916" s="427"/>
    </row>
    <row r="5917" spans="24:26" x14ac:dyDescent="0.25">
      <c r="X5917" s="426"/>
      <c r="Y5917" s="426"/>
      <c r="Z5917" s="427"/>
    </row>
    <row r="5918" spans="24:26" x14ac:dyDescent="0.25">
      <c r="X5918" s="426"/>
      <c r="Y5918" s="426"/>
      <c r="Z5918" s="427"/>
    </row>
    <row r="5919" spans="24:26" x14ac:dyDescent="0.25">
      <c r="X5919" s="426"/>
      <c r="Y5919" s="426"/>
      <c r="Z5919" s="427"/>
    </row>
    <row r="5920" spans="24:26" x14ac:dyDescent="0.25">
      <c r="X5920" s="426"/>
      <c r="Y5920" s="426"/>
      <c r="Z5920" s="427"/>
    </row>
    <row r="5921" spans="24:26" x14ac:dyDescent="0.25">
      <c r="X5921" s="426"/>
      <c r="Y5921" s="426"/>
      <c r="Z5921" s="427"/>
    </row>
    <row r="5922" spans="24:26" x14ac:dyDescent="0.25">
      <c r="X5922" s="426"/>
      <c r="Y5922" s="426"/>
      <c r="Z5922" s="427"/>
    </row>
    <row r="5923" spans="24:26" x14ac:dyDescent="0.25">
      <c r="X5923" s="426"/>
      <c r="Y5923" s="426"/>
      <c r="Z5923" s="427"/>
    </row>
    <row r="5924" spans="24:26" x14ac:dyDescent="0.25">
      <c r="X5924" s="426"/>
      <c r="Y5924" s="426"/>
      <c r="Z5924" s="427"/>
    </row>
    <row r="5925" spans="24:26" x14ac:dyDescent="0.25">
      <c r="X5925" s="426"/>
      <c r="Y5925" s="426"/>
      <c r="Z5925" s="427"/>
    </row>
    <row r="5926" spans="24:26" x14ac:dyDescent="0.25">
      <c r="X5926" s="426"/>
      <c r="Y5926" s="426"/>
      <c r="Z5926" s="427"/>
    </row>
    <row r="5927" spans="24:26" x14ac:dyDescent="0.25">
      <c r="X5927" s="426"/>
      <c r="Y5927" s="426"/>
      <c r="Z5927" s="427"/>
    </row>
    <row r="5928" spans="24:26" x14ac:dyDescent="0.25">
      <c r="X5928" s="426"/>
      <c r="Y5928" s="426"/>
      <c r="Z5928" s="427"/>
    </row>
    <row r="5929" spans="24:26" x14ac:dyDescent="0.25">
      <c r="X5929" s="426"/>
      <c r="Y5929" s="426"/>
      <c r="Z5929" s="427"/>
    </row>
    <row r="5930" spans="24:26" x14ac:dyDescent="0.25">
      <c r="X5930" s="426"/>
      <c r="Y5930" s="426"/>
      <c r="Z5930" s="427"/>
    </row>
    <row r="5931" spans="24:26" x14ac:dyDescent="0.25">
      <c r="X5931" s="426"/>
      <c r="Y5931" s="426"/>
      <c r="Z5931" s="427"/>
    </row>
    <row r="5932" spans="24:26" x14ac:dyDescent="0.25">
      <c r="X5932" s="426"/>
      <c r="Y5932" s="426"/>
      <c r="Z5932" s="427"/>
    </row>
    <row r="5933" spans="24:26" x14ac:dyDescent="0.25">
      <c r="X5933" s="426"/>
      <c r="Y5933" s="426"/>
      <c r="Z5933" s="427"/>
    </row>
    <row r="5934" spans="24:26" x14ac:dyDescent="0.25">
      <c r="X5934" s="426"/>
      <c r="Y5934" s="426"/>
      <c r="Z5934" s="427"/>
    </row>
    <row r="5935" spans="24:26" x14ac:dyDescent="0.25">
      <c r="X5935" s="426"/>
      <c r="Y5935" s="426"/>
      <c r="Z5935" s="427"/>
    </row>
    <row r="5936" spans="24:26" x14ac:dyDescent="0.25">
      <c r="X5936" s="426"/>
      <c r="Y5936" s="426"/>
      <c r="Z5936" s="427"/>
    </row>
    <row r="5937" spans="24:26" x14ac:dyDescent="0.25">
      <c r="X5937" s="426"/>
      <c r="Y5937" s="426"/>
      <c r="Z5937" s="427"/>
    </row>
    <row r="5938" spans="24:26" x14ac:dyDescent="0.25">
      <c r="X5938" s="426"/>
      <c r="Y5938" s="426"/>
      <c r="Z5938" s="427"/>
    </row>
    <row r="5939" spans="24:26" x14ac:dyDescent="0.25">
      <c r="X5939" s="426"/>
      <c r="Y5939" s="426"/>
      <c r="Z5939" s="427"/>
    </row>
    <row r="5940" spans="24:26" x14ac:dyDescent="0.25">
      <c r="X5940" s="426"/>
      <c r="Y5940" s="426"/>
      <c r="Z5940" s="427"/>
    </row>
    <row r="5941" spans="24:26" x14ac:dyDescent="0.25">
      <c r="X5941" s="426"/>
      <c r="Y5941" s="426"/>
      <c r="Z5941" s="427"/>
    </row>
    <row r="5942" spans="24:26" x14ac:dyDescent="0.25">
      <c r="X5942" s="426"/>
      <c r="Y5942" s="426"/>
      <c r="Z5942" s="427"/>
    </row>
    <row r="5943" spans="24:26" x14ac:dyDescent="0.25">
      <c r="X5943" s="426"/>
      <c r="Y5943" s="426"/>
      <c r="Z5943" s="427"/>
    </row>
    <row r="5944" spans="24:26" x14ac:dyDescent="0.25">
      <c r="X5944" s="426"/>
      <c r="Y5944" s="426"/>
      <c r="Z5944" s="427"/>
    </row>
    <row r="5945" spans="24:26" x14ac:dyDescent="0.25">
      <c r="X5945" s="426"/>
      <c r="Y5945" s="426"/>
      <c r="Z5945" s="427"/>
    </row>
    <row r="5946" spans="24:26" x14ac:dyDescent="0.25">
      <c r="X5946" s="426"/>
      <c r="Y5946" s="426"/>
      <c r="Z5946" s="427"/>
    </row>
    <row r="5947" spans="24:26" x14ac:dyDescent="0.25">
      <c r="X5947" s="426"/>
      <c r="Y5947" s="426"/>
      <c r="Z5947" s="427"/>
    </row>
    <row r="5948" spans="24:26" x14ac:dyDescent="0.25">
      <c r="X5948" s="426"/>
      <c r="Y5948" s="426"/>
      <c r="Z5948" s="427"/>
    </row>
    <row r="5949" spans="24:26" x14ac:dyDescent="0.25">
      <c r="X5949" s="426"/>
      <c r="Y5949" s="426"/>
      <c r="Z5949" s="427"/>
    </row>
    <row r="5950" spans="24:26" x14ac:dyDescent="0.25">
      <c r="X5950" s="426"/>
      <c r="Y5950" s="426"/>
      <c r="Z5950" s="427"/>
    </row>
    <row r="5951" spans="24:26" x14ac:dyDescent="0.25">
      <c r="X5951" s="426"/>
      <c r="Y5951" s="426"/>
      <c r="Z5951" s="427"/>
    </row>
    <row r="5952" spans="24:26" x14ac:dyDescent="0.25">
      <c r="X5952" s="426"/>
      <c r="Y5952" s="426"/>
      <c r="Z5952" s="427"/>
    </row>
    <row r="5953" spans="24:26" x14ac:dyDescent="0.25">
      <c r="X5953" s="426"/>
      <c r="Y5953" s="426"/>
      <c r="Z5953" s="427"/>
    </row>
    <row r="5954" spans="24:26" x14ac:dyDescent="0.25">
      <c r="X5954" s="426"/>
      <c r="Y5954" s="426"/>
      <c r="Z5954" s="427"/>
    </row>
    <row r="5955" spans="24:26" x14ac:dyDescent="0.25">
      <c r="X5955" s="426"/>
      <c r="Y5955" s="426"/>
      <c r="Z5955" s="427"/>
    </row>
    <row r="5956" spans="24:26" x14ac:dyDescent="0.25">
      <c r="X5956" s="426"/>
      <c r="Y5956" s="426"/>
      <c r="Z5956" s="427"/>
    </row>
    <row r="5957" spans="24:26" x14ac:dyDescent="0.25">
      <c r="X5957" s="426"/>
      <c r="Y5957" s="426"/>
      <c r="Z5957" s="427"/>
    </row>
    <row r="5958" spans="24:26" x14ac:dyDescent="0.25">
      <c r="X5958" s="426"/>
      <c r="Y5958" s="426"/>
      <c r="Z5958" s="427"/>
    </row>
    <row r="5959" spans="24:26" x14ac:dyDescent="0.25">
      <c r="X5959" s="426"/>
      <c r="Y5959" s="426"/>
      <c r="Z5959" s="427"/>
    </row>
    <row r="5960" spans="24:26" x14ac:dyDescent="0.25">
      <c r="X5960" s="426"/>
      <c r="Y5960" s="426"/>
      <c r="Z5960" s="427"/>
    </row>
    <row r="5961" spans="24:26" x14ac:dyDescent="0.25">
      <c r="X5961" s="426"/>
      <c r="Y5961" s="426"/>
      <c r="Z5961" s="427"/>
    </row>
    <row r="5962" spans="24:26" x14ac:dyDescent="0.25">
      <c r="X5962" s="426"/>
      <c r="Y5962" s="426"/>
      <c r="Z5962" s="427"/>
    </row>
    <row r="5963" spans="24:26" x14ac:dyDescent="0.25">
      <c r="X5963" s="426"/>
      <c r="Y5963" s="426"/>
      <c r="Z5963" s="427"/>
    </row>
    <row r="5964" spans="24:26" x14ac:dyDescent="0.25">
      <c r="X5964" s="426"/>
      <c r="Y5964" s="426"/>
      <c r="Z5964" s="427"/>
    </row>
    <row r="5965" spans="24:26" x14ac:dyDescent="0.25">
      <c r="X5965" s="426"/>
      <c r="Y5965" s="426"/>
      <c r="Z5965" s="427"/>
    </row>
    <row r="5966" spans="24:26" x14ac:dyDescent="0.25">
      <c r="X5966" s="426"/>
      <c r="Y5966" s="426"/>
      <c r="Z5966" s="427"/>
    </row>
    <row r="5967" spans="24:26" x14ac:dyDescent="0.25">
      <c r="X5967" s="426"/>
      <c r="Y5967" s="426"/>
      <c r="Z5967" s="427"/>
    </row>
    <row r="5968" spans="24:26" x14ac:dyDescent="0.25">
      <c r="X5968" s="426"/>
      <c r="Y5968" s="426"/>
      <c r="Z5968" s="427"/>
    </row>
    <row r="5969" spans="24:26" x14ac:dyDescent="0.25">
      <c r="X5969" s="426"/>
      <c r="Y5969" s="426"/>
      <c r="Z5969" s="427"/>
    </row>
    <row r="5970" spans="24:26" x14ac:dyDescent="0.25">
      <c r="X5970" s="426"/>
      <c r="Y5970" s="426"/>
      <c r="Z5970" s="427"/>
    </row>
    <row r="5971" spans="24:26" x14ac:dyDescent="0.25">
      <c r="X5971" s="426"/>
      <c r="Y5971" s="426"/>
      <c r="Z5971" s="427"/>
    </row>
    <row r="5972" spans="24:26" x14ac:dyDescent="0.25">
      <c r="X5972" s="426"/>
      <c r="Y5972" s="426"/>
      <c r="Z5972" s="427"/>
    </row>
    <row r="5973" spans="24:26" x14ac:dyDescent="0.25">
      <c r="X5973" s="426"/>
      <c r="Y5973" s="426"/>
      <c r="Z5973" s="427"/>
    </row>
    <row r="5974" spans="24:26" x14ac:dyDescent="0.25">
      <c r="X5974" s="426"/>
      <c r="Y5974" s="426"/>
      <c r="Z5974" s="427"/>
    </row>
    <row r="5975" spans="24:26" x14ac:dyDescent="0.25">
      <c r="X5975" s="426"/>
      <c r="Y5975" s="426"/>
      <c r="Z5975" s="427"/>
    </row>
    <row r="5976" spans="24:26" x14ac:dyDescent="0.25">
      <c r="X5976" s="426"/>
      <c r="Y5976" s="426"/>
      <c r="Z5976" s="427"/>
    </row>
    <row r="5977" spans="24:26" x14ac:dyDescent="0.25">
      <c r="X5977" s="426"/>
      <c r="Y5977" s="426"/>
      <c r="Z5977" s="427"/>
    </row>
    <row r="5978" spans="24:26" x14ac:dyDescent="0.25">
      <c r="X5978" s="426"/>
      <c r="Y5978" s="426"/>
      <c r="Z5978" s="427"/>
    </row>
    <row r="5979" spans="24:26" x14ac:dyDescent="0.25">
      <c r="X5979" s="426"/>
      <c r="Y5979" s="426"/>
      <c r="Z5979" s="427"/>
    </row>
    <row r="5980" spans="24:26" x14ac:dyDescent="0.25">
      <c r="X5980" s="426"/>
      <c r="Y5980" s="426"/>
      <c r="Z5980" s="427"/>
    </row>
    <row r="5981" spans="24:26" x14ac:dyDescent="0.25">
      <c r="X5981" s="426"/>
      <c r="Y5981" s="426"/>
      <c r="Z5981" s="427"/>
    </row>
    <row r="5982" spans="24:26" x14ac:dyDescent="0.25">
      <c r="X5982" s="426"/>
      <c r="Y5982" s="426"/>
      <c r="Z5982" s="427"/>
    </row>
    <row r="5983" spans="24:26" x14ac:dyDescent="0.25">
      <c r="X5983" s="426"/>
      <c r="Y5983" s="426"/>
      <c r="Z5983" s="427"/>
    </row>
    <row r="5984" spans="24:26" x14ac:dyDescent="0.25">
      <c r="X5984" s="426"/>
      <c r="Y5984" s="426"/>
      <c r="Z5984" s="427"/>
    </row>
    <row r="5985" spans="24:26" x14ac:dyDescent="0.25">
      <c r="X5985" s="426"/>
      <c r="Y5985" s="426"/>
      <c r="Z5985" s="427"/>
    </row>
    <row r="5986" spans="24:26" x14ac:dyDescent="0.25">
      <c r="X5986" s="426"/>
      <c r="Y5986" s="426"/>
      <c r="Z5986" s="427"/>
    </row>
    <row r="5987" spans="24:26" x14ac:dyDescent="0.25">
      <c r="X5987" s="426"/>
      <c r="Y5987" s="426"/>
      <c r="Z5987" s="427"/>
    </row>
    <row r="5988" spans="24:26" x14ac:dyDescent="0.25">
      <c r="X5988" s="426"/>
      <c r="Y5988" s="426"/>
      <c r="Z5988" s="427"/>
    </row>
    <row r="5989" spans="24:26" x14ac:dyDescent="0.25">
      <c r="X5989" s="426"/>
      <c r="Y5989" s="426"/>
      <c r="Z5989" s="427"/>
    </row>
    <row r="5990" spans="24:26" x14ac:dyDescent="0.25">
      <c r="X5990" s="426"/>
      <c r="Y5990" s="426"/>
      <c r="Z5990" s="427"/>
    </row>
    <row r="5991" spans="24:26" x14ac:dyDescent="0.25">
      <c r="X5991" s="426"/>
      <c r="Y5991" s="426"/>
      <c r="Z5991" s="427"/>
    </row>
    <row r="5992" spans="24:26" x14ac:dyDescent="0.25">
      <c r="X5992" s="426"/>
      <c r="Y5992" s="426"/>
      <c r="Z5992" s="427"/>
    </row>
    <row r="5993" spans="24:26" x14ac:dyDescent="0.25">
      <c r="X5993" s="426"/>
      <c r="Y5993" s="426"/>
      <c r="Z5993" s="427"/>
    </row>
    <row r="5994" spans="24:26" x14ac:dyDescent="0.25">
      <c r="X5994" s="426"/>
      <c r="Y5994" s="426"/>
      <c r="Z5994" s="427"/>
    </row>
    <row r="5995" spans="24:26" x14ac:dyDescent="0.25">
      <c r="X5995" s="426"/>
      <c r="Y5995" s="426"/>
      <c r="Z5995" s="427"/>
    </row>
    <row r="5996" spans="24:26" x14ac:dyDescent="0.25">
      <c r="X5996" s="426"/>
      <c r="Y5996" s="426"/>
      <c r="Z5996" s="427"/>
    </row>
    <row r="5997" spans="24:26" x14ac:dyDescent="0.25">
      <c r="X5997" s="426"/>
      <c r="Y5997" s="426"/>
      <c r="Z5997" s="427"/>
    </row>
    <row r="5998" spans="24:26" x14ac:dyDescent="0.25">
      <c r="X5998" s="426"/>
      <c r="Y5998" s="426"/>
      <c r="Z5998" s="427"/>
    </row>
    <row r="5999" spans="24:26" x14ac:dyDescent="0.25">
      <c r="X5999" s="426"/>
      <c r="Y5999" s="426"/>
      <c r="Z5999" s="427"/>
    </row>
    <row r="6000" spans="24:26" x14ac:dyDescent="0.25">
      <c r="X6000" s="426"/>
      <c r="Y6000" s="426"/>
      <c r="Z6000" s="427"/>
    </row>
    <row r="6001" spans="24:26" x14ac:dyDescent="0.25">
      <c r="X6001" s="426"/>
      <c r="Y6001" s="426"/>
      <c r="Z6001" s="427"/>
    </row>
    <row r="6002" spans="24:26" x14ac:dyDescent="0.25">
      <c r="X6002" s="426"/>
      <c r="Y6002" s="426"/>
      <c r="Z6002" s="427"/>
    </row>
    <row r="6003" spans="24:26" x14ac:dyDescent="0.25">
      <c r="X6003" s="426"/>
      <c r="Y6003" s="426"/>
      <c r="Z6003" s="427"/>
    </row>
    <row r="6004" spans="24:26" x14ac:dyDescent="0.25">
      <c r="X6004" s="426"/>
      <c r="Y6004" s="426"/>
      <c r="Z6004" s="427"/>
    </row>
    <row r="6005" spans="24:26" x14ac:dyDescent="0.25">
      <c r="X6005" s="426"/>
      <c r="Y6005" s="426"/>
      <c r="Z6005" s="427"/>
    </row>
    <row r="6006" spans="24:26" x14ac:dyDescent="0.25">
      <c r="X6006" s="426"/>
      <c r="Y6006" s="426"/>
      <c r="Z6006" s="427"/>
    </row>
    <row r="6007" spans="24:26" x14ac:dyDescent="0.25">
      <c r="X6007" s="426"/>
      <c r="Y6007" s="426"/>
      <c r="Z6007" s="427"/>
    </row>
    <row r="6008" spans="24:26" x14ac:dyDescent="0.25">
      <c r="X6008" s="426"/>
      <c r="Y6008" s="426"/>
      <c r="Z6008" s="427"/>
    </row>
    <row r="6009" spans="24:26" x14ac:dyDescent="0.25">
      <c r="X6009" s="426"/>
      <c r="Y6009" s="426"/>
      <c r="Z6009" s="427"/>
    </row>
    <row r="6010" spans="24:26" x14ac:dyDescent="0.25">
      <c r="X6010" s="426"/>
      <c r="Y6010" s="426"/>
      <c r="Z6010" s="427"/>
    </row>
    <row r="6011" spans="24:26" x14ac:dyDescent="0.25">
      <c r="X6011" s="426"/>
      <c r="Y6011" s="426"/>
      <c r="Z6011" s="427"/>
    </row>
    <row r="6012" spans="24:26" x14ac:dyDescent="0.25">
      <c r="X6012" s="426"/>
      <c r="Y6012" s="426"/>
      <c r="Z6012" s="427"/>
    </row>
    <row r="6013" spans="24:26" x14ac:dyDescent="0.25">
      <c r="X6013" s="426"/>
      <c r="Y6013" s="426"/>
      <c r="Z6013" s="427"/>
    </row>
    <row r="6014" spans="24:26" x14ac:dyDescent="0.25">
      <c r="X6014" s="426"/>
      <c r="Y6014" s="426"/>
      <c r="Z6014" s="427"/>
    </row>
    <row r="6015" spans="24:26" x14ac:dyDescent="0.25">
      <c r="X6015" s="426"/>
      <c r="Y6015" s="426"/>
      <c r="Z6015" s="427"/>
    </row>
    <row r="6016" spans="24:26" x14ac:dyDescent="0.25">
      <c r="X6016" s="426"/>
      <c r="Y6016" s="426"/>
      <c r="Z6016" s="427"/>
    </row>
    <row r="6017" spans="24:26" x14ac:dyDescent="0.25">
      <c r="X6017" s="426"/>
      <c r="Y6017" s="426"/>
      <c r="Z6017" s="427"/>
    </row>
    <row r="6018" spans="24:26" x14ac:dyDescent="0.25">
      <c r="X6018" s="426"/>
      <c r="Y6018" s="426"/>
      <c r="Z6018" s="427"/>
    </row>
    <row r="6019" spans="24:26" x14ac:dyDescent="0.25">
      <c r="X6019" s="426"/>
      <c r="Y6019" s="426"/>
      <c r="Z6019" s="427"/>
    </row>
    <row r="6020" spans="24:26" x14ac:dyDescent="0.25">
      <c r="X6020" s="426"/>
      <c r="Y6020" s="426"/>
      <c r="Z6020" s="427"/>
    </row>
    <row r="6021" spans="24:26" x14ac:dyDescent="0.25">
      <c r="X6021" s="426"/>
      <c r="Y6021" s="426"/>
      <c r="Z6021" s="427"/>
    </row>
    <row r="6022" spans="24:26" x14ac:dyDescent="0.25">
      <c r="X6022" s="426"/>
      <c r="Y6022" s="426"/>
      <c r="Z6022" s="427"/>
    </row>
    <row r="6023" spans="24:26" x14ac:dyDescent="0.25">
      <c r="X6023" s="426"/>
      <c r="Y6023" s="426"/>
      <c r="Z6023" s="427"/>
    </row>
    <row r="6024" spans="24:26" x14ac:dyDescent="0.25">
      <c r="X6024" s="426"/>
      <c r="Y6024" s="426"/>
      <c r="Z6024" s="427"/>
    </row>
    <row r="6025" spans="24:26" x14ac:dyDescent="0.25">
      <c r="X6025" s="426"/>
      <c r="Y6025" s="426"/>
      <c r="Z6025" s="427"/>
    </row>
    <row r="6026" spans="24:26" x14ac:dyDescent="0.25">
      <c r="X6026" s="426"/>
      <c r="Y6026" s="426"/>
      <c r="Z6026" s="427"/>
    </row>
    <row r="6027" spans="24:26" x14ac:dyDescent="0.25">
      <c r="X6027" s="426"/>
      <c r="Y6027" s="426"/>
      <c r="Z6027" s="427"/>
    </row>
    <row r="6028" spans="24:26" x14ac:dyDescent="0.25">
      <c r="X6028" s="426"/>
      <c r="Y6028" s="426"/>
      <c r="Z6028" s="427"/>
    </row>
    <row r="6029" spans="24:26" x14ac:dyDescent="0.25">
      <c r="X6029" s="426"/>
      <c r="Y6029" s="426"/>
      <c r="Z6029" s="427"/>
    </row>
    <row r="6030" spans="24:26" x14ac:dyDescent="0.25">
      <c r="X6030" s="426"/>
      <c r="Y6030" s="426"/>
      <c r="Z6030" s="427"/>
    </row>
    <row r="6031" spans="24:26" x14ac:dyDescent="0.25">
      <c r="X6031" s="426"/>
      <c r="Y6031" s="426"/>
      <c r="Z6031" s="427"/>
    </row>
    <row r="6032" spans="24:26" x14ac:dyDescent="0.25">
      <c r="X6032" s="426"/>
      <c r="Y6032" s="426"/>
      <c r="Z6032" s="427"/>
    </row>
    <row r="6033" spans="24:26" x14ac:dyDescent="0.25">
      <c r="X6033" s="426"/>
      <c r="Y6033" s="426"/>
      <c r="Z6033" s="427"/>
    </row>
    <row r="6034" spans="24:26" x14ac:dyDescent="0.25">
      <c r="X6034" s="426"/>
      <c r="Y6034" s="426"/>
      <c r="Z6034" s="427"/>
    </row>
    <row r="6035" spans="24:26" x14ac:dyDescent="0.25">
      <c r="X6035" s="426"/>
      <c r="Y6035" s="426"/>
      <c r="Z6035" s="427"/>
    </row>
    <row r="6036" spans="24:26" x14ac:dyDescent="0.25">
      <c r="X6036" s="426"/>
      <c r="Y6036" s="426"/>
      <c r="Z6036" s="427"/>
    </row>
    <row r="6037" spans="24:26" x14ac:dyDescent="0.25">
      <c r="X6037" s="426"/>
      <c r="Y6037" s="426"/>
      <c r="Z6037" s="427"/>
    </row>
    <row r="6038" spans="24:26" x14ac:dyDescent="0.25">
      <c r="X6038" s="426"/>
      <c r="Y6038" s="426"/>
      <c r="Z6038" s="427"/>
    </row>
    <row r="6039" spans="24:26" x14ac:dyDescent="0.25">
      <c r="X6039" s="426"/>
      <c r="Y6039" s="426"/>
      <c r="Z6039" s="427"/>
    </row>
    <row r="6040" spans="24:26" x14ac:dyDescent="0.25">
      <c r="X6040" s="426"/>
      <c r="Y6040" s="426"/>
      <c r="Z6040" s="427"/>
    </row>
    <row r="6041" spans="24:26" x14ac:dyDescent="0.25">
      <c r="X6041" s="426"/>
      <c r="Y6041" s="426"/>
      <c r="Z6041" s="427"/>
    </row>
    <row r="6042" spans="24:26" x14ac:dyDescent="0.25">
      <c r="X6042" s="426"/>
      <c r="Y6042" s="426"/>
      <c r="Z6042" s="427"/>
    </row>
    <row r="6043" spans="24:26" x14ac:dyDescent="0.25">
      <c r="X6043" s="426"/>
      <c r="Y6043" s="426"/>
      <c r="Z6043" s="427"/>
    </row>
    <row r="6044" spans="24:26" x14ac:dyDescent="0.25">
      <c r="X6044" s="426"/>
      <c r="Y6044" s="426"/>
      <c r="Z6044" s="427"/>
    </row>
    <row r="6045" spans="24:26" x14ac:dyDescent="0.25">
      <c r="X6045" s="426"/>
      <c r="Y6045" s="426"/>
      <c r="Z6045" s="427"/>
    </row>
    <row r="6046" spans="24:26" x14ac:dyDescent="0.25">
      <c r="X6046" s="426"/>
      <c r="Y6046" s="426"/>
      <c r="Z6046" s="427"/>
    </row>
    <row r="6047" spans="24:26" x14ac:dyDescent="0.25">
      <c r="X6047" s="426"/>
      <c r="Y6047" s="426"/>
      <c r="Z6047" s="427"/>
    </row>
    <row r="6048" spans="24:26" x14ac:dyDescent="0.25">
      <c r="X6048" s="426"/>
      <c r="Y6048" s="426"/>
      <c r="Z6048" s="427"/>
    </row>
    <row r="6049" spans="24:26" x14ac:dyDescent="0.25">
      <c r="X6049" s="426"/>
      <c r="Y6049" s="426"/>
      <c r="Z6049" s="427"/>
    </row>
    <row r="6050" spans="24:26" x14ac:dyDescent="0.25">
      <c r="X6050" s="426"/>
      <c r="Y6050" s="426"/>
      <c r="Z6050" s="427"/>
    </row>
    <row r="6051" spans="24:26" x14ac:dyDescent="0.25">
      <c r="X6051" s="426"/>
      <c r="Y6051" s="426"/>
      <c r="Z6051" s="427"/>
    </row>
    <row r="6052" spans="24:26" x14ac:dyDescent="0.25">
      <c r="X6052" s="426"/>
      <c r="Y6052" s="426"/>
      <c r="Z6052" s="427"/>
    </row>
    <row r="6053" spans="24:26" x14ac:dyDescent="0.25">
      <c r="X6053" s="426"/>
      <c r="Y6053" s="426"/>
      <c r="Z6053" s="427"/>
    </row>
    <row r="6054" spans="24:26" x14ac:dyDescent="0.25">
      <c r="X6054" s="426"/>
      <c r="Y6054" s="426"/>
      <c r="Z6054" s="427"/>
    </row>
    <row r="6055" spans="24:26" x14ac:dyDescent="0.25">
      <c r="X6055" s="426"/>
      <c r="Y6055" s="426"/>
      <c r="Z6055" s="427"/>
    </row>
    <row r="6056" spans="24:26" x14ac:dyDescent="0.25">
      <c r="X6056" s="426"/>
      <c r="Y6056" s="426"/>
      <c r="Z6056" s="427"/>
    </row>
    <row r="6057" spans="24:26" x14ac:dyDescent="0.25">
      <c r="X6057" s="426"/>
      <c r="Y6057" s="426"/>
      <c r="Z6057" s="427"/>
    </row>
    <row r="6058" spans="24:26" x14ac:dyDescent="0.25">
      <c r="X6058" s="426"/>
      <c r="Y6058" s="426"/>
      <c r="Z6058" s="427"/>
    </row>
    <row r="6059" spans="24:26" x14ac:dyDescent="0.25">
      <c r="X6059" s="426"/>
      <c r="Y6059" s="426"/>
      <c r="Z6059" s="427"/>
    </row>
    <row r="6060" spans="24:26" x14ac:dyDescent="0.25">
      <c r="X6060" s="426"/>
      <c r="Y6060" s="426"/>
      <c r="Z6060" s="427"/>
    </row>
    <row r="6061" spans="24:26" x14ac:dyDescent="0.25">
      <c r="X6061" s="426"/>
      <c r="Y6061" s="426"/>
      <c r="Z6061" s="427"/>
    </row>
    <row r="6062" spans="24:26" x14ac:dyDescent="0.25">
      <c r="X6062" s="426"/>
      <c r="Y6062" s="426"/>
      <c r="Z6062" s="427"/>
    </row>
    <row r="6063" spans="24:26" x14ac:dyDescent="0.25">
      <c r="X6063" s="426"/>
      <c r="Y6063" s="426"/>
      <c r="Z6063" s="427"/>
    </row>
    <row r="6064" spans="24:26" x14ac:dyDescent="0.25">
      <c r="X6064" s="426"/>
      <c r="Y6064" s="426"/>
      <c r="Z6064" s="427"/>
    </row>
    <row r="6065" spans="24:26" x14ac:dyDescent="0.25">
      <c r="X6065" s="426"/>
      <c r="Y6065" s="426"/>
      <c r="Z6065" s="427"/>
    </row>
    <row r="6066" spans="24:26" x14ac:dyDescent="0.25">
      <c r="X6066" s="426"/>
      <c r="Y6066" s="426"/>
      <c r="Z6066" s="427"/>
    </row>
    <row r="6067" spans="24:26" x14ac:dyDescent="0.25">
      <c r="X6067" s="426"/>
      <c r="Y6067" s="426"/>
      <c r="Z6067" s="427"/>
    </row>
    <row r="6068" spans="24:26" x14ac:dyDescent="0.25">
      <c r="X6068" s="426"/>
      <c r="Y6068" s="426"/>
      <c r="Z6068" s="427"/>
    </row>
    <row r="6069" spans="24:26" x14ac:dyDescent="0.25">
      <c r="X6069" s="426"/>
      <c r="Y6069" s="426"/>
      <c r="Z6069" s="427"/>
    </row>
    <row r="6070" spans="24:26" x14ac:dyDescent="0.25">
      <c r="X6070" s="426"/>
      <c r="Y6070" s="426"/>
      <c r="Z6070" s="427"/>
    </row>
    <row r="6071" spans="24:26" x14ac:dyDescent="0.25">
      <c r="X6071" s="426"/>
      <c r="Y6071" s="426"/>
      <c r="Z6071" s="427"/>
    </row>
    <row r="6072" spans="24:26" x14ac:dyDescent="0.25">
      <c r="X6072" s="426"/>
      <c r="Y6072" s="426"/>
      <c r="Z6072" s="427"/>
    </row>
    <row r="6073" spans="24:26" x14ac:dyDescent="0.25">
      <c r="X6073" s="426"/>
      <c r="Y6073" s="426"/>
      <c r="Z6073" s="427"/>
    </row>
    <row r="6074" spans="24:26" x14ac:dyDescent="0.25">
      <c r="X6074" s="426"/>
      <c r="Y6074" s="426"/>
      <c r="Z6074" s="427"/>
    </row>
    <row r="6075" spans="24:26" x14ac:dyDescent="0.25">
      <c r="X6075" s="426"/>
      <c r="Y6075" s="426"/>
      <c r="Z6075" s="427"/>
    </row>
    <row r="6076" spans="24:26" x14ac:dyDescent="0.25">
      <c r="X6076" s="426"/>
      <c r="Y6076" s="426"/>
      <c r="Z6076" s="427"/>
    </row>
    <row r="6077" spans="24:26" x14ac:dyDescent="0.25">
      <c r="X6077" s="426"/>
      <c r="Y6077" s="426"/>
      <c r="Z6077" s="427"/>
    </row>
    <row r="6078" spans="24:26" x14ac:dyDescent="0.25">
      <c r="X6078" s="426"/>
      <c r="Y6078" s="426"/>
      <c r="Z6078" s="427"/>
    </row>
    <row r="6079" spans="24:26" x14ac:dyDescent="0.25">
      <c r="X6079" s="426"/>
      <c r="Y6079" s="426"/>
      <c r="Z6079" s="427"/>
    </row>
    <row r="6080" spans="24:26" x14ac:dyDescent="0.25">
      <c r="X6080" s="426"/>
      <c r="Y6080" s="426"/>
      <c r="Z6080" s="427"/>
    </row>
    <row r="6081" spans="24:26" x14ac:dyDescent="0.25">
      <c r="X6081" s="426"/>
      <c r="Y6081" s="426"/>
      <c r="Z6081" s="427"/>
    </row>
    <row r="6082" spans="24:26" x14ac:dyDescent="0.25">
      <c r="X6082" s="426"/>
      <c r="Y6082" s="426"/>
      <c r="Z6082" s="427"/>
    </row>
    <row r="6083" spans="24:26" x14ac:dyDescent="0.25">
      <c r="X6083" s="426"/>
      <c r="Y6083" s="426"/>
      <c r="Z6083" s="427"/>
    </row>
    <row r="6084" spans="24:26" x14ac:dyDescent="0.25">
      <c r="X6084" s="426"/>
      <c r="Y6084" s="426"/>
      <c r="Z6084" s="427"/>
    </row>
    <row r="6085" spans="24:26" x14ac:dyDescent="0.25">
      <c r="X6085" s="426"/>
      <c r="Y6085" s="426"/>
      <c r="Z6085" s="427"/>
    </row>
    <row r="6086" spans="24:26" x14ac:dyDescent="0.25">
      <c r="X6086" s="426"/>
      <c r="Y6086" s="426"/>
      <c r="Z6086" s="427"/>
    </row>
    <row r="6087" spans="24:26" x14ac:dyDescent="0.25">
      <c r="X6087" s="426"/>
      <c r="Y6087" s="426"/>
      <c r="Z6087" s="427"/>
    </row>
    <row r="6088" spans="24:26" x14ac:dyDescent="0.25">
      <c r="X6088" s="426"/>
      <c r="Y6088" s="426"/>
      <c r="Z6088" s="427"/>
    </row>
    <row r="6089" spans="24:26" x14ac:dyDescent="0.25">
      <c r="X6089" s="426"/>
      <c r="Y6089" s="426"/>
      <c r="Z6089" s="427"/>
    </row>
    <row r="6090" spans="24:26" x14ac:dyDescent="0.25">
      <c r="X6090" s="426"/>
      <c r="Y6090" s="426"/>
      <c r="Z6090" s="427"/>
    </row>
    <row r="6091" spans="24:26" x14ac:dyDescent="0.25">
      <c r="X6091" s="426"/>
      <c r="Y6091" s="426"/>
      <c r="Z6091" s="427"/>
    </row>
    <row r="6092" spans="24:26" x14ac:dyDescent="0.25">
      <c r="X6092" s="426"/>
      <c r="Y6092" s="426"/>
      <c r="Z6092" s="427"/>
    </row>
    <row r="6093" spans="24:26" x14ac:dyDescent="0.25">
      <c r="X6093" s="426"/>
      <c r="Y6093" s="426"/>
      <c r="Z6093" s="427"/>
    </row>
    <row r="6094" spans="24:26" x14ac:dyDescent="0.25">
      <c r="X6094" s="426"/>
      <c r="Y6094" s="426"/>
      <c r="Z6094" s="427"/>
    </row>
    <row r="6095" spans="24:26" x14ac:dyDescent="0.25">
      <c r="X6095" s="426"/>
      <c r="Y6095" s="426"/>
      <c r="Z6095" s="427"/>
    </row>
    <row r="6096" spans="24:26" x14ac:dyDescent="0.25">
      <c r="X6096" s="426"/>
      <c r="Y6096" s="426"/>
      <c r="Z6096" s="427"/>
    </row>
    <row r="6097" spans="24:26" x14ac:dyDescent="0.25">
      <c r="X6097" s="426"/>
      <c r="Y6097" s="426"/>
      <c r="Z6097" s="427"/>
    </row>
    <row r="6098" spans="24:26" x14ac:dyDescent="0.25">
      <c r="X6098" s="426"/>
      <c r="Y6098" s="426"/>
      <c r="Z6098" s="427"/>
    </row>
    <row r="6099" spans="24:26" x14ac:dyDescent="0.25">
      <c r="X6099" s="426"/>
      <c r="Y6099" s="426"/>
      <c r="Z6099" s="427"/>
    </row>
    <row r="6100" spans="24:26" x14ac:dyDescent="0.25">
      <c r="X6100" s="426"/>
      <c r="Y6100" s="426"/>
      <c r="Z6100" s="427"/>
    </row>
    <row r="6101" spans="24:26" x14ac:dyDescent="0.25">
      <c r="X6101" s="426"/>
      <c r="Y6101" s="426"/>
      <c r="Z6101" s="427"/>
    </row>
    <row r="6102" spans="24:26" x14ac:dyDescent="0.25">
      <c r="X6102" s="426"/>
      <c r="Y6102" s="426"/>
      <c r="Z6102" s="427"/>
    </row>
    <row r="6103" spans="24:26" x14ac:dyDescent="0.25">
      <c r="X6103" s="426"/>
      <c r="Y6103" s="426"/>
      <c r="Z6103" s="427"/>
    </row>
    <row r="6104" spans="24:26" x14ac:dyDescent="0.25">
      <c r="X6104" s="426"/>
      <c r="Y6104" s="426"/>
      <c r="Z6104" s="427"/>
    </row>
    <row r="6105" spans="24:26" x14ac:dyDescent="0.25">
      <c r="X6105" s="426"/>
      <c r="Y6105" s="426"/>
      <c r="Z6105" s="427"/>
    </row>
    <row r="6106" spans="24:26" x14ac:dyDescent="0.25">
      <c r="X6106" s="426"/>
      <c r="Y6106" s="426"/>
      <c r="Z6106" s="427"/>
    </row>
    <row r="6107" spans="24:26" x14ac:dyDescent="0.25">
      <c r="X6107" s="426"/>
      <c r="Y6107" s="426"/>
      <c r="Z6107" s="427"/>
    </row>
    <row r="6108" spans="24:26" x14ac:dyDescent="0.25">
      <c r="X6108" s="426"/>
      <c r="Y6108" s="426"/>
      <c r="Z6108" s="427"/>
    </row>
    <row r="6109" spans="24:26" x14ac:dyDescent="0.25">
      <c r="X6109" s="426"/>
      <c r="Y6109" s="426"/>
      <c r="Z6109" s="427"/>
    </row>
    <row r="6110" spans="24:26" x14ac:dyDescent="0.25">
      <c r="X6110" s="426"/>
      <c r="Y6110" s="426"/>
      <c r="Z6110" s="427"/>
    </row>
    <row r="6111" spans="24:26" x14ac:dyDescent="0.25">
      <c r="X6111" s="426"/>
      <c r="Y6111" s="426"/>
      <c r="Z6111" s="427"/>
    </row>
    <row r="6112" spans="24:26" x14ac:dyDescent="0.25">
      <c r="X6112" s="426"/>
      <c r="Y6112" s="426"/>
      <c r="Z6112" s="427"/>
    </row>
    <row r="6113" spans="24:26" x14ac:dyDescent="0.25">
      <c r="X6113" s="426"/>
      <c r="Y6113" s="426"/>
      <c r="Z6113" s="427"/>
    </row>
    <row r="6114" spans="24:26" x14ac:dyDescent="0.25">
      <c r="X6114" s="426"/>
      <c r="Y6114" s="426"/>
      <c r="Z6114" s="427"/>
    </row>
    <row r="6115" spans="24:26" x14ac:dyDescent="0.25">
      <c r="X6115" s="426"/>
      <c r="Y6115" s="426"/>
      <c r="Z6115" s="427"/>
    </row>
    <row r="6116" spans="24:26" x14ac:dyDescent="0.25">
      <c r="X6116" s="426"/>
      <c r="Y6116" s="426"/>
      <c r="Z6116" s="427"/>
    </row>
    <row r="6117" spans="24:26" x14ac:dyDescent="0.25">
      <c r="X6117" s="426"/>
      <c r="Y6117" s="426"/>
      <c r="Z6117" s="427"/>
    </row>
    <row r="6118" spans="24:26" x14ac:dyDescent="0.25">
      <c r="X6118" s="426"/>
      <c r="Y6118" s="426"/>
      <c r="Z6118" s="427"/>
    </row>
    <row r="6119" spans="24:26" x14ac:dyDescent="0.25">
      <c r="X6119" s="426"/>
      <c r="Y6119" s="426"/>
      <c r="Z6119" s="427"/>
    </row>
    <row r="6120" spans="24:26" x14ac:dyDescent="0.25">
      <c r="X6120" s="426"/>
      <c r="Y6120" s="426"/>
      <c r="Z6120" s="427"/>
    </row>
    <row r="6121" spans="24:26" x14ac:dyDescent="0.25">
      <c r="X6121" s="426"/>
      <c r="Y6121" s="426"/>
      <c r="Z6121" s="427"/>
    </row>
    <row r="6122" spans="24:26" x14ac:dyDescent="0.25">
      <c r="X6122" s="426"/>
      <c r="Y6122" s="426"/>
      <c r="Z6122" s="427"/>
    </row>
    <row r="6123" spans="24:26" x14ac:dyDescent="0.25">
      <c r="X6123" s="426"/>
      <c r="Y6123" s="426"/>
      <c r="Z6123" s="427"/>
    </row>
    <row r="6124" spans="24:26" x14ac:dyDescent="0.25">
      <c r="X6124" s="426"/>
      <c r="Y6124" s="426"/>
      <c r="Z6124" s="427"/>
    </row>
    <row r="6125" spans="24:26" x14ac:dyDescent="0.25">
      <c r="X6125" s="426"/>
      <c r="Y6125" s="426"/>
      <c r="Z6125" s="427"/>
    </row>
    <row r="6126" spans="24:26" x14ac:dyDescent="0.25">
      <c r="X6126" s="426"/>
      <c r="Y6126" s="426"/>
      <c r="Z6126" s="427"/>
    </row>
    <row r="6127" spans="24:26" x14ac:dyDescent="0.25">
      <c r="X6127" s="426"/>
      <c r="Y6127" s="426"/>
      <c r="Z6127" s="427"/>
    </row>
    <row r="6128" spans="24:26" x14ac:dyDescent="0.25">
      <c r="X6128" s="426"/>
      <c r="Y6128" s="426"/>
      <c r="Z6128" s="427"/>
    </row>
    <row r="6129" spans="24:26" x14ac:dyDescent="0.25">
      <c r="X6129" s="426"/>
      <c r="Y6129" s="426"/>
      <c r="Z6129" s="427"/>
    </row>
    <row r="6130" spans="24:26" x14ac:dyDescent="0.25">
      <c r="X6130" s="426"/>
      <c r="Y6130" s="426"/>
      <c r="Z6130" s="427"/>
    </row>
    <row r="6131" spans="24:26" x14ac:dyDescent="0.25">
      <c r="X6131" s="426"/>
      <c r="Y6131" s="426"/>
      <c r="Z6131" s="427"/>
    </row>
    <row r="6132" spans="24:26" x14ac:dyDescent="0.25">
      <c r="X6132" s="426"/>
      <c r="Y6132" s="426"/>
      <c r="Z6132" s="427"/>
    </row>
    <row r="6133" spans="24:26" x14ac:dyDescent="0.25">
      <c r="X6133" s="426"/>
      <c r="Y6133" s="426"/>
      <c r="Z6133" s="427"/>
    </row>
    <row r="6134" spans="24:26" x14ac:dyDescent="0.25">
      <c r="X6134" s="426"/>
      <c r="Y6134" s="426"/>
      <c r="Z6134" s="427"/>
    </row>
    <row r="6135" spans="24:26" x14ac:dyDescent="0.25">
      <c r="X6135" s="426"/>
      <c r="Y6135" s="426"/>
      <c r="Z6135" s="427"/>
    </row>
    <row r="6136" spans="24:26" x14ac:dyDescent="0.25">
      <c r="X6136" s="426"/>
      <c r="Y6136" s="426"/>
      <c r="Z6136" s="427"/>
    </row>
    <row r="6137" spans="24:26" x14ac:dyDescent="0.25">
      <c r="X6137" s="426"/>
      <c r="Y6137" s="426"/>
      <c r="Z6137" s="427"/>
    </row>
    <row r="6138" spans="24:26" x14ac:dyDescent="0.25">
      <c r="X6138" s="426"/>
      <c r="Y6138" s="426"/>
      <c r="Z6138" s="427"/>
    </row>
    <row r="6139" spans="24:26" x14ac:dyDescent="0.25">
      <c r="X6139" s="426"/>
      <c r="Y6139" s="426"/>
      <c r="Z6139" s="427"/>
    </row>
    <row r="6140" spans="24:26" x14ac:dyDescent="0.25">
      <c r="X6140" s="426"/>
      <c r="Y6140" s="426"/>
      <c r="Z6140" s="427"/>
    </row>
    <row r="6141" spans="24:26" x14ac:dyDescent="0.25">
      <c r="X6141" s="426"/>
      <c r="Y6141" s="426"/>
      <c r="Z6141" s="427"/>
    </row>
    <row r="6142" spans="24:26" x14ac:dyDescent="0.25">
      <c r="X6142" s="426"/>
      <c r="Y6142" s="426"/>
      <c r="Z6142" s="427"/>
    </row>
    <row r="6143" spans="24:26" x14ac:dyDescent="0.25">
      <c r="X6143" s="426"/>
      <c r="Y6143" s="426"/>
      <c r="Z6143" s="427"/>
    </row>
    <row r="6144" spans="24:26" x14ac:dyDescent="0.25">
      <c r="X6144" s="426"/>
      <c r="Y6144" s="426"/>
      <c r="Z6144" s="427"/>
    </row>
    <row r="6145" spans="24:26" x14ac:dyDescent="0.25">
      <c r="X6145" s="426"/>
      <c r="Y6145" s="426"/>
      <c r="Z6145" s="427"/>
    </row>
    <row r="6146" spans="24:26" x14ac:dyDescent="0.25">
      <c r="X6146" s="426"/>
      <c r="Y6146" s="426"/>
      <c r="Z6146" s="427"/>
    </row>
    <row r="6147" spans="24:26" x14ac:dyDescent="0.25">
      <c r="X6147" s="426"/>
      <c r="Y6147" s="426"/>
      <c r="Z6147" s="427"/>
    </row>
    <row r="6148" spans="24:26" x14ac:dyDescent="0.25">
      <c r="X6148" s="426"/>
      <c r="Y6148" s="426"/>
      <c r="Z6148" s="427"/>
    </row>
    <row r="6149" spans="24:26" x14ac:dyDescent="0.25">
      <c r="X6149" s="426"/>
      <c r="Y6149" s="426"/>
      <c r="Z6149" s="427"/>
    </row>
    <row r="6150" spans="24:26" x14ac:dyDescent="0.25">
      <c r="X6150" s="426"/>
      <c r="Y6150" s="426"/>
      <c r="Z6150" s="427"/>
    </row>
    <row r="6151" spans="24:26" x14ac:dyDescent="0.25">
      <c r="X6151" s="426"/>
      <c r="Y6151" s="426"/>
      <c r="Z6151" s="427"/>
    </row>
    <row r="6152" spans="24:26" x14ac:dyDescent="0.25">
      <c r="X6152" s="426"/>
      <c r="Y6152" s="426"/>
      <c r="Z6152" s="427"/>
    </row>
    <row r="6153" spans="24:26" x14ac:dyDescent="0.25">
      <c r="X6153" s="426"/>
      <c r="Y6153" s="426"/>
      <c r="Z6153" s="427"/>
    </row>
    <row r="6154" spans="24:26" x14ac:dyDescent="0.25">
      <c r="X6154" s="426"/>
      <c r="Y6154" s="426"/>
      <c r="Z6154" s="427"/>
    </row>
    <row r="6155" spans="24:26" x14ac:dyDescent="0.25">
      <c r="X6155" s="426"/>
      <c r="Y6155" s="426"/>
      <c r="Z6155" s="427"/>
    </row>
    <row r="6156" spans="24:26" x14ac:dyDescent="0.25">
      <c r="X6156" s="426"/>
      <c r="Y6156" s="426"/>
      <c r="Z6156" s="427"/>
    </row>
    <row r="6157" spans="24:26" x14ac:dyDescent="0.25">
      <c r="X6157" s="426"/>
      <c r="Y6157" s="426"/>
      <c r="Z6157" s="427"/>
    </row>
    <row r="6158" spans="24:26" x14ac:dyDescent="0.25">
      <c r="X6158" s="426"/>
      <c r="Y6158" s="426"/>
      <c r="Z6158" s="427"/>
    </row>
    <row r="6159" spans="24:26" x14ac:dyDescent="0.25">
      <c r="X6159" s="426"/>
      <c r="Y6159" s="426"/>
      <c r="Z6159" s="427"/>
    </row>
    <row r="6160" spans="24:26" x14ac:dyDescent="0.25">
      <c r="X6160" s="426"/>
      <c r="Y6160" s="426"/>
      <c r="Z6160" s="427"/>
    </row>
    <row r="6161" spans="24:26" x14ac:dyDescent="0.25">
      <c r="X6161" s="426"/>
      <c r="Y6161" s="426"/>
      <c r="Z6161" s="427"/>
    </row>
    <row r="6162" spans="24:26" x14ac:dyDescent="0.25">
      <c r="X6162" s="426"/>
      <c r="Y6162" s="426"/>
      <c r="Z6162" s="427"/>
    </row>
    <row r="6163" spans="24:26" x14ac:dyDescent="0.25">
      <c r="X6163" s="426"/>
      <c r="Y6163" s="426"/>
      <c r="Z6163" s="427"/>
    </row>
    <row r="6164" spans="24:26" x14ac:dyDescent="0.25">
      <c r="X6164" s="426"/>
      <c r="Y6164" s="426"/>
      <c r="Z6164" s="427"/>
    </row>
    <row r="6165" spans="24:26" x14ac:dyDescent="0.25">
      <c r="X6165" s="426"/>
      <c r="Y6165" s="426"/>
      <c r="Z6165" s="427"/>
    </row>
    <row r="6166" spans="24:26" x14ac:dyDescent="0.25">
      <c r="X6166" s="426"/>
      <c r="Y6166" s="426"/>
      <c r="Z6166" s="427"/>
    </row>
    <row r="6167" spans="24:26" x14ac:dyDescent="0.25">
      <c r="X6167" s="426"/>
      <c r="Y6167" s="426"/>
      <c r="Z6167" s="427"/>
    </row>
    <row r="6168" spans="24:26" x14ac:dyDescent="0.25">
      <c r="X6168" s="426"/>
      <c r="Y6168" s="426"/>
      <c r="Z6168" s="427"/>
    </row>
    <row r="6169" spans="24:26" x14ac:dyDescent="0.25">
      <c r="X6169" s="426"/>
      <c r="Y6169" s="426"/>
      <c r="Z6169" s="427"/>
    </row>
    <row r="6170" spans="24:26" x14ac:dyDescent="0.25">
      <c r="X6170" s="426"/>
      <c r="Y6170" s="426"/>
      <c r="Z6170" s="427"/>
    </row>
    <row r="6171" spans="24:26" x14ac:dyDescent="0.25">
      <c r="X6171" s="426"/>
      <c r="Y6171" s="426"/>
      <c r="Z6171" s="427"/>
    </row>
    <row r="6172" spans="24:26" x14ac:dyDescent="0.25">
      <c r="X6172" s="426"/>
      <c r="Y6172" s="426"/>
      <c r="Z6172" s="427"/>
    </row>
    <row r="6173" spans="24:26" x14ac:dyDescent="0.25">
      <c r="X6173" s="426"/>
      <c r="Y6173" s="426"/>
      <c r="Z6173" s="427"/>
    </row>
    <row r="6174" spans="24:26" x14ac:dyDescent="0.25">
      <c r="X6174" s="426"/>
      <c r="Y6174" s="426"/>
      <c r="Z6174" s="427"/>
    </row>
    <row r="6175" spans="24:26" x14ac:dyDescent="0.25">
      <c r="X6175" s="426"/>
      <c r="Y6175" s="426"/>
      <c r="Z6175" s="427"/>
    </row>
    <row r="6176" spans="24:26" x14ac:dyDescent="0.25">
      <c r="X6176" s="426"/>
      <c r="Y6176" s="426"/>
      <c r="Z6176" s="427"/>
    </row>
    <row r="6177" spans="24:26" x14ac:dyDescent="0.25">
      <c r="X6177" s="426"/>
      <c r="Y6177" s="426"/>
      <c r="Z6177" s="427"/>
    </row>
    <row r="6178" spans="24:26" x14ac:dyDescent="0.25">
      <c r="X6178" s="426"/>
      <c r="Y6178" s="426"/>
      <c r="Z6178" s="427"/>
    </row>
    <row r="6179" spans="24:26" x14ac:dyDescent="0.25">
      <c r="X6179" s="426"/>
      <c r="Y6179" s="426"/>
      <c r="Z6179" s="427"/>
    </row>
    <row r="6180" spans="24:26" x14ac:dyDescent="0.25">
      <c r="X6180" s="426"/>
      <c r="Y6180" s="426"/>
      <c r="Z6180" s="427"/>
    </row>
    <row r="6181" spans="24:26" x14ac:dyDescent="0.25">
      <c r="X6181" s="426"/>
      <c r="Y6181" s="426"/>
      <c r="Z6181" s="427"/>
    </row>
    <row r="6182" spans="24:26" x14ac:dyDescent="0.25">
      <c r="X6182" s="426"/>
      <c r="Y6182" s="426"/>
      <c r="Z6182" s="427"/>
    </row>
    <row r="6183" spans="24:26" x14ac:dyDescent="0.25">
      <c r="X6183" s="426"/>
      <c r="Y6183" s="426"/>
      <c r="Z6183" s="427"/>
    </row>
    <row r="6184" spans="24:26" x14ac:dyDescent="0.25">
      <c r="X6184" s="426"/>
      <c r="Y6184" s="426"/>
      <c r="Z6184" s="427"/>
    </row>
    <row r="6185" spans="24:26" x14ac:dyDescent="0.25">
      <c r="X6185" s="426"/>
      <c r="Y6185" s="426"/>
      <c r="Z6185" s="427"/>
    </row>
    <row r="6186" spans="24:26" x14ac:dyDescent="0.25">
      <c r="X6186" s="426"/>
      <c r="Y6186" s="426"/>
      <c r="Z6186" s="427"/>
    </row>
    <row r="6187" spans="24:26" x14ac:dyDescent="0.25">
      <c r="X6187" s="426"/>
      <c r="Y6187" s="426"/>
      <c r="Z6187" s="427"/>
    </row>
    <row r="6188" spans="24:26" x14ac:dyDescent="0.25">
      <c r="X6188" s="426"/>
      <c r="Y6188" s="426"/>
      <c r="Z6188" s="427"/>
    </row>
    <row r="6189" spans="24:26" x14ac:dyDescent="0.25">
      <c r="X6189" s="426"/>
      <c r="Y6189" s="426"/>
      <c r="Z6189" s="427"/>
    </row>
    <row r="6190" spans="24:26" x14ac:dyDescent="0.25">
      <c r="X6190" s="426"/>
      <c r="Y6190" s="426"/>
      <c r="Z6190" s="427"/>
    </row>
    <row r="6191" spans="24:26" x14ac:dyDescent="0.25">
      <c r="X6191" s="426"/>
      <c r="Y6191" s="426"/>
      <c r="Z6191" s="427"/>
    </row>
    <row r="6192" spans="24:26" x14ac:dyDescent="0.25">
      <c r="X6192" s="426"/>
      <c r="Y6192" s="426"/>
      <c r="Z6192" s="427"/>
    </row>
    <row r="6193" spans="24:26" x14ac:dyDescent="0.25">
      <c r="X6193" s="426"/>
      <c r="Y6193" s="426"/>
      <c r="Z6193" s="427"/>
    </row>
    <row r="6194" spans="24:26" x14ac:dyDescent="0.25">
      <c r="X6194" s="426"/>
      <c r="Y6194" s="426"/>
      <c r="Z6194" s="427"/>
    </row>
    <row r="6195" spans="24:26" x14ac:dyDescent="0.25">
      <c r="X6195" s="426"/>
      <c r="Y6195" s="426"/>
      <c r="Z6195" s="427"/>
    </row>
    <row r="6196" spans="24:26" x14ac:dyDescent="0.25">
      <c r="X6196" s="426"/>
      <c r="Y6196" s="426"/>
      <c r="Z6196" s="427"/>
    </row>
    <row r="6197" spans="24:26" x14ac:dyDescent="0.25">
      <c r="X6197" s="426"/>
      <c r="Y6197" s="426"/>
      <c r="Z6197" s="427"/>
    </row>
    <row r="6198" spans="24:26" x14ac:dyDescent="0.25">
      <c r="X6198" s="426"/>
      <c r="Y6198" s="426"/>
      <c r="Z6198" s="427"/>
    </row>
    <row r="6199" spans="24:26" x14ac:dyDescent="0.25">
      <c r="X6199" s="426"/>
      <c r="Y6199" s="426"/>
      <c r="Z6199" s="427"/>
    </row>
    <row r="6200" spans="24:26" x14ac:dyDescent="0.25">
      <c r="X6200" s="426"/>
      <c r="Y6200" s="426"/>
      <c r="Z6200" s="427"/>
    </row>
    <row r="6201" spans="24:26" x14ac:dyDescent="0.25">
      <c r="X6201" s="426"/>
      <c r="Y6201" s="426"/>
      <c r="Z6201" s="427"/>
    </row>
    <row r="6202" spans="24:26" x14ac:dyDescent="0.25">
      <c r="X6202" s="426"/>
      <c r="Y6202" s="426"/>
      <c r="Z6202" s="427"/>
    </row>
    <row r="6203" spans="24:26" x14ac:dyDescent="0.25">
      <c r="X6203" s="426"/>
      <c r="Y6203" s="426"/>
      <c r="Z6203" s="427"/>
    </row>
    <row r="6204" spans="24:26" x14ac:dyDescent="0.25">
      <c r="X6204" s="426"/>
      <c r="Y6204" s="426"/>
      <c r="Z6204" s="427"/>
    </row>
    <row r="6205" spans="24:26" x14ac:dyDescent="0.25">
      <c r="X6205" s="426"/>
      <c r="Y6205" s="426"/>
      <c r="Z6205" s="427"/>
    </row>
    <row r="6206" spans="24:26" x14ac:dyDescent="0.25">
      <c r="X6206" s="426"/>
      <c r="Y6206" s="426"/>
      <c r="Z6206" s="427"/>
    </row>
    <row r="6207" spans="24:26" x14ac:dyDescent="0.25">
      <c r="X6207" s="426"/>
      <c r="Y6207" s="426"/>
      <c r="Z6207" s="427"/>
    </row>
    <row r="6208" spans="24:26" x14ac:dyDescent="0.25">
      <c r="X6208" s="426"/>
      <c r="Y6208" s="426"/>
      <c r="Z6208" s="427"/>
    </row>
    <row r="6209" spans="24:26" x14ac:dyDescent="0.25">
      <c r="X6209" s="426"/>
      <c r="Y6209" s="426"/>
      <c r="Z6209" s="427"/>
    </row>
    <row r="6210" spans="24:26" x14ac:dyDescent="0.25">
      <c r="X6210" s="426"/>
      <c r="Y6210" s="426"/>
      <c r="Z6210" s="427"/>
    </row>
    <row r="6211" spans="24:26" x14ac:dyDescent="0.25">
      <c r="X6211" s="426"/>
      <c r="Y6211" s="426"/>
      <c r="Z6211" s="427"/>
    </row>
    <row r="6212" spans="24:26" x14ac:dyDescent="0.25">
      <c r="X6212" s="426"/>
      <c r="Y6212" s="426"/>
      <c r="Z6212" s="427"/>
    </row>
    <row r="6213" spans="24:26" x14ac:dyDescent="0.25">
      <c r="X6213" s="426"/>
      <c r="Y6213" s="426"/>
      <c r="Z6213" s="427"/>
    </row>
    <row r="6214" spans="24:26" x14ac:dyDescent="0.25">
      <c r="X6214" s="426"/>
      <c r="Y6214" s="426"/>
      <c r="Z6214" s="427"/>
    </row>
    <row r="6215" spans="24:26" x14ac:dyDescent="0.25">
      <c r="X6215" s="426"/>
      <c r="Y6215" s="426"/>
      <c r="Z6215" s="427"/>
    </row>
    <row r="6216" spans="24:26" x14ac:dyDescent="0.25">
      <c r="X6216" s="426"/>
      <c r="Y6216" s="426"/>
      <c r="Z6216" s="427"/>
    </row>
    <row r="6217" spans="24:26" x14ac:dyDescent="0.25">
      <c r="X6217" s="426"/>
      <c r="Y6217" s="426"/>
      <c r="Z6217" s="427"/>
    </row>
    <row r="6218" spans="24:26" x14ac:dyDescent="0.25">
      <c r="X6218" s="426"/>
      <c r="Y6218" s="426"/>
      <c r="Z6218" s="427"/>
    </row>
    <row r="6219" spans="24:26" x14ac:dyDescent="0.25">
      <c r="X6219" s="426"/>
      <c r="Y6219" s="426"/>
      <c r="Z6219" s="427"/>
    </row>
    <row r="6220" spans="24:26" x14ac:dyDescent="0.25">
      <c r="X6220" s="426"/>
      <c r="Y6220" s="426"/>
      <c r="Z6220" s="427"/>
    </row>
    <row r="6221" spans="24:26" x14ac:dyDescent="0.25">
      <c r="X6221" s="426"/>
      <c r="Y6221" s="426"/>
      <c r="Z6221" s="427"/>
    </row>
    <row r="6222" spans="24:26" x14ac:dyDescent="0.25">
      <c r="X6222" s="426"/>
      <c r="Y6222" s="426"/>
      <c r="Z6222" s="427"/>
    </row>
    <row r="6223" spans="24:26" x14ac:dyDescent="0.25">
      <c r="X6223" s="426"/>
      <c r="Y6223" s="426"/>
      <c r="Z6223" s="427"/>
    </row>
    <row r="6224" spans="24:26" x14ac:dyDescent="0.25">
      <c r="X6224" s="426"/>
      <c r="Y6224" s="426"/>
      <c r="Z6224" s="427"/>
    </row>
    <row r="6225" spans="24:26" x14ac:dyDescent="0.25">
      <c r="X6225" s="426"/>
      <c r="Y6225" s="426"/>
      <c r="Z6225" s="427"/>
    </row>
    <row r="6226" spans="24:26" x14ac:dyDescent="0.25">
      <c r="X6226" s="426"/>
      <c r="Y6226" s="426"/>
      <c r="Z6226" s="427"/>
    </row>
    <row r="6227" spans="24:26" x14ac:dyDescent="0.25">
      <c r="X6227" s="426"/>
      <c r="Y6227" s="426"/>
      <c r="Z6227" s="427"/>
    </row>
    <row r="6228" spans="24:26" x14ac:dyDescent="0.25">
      <c r="X6228" s="426"/>
      <c r="Y6228" s="426"/>
      <c r="Z6228" s="427"/>
    </row>
    <row r="6229" spans="24:26" x14ac:dyDescent="0.25">
      <c r="X6229" s="426"/>
      <c r="Y6229" s="426"/>
      <c r="Z6229" s="427"/>
    </row>
    <row r="6230" spans="24:26" x14ac:dyDescent="0.25">
      <c r="X6230" s="426"/>
      <c r="Y6230" s="426"/>
      <c r="Z6230" s="427"/>
    </row>
    <row r="6231" spans="24:26" x14ac:dyDescent="0.25">
      <c r="X6231" s="426"/>
      <c r="Y6231" s="426"/>
      <c r="Z6231" s="427"/>
    </row>
    <row r="6232" spans="24:26" x14ac:dyDescent="0.25">
      <c r="X6232" s="426"/>
      <c r="Y6232" s="426"/>
      <c r="Z6232" s="427"/>
    </row>
    <row r="6233" spans="24:26" x14ac:dyDescent="0.25">
      <c r="X6233" s="426"/>
      <c r="Y6233" s="426"/>
      <c r="Z6233" s="427"/>
    </row>
    <row r="6234" spans="24:26" x14ac:dyDescent="0.25">
      <c r="X6234" s="426"/>
      <c r="Y6234" s="426"/>
      <c r="Z6234" s="427"/>
    </row>
    <row r="6235" spans="24:26" x14ac:dyDescent="0.25">
      <c r="X6235" s="426"/>
      <c r="Y6235" s="426"/>
      <c r="Z6235" s="427"/>
    </row>
    <row r="6236" spans="24:26" x14ac:dyDescent="0.25">
      <c r="X6236" s="426"/>
      <c r="Y6236" s="426"/>
      <c r="Z6236" s="427"/>
    </row>
    <row r="6237" spans="24:26" x14ac:dyDescent="0.25">
      <c r="X6237" s="426"/>
      <c r="Y6237" s="426"/>
      <c r="Z6237" s="427"/>
    </row>
    <row r="6238" spans="24:26" x14ac:dyDescent="0.25">
      <c r="X6238" s="426"/>
      <c r="Y6238" s="426"/>
      <c r="Z6238" s="427"/>
    </row>
    <row r="6239" spans="24:26" x14ac:dyDescent="0.25">
      <c r="X6239" s="426"/>
      <c r="Y6239" s="426"/>
      <c r="Z6239" s="427"/>
    </row>
    <row r="6240" spans="24:26" x14ac:dyDescent="0.25">
      <c r="X6240" s="426"/>
      <c r="Y6240" s="426"/>
      <c r="Z6240" s="427"/>
    </row>
    <row r="6241" spans="24:26" x14ac:dyDescent="0.25">
      <c r="X6241" s="426"/>
      <c r="Y6241" s="426"/>
      <c r="Z6241" s="427"/>
    </row>
    <row r="6242" spans="24:26" x14ac:dyDescent="0.25">
      <c r="X6242" s="426"/>
      <c r="Y6242" s="426"/>
      <c r="Z6242" s="427"/>
    </row>
    <row r="6243" spans="24:26" x14ac:dyDescent="0.25">
      <c r="X6243" s="426"/>
      <c r="Y6243" s="426"/>
      <c r="Z6243" s="427"/>
    </row>
    <row r="6244" spans="24:26" x14ac:dyDescent="0.25">
      <c r="X6244" s="426"/>
      <c r="Y6244" s="426"/>
      <c r="Z6244" s="427"/>
    </row>
    <row r="6245" spans="24:26" x14ac:dyDescent="0.25">
      <c r="X6245" s="426"/>
      <c r="Y6245" s="426"/>
      <c r="Z6245" s="427"/>
    </row>
    <row r="6246" spans="24:26" x14ac:dyDescent="0.25">
      <c r="X6246" s="426"/>
      <c r="Y6246" s="426"/>
      <c r="Z6246" s="427"/>
    </row>
    <row r="6247" spans="24:26" x14ac:dyDescent="0.25">
      <c r="X6247" s="426"/>
      <c r="Y6247" s="426"/>
      <c r="Z6247" s="427"/>
    </row>
    <row r="6248" spans="24:26" x14ac:dyDescent="0.25">
      <c r="X6248" s="426"/>
      <c r="Y6248" s="426"/>
      <c r="Z6248" s="427"/>
    </row>
    <row r="6249" spans="24:26" x14ac:dyDescent="0.25">
      <c r="X6249" s="426"/>
      <c r="Y6249" s="426"/>
      <c r="Z6249" s="427"/>
    </row>
    <row r="6250" spans="24:26" x14ac:dyDescent="0.25">
      <c r="X6250" s="426"/>
      <c r="Y6250" s="426"/>
      <c r="Z6250" s="427"/>
    </row>
    <row r="6251" spans="24:26" x14ac:dyDescent="0.25">
      <c r="X6251" s="426"/>
      <c r="Y6251" s="426"/>
      <c r="Z6251" s="427"/>
    </row>
    <row r="6252" spans="24:26" x14ac:dyDescent="0.25">
      <c r="X6252" s="426"/>
      <c r="Y6252" s="426"/>
      <c r="Z6252" s="427"/>
    </row>
    <row r="6253" spans="24:26" x14ac:dyDescent="0.25">
      <c r="X6253" s="426"/>
      <c r="Y6253" s="426"/>
      <c r="Z6253" s="427"/>
    </row>
    <row r="6254" spans="24:26" x14ac:dyDescent="0.25">
      <c r="X6254" s="426"/>
      <c r="Y6254" s="426"/>
      <c r="Z6254" s="427"/>
    </row>
    <row r="6255" spans="24:26" x14ac:dyDescent="0.25">
      <c r="X6255" s="426"/>
      <c r="Y6255" s="426"/>
      <c r="Z6255" s="427"/>
    </row>
    <row r="6256" spans="24:26" x14ac:dyDescent="0.25">
      <c r="X6256" s="426"/>
      <c r="Y6256" s="426"/>
      <c r="Z6256" s="427"/>
    </row>
    <row r="6257" spans="24:26" x14ac:dyDescent="0.25">
      <c r="X6257" s="426"/>
      <c r="Y6257" s="426"/>
      <c r="Z6257" s="427"/>
    </row>
    <row r="6258" spans="24:26" x14ac:dyDescent="0.25">
      <c r="X6258" s="426"/>
      <c r="Y6258" s="426"/>
      <c r="Z6258" s="427"/>
    </row>
    <row r="6259" spans="24:26" x14ac:dyDescent="0.25">
      <c r="X6259" s="426"/>
      <c r="Y6259" s="426"/>
      <c r="Z6259" s="427"/>
    </row>
    <row r="6260" spans="24:26" x14ac:dyDescent="0.25">
      <c r="X6260" s="426"/>
      <c r="Y6260" s="426"/>
      <c r="Z6260" s="427"/>
    </row>
    <row r="6261" spans="24:26" x14ac:dyDescent="0.25">
      <c r="X6261" s="426"/>
      <c r="Y6261" s="426"/>
      <c r="Z6261" s="427"/>
    </row>
    <row r="6262" spans="24:26" x14ac:dyDescent="0.25">
      <c r="X6262" s="426"/>
      <c r="Y6262" s="426"/>
      <c r="Z6262" s="427"/>
    </row>
    <row r="6263" spans="24:26" x14ac:dyDescent="0.25">
      <c r="X6263" s="426"/>
      <c r="Y6263" s="426"/>
      <c r="Z6263" s="427"/>
    </row>
    <row r="6264" spans="24:26" x14ac:dyDescent="0.25">
      <c r="X6264" s="426"/>
      <c r="Y6264" s="426"/>
      <c r="Z6264" s="427"/>
    </row>
    <row r="6265" spans="24:26" x14ac:dyDescent="0.25">
      <c r="X6265" s="426"/>
      <c r="Y6265" s="426"/>
      <c r="Z6265" s="427"/>
    </row>
    <row r="6266" spans="24:26" x14ac:dyDescent="0.25">
      <c r="X6266" s="426"/>
      <c r="Y6266" s="426"/>
      <c r="Z6266" s="427"/>
    </row>
    <row r="6267" spans="24:26" x14ac:dyDescent="0.25">
      <c r="X6267" s="426"/>
      <c r="Y6267" s="426"/>
      <c r="Z6267" s="427"/>
    </row>
    <row r="6268" spans="24:26" x14ac:dyDescent="0.25">
      <c r="X6268" s="426"/>
      <c r="Y6268" s="426"/>
      <c r="Z6268" s="427"/>
    </row>
    <row r="6269" spans="24:26" x14ac:dyDescent="0.25">
      <c r="X6269" s="426"/>
      <c r="Y6269" s="426"/>
      <c r="Z6269" s="427"/>
    </row>
    <row r="6270" spans="24:26" x14ac:dyDescent="0.25">
      <c r="X6270" s="426"/>
      <c r="Y6270" s="426"/>
      <c r="Z6270" s="427"/>
    </row>
    <row r="6271" spans="24:26" x14ac:dyDescent="0.25">
      <c r="X6271" s="426"/>
      <c r="Y6271" s="426"/>
      <c r="Z6271" s="427"/>
    </row>
    <row r="6272" spans="24:26" x14ac:dyDescent="0.25">
      <c r="X6272" s="426"/>
      <c r="Y6272" s="426"/>
      <c r="Z6272" s="427"/>
    </row>
    <row r="6273" spans="24:26" x14ac:dyDescent="0.25">
      <c r="X6273" s="426"/>
      <c r="Y6273" s="426"/>
      <c r="Z6273" s="427"/>
    </row>
    <row r="6274" spans="24:26" x14ac:dyDescent="0.25">
      <c r="X6274" s="426"/>
      <c r="Y6274" s="426"/>
      <c r="Z6274" s="427"/>
    </row>
    <row r="6275" spans="24:26" x14ac:dyDescent="0.25">
      <c r="X6275" s="426"/>
      <c r="Y6275" s="426"/>
      <c r="Z6275" s="427"/>
    </row>
    <row r="6276" spans="24:26" x14ac:dyDescent="0.25">
      <c r="X6276" s="426"/>
      <c r="Y6276" s="426"/>
      <c r="Z6276" s="427"/>
    </row>
    <row r="6277" spans="24:26" x14ac:dyDescent="0.25">
      <c r="X6277" s="426"/>
      <c r="Y6277" s="426"/>
      <c r="Z6277" s="427"/>
    </row>
    <row r="6278" spans="24:26" x14ac:dyDescent="0.25">
      <c r="X6278" s="426"/>
      <c r="Y6278" s="426"/>
      <c r="Z6278" s="427"/>
    </row>
    <row r="6279" spans="24:26" x14ac:dyDescent="0.25">
      <c r="X6279" s="426"/>
      <c r="Y6279" s="426"/>
      <c r="Z6279" s="427"/>
    </row>
    <row r="6280" spans="24:26" x14ac:dyDescent="0.25">
      <c r="X6280" s="426"/>
      <c r="Y6280" s="426"/>
      <c r="Z6280" s="427"/>
    </row>
    <row r="6281" spans="24:26" x14ac:dyDescent="0.25">
      <c r="X6281" s="426"/>
      <c r="Y6281" s="426"/>
      <c r="Z6281" s="427"/>
    </row>
    <row r="6282" spans="24:26" x14ac:dyDescent="0.25">
      <c r="X6282" s="426"/>
      <c r="Y6282" s="426"/>
      <c r="Z6282" s="427"/>
    </row>
    <row r="6283" spans="24:26" x14ac:dyDescent="0.25">
      <c r="X6283" s="426"/>
      <c r="Y6283" s="426"/>
      <c r="Z6283" s="427"/>
    </row>
    <row r="6284" spans="24:26" x14ac:dyDescent="0.25">
      <c r="X6284" s="426"/>
      <c r="Y6284" s="426"/>
      <c r="Z6284" s="427"/>
    </row>
    <row r="6285" spans="24:26" x14ac:dyDescent="0.25">
      <c r="X6285" s="426"/>
      <c r="Y6285" s="426"/>
      <c r="Z6285" s="427"/>
    </row>
    <row r="6286" spans="24:26" x14ac:dyDescent="0.25">
      <c r="X6286" s="426"/>
      <c r="Y6286" s="426"/>
      <c r="Z6286" s="427"/>
    </row>
    <row r="6287" spans="24:26" x14ac:dyDescent="0.25">
      <c r="X6287" s="426"/>
      <c r="Y6287" s="426"/>
      <c r="Z6287" s="427"/>
    </row>
    <row r="6288" spans="24:26" x14ac:dyDescent="0.25">
      <c r="X6288" s="426"/>
      <c r="Y6288" s="426"/>
      <c r="Z6288" s="427"/>
    </row>
    <row r="6289" spans="24:26" x14ac:dyDescent="0.25">
      <c r="X6289" s="426"/>
      <c r="Y6289" s="426"/>
      <c r="Z6289" s="427"/>
    </row>
    <row r="6290" spans="24:26" x14ac:dyDescent="0.25">
      <c r="X6290" s="426"/>
      <c r="Y6290" s="426"/>
      <c r="Z6290" s="427"/>
    </row>
    <row r="6291" spans="24:26" x14ac:dyDescent="0.25">
      <c r="X6291" s="426"/>
      <c r="Y6291" s="426"/>
      <c r="Z6291" s="427"/>
    </row>
    <row r="6292" spans="24:26" x14ac:dyDescent="0.25">
      <c r="X6292" s="426"/>
      <c r="Y6292" s="426"/>
      <c r="Z6292" s="427"/>
    </row>
    <row r="6293" spans="24:26" x14ac:dyDescent="0.25">
      <c r="X6293" s="426"/>
      <c r="Y6293" s="426"/>
      <c r="Z6293" s="427"/>
    </row>
    <row r="6294" spans="24:26" x14ac:dyDescent="0.25">
      <c r="X6294" s="426"/>
      <c r="Y6294" s="426"/>
      <c r="Z6294" s="427"/>
    </row>
    <row r="6295" spans="24:26" x14ac:dyDescent="0.25">
      <c r="X6295" s="426"/>
      <c r="Y6295" s="426"/>
      <c r="Z6295" s="427"/>
    </row>
    <row r="6296" spans="24:26" x14ac:dyDescent="0.25">
      <c r="X6296" s="426"/>
      <c r="Y6296" s="426"/>
      <c r="Z6296" s="427"/>
    </row>
    <row r="6297" spans="24:26" x14ac:dyDescent="0.25">
      <c r="X6297" s="426"/>
      <c r="Y6297" s="426"/>
      <c r="Z6297" s="427"/>
    </row>
    <row r="6298" spans="24:26" x14ac:dyDescent="0.25">
      <c r="X6298" s="426"/>
      <c r="Y6298" s="426"/>
      <c r="Z6298" s="427"/>
    </row>
    <row r="6299" spans="24:26" x14ac:dyDescent="0.25">
      <c r="X6299" s="426"/>
      <c r="Y6299" s="426"/>
      <c r="Z6299" s="427"/>
    </row>
    <row r="6300" spans="24:26" x14ac:dyDescent="0.25">
      <c r="X6300" s="426"/>
      <c r="Y6300" s="426"/>
      <c r="Z6300" s="427"/>
    </row>
    <row r="6301" spans="24:26" x14ac:dyDescent="0.25">
      <c r="X6301" s="426"/>
      <c r="Y6301" s="426"/>
      <c r="Z6301" s="427"/>
    </row>
    <row r="6302" spans="24:26" x14ac:dyDescent="0.25">
      <c r="X6302" s="426"/>
      <c r="Y6302" s="426"/>
      <c r="Z6302" s="427"/>
    </row>
    <row r="6303" spans="24:26" x14ac:dyDescent="0.25">
      <c r="X6303" s="426"/>
      <c r="Y6303" s="426"/>
      <c r="Z6303" s="427"/>
    </row>
    <row r="6304" spans="24:26" x14ac:dyDescent="0.25">
      <c r="X6304" s="426"/>
      <c r="Y6304" s="426"/>
      <c r="Z6304" s="427"/>
    </row>
    <row r="6305" spans="24:26" x14ac:dyDescent="0.25">
      <c r="X6305" s="426"/>
      <c r="Y6305" s="426"/>
      <c r="Z6305" s="427"/>
    </row>
    <row r="6306" spans="24:26" x14ac:dyDescent="0.25">
      <c r="X6306" s="426"/>
      <c r="Y6306" s="426"/>
      <c r="Z6306" s="427"/>
    </row>
    <row r="6307" spans="24:26" x14ac:dyDescent="0.25">
      <c r="X6307" s="426"/>
      <c r="Y6307" s="426"/>
      <c r="Z6307" s="427"/>
    </row>
    <row r="6308" spans="24:26" x14ac:dyDescent="0.25">
      <c r="X6308" s="426"/>
      <c r="Y6308" s="426"/>
      <c r="Z6308" s="427"/>
    </row>
    <row r="6309" spans="24:26" x14ac:dyDescent="0.25">
      <c r="X6309" s="426"/>
      <c r="Y6309" s="426"/>
      <c r="Z6309" s="427"/>
    </row>
    <row r="6310" spans="24:26" x14ac:dyDescent="0.25">
      <c r="X6310" s="426"/>
      <c r="Y6310" s="426"/>
      <c r="Z6310" s="427"/>
    </row>
    <row r="6311" spans="24:26" x14ac:dyDescent="0.25">
      <c r="X6311" s="426"/>
      <c r="Y6311" s="426"/>
      <c r="Z6311" s="427"/>
    </row>
    <row r="6312" spans="24:26" x14ac:dyDescent="0.25">
      <c r="X6312" s="426"/>
      <c r="Y6312" s="426"/>
      <c r="Z6312" s="427"/>
    </row>
    <row r="6313" spans="24:26" x14ac:dyDescent="0.25">
      <c r="X6313" s="426"/>
      <c r="Y6313" s="426"/>
      <c r="Z6313" s="427"/>
    </row>
    <row r="6314" spans="24:26" x14ac:dyDescent="0.25">
      <c r="X6314" s="426"/>
      <c r="Y6314" s="426"/>
      <c r="Z6314" s="427"/>
    </row>
    <row r="6315" spans="24:26" x14ac:dyDescent="0.25">
      <c r="X6315" s="426"/>
      <c r="Y6315" s="426"/>
      <c r="Z6315" s="427"/>
    </row>
    <row r="6316" spans="24:26" x14ac:dyDescent="0.25">
      <c r="X6316" s="426"/>
      <c r="Y6316" s="426"/>
      <c r="Z6316" s="427"/>
    </row>
    <row r="6317" spans="24:26" x14ac:dyDescent="0.25">
      <c r="X6317" s="426"/>
      <c r="Y6317" s="426"/>
      <c r="Z6317" s="427"/>
    </row>
    <row r="6318" spans="24:26" x14ac:dyDescent="0.25">
      <c r="X6318" s="426"/>
      <c r="Y6318" s="426"/>
      <c r="Z6318" s="427"/>
    </row>
    <row r="6319" spans="24:26" x14ac:dyDescent="0.25">
      <c r="X6319" s="426"/>
      <c r="Y6319" s="426"/>
      <c r="Z6319" s="427"/>
    </row>
    <row r="6320" spans="24:26" x14ac:dyDescent="0.25">
      <c r="X6320" s="426"/>
      <c r="Y6320" s="426"/>
      <c r="Z6320" s="427"/>
    </row>
    <row r="6321" spans="24:26" x14ac:dyDescent="0.25">
      <c r="X6321" s="426"/>
      <c r="Y6321" s="426"/>
      <c r="Z6321" s="427"/>
    </row>
    <row r="6322" spans="24:26" x14ac:dyDescent="0.25">
      <c r="X6322" s="426"/>
      <c r="Y6322" s="426"/>
      <c r="Z6322" s="427"/>
    </row>
    <row r="6323" spans="24:26" x14ac:dyDescent="0.25">
      <c r="X6323" s="426"/>
      <c r="Y6323" s="426"/>
      <c r="Z6323" s="427"/>
    </row>
    <row r="6324" spans="24:26" x14ac:dyDescent="0.25">
      <c r="X6324" s="426"/>
      <c r="Y6324" s="426"/>
      <c r="Z6324" s="427"/>
    </row>
    <row r="6325" spans="24:26" x14ac:dyDescent="0.25">
      <c r="X6325" s="426"/>
      <c r="Y6325" s="426"/>
      <c r="Z6325" s="427"/>
    </row>
    <row r="6326" spans="24:26" x14ac:dyDescent="0.25">
      <c r="X6326" s="426"/>
      <c r="Y6326" s="426"/>
      <c r="Z6326" s="427"/>
    </row>
    <row r="6327" spans="24:26" x14ac:dyDescent="0.25">
      <c r="X6327" s="426"/>
      <c r="Y6327" s="426"/>
      <c r="Z6327" s="427"/>
    </row>
    <row r="6328" spans="24:26" x14ac:dyDescent="0.25">
      <c r="X6328" s="426"/>
      <c r="Y6328" s="426"/>
      <c r="Z6328" s="427"/>
    </row>
    <row r="6329" spans="24:26" x14ac:dyDescent="0.25">
      <c r="X6329" s="426"/>
      <c r="Y6329" s="426"/>
      <c r="Z6329" s="427"/>
    </row>
    <row r="6330" spans="24:26" x14ac:dyDescent="0.25">
      <c r="X6330" s="426"/>
      <c r="Y6330" s="426"/>
      <c r="Z6330" s="427"/>
    </row>
    <row r="6331" spans="24:26" x14ac:dyDescent="0.25">
      <c r="X6331" s="426"/>
      <c r="Y6331" s="426"/>
      <c r="Z6331" s="427"/>
    </row>
    <row r="6332" spans="24:26" x14ac:dyDescent="0.25">
      <c r="X6332" s="426"/>
      <c r="Y6332" s="426"/>
      <c r="Z6332" s="427"/>
    </row>
    <row r="6333" spans="24:26" x14ac:dyDescent="0.25">
      <c r="X6333" s="426"/>
      <c r="Y6333" s="426"/>
      <c r="Z6333" s="427"/>
    </row>
    <row r="6334" spans="24:26" x14ac:dyDescent="0.25">
      <c r="X6334" s="426"/>
      <c r="Y6334" s="426"/>
      <c r="Z6334" s="427"/>
    </row>
    <row r="6335" spans="24:26" x14ac:dyDescent="0.25">
      <c r="X6335" s="426"/>
      <c r="Y6335" s="426"/>
      <c r="Z6335" s="427"/>
    </row>
    <row r="6336" spans="24:26" x14ac:dyDescent="0.25">
      <c r="X6336" s="426"/>
      <c r="Y6336" s="426"/>
      <c r="Z6336" s="427"/>
    </row>
    <row r="6337" spans="24:26" x14ac:dyDescent="0.25">
      <c r="X6337" s="426"/>
      <c r="Y6337" s="426"/>
      <c r="Z6337" s="427"/>
    </row>
    <row r="6338" spans="24:26" x14ac:dyDescent="0.25">
      <c r="X6338" s="426"/>
      <c r="Y6338" s="426"/>
      <c r="Z6338" s="427"/>
    </row>
    <row r="6339" spans="24:26" x14ac:dyDescent="0.25">
      <c r="X6339" s="426"/>
      <c r="Y6339" s="426"/>
      <c r="Z6339" s="427"/>
    </row>
    <row r="6340" spans="24:26" x14ac:dyDescent="0.25">
      <c r="X6340" s="426"/>
      <c r="Y6340" s="426"/>
      <c r="Z6340" s="427"/>
    </row>
    <row r="6341" spans="24:26" x14ac:dyDescent="0.25">
      <c r="X6341" s="426"/>
      <c r="Y6341" s="426"/>
      <c r="Z6341" s="427"/>
    </row>
    <row r="6342" spans="24:26" x14ac:dyDescent="0.25">
      <c r="X6342" s="426"/>
      <c r="Y6342" s="426"/>
      <c r="Z6342" s="427"/>
    </row>
    <row r="6343" spans="24:26" x14ac:dyDescent="0.25">
      <c r="X6343" s="426"/>
      <c r="Y6343" s="426"/>
      <c r="Z6343" s="427"/>
    </row>
    <row r="6344" spans="24:26" x14ac:dyDescent="0.25">
      <c r="X6344" s="426"/>
      <c r="Y6344" s="426"/>
      <c r="Z6344" s="427"/>
    </row>
    <row r="6345" spans="24:26" x14ac:dyDescent="0.25">
      <c r="X6345" s="426"/>
      <c r="Y6345" s="426"/>
      <c r="Z6345" s="427"/>
    </row>
    <row r="6346" spans="24:26" x14ac:dyDescent="0.25">
      <c r="X6346" s="426"/>
      <c r="Y6346" s="426"/>
      <c r="Z6346" s="427"/>
    </row>
    <row r="6347" spans="24:26" x14ac:dyDescent="0.25">
      <c r="X6347" s="426"/>
      <c r="Y6347" s="426"/>
      <c r="Z6347" s="427"/>
    </row>
    <row r="6348" spans="24:26" x14ac:dyDescent="0.25">
      <c r="X6348" s="426"/>
      <c r="Y6348" s="426"/>
      <c r="Z6348" s="427"/>
    </row>
    <row r="6349" spans="24:26" x14ac:dyDescent="0.25">
      <c r="X6349" s="426"/>
      <c r="Y6349" s="426"/>
      <c r="Z6349" s="427"/>
    </row>
    <row r="6350" spans="24:26" x14ac:dyDescent="0.25">
      <c r="X6350" s="426"/>
      <c r="Y6350" s="426"/>
      <c r="Z6350" s="427"/>
    </row>
    <row r="6351" spans="24:26" x14ac:dyDescent="0.25">
      <c r="X6351" s="426"/>
      <c r="Y6351" s="426"/>
      <c r="Z6351" s="427"/>
    </row>
    <row r="6352" spans="24:26" x14ac:dyDescent="0.25">
      <c r="X6352" s="426"/>
      <c r="Y6352" s="426"/>
      <c r="Z6352" s="427"/>
    </row>
    <row r="6353" spans="24:26" x14ac:dyDescent="0.25">
      <c r="X6353" s="426"/>
      <c r="Y6353" s="426"/>
      <c r="Z6353" s="427"/>
    </row>
    <row r="6354" spans="24:26" x14ac:dyDescent="0.25">
      <c r="X6354" s="426"/>
      <c r="Y6354" s="426"/>
      <c r="Z6354" s="427"/>
    </row>
    <row r="6355" spans="24:26" x14ac:dyDescent="0.25">
      <c r="X6355" s="426"/>
      <c r="Y6355" s="426"/>
      <c r="Z6355" s="427"/>
    </row>
    <row r="6356" spans="24:26" x14ac:dyDescent="0.25">
      <c r="X6356" s="426"/>
      <c r="Y6356" s="426"/>
      <c r="Z6356" s="427"/>
    </row>
    <row r="6357" spans="24:26" x14ac:dyDescent="0.25">
      <c r="X6357" s="426"/>
      <c r="Y6357" s="426"/>
      <c r="Z6357" s="427"/>
    </row>
    <row r="6358" spans="24:26" x14ac:dyDescent="0.25">
      <c r="X6358" s="426"/>
      <c r="Y6358" s="426"/>
      <c r="Z6358" s="427"/>
    </row>
    <row r="6359" spans="24:26" x14ac:dyDescent="0.25">
      <c r="X6359" s="426"/>
      <c r="Y6359" s="426"/>
      <c r="Z6359" s="427"/>
    </row>
    <row r="6360" spans="24:26" x14ac:dyDescent="0.25">
      <c r="X6360" s="426"/>
      <c r="Y6360" s="426"/>
      <c r="Z6360" s="427"/>
    </row>
    <row r="6361" spans="24:26" x14ac:dyDescent="0.25">
      <c r="X6361" s="426"/>
      <c r="Y6361" s="426"/>
      <c r="Z6361" s="427"/>
    </row>
    <row r="6362" spans="24:26" x14ac:dyDescent="0.25">
      <c r="X6362" s="426"/>
      <c r="Y6362" s="426"/>
      <c r="Z6362" s="427"/>
    </row>
    <row r="6363" spans="24:26" x14ac:dyDescent="0.25">
      <c r="X6363" s="426"/>
      <c r="Y6363" s="426"/>
      <c r="Z6363" s="427"/>
    </row>
    <row r="6364" spans="24:26" x14ac:dyDescent="0.25">
      <c r="X6364" s="426"/>
      <c r="Y6364" s="426"/>
      <c r="Z6364" s="427"/>
    </row>
    <row r="6365" spans="24:26" x14ac:dyDescent="0.25">
      <c r="X6365" s="426"/>
      <c r="Y6365" s="426"/>
      <c r="Z6365" s="427"/>
    </row>
    <row r="6366" spans="24:26" x14ac:dyDescent="0.25">
      <c r="X6366" s="426"/>
      <c r="Y6366" s="426"/>
      <c r="Z6366" s="427"/>
    </row>
    <row r="6367" spans="24:26" x14ac:dyDescent="0.25">
      <c r="X6367" s="426"/>
      <c r="Y6367" s="426"/>
      <c r="Z6367" s="427"/>
    </row>
    <row r="6368" spans="24:26" x14ac:dyDescent="0.25">
      <c r="X6368" s="426"/>
      <c r="Y6368" s="426"/>
      <c r="Z6368" s="427"/>
    </row>
    <row r="6369" spans="24:26" x14ac:dyDescent="0.25">
      <c r="X6369" s="426"/>
      <c r="Y6369" s="426"/>
      <c r="Z6369" s="427"/>
    </row>
    <row r="6370" spans="24:26" x14ac:dyDescent="0.25">
      <c r="X6370" s="426"/>
      <c r="Y6370" s="426"/>
      <c r="Z6370" s="427"/>
    </row>
    <row r="6371" spans="24:26" x14ac:dyDescent="0.25">
      <c r="X6371" s="426"/>
      <c r="Y6371" s="426"/>
      <c r="Z6371" s="427"/>
    </row>
    <row r="6372" spans="24:26" x14ac:dyDescent="0.25">
      <c r="X6372" s="426"/>
      <c r="Y6372" s="426"/>
      <c r="Z6372" s="427"/>
    </row>
    <row r="6373" spans="24:26" x14ac:dyDescent="0.25">
      <c r="X6373" s="426"/>
      <c r="Y6373" s="426"/>
      <c r="Z6373" s="427"/>
    </row>
    <row r="6374" spans="24:26" x14ac:dyDescent="0.25">
      <c r="X6374" s="426"/>
      <c r="Y6374" s="426"/>
      <c r="Z6374" s="427"/>
    </row>
    <row r="6375" spans="24:26" x14ac:dyDescent="0.25">
      <c r="X6375" s="426"/>
      <c r="Y6375" s="426"/>
      <c r="Z6375" s="427"/>
    </row>
    <row r="6376" spans="24:26" x14ac:dyDescent="0.25">
      <c r="X6376" s="426"/>
      <c r="Y6376" s="426"/>
      <c r="Z6376" s="427"/>
    </row>
    <row r="6377" spans="24:26" x14ac:dyDescent="0.25">
      <c r="X6377" s="426"/>
      <c r="Y6377" s="426"/>
      <c r="Z6377" s="427"/>
    </row>
    <row r="6378" spans="24:26" x14ac:dyDescent="0.25">
      <c r="X6378" s="426"/>
      <c r="Y6378" s="426"/>
      <c r="Z6378" s="427"/>
    </row>
    <row r="6379" spans="24:26" x14ac:dyDescent="0.25">
      <c r="X6379" s="426"/>
      <c r="Y6379" s="426"/>
      <c r="Z6379" s="427"/>
    </row>
    <row r="6380" spans="24:26" x14ac:dyDescent="0.25">
      <c r="X6380" s="426"/>
      <c r="Y6380" s="426"/>
      <c r="Z6380" s="427"/>
    </row>
    <row r="6381" spans="24:26" x14ac:dyDescent="0.25">
      <c r="X6381" s="426"/>
      <c r="Y6381" s="426"/>
      <c r="Z6381" s="427"/>
    </row>
    <row r="6382" spans="24:26" x14ac:dyDescent="0.25">
      <c r="X6382" s="426"/>
      <c r="Y6382" s="426"/>
      <c r="Z6382" s="427"/>
    </row>
    <row r="6383" spans="24:26" x14ac:dyDescent="0.25">
      <c r="X6383" s="426"/>
      <c r="Y6383" s="426"/>
      <c r="Z6383" s="427"/>
    </row>
    <row r="6384" spans="24:26" x14ac:dyDescent="0.25">
      <c r="X6384" s="426"/>
      <c r="Y6384" s="426"/>
      <c r="Z6384" s="427"/>
    </row>
    <row r="6385" spans="24:26" x14ac:dyDescent="0.25">
      <c r="X6385" s="426"/>
      <c r="Y6385" s="426"/>
      <c r="Z6385" s="427"/>
    </row>
    <row r="6386" spans="24:26" x14ac:dyDescent="0.25">
      <c r="X6386" s="426"/>
      <c r="Y6386" s="426"/>
      <c r="Z6386" s="427"/>
    </row>
    <row r="6387" spans="24:26" x14ac:dyDescent="0.25">
      <c r="X6387" s="426"/>
      <c r="Y6387" s="426"/>
      <c r="Z6387" s="427"/>
    </row>
    <row r="6388" spans="24:26" x14ac:dyDescent="0.25">
      <c r="X6388" s="426"/>
      <c r="Y6388" s="426"/>
      <c r="Z6388" s="427"/>
    </row>
    <row r="6389" spans="24:26" x14ac:dyDescent="0.25">
      <c r="X6389" s="426"/>
      <c r="Y6389" s="426"/>
      <c r="Z6389" s="427"/>
    </row>
    <row r="6390" spans="24:26" x14ac:dyDescent="0.25">
      <c r="X6390" s="426"/>
      <c r="Y6390" s="426"/>
      <c r="Z6390" s="427"/>
    </row>
    <row r="6391" spans="24:26" x14ac:dyDescent="0.25">
      <c r="X6391" s="426"/>
      <c r="Y6391" s="426"/>
      <c r="Z6391" s="427"/>
    </row>
    <row r="6392" spans="24:26" x14ac:dyDescent="0.25">
      <c r="X6392" s="426"/>
      <c r="Y6392" s="426"/>
      <c r="Z6392" s="427"/>
    </row>
    <row r="6393" spans="24:26" x14ac:dyDescent="0.25">
      <c r="X6393" s="426"/>
      <c r="Y6393" s="426"/>
      <c r="Z6393" s="427"/>
    </row>
    <row r="6394" spans="24:26" x14ac:dyDescent="0.25">
      <c r="X6394" s="426"/>
      <c r="Y6394" s="426"/>
      <c r="Z6394" s="427"/>
    </row>
    <row r="6395" spans="24:26" x14ac:dyDescent="0.25">
      <c r="X6395" s="426"/>
      <c r="Y6395" s="426"/>
      <c r="Z6395" s="427"/>
    </row>
    <row r="6396" spans="24:26" x14ac:dyDescent="0.25">
      <c r="X6396" s="426"/>
      <c r="Y6396" s="426"/>
      <c r="Z6396" s="427"/>
    </row>
    <row r="6397" spans="24:26" x14ac:dyDescent="0.25">
      <c r="X6397" s="426"/>
      <c r="Y6397" s="426"/>
      <c r="Z6397" s="427"/>
    </row>
    <row r="6398" spans="24:26" x14ac:dyDescent="0.25">
      <c r="X6398" s="426"/>
      <c r="Y6398" s="426"/>
      <c r="Z6398" s="427"/>
    </row>
    <row r="6399" spans="24:26" x14ac:dyDescent="0.25">
      <c r="X6399" s="426"/>
      <c r="Y6399" s="426"/>
      <c r="Z6399" s="427"/>
    </row>
    <row r="6400" spans="24:26" x14ac:dyDescent="0.25">
      <c r="X6400" s="426"/>
      <c r="Y6400" s="426"/>
      <c r="Z6400" s="427"/>
    </row>
    <row r="6401" spans="24:26" x14ac:dyDescent="0.25">
      <c r="X6401" s="426"/>
      <c r="Y6401" s="426"/>
      <c r="Z6401" s="427"/>
    </row>
    <row r="6402" spans="24:26" x14ac:dyDescent="0.25">
      <c r="X6402" s="426"/>
      <c r="Y6402" s="426"/>
      <c r="Z6402" s="427"/>
    </row>
    <row r="6403" spans="24:26" x14ac:dyDescent="0.25">
      <c r="X6403" s="426"/>
      <c r="Y6403" s="426"/>
      <c r="Z6403" s="427"/>
    </row>
    <row r="6404" spans="24:26" x14ac:dyDescent="0.25">
      <c r="X6404" s="426"/>
      <c r="Y6404" s="426"/>
      <c r="Z6404" s="427"/>
    </row>
    <row r="6405" spans="24:26" x14ac:dyDescent="0.25">
      <c r="X6405" s="426"/>
      <c r="Y6405" s="426"/>
      <c r="Z6405" s="427"/>
    </row>
    <row r="6406" spans="24:26" x14ac:dyDescent="0.25">
      <c r="X6406" s="426"/>
      <c r="Y6406" s="426"/>
      <c r="Z6406" s="427"/>
    </row>
    <row r="6407" spans="24:26" x14ac:dyDescent="0.25">
      <c r="X6407" s="426"/>
      <c r="Y6407" s="426"/>
      <c r="Z6407" s="427"/>
    </row>
    <row r="6408" spans="24:26" x14ac:dyDescent="0.25">
      <c r="X6408" s="426"/>
      <c r="Y6408" s="426"/>
      <c r="Z6408" s="427"/>
    </row>
    <row r="6409" spans="24:26" x14ac:dyDescent="0.25">
      <c r="X6409" s="426"/>
      <c r="Y6409" s="426"/>
      <c r="Z6409" s="427"/>
    </row>
    <row r="6410" spans="24:26" x14ac:dyDescent="0.25">
      <c r="X6410" s="426"/>
      <c r="Y6410" s="426"/>
      <c r="Z6410" s="427"/>
    </row>
    <row r="6411" spans="24:26" x14ac:dyDescent="0.25">
      <c r="X6411" s="426"/>
      <c r="Y6411" s="426"/>
      <c r="Z6411" s="427"/>
    </row>
    <row r="6412" spans="24:26" x14ac:dyDescent="0.25">
      <c r="X6412" s="426"/>
      <c r="Y6412" s="426"/>
      <c r="Z6412" s="427"/>
    </row>
    <row r="6413" spans="24:26" x14ac:dyDescent="0.25">
      <c r="X6413" s="426"/>
      <c r="Y6413" s="426"/>
      <c r="Z6413" s="427"/>
    </row>
    <row r="6414" spans="24:26" x14ac:dyDescent="0.25">
      <c r="X6414" s="426"/>
      <c r="Y6414" s="426"/>
      <c r="Z6414" s="427"/>
    </row>
    <row r="6415" spans="24:26" x14ac:dyDescent="0.25">
      <c r="X6415" s="426"/>
      <c r="Y6415" s="426"/>
      <c r="Z6415" s="427"/>
    </row>
    <row r="6416" spans="24:26" x14ac:dyDescent="0.25">
      <c r="X6416" s="426"/>
      <c r="Y6416" s="426"/>
      <c r="Z6416" s="427"/>
    </row>
    <row r="6417" spans="24:26" x14ac:dyDescent="0.25">
      <c r="X6417" s="426"/>
      <c r="Y6417" s="426"/>
      <c r="Z6417" s="427"/>
    </row>
    <row r="6418" spans="24:26" x14ac:dyDescent="0.25">
      <c r="X6418" s="426"/>
      <c r="Y6418" s="426"/>
      <c r="Z6418" s="427"/>
    </row>
    <row r="6419" spans="24:26" x14ac:dyDescent="0.25">
      <c r="X6419" s="426"/>
      <c r="Y6419" s="426"/>
      <c r="Z6419" s="427"/>
    </row>
    <row r="6420" spans="24:26" x14ac:dyDescent="0.25">
      <c r="X6420" s="426"/>
      <c r="Y6420" s="426"/>
      <c r="Z6420" s="427"/>
    </row>
    <row r="6421" spans="24:26" x14ac:dyDescent="0.25">
      <c r="X6421" s="426"/>
      <c r="Y6421" s="426"/>
      <c r="Z6421" s="427"/>
    </row>
    <row r="6422" spans="24:26" x14ac:dyDescent="0.25">
      <c r="X6422" s="426"/>
      <c r="Y6422" s="426"/>
      <c r="Z6422" s="427"/>
    </row>
    <row r="6423" spans="24:26" x14ac:dyDescent="0.25">
      <c r="X6423" s="426"/>
      <c r="Y6423" s="426"/>
      <c r="Z6423" s="427"/>
    </row>
    <row r="6424" spans="24:26" x14ac:dyDescent="0.25">
      <c r="X6424" s="426"/>
      <c r="Y6424" s="426"/>
      <c r="Z6424" s="427"/>
    </row>
    <row r="6425" spans="24:26" x14ac:dyDescent="0.25">
      <c r="X6425" s="426"/>
      <c r="Y6425" s="426"/>
      <c r="Z6425" s="427"/>
    </row>
    <row r="6426" spans="24:26" x14ac:dyDescent="0.25">
      <c r="X6426" s="426"/>
      <c r="Y6426" s="426"/>
      <c r="Z6426" s="427"/>
    </row>
    <row r="6427" spans="24:26" x14ac:dyDescent="0.25">
      <c r="X6427" s="426"/>
      <c r="Y6427" s="426"/>
      <c r="Z6427" s="427"/>
    </row>
    <row r="6428" spans="24:26" x14ac:dyDescent="0.25">
      <c r="X6428" s="426"/>
      <c r="Y6428" s="426"/>
      <c r="Z6428" s="427"/>
    </row>
    <row r="6429" spans="24:26" x14ac:dyDescent="0.25">
      <c r="X6429" s="426"/>
      <c r="Y6429" s="426"/>
      <c r="Z6429" s="427"/>
    </row>
    <row r="6430" spans="24:26" x14ac:dyDescent="0.25">
      <c r="X6430" s="426"/>
      <c r="Y6430" s="426"/>
      <c r="Z6430" s="427"/>
    </row>
    <row r="6431" spans="24:26" x14ac:dyDescent="0.25">
      <c r="X6431" s="426"/>
      <c r="Y6431" s="426"/>
      <c r="Z6431" s="427"/>
    </row>
    <row r="6432" spans="24:26" x14ac:dyDescent="0.25">
      <c r="X6432" s="426"/>
      <c r="Y6432" s="426"/>
      <c r="Z6432" s="427"/>
    </row>
    <row r="6433" spans="24:26" x14ac:dyDescent="0.25">
      <c r="X6433" s="426"/>
      <c r="Y6433" s="426"/>
      <c r="Z6433" s="427"/>
    </row>
    <row r="6434" spans="24:26" x14ac:dyDescent="0.25">
      <c r="X6434" s="426"/>
      <c r="Y6434" s="426"/>
      <c r="Z6434" s="427"/>
    </row>
    <row r="6435" spans="24:26" x14ac:dyDescent="0.25">
      <c r="X6435" s="426"/>
      <c r="Y6435" s="426"/>
      <c r="Z6435" s="427"/>
    </row>
    <row r="6436" spans="24:26" x14ac:dyDescent="0.25">
      <c r="X6436" s="426"/>
      <c r="Y6436" s="426"/>
      <c r="Z6436" s="427"/>
    </row>
    <row r="6437" spans="24:26" x14ac:dyDescent="0.25">
      <c r="X6437" s="426"/>
      <c r="Y6437" s="426"/>
      <c r="Z6437" s="427"/>
    </row>
    <row r="6438" spans="24:26" x14ac:dyDescent="0.25">
      <c r="X6438" s="426"/>
      <c r="Y6438" s="426"/>
      <c r="Z6438" s="427"/>
    </row>
    <row r="6439" spans="24:26" x14ac:dyDescent="0.25">
      <c r="X6439" s="426"/>
      <c r="Y6439" s="426"/>
      <c r="Z6439" s="427"/>
    </row>
    <row r="6440" spans="24:26" x14ac:dyDescent="0.25">
      <c r="X6440" s="426"/>
      <c r="Y6440" s="426"/>
      <c r="Z6440" s="427"/>
    </row>
    <row r="6441" spans="24:26" x14ac:dyDescent="0.25">
      <c r="X6441" s="426"/>
      <c r="Y6441" s="426"/>
      <c r="Z6441" s="427"/>
    </row>
    <row r="6442" spans="24:26" x14ac:dyDescent="0.25">
      <c r="X6442" s="426"/>
      <c r="Y6442" s="426"/>
      <c r="Z6442" s="427"/>
    </row>
    <row r="6443" spans="24:26" x14ac:dyDescent="0.25">
      <c r="X6443" s="426"/>
      <c r="Y6443" s="426"/>
      <c r="Z6443" s="427"/>
    </row>
    <row r="6444" spans="24:26" x14ac:dyDescent="0.25">
      <c r="X6444" s="426"/>
      <c r="Y6444" s="426"/>
      <c r="Z6444" s="427"/>
    </row>
    <row r="6445" spans="24:26" x14ac:dyDescent="0.25">
      <c r="X6445" s="426"/>
      <c r="Y6445" s="426"/>
      <c r="Z6445" s="427"/>
    </row>
    <row r="6446" spans="24:26" x14ac:dyDescent="0.25">
      <c r="X6446" s="426"/>
      <c r="Y6446" s="426"/>
      <c r="Z6446" s="427"/>
    </row>
    <row r="6447" spans="24:26" x14ac:dyDescent="0.25">
      <c r="X6447" s="426"/>
      <c r="Y6447" s="426"/>
      <c r="Z6447" s="427"/>
    </row>
    <row r="6448" spans="24:26" x14ac:dyDescent="0.25">
      <c r="X6448" s="426"/>
      <c r="Y6448" s="426"/>
      <c r="Z6448" s="427"/>
    </row>
    <row r="6449" spans="24:26" x14ac:dyDescent="0.25">
      <c r="X6449" s="426"/>
      <c r="Y6449" s="426"/>
      <c r="Z6449" s="427"/>
    </row>
    <row r="6450" spans="24:26" x14ac:dyDescent="0.25">
      <c r="X6450" s="426"/>
      <c r="Y6450" s="426"/>
      <c r="Z6450" s="427"/>
    </row>
    <row r="6451" spans="24:26" x14ac:dyDescent="0.25">
      <c r="X6451" s="426"/>
      <c r="Y6451" s="426"/>
      <c r="Z6451" s="427"/>
    </row>
    <row r="6452" spans="24:26" x14ac:dyDescent="0.25">
      <c r="X6452" s="426"/>
      <c r="Y6452" s="426"/>
      <c r="Z6452" s="427"/>
    </row>
    <row r="6453" spans="24:26" x14ac:dyDescent="0.25">
      <c r="X6453" s="426"/>
      <c r="Y6453" s="426"/>
      <c r="Z6453" s="427"/>
    </row>
    <row r="6454" spans="24:26" x14ac:dyDescent="0.25">
      <c r="X6454" s="426"/>
      <c r="Y6454" s="426"/>
      <c r="Z6454" s="427"/>
    </row>
    <row r="6455" spans="24:26" x14ac:dyDescent="0.25">
      <c r="X6455" s="426"/>
      <c r="Y6455" s="426"/>
      <c r="Z6455" s="427"/>
    </row>
    <row r="6456" spans="24:26" x14ac:dyDescent="0.25">
      <c r="X6456" s="426"/>
      <c r="Y6456" s="426"/>
      <c r="Z6456" s="427"/>
    </row>
    <row r="6457" spans="24:26" x14ac:dyDescent="0.25">
      <c r="X6457" s="426"/>
      <c r="Y6457" s="426"/>
      <c r="Z6457" s="427"/>
    </row>
    <row r="6458" spans="24:26" x14ac:dyDescent="0.25">
      <c r="X6458" s="426"/>
      <c r="Y6458" s="426"/>
      <c r="Z6458" s="427"/>
    </row>
    <row r="6459" spans="24:26" x14ac:dyDescent="0.25">
      <c r="X6459" s="426"/>
      <c r="Y6459" s="426"/>
      <c r="Z6459" s="427"/>
    </row>
    <row r="6460" spans="24:26" x14ac:dyDescent="0.25">
      <c r="X6460" s="426"/>
      <c r="Y6460" s="426"/>
      <c r="Z6460" s="427"/>
    </row>
    <row r="6461" spans="24:26" x14ac:dyDescent="0.25">
      <c r="X6461" s="426"/>
      <c r="Y6461" s="426"/>
      <c r="Z6461" s="427"/>
    </row>
    <row r="6462" spans="24:26" x14ac:dyDescent="0.25">
      <c r="X6462" s="426"/>
      <c r="Y6462" s="426"/>
      <c r="Z6462" s="427"/>
    </row>
    <row r="6463" spans="24:26" x14ac:dyDescent="0.25">
      <c r="X6463" s="426"/>
      <c r="Y6463" s="426"/>
      <c r="Z6463" s="427"/>
    </row>
    <row r="6464" spans="24:26" x14ac:dyDescent="0.25">
      <c r="X6464" s="426"/>
      <c r="Y6464" s="426"/>
      <c r="Z6464" s="427"/>
    </row>
    <row r="6465" spans="24:26" x14ac:dyDescent="0.25">
      <c r="X6465" s="426"/>
      <c r="Y6465" s="426"/>
      <c r="Z6465" s="427"/>
    </row>
    <row r="6466" spans="24:26" x14ac:dyDescent="0.25">
      <c r="X6466" s="426"/>
      <c r="Y6466" s="426"/>
      <c r="Z6466" s="427"/>
    </row>
    <row r="6467" spans="24:26" x14ac:dyDescent="0.25">
      <c r="X6467" s="426"/>
      <c r="Y6467" s="426"/>
      <c r="Z6467" s="427"/>
    </row>
    <row r="6468" spans="24:26" x14ac:dyDescent="0.25">
      <c r="X6468" s="426"/>
      <c r="Y6468" s="426"/>
      <c r="Z6468" s="427"/>
    </row>
    <row r="6469" spans="24:26" x14ac:dyDescent="0.25">
      <c r="X6469" s="426"/>
      <c r="Y6469" s="426"/>
      <c r="Z6469" s="427"/>
    </row>
    <row r="6470" spans="24:26" x14ac:dyDescent="0.25">
      <c r="X6470" s="426"/>
      <c r="Y6470" s="426"/>
      <c r="Z6470" s="427"/>
    </row>
    <row r="6471" spans="24:26" x14ac:dyDescent="0.25">
      <c r="X6471" s="426"/>
      <c r="Y6471" s="426"/>
      <c r="Z6471" s="427"/>
    </row>
    <row r="6472" spans="24:26" x14ac:dyDescent="0.25">
      <c r="X6472" s="426"/>
      <c r="Y6472" s="426"/>
      <c r="Z6472" s="427"/>
    </row>
    <row r="6473" spans="24:26" x14ac:dyDescent="0.25">
      <c r="X6473" s="426"/>
      <c r="Y6473" s="426"/>
      <c r="Z6473" s="427"/>
    </row>
    <row r="6474" spans="24:26" x14ac:dyDescent="0.25">
      <c r="X6474" s="426"/>
      <c r="Y6474" s="426"/>
      <c r="Z6474" s="427"/>
    </row>
    <row r="6475" spans="24:26" x14ac:dyDescent="0.25">
      <c r="X6475" s="426"/>
      <c r="Y6475" s="426"/>
      <c r="Z6475" s="427"/>
    </row>
    <row r="6476" spans="24:26" x14ac:dyDescent="0.25">
      <c r="X6476" s="426"/>
      <c r="Y6476" s="426"/>
      <c r="Z6476" s="427"/>
    </row>
    <row r="6477" spans="24:26" x14ac:dyDescent="0.25">
      <c r="X6477" s="426"/>
      <c r="Y6477" s="426"/>
      <c r="Z6477" s="427"/>
    </row>
    <row r="6478" spans="24:26" x14ac:dyDescent="0.25">
      <c r="X6478" s="426"/>
      <c r="Y6478" s="426"/>
      <c r="Z6478" s="427"/>
    </row>
    <row r="6479" spans="24:26" x14ac:dyDescent="0.25">
      <c r="X6479" s="426"/>
      <c r="Y6479" s="426"/>
      <c r="Z6479" s="427"/>
    </row>
    <row r="6480" spans="24:26" x14ac:dyDescent="0.25">
      <c r="X6480" s="426"/>
      <c r="Y6480" s="426"/>
      <c r="Z6480" s="427"/>
    </row>
    <row r="6481" spans="24:26" x14ac:dyDescent="0.25">
      <c r="X6481" s="426"/>
      <c r="Y6481" s="426"/>
      <c r="Z6481" s="427"/>
    </row>
    <row r="6482" spans="24:26" x14ac:dyDescent="0.25">
      <c r="X6482" s="426"/>
      <c r="Y6482" s="426"/>
      <c r="Z6482" s="427"/>
    </row>
    <row r="6483" spans="24:26" x14ac:dyDescent="0.25">
      <c r="X6483" s="426"/>
      <c r="Y6483" s="426"/>
      <c r="Z6483" s="427"/>
    </row>
    <row r="6484" spans="24:26" x14ac:dyDescent="0.25">
      <c r="X6484" s="426"/>
      <c r="Y6484" s="426"/>
      <c r="Z6484" s="427"/>
    </row>
    <row r="6485" spans="24:26" x14ac:dyDescent="0.25">
      <c r="X6485" s="426"/>
      <c r="Y6485" s="426"/>
      <c r="Z6485" s="427"/>
    </row>
    <row r="6486" spans="24:26" x14ac:dyDescent="0.25">
      <c r="X6486" s="426"/>
      <c r="Y6486" s="426"/>
      <c r="Z6486" s="427"/>
    </row>
    <row r="6487" spans="24:26" x14ac:dyDescent="0.25">
      <c r="X6487" s="426"/>
      <c r="Y6487" s="426"/>
      <c r="Z6487" s="427"/>
    </row>
    <row r="6488" spans="24:26" x14ac:dyDescent="0.25">
      <c r="X6488" s="426"/>
      <c r="Y6488" s="426"/>
      <c r="Z6488" s="427"/>
    </row>
    <row r="6489" spans="24:26" x14ac:dyDescent="0.25">
      <c r="X6489" s="426"/>
      <c r="Y6489" s="426"/>
      <c r="Z6489" s="427"/>
    </row>
    <row r="6490" spans="24:26" x14ac:dyDescent="0.25">
      <c r="X6490" s="426"/>
      <c r="Y6490" s="426"/>
      <c r="Z6490" s="427"/>
    </row>
    <row r="6491" spans="24:26" x14ac:dyDescent="0.25">
      <c r="X6491" s="426"/>
      <c r="Y6491" s="426"/>
      <c r="Z6491" s="427"/>
    </row>
    <row r="6492" spans="24:26" x14ac:dyDescent="0.25">
      <c r="X6492" s="426"/>
      <c r="Y6492" s="426"/>
      <c r="Z6492" s="427"/>
    </row>
    <row r="6493" spans="24:26" x14ac:dyDescent="0.25">
      <c r="X6493" s="426"/>
      <c r="Y6493" s="426"/>
      <c r="Z6493" s="427"/>
    </row>
    <row r="6494" spans="24:26" x14ac:dyDescent="0.25">
      <c r="X6494" s="426"/>
      <c r="Y6494" s="426"/>
      <c r="Z6494" s="427"/>
    </row>
    <row r="6495" spans="24:26" x14ac:dyDescent="0.25">
      <c r="X6495" s="426"/>
      <c r="Y6495" s="426"/>
      <c r="Z6495" s="427"/>
    </row>
    <row r="6496" spans="24:26" x14ac:dyDescent="0.25">
      <c r="X6496" s="426"/>
      <c r="Y6496" s="426"/>
      <c r="Z6496" s="427"/>
    </row>
    <row r="6497" spans="24:26" x14ac:dyDescent="0.25">
      <c r="X6497" s="426"/>
      <c r="Y6497" s="426"/>
      <c r="Z6497" s="427"/>
    </row>
    <row r="6498" spans="24:26" x14ac:dyDescent="0.25">
      <c r="X6498" s="426"/>
      <c r="Y6498" s="426"/>
      <c r="Z6498" s="427"/>
    </row>
    <row r="6499" spans="24:26" x14ac:dyDescent="0.25">
      <c r="X6499" s="426"/>
      <c r="Y6499" s="426"/>
      <c r="Z6499" s="427"/>
    </row>
    <row r="6500" spans="24:26" x14ac:dyDescent="0.25">
      <c r="X6500" s="426"/>
      <c r="Y6500" s="426"/>
      <c r="Z6500" s="427"/>
    </row>
    <row r="6501" spans="24:26" x14ac:dyDescent="0.25">
      <c r="X6501" s="426"/>
      <c r="Y6501" s="426"/>
      <c r="Z6501" s="427"/>
    </row>
    <row r="6502" spans="24:26" x14ac:dyDescent="0.25">
      <c r="X6502" s="426"/>
      <c r="Y6502" s="426"/>
      <c r="Z6502" s="427"/>
    </row>
    <row r="6503" spans="24:26" x14ac:dyDescent="0.25">
      <c r="X6503" s="426"/>
      <c r="Y6503" s="426"/>
      <c r="Z6503" s="427"/>
    </row>
    <row r="6504" spans="24:26" x14ac:dyDescent="0.25">
      <c r="X6504" s="426"/>
      <c r="Y6504" s="426"/>
      <c r="Z6504" s="427"/>
    </row>
    <row r="6505" spans="24:26" x14ac:dyDescent="0.25">
      <c r="X6505" s="426"/>
      <c r="Y6505" s="426"/>
      <c r="Z6505" s="427"/>
    </row>
    <row r="6506" spans="24:26" x14ac:dyDescent="0.25">
      <c r="X6506" s="426"/>
      <c r="Y6506" s="426"/>
      <c r="Z6506" s="427"/>
    </row>
    <row r="6507" spans="24:26" x14ac:dyDescent="0.25">
      <c r="X6507" s="426"/>
      <c r="Y6507" s="426"/>
      <c r="Z6507" s="427"/>
    </row>
    <row r="6508" spans="24:26" x14ac:dyDescent="0.25">
      <c r="X6508" s="426"/>
      <c r="Y6508" s="426"/>
      <c r="Z6508" s="427"/>
    </row>
    <row r="6509" spans="24:26" x14ac:dyDescent="0.25">
      <c r="X6509" s="426"/>
      <c r="Y6509" s="426"/>
      <c r="Z6509" s="427"/>
    </row>
    <row r="6510" spans="24:26" x14ac:dyDescent="0.25">
      <c r="X6510" s="426"/>
      <c r="Y6510" s="426"/>
      <c r="Z6510" s="427"/>
    </row>
    <row r="6511" spans="24:26" x14ac:dyDescent="0.25">
      <c r="X6511" s="426"/>
      <c r="Y6511" s="426"/>
      <c r="Z6511" s="427"/>
    </row>
    <row r="6512" spans="24:26" x14ac:dyDescent="0.25">
      <c r="X6512" s="426"/>
      <c r="Y6512" s="426"/>
      <c r="Z6512" s="427"/>
    </row>
    <row r="6513" spans="24:26" x14ac:dyDescent="0.25">
      <c r="X6513" s="426"/>
      <c r="Y6513" s="426"/>
      <c r="Z6513" s="427"/>
    </row>
    <row r="6514" spans="24:26" x14ac:dyDescent="0.25">
      <c r="X6514" s="426"/>
      <c r="Y6514" s="426"/>
      <c r="Z6514" s="427"/>
    </row>
    <row r="6515" spans="24:26" x14ac:dyDescent="0.25">
      <c r="X6515" s="426"/>
      <c r="Y6515" s="426"/>
      <c r="Z6515" s="427"/>
    </row>
    <row r="6516" spans="24:26" x14ac:dyDescent="0.25">
      <c r="X6516" s="426"/>
      <c r="Y6516" s="426"/>
      <c r="Z6516" s="427"/>
    </row>
    <row r="6517" spans="24:26" x14ac:dyDescent="0.25">
      <c r="X6517" s="426"/>
      <c r="Y6517" s="426"/>
      <c r="Z6517" s="427"/>
    </row>
    <row r="6518" spans="24:26" x14ac:dyDescent="0.25">
      <c r="X6518" s="426"/>
      <c r="Y6518" s="426"/>
      <c r="Z6518" s="427"/>
    </row>
    <row r="6519" spans="24:26" x14ac:dyDescent="0.25">
      <c r="X6519" s="426"/>
      <c r="Y6519" s="426"/>
      <c r="Z6519" s="427"/>
    </row>
    <row r="6520" spans="24:26" x14ac:dyDescent="0.25">
      <c r="X6520" s="426"/>
      <c r="Y6520" s="426"/>
      <c r="Z6520" s="427"/>
    </row>
    <row r="6521" spans="24:26" x14ac:dyDescent="0.25">
      <c r="X6521" s="426"/>
      <c r="Y6521" s="426"/>
      <c r="Z6521" s="427"/>
    </row>
    <row r="6522" spans="24:26" x14ac:dyDescent="0.25">
      <c r="X6522" s="426"/>
      <c r="Y6522" s="426"/>
      <c r="Z6522" s="427"/>
    </row>
    <row r="6523" spans="24:26" x14ac:dyDescent="0.25">
      <c r="X6523" s="426"/>
      <c r="Y6523" s="426"/>
      <c r="Z6523" s="427"/>
    </row>
    <row r="6524" spans="24:26" x14ac:dyDescent="0.25">
      <c r="X6524" s="426"/>
      <c r="Y6524" s="426"/>
      <c r="Z6524" s="427"/>
    </row>
    <row r="6525" spans="24:26" x14ac:dyDescent="0.25">
      <c r="X6525" s="426"/>
      <c r="Y6525" s="426"/>
      <c r="Z6525" s="427"/>
    </row>
    <row r="6526" spans="24:26" x14ac:dyDescent="0.25">
      <c r="X6526" s="426"/>
      <c r="Y6526" s="426"/>
      <c r="Z6526" s="427"/>
    </row>
    <row r="6527" spans="24:26" x14ac:dyDescent="0.25">
      <c r="X6527" s="426"/>
      <c r="Y6527" s="426"/>
      <c r="Z6527" s="427"/>
    </row>
    <row r="6528" spans="24:26" x14ac:dyDescent="0.25">
      <c r="X6528" s="426"/>
      <c r="Y6528" s="426"/>
      <c r="Z6528" s="427"/>
    </row>
    <row r="6529" spans="24:26" x14ac:dyDescent="0.25">
      <c r="X6529" s="426"/>
      <c r="Y6529" s="426"/>
      <c r="Z6529" s="427"/>
    </row>
    <row r="6530" spans="24:26" x14ac:dyDescent="0.25">
      <c r="X6530" s="426"/>
      <c r="Y6530" s="426"/>
      <c r="Z6530" s="427"/>
    </row>
    <row r="6531" spans="24:26" x14ac:dyDescent="0.25">
      <c r="X6531" s="426"/>
      <c r="Y6531" s="426"/>
      <c r="Z6531" s="427"/>
    </row>
    <row r="6532" spans="24:26" x14ac:dyDescent="0.25">
      <c r="X6532" s="426"/>
      <c r="Y6532" s="426"/>
      <c r="Z6532" s="427"/>
    </row>
    <row r="6533" spans="24:26" x14ac:dyDescent="0.25">
      <c r="X6533" s="426"/>
      <c r="Y6533" s="426"/>
      <c r="Z6533" s="427"/>
    </row>
    <row r="6534" spans="24:26" x14ac:dyDescent="0.25">
      <c r="X6534" s="426"/>
      <c r="Y6534" s="426"/>
      <c r="Z6534" s="427"/>
    </row>
    <row r="6535" spans="24:26" x14ac:dyDescent="0.25">
      <c r="X6535" s="426"/>
      <c r="Y6535" s="426"/>
      <c r="Z6535" s="427"/>
    </row>
    <row r="6536" spans="24:26" x14ac:dyDescent="0.25">
      <c r="X6536" s="426"/>
      <c r="Y6536" s="426"/>
      <c r="Z6536" s="427"/>
    </row>
    <row r="6537" spans="24:26" x14ac:dyDescent="0.25">
      <c r="X6537" s="426"/>
      <c r="Y6537" s="426"/>
      <c r="Z6537" s="427"/>
    </row>
    <row r="6538" spans="24:26" x14ac:dyDescent="0.25">
      <c r="X6538" s="426"/>
      <c r="Y6538" s="426"/>
      <c r="Z6538" s="427"/>
    </row>
    <row r="6539" spans="24:26" x14ac:dyDescent="0.25">
      <c r="X6539" s="426"/>
      <c r="Y6539" s="426"/>
      <c r="Z6539" s="427"/>
    </row>
    <row r="6540" spans="24:26" x14ac:dyDescent="0.25">
      <c r="X6540" s="426"/>
      <c r="Y6540" s="426"/>
      <c r="Z6540" s="427"/>
    </row>
    <row r="6541" spans="24:26" x14ac:dyDescent="0.25">
      <c r="X6541" s="426"/>
      <c r="Y6541" s="426"/>
      <c r="Z6541" s="427"/>
    </row>
    <row r="6542" spans="24:26" x14ac:dyDescent="0.25">
      <c r="X6542" s="426"/>
      <c r="Y6542" s="426"/>
      <c r="Z6542" s="427"/>
    </row>
    <row r="6543" spans="24:26" x14ac:dyDescent="0.25">
      <c r="X6543" s="426"/>
      <c r="Y6543" s="426"/>
      <c r="Z6543" s="427"/>
    </row>
    <row r="6544" spans="24:26" x14ac:dyDescent="0.25">
      <c r="X6544" s="426"/>
      <c r="Y6544" s="426"/>
      <c r="Z6544" s="427"/>
    </row>
    <row r="6545" spans="24:26" x14ac:dyDescent="0.25">
      <c r="X6545" s="426"/>
      <c r="Y6545" s="426"/>
      <c r="Z6545" s="427"/>
    </row>
    <row r="6546" spans="24:26" x14ac:dyDescent="0.25">
      <c r="X6546" s="426"/>
      <c r="Y6546" s="426"/>
      <c r="Z6546" s="427"/>
    </row>
    <row r="6547" spans="24:26" x14ac:dyDescent="0.25">
      <c r="X6547" s="426"/>
      <c r="Y6547" s="426"/>
      <c r="Z6547" s="427"/>
    </row>
    <row r="6548" spans="24:26" x14ac:dyDescent="0.25">
      <c r="X6548" s="426"/>
      <c r="Y6548" s="426"/>
      <c r="Z6548" s="427"/>
    </row>
    <row r="6549" spans="24:26" x14ac:dyDescent="0.25">
      <c r="X6549" s="426"/>
      <c r="Y6549" s="426"/>
      <c r="Z6549" s="427"/>
    </row>
    <row r="6550" spans="24:26" x14ac:dyDescent="0.25">
      <c r="X6550" s="426"/>
      <c r="Y6550" s="426"/>
      <c r="Z6550" s="427"/>
    </row>
    <row r="6551" spans="24:26" x14ac:dyDescent="0.25">
      <c r="X6551" s="426"/>
      <c r="Y6551" s="426"/>
      <c r="Z6551" s="427"/>
    </row>
    <row r="6552" spans="24:26" x14ac:dyDescent="0.25">
      <c r="X6552" s="426"/>
      <c r="Y6552" s="426"/>
      <c r="Z6552" s="427"/>
    </row>
    <row r="6553" spans="24:26" x14ac:dyDescent="0.25">
      <c r="X6553" s="426"/>
      <c r="Y6553" s="426"/>
      <c r="Z6553" s="427"/>
    </row>
    <row r="6554" spans="24:26" x14ac:dyDescent="0.25">
      <c r="X6554" s="426"/>
      <c r="Y6554" s="426"/>
      <c r="Z6554" s="427"/>
    </row>
    <row r="6555" spans="24:26" x14ac:dyDescent="0.25">
      <c r="X6555" s="426"/>
      <c r="Y6555" s="426"/>
      <c r="Z6555" s="427"/>
    </row>
    <row r="6556" spans="24:26" x14ac:dyDescent="0.25">
      <c r="X6556" s="426"/>
      <c r="Y6556" s="426"/>
      <c r="Z6556" s="427"/>
    </row>
    <row r="6557" spans="24:26" x14ac:dyDescent="0.25">
      <c r="X6557" s="426"/>
      <c r="Y6557" s="426"/>
      <c r="Z6557" s="427"/>
    </row>
    <row r="6558" spans="24:26" x14ac:dyDescent="0.25">
      <c r="X6558" s="426"/>
      <c r="Y6558" s="426"/>
      <c r="Z6558" s="427"/>
    </row>
    <row r="6559" spans="24:26" x14ac:dyDescent="0.25">
      <c r="X6559" s="426"/>
      <c r="Y6559" s="426"/>
      <c r="Z6559" s="427"/>
    </row>
    <row r="6560" spans="24:26" x14ac:dyDescent="0.25">
      <c r="X6560" s="426"/>
      <c r="Y6560" s="426"/>
      <c r="Z6560" s="427"/>
    </row>
    <row r="6561" spans="24:26" x14ac:dyDescent="0.25">
      <c r="X6561" s="426"/>
      <c r="Y6561" s="426"/>
      <c r="Z6561" s="427"/>
    </row>
    <row r="6562" spans="24:26" x14ac:dyDescent="0.25">
      <c r="X6562" s="426"/>
      <c r="Y6562" s="426"/>
      <c r="Z6562" s="427"/>
    </row>
    <row r="6563" spans="24:26" x14ac:dyDescent="0.25">
      <c r="X6563" s="426"/>
      <c r="Y6563" s="426"/>
      <c r="Z6563" s="427"/>
    </row>
    <row r="6564" spans="24:26" x14ac:dyDescent="0.25">
      <c r="X6564" s="426"/>
      <c r="Y6564" s="426"/>
      <c r="Z6564" s="427"/>
    </row>
    <row r="6565" spans="24:26" x14ac:dyDescent="0.25">
      <c r="X6565" s="426"/>
      <c r="Y6565" s="426"/>
      <c r="Z6565" s="427"/>
    </row>
    <row r="6566" spans="24:26" x14ac:dyDescent="0.25">
      <c r="X6566" s="426"/>
      <c r="Y6566" s="426"/>
      <c r="Z6566" s="427"/>
    </row>
    <row r="6567" spans="24:26" x14ac:dyDescent="0.25">
      <c r="X6567" s="426"/>
      <c r="Y6567" s="426"/>
      <c r="Z6567" s="427"/>
    </row>
    <row r="6568" spans="24:26" x14ac:dyDescent="0.25">
      <c r="X6568" s="426"/>
      <c r="Y6568" s="426"/>
      <c r="Z6568" s="427"/>
    </row>
    <row r="6569" spans="24:26" x14ac:dyDescent="0.25">
      <c r="X6569" s="426"/>
      <c r="Y6569" s="426"/>
      <c r="Z6569" s="427"/>
    </row>
    <row r="6570" spans="24:26" x14ac:dyDescent="0.25">
      <c r="X6570" s="426"/>
      <c r="Y6570" s="426"/>
      <c r="Z6570" s="427"/>
    </row>
    <row r="6571" spans="24:26" x14ac:dyDescent="0.25">
      <c r="X6571" s="426"/>
      <c r="Y6571" s="426"/>
      <c r="Z6571" s="427"/>
    </row>
    <row r="6572" spans="24:26" x14ac:dyDescent="0.25">
      <c r="X6572" s="426"/>
      <c r="Y6572" s="426"/>
      <c r="Z6572" s="427"/>
    </row>
    <row r="6573" spans="24:26" x14ac:dyDescent="0.25">
      <c r="X6573" s="426"/>
      <c r="Y6573" s="426"/>
      <c r="Z6573" s="427"/>
    </row>
    <row r="6574" spans="24:26" x14ac:dyDescent="0.25">
      <c r="X6574" s="426"/>
      <c r="Y6574" s="426"/>
      <c r="Z6574" s="427"/>
    </row>
    <row r="6575" spans="24:26" x14ac:dyDescent="0.25">
      <c r="X6575" s="426"/>
      <c r="Y6575" s="426"/>
      <c r="Z6575" s="427"/>
    </row>
    <row r="6576" spans="24:26" x14ac:dyDescent="0.25">
      <c r="X6576" s="426"/>
      <c r="Y6576" s="426"/>
      <c r="Z6576" s="427"/>
    </row>
    <row r="6577" spans="24:26" x14ac:dyDescent="0.25">
      <c r="X6577" s="426"/>
      <c r="Y6577" s="426"/>
      <c r="Z6577" s="427"/>
    </row>
    <row r="6578" spans="24:26" x14ac:dyDescent="0.25">
      <c r="X6578" s="426"/>
      <c r="Y6578" s="426"/>
      <c r="Z6578" s="427"/>
    </row>
    <row r="6579" spans="24:26" x14ac:dyDescent="0.25">
      <c r="X6579" s="426"/>
      <c r="Y6579" s="426"/>
      <c r="Z6579" s="427"/>
    </row>
    <row r="6580" spans="24:26" x14ac:dyDescent="0.25">
      <c r="X6580" s="426"/>
      <c r="Y6580" s="426"/>
      <c r="Z6580" s="427"/>
    </row>
    <row r="6581" spans="24:26" x14ac:dyDescent="0.25">
      <c r="X6581" s="426"/>
      <c r="Y6581" s="426"/>
      <c r="Z6581" s="427"/>
    </row>
    <row r="6582" spans="24:26" x14ac:dyDescent="0.25">
      <c r="X6582" s="426"/>
      <c r="Y6582" s="426"/>
      <c r="Z6582" s="427"/>
    </row>
    <row r="6583" spans="24:26" x14ac:dyDescent="0.25">
      <c r="X6583" s="426"/>
      <c r="Y6583" s="426"/>
      <c r="Z6583" s="427"/>
    </row>
    <row r="6584" spans="24:26" x14ac:dyDescent="0.25">
      <c r="X6584" s="426"/>
      <c r="Y6584" s="426"/>
      <c r="Z6584" s="427"/>
    </row>
    <row r="6585" spans="24:26" x14ac:dyDescent="0.25">
      <c r="X6585" s="426"/>
      <c r="Y6585" s="426"/>
      <c r="Z6585" s="427"/>
    </row>
    <row r="6586" spans="24:26" x14ac:dyDescent="0.25">
      <c r="X6586" s="426"/>
      <c r="Y6586" s="426"/>
      <c r="Z6586" s="427"/>
    </row>
    <row r="6587" spans="24:26" x14ac:dyDescent="0.25">
      <c r="X6587" s="426"/>
      <c r="Y6587" s="426"/>
      <c r="Z6587" s="427"/>
    </row>
    <row r="6588" spans="24:26" x14ac:dyDescent="0.25">
      <c r="X6588" s="426"/>
      <c r="Y6588" s="426"/>
      <c r="Z6588" s="427"/>
    </row>
    <row r="6589" spans="24:26" x14ac:dyDescent="0.25">
      <c r="X6589" s="426"/>
      <c r="Y6589" s="426"/>
      <c r="Z6589" s="427"/>
    </row>
    <row r="6590" spans="24:26" x14ac:dyDescent="0.25">
      <c r="X6590" s="426"/>
      <c r="Y6590" s="426"/>
      <c r="Z6590" s="427"/>
    </row>
    <row r="6591" spans="24:26" x14ac:dyDescent="0.25">
      <c r="X6591" s="426"/>
      <c r="Y6591" s="426"/>
      <c r="Z6591" s="427"/>
    </row>
    <row r="6592" spans="24:26" x14ac:dyDescent="0.25">
      <c r="X6592" s="426"/>
      <c r="Y6592" s="426"/>
      <c r="Z6592" s="427"/>
    </row>
    <row r="6593" spans="24:26" x14ac:dyDescent="0.25">
      <c r="X6593" s="426"/>
      <c r="Y6593" s="426"/>
      <c r="Z6593" s="427"/>
    </row>
    <row r="6594" spans="24:26" x14ac:dyDescent="0.25">
      <c r="X6594" s="426"/>
      <c r="Y6594" s="426"/>
      <c r="Z6594" s="427"/>
    </row>
    <row r="6595" spans="24:26" x14ac:dyDescent="0.25">
      <c r="X6595" s="426"/>
      <c r="Y6595" s="426"/>
      <c r="Z6595" s="427"/>
    </row>
    <row r="6596" spans="24:26" x14ac:dyDescent="0.25">
      <c r="X6596" s="426"/>
      <c r="Y6596" s="426"/>
      <c r="Z6596" s="427"/>
    </row>
    <row r="6597" spans="24:26" x14ac:dyDescent="0.25">
      <c r="X6597" s="426"/>
      <c r="Y6597" s="426"/>
      <c r="Z6597" s="427"/>
    </row>
    <row r="6598" spans="24:26" x14ac:dyDescent="0.25">
      <c r="X6598" s="426"/>
      <c r="Y6598" s="426"/>
      <c r="Z6598" s="427"/>
    </row>
    <row r="6599" spans="24:26" x14ac:dyDescent="0.25">
      <c r="X6599" s="426"/>
      <c r="Y6599" s="426"/>
      <c r="Z6599" s="427"/>
    </row>
    <row r="6600" spans="24:26" x14ac:dyDescent="0.25">
      <c r="X6600" s="426"/>
      <c r="Y6600" s="426"/>
      <c r="Z6600" s="427"/>
    </row>
    <row r="6601" spans="24:26" x14ac:dyDescent="0.25">
      <c r="X6601" s="426"/>
      <c r="Y6601" s="426"/>
      <c r="Z6601" s="427"/>
    </row>
    <row r="6602" spans="24:26" x14ac:dyDescent="0.25">
      <c r="X6602" s="426"/>
      <c r="Y6602" s="426"/>
      <c r="Z6602" s="427"/>
    </row>
    <row r="6603" spans="24:26" x14ac:dyDescent="0.25">
      <c r="X6603" s="426"/>
      <c r="Y6603" s="426"/>
      <c r="Z6603" s="427"/>
    </row>
    <row r="6604" spans="24:26" x14ac:dyDescent="0.25">
      <c r="X6604" s="426"/>
      <c r="Y6604" s="426"/>
      <c r="Z6604" s="427"/>
    </row>
    <row r="6605" spans="24:26" x14ac:dyDescent="0.25">
      <c r="X6605" s="426"/>
      <c r="Y6605" s="426"/>
      <c r="Z6605" s="427"/>
    </row>
    <row r="6606" spans="24:26" x14ac:dyDescent="0.25">
      <c r="X6606" s="426"/>
      <c r="Y6606" s="426"/>
      <c r="Z6606" s="427"/>
    </row>
    <row r="6607" spans="24:26" x14ac:dyDescent="0.25">
      <c r="X6607" s="426"/>
      <c r="Y6607" s="426"/>
      <c r="Z6607" s="427"/>
    </row>
    <row r="6608" spans="24:26" x14ac:dyDescent="0.25">
      <c r="X6608" s="426"/>
      <c r="Y6608" s="426"/>
      <c r="Z6608" s="427"/>
    </row>
    <row r="6609" spans="24:26" x14ac:dyDescent="0.25">
      <c r="X6609" s="426"/>
      <c r="Y6609" s="426"/>
      <c r="Z6609" s="427"/>
    </row>
    <row r="6610" spans="24:26" x14ac:dyDescent="0.25">
      <c r="X6610" s="426"/>
      <c r="Y6610" s="426"/>
      <c r="Z6610" s="427"/>
    </row>
    <row r="6611" spans="24:26" x14ac:dyDescent="0.25">
      <c r="X6611" s="426"/>
      <c r="Y6611" s="426"/>
      <c r="Z6611" s="427"/>
    </row>
    <row r="6612" spans="24:26" x14ac:dyDescent="0.25">
      <c r="X6612" s="426"/>
      <c r="Y6612" s="426"/>
      <c r="Z6612" s="427"/>
    </row>
    <row r="6613" spans="24:26" x14ac:dyDescent="0.25">
      <c r="X6613" s="426"/>
      <c r="Y6613" s="426"/>
      <c r="Z6613" s="427"/>
    </row>
    <row r="6614" spans="24:26" x14ac:dyDescent="0.25">
      <c r="X6614" s="426"/>
      <c r="Y6614" s="426"/>
      <c r="Z6614" s="427"/>
    </row>
    <row r="6615" spans="24:26" x14ac:dyDescent="0.25">
      <c r="X6615" s="426"/>
      <c r="Y6615" s="426"/>
      <c r="Z6615" s="427"/>
    </row>
    <row r="6616" spans="24:26" x14ac:dyDescent="0.25">
      <c r="X6616" s="426"/>
      <c r="Y6616" s="426"/>
      <c r="Z6616" s="427"/>
    </row>
    <row r="6617" spans="24:26" x14ac:dyDescent="0.25">
      <c r="X6617" s="426"/>
      <c r="Y6617" s="426"/>
      <c r="Z6617" s="427"/>
    </row>
    <row r="6618" spans="24:26" x14ac:dyDescent="0.25">
      <c r="X6618" s="426"/>
      <c r="Y6618" s="426"/>
      <c r="Z6618" s="427"/>
    </row>
    <row r="6619" spans="24:26" x14ac:dyDescent="0.25">
      <c r="X6619" s="426"/>
      <c r="Y6619" s="426"/>
      <c r="Z6619" s="427"/>
    </row>
    <row r="6620" spans="24:26" x14ac:dyDescent="0.25">
      <c r="X6620" s="426"/>
      <c r="Y6620" s="426"/>
      <c r="Z6620" s="427"/>
    </row>
    <row r="6621" spans="24:26" x14ac:dyDescent="0.25">
      <c r="X6621" s="426"/>
      <c r="Y6621" s="426"/>
      <c r="Z6621" s="427"/>
    </row>
    <row r="6622" spans="24:26" x14ac:dyDescent="0.25">
      <c r="X6622" s="426"/>
      <c r="Y6622" s="426"/>
      <c r="Z6622" s="427"/>
    </row>
    <row r="6623" spans="24:26" x14ac:dyDescent="0.25">
      <c r="X6623" s="426"/>
      <c r="Y6623" s="426"/>
      <c r="Z6623" s="427"/>
    </row>
    <row r="6624" spans="24:26" x14ac:dyDescent="0.25">
      <c r="X6624" s="426"/>
      <c r="Y6624" s="426"/>
      <c r="Z6624" s="427"/>
    </row>
    <row r="6625" spans="24:26" x14ac:dyDescent="0.25">
      <c r="X6625" s="426"/>
      <c r="Y6625" s="426"/>
      <c r="Z6625" s="427"/>
    </row>
    <row r="6626" spans="24:26" x14ac:dyDescent="0.25">
      <c r="X6626" s="426"/>
      <c r="Y6626" s="426"/>
      <c r="Z6626" s="427"/>
    </row>
    <row r="6627" spans="24:26" x14ac:dyDescent="0.25">
      <c r="X6627" s="426"/>
      <c r="Y6627" s="426"/>
      <c r="Z6627" s="427"/>
    </row>
    <row r="6628" spans="24:26" x14ac:dyDescent="0.25">
      <c r="X6628" s="426"/>
      <c r="Y6628" s="426"/>
      <c r="Z6628" s="427"/>
    </row>
    <row r="6629" spans="24:26" x14ac:dyDescent="0.25">
      <c r="X6629" s="426"/>
      <c r="Y6629" s="426"/>
      <c r="Z6629" s="427"/>
    </row>
    <row r="6630" spans="24:26" x14ac:dyDescent="0.25">
      <c r="X6630" s="426"/>
      <c r="Y6630" s="426"/>
      <c r="Z6630" s="427"/>
    </row>
    <row r="6631" spans="24:26" x14ac:dyDescent="0.25">
      <c r="X6631" s="426"/>
      <c r="Y6631" s="426"/>
      <c r="Z6631" s="427"/>
    </row>
    <row r="6632" spans="24:26" x14ac:dyDescent="0.25">
      <c r="X6632" s="426"/>
      <c r="Y6632" s="426"/>
      <c r="Z6632" s="427"/>
    </row>
    <row r="6633" spans="24:26" x14ac:dyDescent="0.25">
      <c r="X6633" s="426"/>
      <c r="Y6633" s="426"/>
      <c r="Z6633" s="427"/>
    </row>
    <row r="6634" spans="24:26" x14ac:dyDescent="0.25">
      <c r="X6634" s="426"/>
      <c r="Y6634" s="426"/>
      <c r="Z6634" s="427"/>
    </row>
    <row r="6635" spans="24:26" x14ac:dyDescent="0.25">
      <c r="X6635" s="426"/>
      <c r="Y6635" s="426"/>
      <c r="Z6635" s="427"/>
    </row>
    <row r="6636" spans="24:26" x14ac:dyDescent="0.25">
      <c r="X6636" s="426"/>
      <c r="Y6636" s="426"/>
      <c r="Z6636" s="427"/>
    </row>
    <row r="6637" spans="24:26" x14ac:dyDescent="0.25">
      <c r="X6637" s="426"/>
      <c r="Y6637" s="426"/>
      <c r="Z6637" s="427"/>
    </row>
    <row r="6638" spans="24:26" x14ac:dyDescent="0.25">
      <c r="X6638" s="426"/>
      <c r="Y6638" s="426"/>
      <c r="Z6638" s="427"/>
    </row>
    <row r="6639" spans="24:26" x14ac:dyDescent="0.25">
      <c r="X6639" s="426"/>
      <c r="Y6639" s="426"/>
      <c r="Z6639" s="427"/>
    </row>
    <row r="6640" spans="24:26" x14ac:dyDescent="0.25">
      <c r="X6640" s="426"/>
      <c r="Y6640" s="426"/>
      <c r="Z6640" s="427"/>
    </row>
    <row r="6641" spans="24:26" x14ac:dyDescent="0.25">
      <c r="X6641" s="426"/>
      <c r="Y6641" s="426"/>
      <c r="Z6641" s="427"/>
    </row>
    <row r="6642" spans="24:26" x14ac:dyDescent="0.25">
      <c r="X6642" s="426"/>
      <c r="Y6642" s="426"/>
      <c r="Z6642" s="427"/>
    </row>
    <row r="6643" spans="24:26" x14ac:dyDescent="0.25">
      <c r="X6643" s="426"/>
      <c r="Y6643" s="426"/>
      <c r="Z6643" s="427"/>
    </row>
    <row r="6644" spans="24:26" x14ac:dyDescent="0.25">
      <c r="X6644" s="426"/>
      <c r="Y6644" s="426"/>
      <c r="Z6644" s="427"/>
    </row>
    <row r="6645" spans="24:26" x14ac:dyDescent="0.25">
      <c r="X6645" s="426"/>
      <c r="Y6645" s="426"/>
      <c r="Z6645" s="427"/>
    </row>
    <row r="6646" spans="24:26" x14ac:dyDescent="0.25">
      <c r="X6646" s="426"/>
      <c r="Y6646" s="426"/>
      <c r="Z6646" s="427"/>
    </row>
    <row r="6647" spans="24:26" x14ac:dyDescent="0.25">
      <c r="X6647" s="426"/>
      <c r="Y6647" s="426"/>
      <c r="Z6647" s="427"/>
    </row>
    <row r="6648" spans="24:26" x14ac:dyDescent="0.25">
      <c r="X6648" s="426"/>
      <c r="Y6648" s="426"/>
      <c r="Z6648" s="427"/>
    </row>
    <row r="6649" spans="24:26" x14ac:dyDescent="0.25">
      <c r="X6649" s="426"/>
      <c r="Y6649" s="426"/>
      <c r="Z6649" s="427"/>
    </row>
    <row r="6650" spans="24:26" x14ac:dyDescent="0.25">
      <c r="X6650" s="426"/>
      <c r="Y6650" s="426"/>
      <c r="Z6650" s="427"/>
    </row>
    <row r="6651" spans="24:26" x14ac:dyDescent="0.25">
      <c r="X6651" s="426"/>
      <c r="Y6651" s="426"/>
      <c r="Z6651" s="427"/>
    </row>
    <row r="6652" spans="24:26" x14ac:dyDescent="0.25">
      <c r="X6652" s="426"/>
      <c r="Y6652" s="426"/>
      <c r="Z6652" s="427"/>
    </row>
    <row r="6653" spans="24:26" x14ac:dyDescent="0.25">
      <c r="X6653" s="426"/>
      <c r="Y6653" s="426"/>
      <c r="Z6653" s="427"/>
    </row>
    <row r="6654" spans="24:26" x14ac:dyDescent="0.25">
      <c r="X6654" s="426"/>
      <c r="Y6654" s="426"/>
      <c r="Z6654" s="427"/>
    </row>
    <row r="6655" spans="24:26" x14ac:dyDescent="0.25">
      <c r="X6655" s="426"/>
      <c r="Y6655" s="426"/>
      <c r="Z6655" s="427"/>
    </row>
    <row r="6656" spans="24:26" x14ac:dyDescent="0.25">
      <c r="X6656" s="426"/>
      <c r="Y6656" s="426"/>
      <c r="Z6656" s="427"/>
    </row>
    <row r="6657" spans="24:26" x14ac:dyDescent="0.25">
      <c r="X6657" s="426"/>
      <c r="Y6657" s="426"/>
      <c r="Z6657" s="427"/>
    </row>
    <row r="6658" spans="24:26" x14ac:dyDescent="0.25">
      <c r="X6658" s="426"/>
      <c r="Y6658" s="426"/>
      <c r="Z6658" s="427"/>
    </row>
    <row r="6659" spans="24:26" x14ac:dyDescent="0.25">
      <c r="X6659" s="426"/>
      <c r="Y6659" s="426"/>
      <c r="Z6659" s="427"/>
    </row>
    <row r="6660" spans="24:26" x14ac:dyDescent="0.25">
      <c r="X6660" s="426"/>
      <c r="Y6660" s="426"/>
      <c r="Z6660" s="427"/>
    </row>
    <row r="6661" spans="24:26" x14ac:dyDescent="0.25">
      <c r="X6661" s="426"/>
      <c r="Y6661" s="426"/>
      <c r="Z6661" s="427"/>
    </row>
    <row r="6662" spans="24:26" x14ac:dyDescent="0.25">
      <c r="X6662" s="426"/>
      <c r="Y6662" s="426"/>
      <c r="Z6662" s="427"/>
    </row>
    <row r="6663" spans="24:26" x14ac:dyDescent="0.25">
      <c r="X6663" s="426"/>
      <c r="Y6663" s="426"/>
      <c r="Z6663" s="427"/>
    </row>
    <row r="6664" spans="24:26" x14ac:dyDescent="0.25">
      <c r="X6664" s="426"/>
      <c r="Y6664" s="426"/>
      <c r="Z6664" s="427"/>
    </row>
    <row r="6665" spans="24:26" x14ac:dyDescent="0.25">
      <c r="X6665" s="426"/>
      <c r="Y6665" s="426"/>
      <c r="Z6665" s="427"/>
    </row>
    <row r="6666" spans="24:26" x14ac:dyDescent="0.25">
      <c r="X6666" s="426"/>
      <c r="Y6666" s="426"/>
      <c r="Z6666" s="427"/>
    </row>
    <row r="6667" spans="24:26" x14ac:dyDescent="0.25">
      <c r="X6667" s="426"/>
      <c r="Y6667" s="426"/>
      <c r="Z6667" s="427"/>
    </row>
    <row r="6668" spans="24:26" x14ac:dyDescent="0.25">
      <c r="X6668" s="426"/>
      <c r="Y6668" s="426"/>
      <c r="Z6668" s="427"/>
    </row>
    <row r="6669" spans="24:26" x14ac:dyDescent="0.25">
      <c r="X6669" s="426"/>
      <c r="Y6669" s="426"/>
      <c r="Z6669" s="427"/>
    </row>
    <row r="6670" spans="24:26" x14ac:dyDescent="0.25">
      <c r="X6670" s="426"/>
      <c r="Y6670" s="426"/>
      <c r="Z6670" s="427"/>
    </row>
    <row r="6671" spans="24:26" x14ac:dyDescent="0.25">
      <c r="X6671" s="426"/>
      <c r="Y6671" s="426"/>
      <c r="Z6671" s="427"/>
    </row>
    <row r="6672" spans="24:26" x14ac:dyDescent="0.25">
      <c r="X6672" s="426"/>
      <c r="Y6672" s="426"/>
      <c r="Z6672" s="427"/>
    </row>
    <row r="6673" spans="24:26" x14ac:dyDescent="0.25">
      <c r="X6673" s="426"/>
      <c r="Y6673" s="426"/>
      <c r="Z6673" s="427"/>
    </row>
    <row r="6674" spans="24:26" x14ac:dyDescent="0.25">
      <c r="X6674" s="426"/>
      <c r="Y6674" s="426"/>
      <c r="Z6674" s="427"/>
    </row>
    <row r="6675" spans="24:26" x14ac:dyDescent="0.25">
      <c r="X6675" s="426"/>
      <c r="Y6675" s="426"/>
      <c r="Z6675" s="427"/>
    </row>
    <row r="6676" spans="24:26" x14ac:dyDescent="0.25">
      <c r="X6676" s="426"/>
      <c r="Y6676" s="426"/>
      <c r="Z6676" s="427"/>
    </row>
    <row r="6677" spans="24:26" x14ac:dyDescent="0.25">
      <c r="X6677" s="426"/>
      <c r="Y6677" s="426"/>
      <c r="Z6677" s="427"/>
    </row>
    <row r="6678" spans="24:26" x14ac:dyDescent="0.25">
      <c r="X6678" s="426"/>
      <c r="Y6678" s="426"/>
      <c r="Z6678" s="427"/>
    </row>
    <row r="6679" spans="24:26" x14ac:dyDescent="0.25">
      <c r="X6679" s="426"/>
      <c r="Y6679" s="426"/>
      <c r="Z6679" s="427"/>
    </row>
    <row r="6680" spans="24:26" x14ac:dyDescent="0.25">
      <c r="X6680" s="426"/>
      <c r="Y6680" s="426"/>
      <c r="Z6680" s="427"/>
    </row>
    <row r="6681" spans="24:26" x14ac:dyDescent="0.25">
      <c r="X6681" s="426"/>
      <c r="Y6681" s="426"/>
      <c r="Z6681" s="427"/>
    </row>
    <row r="6682" spans="24:26" x14ac:dyDescent="0.25">
      <c r="X6682" s="426"/>
      <c r="Y6682" s="426"/>
      <c r="Z6682" s="427"/>
    </row>
    <row r="6683" spans="24:26" x14ac:dyDescent="0.25">
      <c r="X6683" s="426"/>
      <c r="Y6683" s="426"/>
      <c r="Z6683" s="427"/>
    </row>
    <row r="6684" spans="24:26" x14ac:dyDescent="0.25">
      <c r="X6684" s="426"/>
      <c r="Y6684" s="426"/>
      <c r="Z6684" s="427"/>
    </row>
    <row r="6685" spans="24:26" x14ac:dyDescent="0.25">
      <c r="X6685" s="426"/>
      <c r="Y6685" s="426"/>
      <c r="Z6685" s="427"/>
    </row>
    <row r="6686" spans="24:26" x14ac:dyDescent="0.25">
      <c r="X6686" s="426"/>
      <c r="Y6686" s="426"/>
      <c r="Z6686" s="427"/>
    </row>
    <row r="6687" spans="24:26" x14ac:dyDescent="0.25">
      <c r="X6687" s="426"/>
      <c r="Y6687" s="426"/>
      <c r="Z6687" s="427"/>
    </row>
    <row r="6688" spans="24:26" x14ac:dyDescent="0.25">
      <c r="X6688" s="426"/>
      <c r="Y6688" s="426"/>
      <c r="Z6688" s="427"/>
    </row>
    <row r="6689" spans="24:26" x14ac:dyDescent="0.25">
      <c r="X6689" s="426"/>
      <c r="Y6689" s="426"/>
      <c r="Z6689" s="427"/>
    </row>
    <row r="6690" spans="24:26" x14ac:dyDescent="0.25">
      <c r="X6690" s="426"/>
      <c r="Y6690" s="426"/>
      <c r="Z6690" s="427"/>
    </row>
    <row r="6691" spans="24:26" x14ac:dyDescent="0.25">
      <c r="X6691" s="426"/>
      <c r="Y6691" s="426"/>
      <c r="Z6691" s="427"/>
    </row>
    <row r="6692" spans="24:26" x14ac:dyDescent="0.25">
      <c r="X6692" s="426"/>
      <c r="Y6692" s="426"/>
      <c r="Z6692" s="427"/>
    </row>
    <row r="6693" spans="24:26" x14ac:dyDescent="0.25">
      <c r="X6693" s="426"/>
      <c r="Y6693" s="426"/>
      <c r="Z6693" s="427"/>
    </row>
    <row r="6694" spans="24:26" x14ac:dyDescent="0.25">
      <c r="X6694" s="426"/>
      <c r="Y6694" s="426"/>
      <c r="Z6694" s="427"/>
    </row>
    <row r="6695" spans="24:26" x14ac:dyDescent="0.25">
      <c r="X6695" s="426"/>
      <c r="Y6695" s="426"/>
      <c r="Z6695" s="427"/>
    </row>
    <row r="6696" spans="24:26" x14ac:dyDescent="0.25">
      <c r="X6696" s="426"/>
      <c r="Y6696" s="426"/>
      <c r="Z6696" s="427"/>
    </row>
    <row r="6697" spans="24:26" x14ac:dyDescent="0.25">
      <c r="X6697" s="426"/>
      <c r="Y6697" s="426"/>
      <c r="Z6697" s="427"/>
    </row>
    <row r="6698" spans="24:26" x14ac:dyDescent="0.25">
      <c r="X6698" s="426"/>
      <c r="Y6698" s="426"/>
      <c r="Z6698" s="427"/>
    </row>
    <row r="6699" spans="24:26" x14ac:dyDescent="0.25">
      <c r="X6699" s="426"/>
      <c r="Y6699" s="426"/>
      <c r="Z6699" s="427"/>
    </row>
    <row r="6700" spans="24:26" x14ac:dyDescent="0.25">
      <c r="X6700" s="426"/>
      <c r="Y6700" s="426"/>
      <c r="Z6700" s="427"/>
    </row>
    <row r="6701" spans="24:26" x14ac:dyDescent="0.25">
      <c r="X6701" s="426"/>
      <c r="Y6701" s="426"/>
      <c r="Z6701" s="427"/>
    </row>
    <row r="6702" spans="24:26" x14ac:dyDescent="0.25">
      <c r="X6702" s="426"/>
      <c r="Y6702" s="426"/>
      <c r="Z6702" s="427"/>
    </row>
    <row r="6703" spans="24:26" x14ac:dyDescent="0.25">
      <c r="X6703" s="426"/>
      <c r="Y6703" s="426"/>
      <c r="Z6703" s="427"/>
    </row>
    <row r="6704" spans="24:26" x14ac:dyDescent="0.25">
      <c r="X6704" s="426"/>
      <c r="Y6704" s="426"/>
      <c r="Z6704" s="427"/>
    </row>
    <row r="6705" spans="24:26" x14ac:dyDescent="0.25">
      <c r="X6705" s="426"/>
      <c r="Y6705" s="426"/>
      <c r="Z6705" s="427"/>
    </row>
    <row r="6706" spans="24:26" x14ac:dyDescent="0.25">
      <c r="X6706" s="426"/>
      <c r="Y6706" s="426"/>
      <c r="Z6706" s="427"/>
    </row>
    <row r="6707" spans="24:26" x14ac:dyDescent="0.25">
      <c r="X6707" s="426"/>
      <c r="Y6707" s="426"/>
      <c r="Z6707" s="427"/>
    </row>
    <row r="6708" spans="24:26" x14ac:dyDescent="0.25">
      <c r="X6708" s="426"/>
      <c r="Y6708" s="426"/>
      <c r="Z6708" s="427"/>
    </row>
    <row r="6709" spans="24:26" x14ac:dyDescent="0.25">
      <c r="X6709" s="426"/>
      <c r="Y6709" s="426"/>
      <c r="Z6709" s="427"/>
    </row>
    <row r="6710" spans="24:26" x14ac:dyDescent="0.25">
      <c r="X6710" s="426"/>
      <c r="Y6710" s="426"/>
      <c r="Z6710" s="427"/>
    </row>
    <row r="6711" spans="24:26" x14ac:dyDescent="0.25">
      <c r="X6711" s="426"/>
      <c r="Y6711" s="426"/>
      <c r="Z6711" s="427"/>
    </row>
    <row r="6712" spans="24:26" x14ac:dyDescent="0.25">
      <c r="X6712" s="426"/>
      <c r="Y6712" s="426"/>
      <c r="Z6712" s="427"/>
    </row>
    <row r="6713" spans="24:26" x14ac:dyDescent="0.25">
      <c r="X6713" s="426"/>
      <c r="Y6713" s="426"/>
      <c r="Z6713" s="427"/>
    </row>
    <row r="6714" spans="24:26" x14ac:dyDescent="0.25">
      <c r="X6714" s="426"/>
      <c r="Y6714" s="426"/>
      <c r="Z6714" s="427"/>
    </row>
    <row r="6715" spans="24:26" x14ac:dyDescent="0.25">
      <c r="X6715" s="426"/>
      <c r="Y6715" s="426"/>
      <c r="Z6715" s="427"/>
    </row>
    <row r="6716" spans="24:26" x14ac:dyDescent="0.25">
      <c r="X6716" s="426"/>
      <c r="Y6716" s="426"/>
      <c r="Z6716" s="427"/>
    </row>
    <row r="6717" spans="24:26" x14ac:dyDescent="0.25">
      <c r="X6717" s="426"/>
      <c r="Y6717" s="426"/>
      <c r="Z6717" s="427"/>
    </row>
    <row r="6718" spans="24:26" x14ac:dyDescent="0.25">
      <c r="X6718" s="426"/>
      <c r="Y6718" s="426"/>
      <c r="Z6718" s="427"/>
    </row>
    <row r="6719" spans="24:26" x14ac:dyDescent="0.25">
      <c r="X6719" s="426"/>
      <c r="Y6719" s="426"/>
      <c r="Z6719" s="427"/>
    </row>
    <row r="6720" spans="24:26" x14ac:dyDescent="0.25">
      <c r="X6720" s="426"/>
      <c r="Y6720" s="426"/>
      <c r="Z6720" s="427"/>
    </row>
    <row r="6721" spans="24:26" x14ac:dyDescent="0.25">
      <c r="X6721" s="426"/>
      <c r="Y6721" s="426"/>
      <c r="Z6721" s="427"/>
    </row>
    <row r="6722" spans="24:26" x14ac:dyDescent="0.25">
      <c r="X6722" s="426"/>
      <c r="Y6722" s="426"/>
      <c r="Z6722" s="427"/>
    </row>
    <row r="6723" spans="24:26" x14ac:dyDescent="0.25">
      <c r="X6723" s="426"/>
      <c r="Y6723" s="426"/>
      <c r="Z6723" s="427"/>
    </row>
    <row r="6724" spans="24:26" x14ac:dyDescent="0.25">
      <c r="X6724" s="426"/>
      <c r="Y6724" s="426"/>
      <c r="Z6724" s="427"/>
    </row>
    <row r="6725" spans="24:26" x14ac:dyDescent="0.25">
      <c r="X6725" s="426"/>
      <c r="Y6725" s="426"/>
      <c r="Z6725" s="427"/>
    </row>
    <row r="6726" spans="24:26" x14ac:dyDescent="0.25">
      <c r="X6726" s="426"/>
      <c r="Y6726" s="426"/>
      <c r="Z6726" s="427"/>
    </row>
    <row r="6727" spans="24:26" x14ac:dyDescent="0.25">
      <c r="X6727" s="426"/>
      <c r="Y6727" s="426"/>
      <c r="Z6727" s="427"/>
    </row>
    <row r="6728" spans="24:26" x14ac:dyDescent="0.25">
      <c r="X6728" s="426"/>
      <c r="Y6728" s="426"/>
      <c r="Z6728" s="427"/>
    </row>
    <row r="6729" spans="24:26" x14ac:dyDescent="0.25">
      <c r="X6729" s="426"/>
      <c r="Y6729" s="426"/>
      <c r="Z6729" s="427"/>
    </row>
    <row r="6730" spans="24:26" x14ac:dyDescent="0.25">
      <c r="X6730" s="426"/>
      <c r="Y6730" s="426"/>
      <c r="Z6730" s="427"/>
    </row>
    <row r="6731" spans="24:26" x14ac:dyDescent="0.25">
      <c r="X6731" s="426"/>
      <c r="Y6731" s="426"/>
      <c r="Z6731" s="427"/>
    </row>
    <row r="6732" spans="24:26" x14ac:dyDescent="0.25">
      <c r="X6732" s="426"/>
      <c r="Y6732" s="426"/>
      <c r="Z6732" s="427"/>
    </row>
    <row r="6733" spans="24:26" x14ac:dyDescent="0.25">
      <c r="X6733" s="426"/>
      <c r="Y6733" s="426"/>
      <c r="Z6733" s="427"/>
    </row>
    <row r="6734" spans="24:26" x14ac:dyDescent="0.25">
      <c r="X6734" s="426"/>
      <c r="Y6734" s="426"/>
      <c r="Z6734" s="427"/>
    </row>
    <row r="6735" spans="24:26" x14ac:dyDescent="0.25">
      <c r="X6735" s="426"/>
      <c r="Y6735" s="426"/>
      <c r="Z6735" s="427"/>
    </row>
    <row r="6736" spans="24:26" x14ac:dyDescent="0.25">
      <c r="X6736" s="426"/>
      <c r="Y6736" s="426"/>
      <c r="Z6736" s="427"/>
    </row>
    <row r="6737" spans="24:26" x14ac:dyDescent="0.25">
      <c r="X6737" s="426"/>
      <c r="Y6737" s="426"/>
      <c r="Z6737" s="427"/>
    </row>
    <row r="6738" spans="24:26" x14ac:dyDescent="0.25">
      <c r="X6738" s="426"/>
      <c r="Y6738" s="426"/>
      <c r="Z6738" s="427"/>
    </row>
    <row r="6739" spans="24:26" x14ac:dyDescent="0.25">
      <c r="X6739" s="426"/>
      <c r="Y6739" s="426"/>
      <c r="Z6739" s="427"/>
    </row>
    <row r="6740" spans="24:26" x14ac:dyDescent="0.25">
      <c r="X6740" s="426"/>
      <c r="Y6740" s="426"/>
      <c r="Z6740" s="427"/>
    </row>
    <row r="6741" spans="24:26" x14ac:dyDescent="0.25">
      <c r="X6741" s="426"/>
      <c r="Y6741" s="426"/>
      <c r="Z6741" s="427"/>
    </row>
    <row r="6742" spans="24:26" x14ac:dyDescent="0.25">
      <c r="X6742" s="426"/>
      <c r="Y6742" s="426"/>
      <c r="Z6742" s="427"/>
    </row>
    <row r="6743" spans="24:26" x14ac:dyDescent="0.25">
      <c r="X6743" s="426"/>
      <c r="Y6743" s="426"/>
      <c r="Z6743" s="427"/>
    </row>
    <row r="6744" spans="24:26" x14ac:dyDescent="0.25">
      <c r="X6744" s="426"/>
      <c r="Y6744" s="426"/>
      <c r="Z6744" s="427"/>
    </row>
    <row r="6745" spans="24:26" x14ac:dyDescent="0.25">
      <c r="X6745" s="426"/>
      <c r="Y6745" s="426"/>
      <c r="Z6745" s="427"/>
    </row>
    <row r="6746" spans="24:26" x14ac:dyDescent="0.25">
      <c r="X6746" s="426"/>
      <c r="Y6746" s="426"/>
      <c r="Z6746" s="427"/>
    </row>
    <row r="6747" spans="24:26" x14ac:dyDescent="0.25">
      <c r="X6747" s="426"/>
      <c r="Y6747" s="426"/>
      <c r="Z6747" s="427"/>
    </row>
    <row r="6748" spans="24:26" x14ac:dyDescent="0.25">
      <c r="X6748" s="426"/>
      <c r="Y6748" s="426"/>
      <c r="Z6748" s="427"/>
    </row>
    <row r="6749" spans="24:26" x14ac:dyDescent="0.25">
      <c r="X6749" s="426"/>
      <c r="Y6749" s="426"/>
      <c r="Z6749" s="427"/>
    </row>
    <row r="6750" spans="24:26" x14ac:dyDescent="0.25">
      <c r="X6750" s="426"/>
      <c r="Y6750" s="426"/>
      <c r="Z6750" s="427"/>
    </row>
    <row r="6751" spans="24:26" x14ac:dyDescent="0.25">
      <c r="X6751" s="426"/>
      <c r="Y6751" s="426"/>
      <c r="Z6751" s="427"/>
    </row>
    <row r="6752" spans="24:26" x14ac:dyDescent="0.25">
      <c r="X6752" s="426"/>
      <c r="Y6752" s="426"/>
      <c r="Z6752" s="427"/>
    </row>
    <row r="6753" spans="24:26" x14ac:dyDescent="0.25">
      <c r="X6753" s="426"/>
      <c r="Y6753" s="426"/>
      <c r="Z6753" s="427"/>
    </row>
    <row r="6754" spans="24:26" x14ac:dyDescent="0.25">
      <c r="X6754" s="426"/>
      <c r="Y6754" s="426"/>
      <c r="Z6754" s="427"/>
    </row>
    <row r="6755" spans="24:26" x14ac:dyDescent="0.25">
      <c r="X6755" s="426"/>
      <c r="Y6755" s="426"/>
      <c r="Z6755" s="427"/>
    </row>
    <row r="6756" spans="24:26" x14ac:dyDescent="0.25">
      <c r="X6756" s="426"/>
      <c r="Y6756" s="426"/>
      <c r="Z6756" s="427"/>
    </row>
    <row r="6757" spans="24:26" x14ac:dyDescent="0.25">
      <c r="X6757" s="426"/>
      <c r="Y6757" s="426"/>
      <c r="Z6757" s="427"/>
    </row>
    <row r="6758" spans="24:26" x14ac:dyDescent="0.25">
      <c r="X6758" s="426"/>
      <c r="Y6758" s="426"/>
      <c r="Z6758" s="427"/>
    </row>
    <row r="6759" spans="24:26" x14ac:dyDescent="0.25">
      <c r="X6759" s="426"/>
      <c r="Y6759" s="426"/>
      <c r="Z6759" s="427"/>
    </row>
    <row r="6760" spans="24:26" x14ac:dyDescent="0.25">
      <c r="X6760" s="426"/>
      <c r="Y6760" s="426"/>
      <c r="Z6760" s="427"/>
    </row>
    <row r="6761" spans="24:26" x14ac:dyDescent="0.25">
      <c r="X6761" s="426"/>
      <c r="Y6761" s="426"/>
      <c r="Z6761" s="427"/>
    </row>
    <row r="6762" spans="24:26" x14ac:dyDescent="0.25">
      <c r="X6762" s="426"/>
      <c r="Y6762" s="426"/>
      <c r="Z6762" s="427"/>
    </row>
    <row r="6763" spans="24:26" x14ac:dyDescent="0.25">
      <c r="X6763" s="426"/>
      <c r="Y6763" s="426"/>
      <c r="Z6763" s="427"/>
    </row>
    <row r="6764" spans="24:26" x14ac:dyDescent="0.25">
      <c r="X6764" s="426"/>
      <c r="Y6764" s="426"/>
      <c r="Z6764" s="427"/>
    </row>
    <row r="6765" spans="24:26" x14ac:dyDescent="0.25">
      <c r="X6765" s="426"/>
      <c r="Y6765" s="426"/>
      <c r="Z6765" s="427"/>
    </row>
    <row r="6766" spans="24:26" x14ac:dyDescent="0.25">
      <c r="X6766" s="426"/>
      <c r="Y6766" s="426"/>
      <c r="Z6766" s="427"/>
    </row>
    <row r="6767" spans="24:26" x14ac:dyDescent="0.25">
      <c r="X6767" s="426"/>
      <c r="Y6767" s="426"/>
      <c r="Z6767" s="427"/>
    </row>
    <row r="6768" spans="24:26" x14ac:dyDescent="0.25">
      <c r="X6768" s="426"/>
      <c r="Y6768" s="426"/>
      <c r="Z6768" s="427"/>
    </row>
    <row r="6769" spans="24:26" x14ac:dyDescent="0.25">
      <c r="X6769" s="426"/>
      <c r="Y6769" s="426"/>
      <c r="Z6769" s="427"/>
    </row>
    <row r="6770" spans="24:26" x14ac:dyDescent="0.25">
      <c r="X6770" s="426"/>
      <c r="Y6770" s="426"/>
      <c r="Z6770" s="427"/>
    </row>
    <row r="6771" spans="24:26" x14ac:dyDescent="0.25">
      <c r="X6771" s="426"/>
      <c r="Y6771" s="426"/>
      <c r="Z6771" s="427"/>
    </row>
    <row r="6772" spans="24:26" x14ac:dyDescent="0.25">
      <c r="X6772" s="426"/>
      <c r="Y6772" s="426"/>
      <c r="Z6772" s="427"/>
    </row>
    <row r="6773" spans="24:26" x14ac:dyDescent="0.25">
      <c r="X6773" s="426"/>
      <c r="Y6773" s="426"/>
      <c r="Z6773" s="427"/>
    </row>
    <row r="6774" spans="24:26" x14ac:dyDescent="0.25">
      <c r="X6774" s="426"/>
      <c r="Y6774" s="426"/>
      <c r="Z6774" s="427"/>
    </row>
    <row r="6775" spans="24:26" x14ac:dyDescent="0.25">
      <c r="X6775" s="426"/>
      <c r="Y6775" s="426"/>
      <c r="Z6775" s="427"/>
    </row>
    <row r="6776" spans="24:26" x14ac:dyDescent="0.25">
      <c r="X6776" s="426"/>
      <c r="Y6776" s="426"/>
      <c r="Z6776" s="427"/>
    </row>
    <row r="6777" spans="24:26" x14ac:dyDescent="0.25">
      <c r="X6777" s="426"/>
      <c r="Y6777" s="426"/>
      <c r="Z6777" s="427"/>
    </row>
    <row r="6778" spans="24:26" x14ac:dyDescent="0.25">
      <c r="X6778" s="426"/>
      <c r="Y6778" s="426"/>
      <c r="Z6778" s="427"/>
    </row>
    <row r="6779" spans="24:26" x14ac:dyDescent="0.25">
      <c r="X6779" s="426"/>
      <c r="Y6779" s="426"/>
      <c r="Z6779" s="427"/>
    </row>
    <row r="6780" spans="24:26" x14ac:dyDescent="0.25">
      <c r="X6780" s="426"/>
      <c r="Y6780" s="426"/>
      <c r="Z6780" s="427"/>
    </row>
    <row r="6781" spans="24:26" x14ac:dyDescent="0.25">
      <c r="X6781" s="426"/>
      <c r="Y6781" s="426"/>
      <c r="Z6781" s="427"/>
    </row>
    <row r="6782" spans="24:26" x14ac:dyDescent="0.25">
      <c r="X6782" s="426"/>
      <c r="Y6782" s="426"/>
      <c r="Z6782" s="427"/>
    </row>
    <row r="6783" spans="24:26" x14ac:dyDescent="0.25">
      <c r="X6783" s="426"/>
      <c r="Y6783" s="426"/>
      <c r="Z6783" s="427"/>
    </row>
    <row r="6784" spans="24:26" x14ac:dyDescent="0.25">
      <c r="X6784" s="426"/>
      <c r="Y6784" s="426"/>
      <c r="Z6784" s="427"/>
    </row>
    <row r="6785" spans="24:26" x14ac:dyDescent="0.25">
      <c r="X6785" s="426"/>
      <c r="Y6785" s="426"/>
      <c r="Z6785" s="427"/>
    </row>
    <row r="6786" spans="24:26" x14ac:dyDescent="0.25">
      <c r="X6786" s="426"/>
      <c r="Y6786" s="426"/>
      <c r="Z6786" s="427"/>
    </row>
    <row r="6787" spans="24:26" x14ac:dyDescent="0.25">
      <c r="X6787" s="426"/>
      <c r="Y6787" s="426"/>
      <c r="Z6787" s="427"/>
    </row>
    <row r="6788" spans="24:26" x14ac:dyDescent="0.25">
      <c r="X6788" s="426"/>
      <c r="Y6788" s="426"/>
      <c r="Z6788" s="427"/>
    </row>
    <row r="6789" spans="24:26" x14ac:dyDescent="0.25">
      <c r="X6789" s="426"/>
      <c r="Y6789" s="426"/>
      <c r="Z6789" s="427"/>
    </row>
    <row r="6790" spans="24:26" x14ac:dyDescent="0.25">
      <c r="X6790" s="426"/>
      <c r="Y6790" s="426"/>
      <c r="Z6790" s="427"/>
    </row>
    <row r="6791" spans="24:26" x14ac:dyDescent="0.25">
      <c r="X6791" s="426"/>
      <c r="Y6791" s="426"/>
      <c r="Z6791" s="427"/>
    </row>
    <row r="6792" spans="24:26" x14ac:dyDescent="0.25">
      <c r="X6792" s="426"/>
      <c r="Y6792" s="426"/>
      <c r="Z6792" s="427"/>
    </row>
    <row r="6793" spans="24:26" x14ac:dyDescent="0.25">
      <c r="X6793" s="426"/>
      <c r="Y6793" s="426"/>
      <c r="Z6793" s="427"/>
    </row>
    <row r="6794" spans="24:26" x14ac:dyDescent="0.25">
      <c r="X6794" s="426"/>
      <c r="Y6794" s="426"/>
      <c r="Z6794" s="427"/>
    </row>
    <row r="6795" spans="24:26" x14ac:dyDescent="0.25">
      <c r="X6795" s="426"/>
      <c r="Y6795" s="426"/>
      <c r="Z6795" s="427"/>
    </row>
    <row r="6796" spans="24:26" x14ac:dyDescent="0.25">
      <c r="X6796" s="426"/>
      <c r="Y6796" s="426"/>
      <c r="Z6796" s="427"/>
    </row>
    <row r="6797" spans="24:26" x14ac:dyDescent="0.25">
      <c r="X6797" s="426"/>
      <c r="Y6797" s="426"/>
      <c r="Z6797" s="427"/>
    </row>
    <row r="6798" spans="24:26" x14ac:dyDescent="0.25">
      <c r="X6798" s="426"/>
      <c r="Y6798" s="426"/>
      <c r="Z6798" s="427"/>
    </row>
    <row r="6799" spans="24:26" x14ac:dyDescent="0.25">
      <c r="X6799" s="426"/>
      <c r="Y6799" s="426"/>
      <c r="Z6799" s="427"/>
    </row>
    <row r="6800" spans="24:26" x14ac:dyDescent="0.25">
      <c r="X6800" s="426"/>
      <c r="Y6800" s="426"/>
      <c r="Z6800" s="427"/>
    </row>
    <row r="6801" spans="24:26" x14ac:dyDescent="0.25">
      <c r="X6801" s="426"/>
      <c r="Y6801" s="426"/>
      <c r="Z6801" s="427"/>
    </row>
    <row r="6802" spans="24:26" x14ac:dyDescent="0.25">
      <c r="X6802" s="426"/>
      <c r="Y6802" s="426"/>
      <c r="Z6802" s="427"/>
    </row>
    <row r="6803" spans="24:26" x14ac:dyDescent="0.25">
      <c r="X6803" s="426"/>
      <c r="Y6803" s="426"/>
      <c r="Z6803" s="427"/>
    </row>
    <row r="6804" spans="24:26" x14ac:dyDescent="0.25">
      <c r="X6804" s="426"/>
      <c r="Y6804" s="426"/>
      <c r="Z6804" s="427"/>
    </row>
    <row r="6805" spans="24:26" x14ac:dyDescent="0.25">
      <c r="X6805" s="426"/>
      <c r="Y6805" s="426"/>
      <c r="Z6805" s="427"/>
    </row>
    <row r="6806" spans="24:26" x14ac:dyDescent="0.25">
      <c r="X6806" s="426"/>
      <c r="Y6806" s="426"/>
      <c r="Z6806" s="427"/>
    </row>
    <row r="6807" spans="24:26" x14ac:dyDescent="0.25">
      <c r="X6807" s="426"/>
      <c r="Y6807" s="426"/>
      <c r="Z6807" s="427"/>
    </row>
    <row r="6808" spans="24:26" x14ac:dyDescent="0.25">
      <c r="X6808" s="426"/>
      <c r="Y6808" s="426"/>
      <c r="Z6808" s="427"/>
    </row>
    <row r="6809" spans="24:26" x14ac:dyDescent="0.25">
      <c r="X6809" s="426"/>
      <c r="Y6809" s="426"/>
      <c r="Z6809" s="427"/>
    </row>
    <row r="6810" spans="24:26" x14ac:dyDescent="0.25">
      <c r="X6810" s="426"/>
      <c r="Y6810" s="426"/>
      <c r="Z6810" s="427"/>
    </row>
    <row r="6811" spans="24:26" x14ac:dyDescent="0.25">
      <c r="X6811" s="426"/>
      <c r="Y6811" s="426"/>
      <c r="Z6811" s="427"/>
    </row>
    <row r="6812" spans="24:26" x14ac:dyDescent="0.25">
      <c r="X6812" s="426"/>
      <c r="Y6812" s="426"/>
      <c r="Z6812" s="427"/>
    </row>
    <row r="6813" spans="24:26" x14ac:dyDescent="0.25">
      <c r="X6813" s="426"/>
      <c r="Y6813" s="426"/>
      <c r="Z6813" s="427"/>
    </row>
    <row r="6814" spans="24:26" x14ac:dyDescent="0.25">
      <c r="X6814" s="426"/>
      <c r="Y6814" s="426"/>
      <c r="Z6814" s="427"/>
    </row>
    <row r="6815" spans="24:26" x14ac:dyDescent="0.25">
      <c r="X6815" s="426"/>
      <c r="Y6815" s="426"/>
      <c r="Z6815" s="427"/>
    </row>
    <row r="6816" spans="24:26" x14ac:dyDescent="0.25">
      <c r="X6816" s="426"/>
      <c r="Y6816" s="426"/>
      <c r="Z6816" s="427"/>
    </row>
    <row r="6817" spans="24:26" x14ac:dyDescent="0.25">
      <c r="X6817" s="426"/>
      <c r="Y6817" s="426"/>
      <c r="Z6817" s="427"/>
    </row>
    <row r="6818" spans="24:26" x14ac:dyDescent="0.25">
      <c r="X6818" s="426"/>
      <c r="Y6818" s="426"/>
      <c r="Z6818" s="427"/>
    </row>
    <row r="6819" spans="24:26" x14ac:dyDescent="0.25">
      <c r="X6819" s="426"/>
      <c r="Y6819" s="426"/>
      <c r="Z6819" s="427"/>
    </row>
    <row r="6820" spans="24:26" x14ac:dyDescent="0.25">
      <c r="X6820" s="426"/>
      <c r="Y6820" s="426"/>
      <c r="Z6820" s="427"/>
    </row>
    <row r="6821" spans="24:26" x14ac:dyDescent="0.25">
      <c r="X6821" s="426"/>
      <c r="Y6821" s="426"/>
      <c r="Z6821" s="427"/>
    </row>
    <row r="6822" spans="24:26" x14ac:dyDescent="0.25">
      <c r="X6822" s="426"/>
      <c r="Y6822" s="426"/>
      <c r="Z6822" s="427"/>
    </row>
    <row r="6823" spans="24:26" x14ac:dyDescent="0.25">
      <c r="X6823" s="426"/>
      <c r="Y6823" s="426"/>
      <c r="Z6823" s="427"/>
    </row>
    <row r="6824" spans="24:26" x14ac:dyDescent="0.25">
      <c r="X6824" s="426"/>
      <c r="Y6824" s="426"/>
      <c r="Z6824" s="427"/>
    </row>
    <row r="6825" spans="24:26" x14ac:dyDescent="0.25">
      <c r="X6825" s="426"/>
      <c r="Y6825" s="426"/>
      <c r="Z6825" s="427"/>
    </row>
    <row r="6826" spans="24:26" x14ac:dyDescent="0.25">
      <c r="X6826" s="426"/>
      <c r="Y6826" s="426"/>
      <c r="Z6826" s="427"/>
    </row>
    <row r="6827" spans="24:26" x14ac:dyDescent="0.25">
      <c r="X6827" s="426"/>
      <c r="Y6827" s="426"/>
      <c r="Z6827" s="427"/>
    </row>
    <row r="6828" spans="24:26" x14ac:dyDescent="0.25">
      <c r="X6828" s="426"/>
      <c r="Y6828" s="426"/>
      <c r="Z6828" s="427"/>
    </row>
    <row r="6829" spans="24:26" x14ac:dyDescent="0.25">
      <c r="X6829" s="426"/>
      <c r="Y6829" s="426"/>
      <c r="Z6829" s="427"/>
    </row>
    <row r="6830" spans="24:26" x14ac:dyDescent="0.25">
      <c r="X6830" s="426"/>
      <c r="Y6830" s="426"/>
      <c r="Z6830" s="427"/>
    </row>
    <row r="6831" spans="24:26" x14ac:dyDescent="0.25">
      <c r="X6831" s="426"/>
      <c r="Y6831" s="426"/>
      <c r="Z6831" s="427"/>
    </row>
    <row r="6832" spans="24:26" x14ac:dyDescent="0.25">
      <c r="X6832" s="426"/>
      <c r="Y6832" s="426"/>
      <c r="Z6832" s="427"/>
    </row>
    <row r="6833" spans="24:26" x14ac:dyDescent="0.25">
      <c r="X6833" s="426"/>
      <c r="Y6833" s="426"/>
      <c r="Z6833" s="427"/>
    </row>
    <row r="6834" spans="24:26" x14ac:dyDescent="0.25">
      <c r="X6834" s="426"/>
      <c r="Y6834" s="426"/>
      <c r="Z6834" s="427"/>
    </row>
    <row r="6835" spans="24:26" x14ac:dyDescent="0.25">
      <c r="X6835" s="426"/>
      <c r="Y6835" s="426"/>
      <c r="Z6835" s="427"/>
    </row>
    <row r="6836" spans="24:26" x14ac:dyDescent="0.25">
      <c r="X6836" s="426"/>
      <c r="Y6836" s="426"/>
      <c r="Z6836" s="427"/>
    </row>
    <row r="6837" spans="24:26" x14ac:dyDescent="0.25">
      <c r="X6837" s="426"/>
      <c r="Y6837" s="426"/>
      <c r="Z6837" s="427"/>
    </row>
    <row r="6838" spans="24:26" x14ac:dyDescent="0.25">
      <c r="X6838" s="426"/>
      <c r="Y6838" s="426"/>
      <c r="Z6838" s="427"/>
    </row>
    <row r="6839" spans="24:26" x14ac:dyDescent="0.25">
      <c r="X6839" s="426"/>
      <c r="Y6839" s="426"/>
      <c r="Z6839" s="427"/>
    </row>
    <row r="6840" spans="24:26" x14ac:dyDescent="0.25">
      <c r="X6840" s="426"/>
      <c r="Y6840" s="426"/>
      <c r="Z6840" s="427"/>
    </row>
    <row r="6841" spans="24:26" x14ac:dyDescent="0.25">
      <c r="X6841" s="426"/>
      <c r="Y6841" s="426"/>
      <c r="Z6841" s="427"/>
    </row>
    <row r="6842" spans="24:26" x14ac:dyDescent="0.25">
      <c r="X6842" s="426"/>
      <c r="Y6842" s="426"/>
      <c r="Z6842" s="427"/>
    </row>
    <row r="6843" spans="24:26" x14ac:dyDescent="0.25">
      <c r="X6843" s="426"/>
      <c r="Y6843" s="426"/>
      <c r="Z6843" s="427"/>
    </row>
    <row r="6844" spans="24:26" x14ac:dyDescent="0.25">
      <c r="X6844" s="426"/>
      <c r="Y6844" s="426"/>
      <c r="Z6844" s="427"/>
    </row>
    <row r="6845" spans="24:26" x14ac:dyDescent="0.25">
      <c r="X6845" s="426"/>
      <c r="Y6845" s="426"/>
      <c r="Z6845" s="427"/>
    </row>
    <row r="6846" spans="24:26" x14ac:dyDescent="0.25">
      <c r="X6846" s="426"/>
      <c r="Y6846" s="426"/>
      <c r="Z6846" s="427"/>
    </row>
    <row r="6847" spans="24:26" x14ac:dyDescent="0.25">
      <c r="X6847" s="426"/>
      <c r="Y6847" s="426"/>
      <c r="Z6847" s="427"/>
    </row>
    <row r="6848" spans="24:26" x14ac:dyDescent="0.25">
      <c r="X6848" s="426"/>
      <c r="Y6848" s="426"/>
      <c r="Z6848" s="427"/>
    </row>
    <row r="6849" spans="24:26" x14ac:dyDescent="0.25">
      <c r="X6849" s="426"/>
      <c r="Y6849" s="426"/>
      <c r="Z6849" s="427"/>
    </row>
    <row r="6850" spans="24:26" x14ac:dyDescent="0.25">
      <c r="X6850" s="426"/>
      <c r="Y6850" s="426"/>
      <c r="Z6850" s="427"/>
    </row>
    <row r="6851" spans="24:26" x14ac:dyDescent="0.25">
      <c r="X6851" s="426"/>
      <c r="Y6851" s="426"/>
      <c r="Z6851" s="427"/>
    </row>
    <row r="6852" spans="24:26" x14ac:dyDescent="0.25">
      <c r="X6852" s="426"/>
      <c r="Y6852" s="426"/>
      <c r="Z6852" s="427"/>
    </row>
    <row r="6853" spans="24:26" x14ac:dyDescent="0.25">
      <c r="X6853" s="426"/>
      <c r="Y6853" s="426"/>
      <c r="Z6853" s="427"/>
    </row>
    <row r="6854" spans="24:26" x14ac:dyDescent="0.25">
      <c r="X6854" s="426"/>
      <c r="Y6854" s="426"/>
      <c r="Z6854" s="427"/>
    </row>
    <row r="6855" spans="24:26" x14ac:dyDescent="0.25">
      <c r="X6855" s="426"/>
      <c r="Y6855" s="426"/>
      <c r="Z6855" s="427"/>
    </row>
    <row r="6856" spans="24:26" x14ac:dyDescent="0.25">
      <c r="X6856" s="426"/>
      <c r="Y6856" s="426"/>
      <c r="Z6856" s="427"/>
    </row>
    <row r="6857" spans="24:26" x14ac:dyDescent="0.25">
      <c r="X6857" s="426"/>
      <c r="Y6857" s="426"/>
      <c r="Z6857" s="427"/>
    </row>
    <row r="6858" spans="24:26" x14ac:dyDescent="0.25">
      <c r="X6858" s="426"/>
      <c r="Y6858" s="426"/>
      <c r="Z6858" s="427"/>
    </row>
    <row r="6859" spans="24:26" x14ac:dyDescent="0.25">
      <c r="X6859" s="426"/>
      <c r="Y6859" s="426"/>
      <c r="Z6859" s="427"/>
    </row>
    <row r="6860" spans="24:26" x14ac:dyDescent="0.25">
      <c r="X6860" s="426"/>
      <c r="Y6860" s="426"/>
      <c r="Z6860" s="427"/>
    </row>
    <row r="6861" spans="24:26" x14ac:dyDescent="0.25">
      <c r="X6861" s="426"/>
      <c r="Y6861" s="426"/>
      <c r="Z6861" s="427"/>
    </row>
    <row r="6862" spans="24:26" x14ac:dyDescent="0.25">
      <c r="X6862" s="426"/>
      <c r="Y6862" s="426"/>
      <c r="Z6862" s="427"/>
    </row>
    <row r="6863" spans="24:26" x14ac:dyDescent="0.25">
      <c r="X6863" s="426"/>
      <c r="Y6863" s="426"/>
      <c r="Z6863" s="427"/>
    </row>
    <row r="6864" spans="24:26" x14ac:dyDescent="0.25">
      <c r="X6864" s="426"/>
      <c r="Y6864" s="426"/>
      <c r="Z6864" s="427"/>
    </row>
    <row r="6865" spans="24:26" x14ac:dyDescent="0.25">
      <c r="X6865" s="426"/>
      <c r="Y6865" s="426"/>
      <c r="Z6865" s="427"/>
    </row>
    <row r="6866" spans="24:26" x14ac:dyDescent="0.25">
      <c r="X6866" s="426"/>
      <c r="Y6866" s="426"/>
      <c r="Z6866" s="427"/>
    </row>
    <row r="6867" spans="24:26" x14ac:dyDescent="0.25">
      <c r="X6867" s="426"/>
      <c r="Y6867" s="426"/>
      <c r="Z6867" s="427"/>
    </row>
    <row r="6868" spans="24:26" x14ac:dyDescent="0.25">
      <c r="X6868" s="426"/>
      <c r="Y6868" s="426"/>
      <c r="Z6868" s="427"/>
    </row>
    <row r="6869" spans="24:26" x14ac:dyDescent="0.25">
      <c r="X6869" s="426"/>
      <c r="Y6869" s="426"/>
      <c r="Z6869" s="427"/>
    </row>
    <row r="6870" spans="24:26" x14ac:dyDescent="0.25">
      <c r="X6870" s="426"/>
      <c r="Y6870" s="426"/>
      <c r="Z6870" s="427"/>
    </row>
    <row r="6871" spans="24:26" x14ac:dyDescent="0.25">
      <c r="X6871" s="426"/>
      <c r="Y6871" s="426"/>
      <c r="Z6871" s="427"/>
    </row>
    <row r="6872" spans="24:26" x14ac:dyDescent="0.25">
      <c r="X6872" s="426"/>
      <c r="Y6872" s="426"/>
      <c r="Z6872" s="427"/>
    </row>
    <row r="6873" spans="24:26" x14ac:dyDescent="0.25">
      <c r="X6873" s="426"/>
      <c r="Y6873" s="426"/>
      <c r="Z6873" s="427"/>
    </row>
    <row r="6874" spans="24:26" x14ac:dyDescent="0.25">
      <c r="X6874" s="426"/>
      <c r="Y6874" s="426"/>
      <c r="Z6874" s="427"/>
    </row>
    <row r="6875" spans="24:26" x14ac:dyDescent="0.25">
      <c r="X6875" s="426"/>
      <c r="Y6875" s="426"/>
      <c r="Z6875" s="427"/>
    </row>
    <row r="6876" spans="24:26" x14ac:dyDescent="0.25">
      <c r="X6876" s="426"/>
      <c r="Y6876" s="426"/>
      <c r="Z6876" s="427"/>
    </row>
    <row r="6877" spans="24:26" x14ac:dyDescent="0.25">
      <c r="X6877" s="426"/>
      <c r="Y6877" s="426"/>
      <c r="Z6877" s="427"/>
    </row>
    <row r="6878" spans="24:26" x14ac:dyDescent="0.25">
      <c r="X6878" s="426"/>
      <c r="Y6878" s="426"/>
      <c r="Z6878" s="427"/>
    </row>
    <row r="6879" spans="24:26" x14ac:dyDescent="0.25">
      <c r="X6879" s="426"/>
      <c r="Y6879" s="426"/>
      <c r="Z6879" s="427"/>
    </row>
    <row r="6880" spans="24:26" x14ac:dyDescent="0.25">
      <c r="X6880" s="426"/>
      <c r="Y6880" s="426"/>
      <c r="Z6880" s="427"/>
    </row>
    <row r="6881" spans="24:26" x14ac:dyDescent="0.25">
      <c r="X6881" s="426"/>
      <c r="Y6881" s="426"/>
      <c r="Z6881" s="427"/>
    </row>
    <row r="6882" spans="24:26" x14ac:dyDescent="0.25">
      <c r="X6882" s="426"/>
      <c r="Y6882" s="426"/>
      <c r="Z6882" s="427"/>
    </row>
    <row r="6883" spans="24:26" x14ac:dyDescent="0.25">
      <c r="X6883" s="426"/>
      <c r="Y6883" s="426"/>
      <c r="Z6883" s="427"/>
    </row>
    <row r="6884" spans="24:26" x14ac:dyDescent="0.25">
      <c r="X6884" s="426"/>
      <c r="Y6884" s="426"/>
      <c r="Z6884" s="427"/>
    </row>
    <row r="6885" spans="24:26" x14ac:dyDescent="0.25">
      <c r="X6885" s="426"/>
      <c r="Y6885" s="426"/>
      <c r="Z6885" s="427"/>
    </row>
    <row r="6886" spans="24:26" x14ac:dyDescent="0.25">
      <c r="X6886" s="426"/>
      <c r="Y6886" s="426"/>
      <c r="Z6886" s="427"/>
    </row>
    <row r="6887" spans="24:26" x14ac:dyDescent="0.25">
      <c r="X6887" s="426"/>
      <c r="Y6887" s="426"/>
      <c r="Z6887" s="427"/>
    </row>
    <row r="6888" spans="24:26" x14ac:dyDescent="0.25">
      <c r="X6888" s="426"/>
      <c r="Y6888" s="426"/>
      <c r="Z6888" s="427"/>
    </row>
    <row r="6889" spans="24:26" x14ac:dyDescent="0.25">
      <c r="X6889" s="426"/>
      <c r="Y6889" s="426"/>
      <c r="Z6889" s="427"/>
    </row>
    <row r="6890" spans="24:26" x14ac:dyDescent="0.25">
      <c r="X6890" s="426"/>
      <c r="Y6890" s="426"/>
      <c r="Z6890" s="427"/>
    </row>
    <row r="6891" spans="24:26" x14ac:dyDescent="0.25">
      <c r="X6891" s="426"/>
      <c r="Y6891" s="426"/>
      <c r="Z6891" s="427"/>
    </row>
    <row r="6892" spans="24:26" x14ac:dyDescent="0.25">
      <c r="X6892" s="426"/>
      <c r="Y6892" s="426"/>
      <c r="Z6892" s="427"/>
    </row>
    <row r="6893" spans="24:26" x14ac:dyDescent="0.25">
      <c r="X6893" s="426"/>
      <c r="Y6893" s="426"/>
      <c r="Z6893" s="427"/>
    </row>
    <row r="6894" spans="24:26" x14ac:dyDescent="0.25">
      <c r="X6894" s="426"/>
      <c r="Y6894" s="426"/>
      <c r="Z6894" s="427"/>
    </row>
    <row r="6895" spans="24:26" x14ac:dyDescent="0.25">
      <c r="X6895" s="426"/>
      <c r="Y6895" s="426"/>
      <c r="Z6895" s="427"/>
    </row>
    <row r="6896" spans="24:26" x14ac:dyDescent="0.25">
      <c r="X6896" s="426"/>
      <c r="Y6896" s="426"/>
      <c r="Z6896" s="427"/>
    </row>
    <row r="6897" spans="24:26" x14ac:dyDescent="0.25">
      <c r="X6897" s="426"/>
      <c r="Y6897" s="426"/>
      <c r="Z6897" s="427"/>
    </row>
    <row r="6898" spans="24:26" x14ac:dyDescent="0.25">
      <c r="X6898" s="426"/>
      <c r="Y6898" s="426"/>
      <c r="Z6898" s="427"/>
    </row>
    <row r="6899" spans="24:26" x14ac:dyDescent="0.25">
      <c r="X6899" s="426"/>
      <c r="Y6899" s="426"/>
      <c r="Z6899" s="427"/>
    </row>
    <row r="6900" spans="24:26" x14ac:dyDescent="0.25">
      <c r="X6900" s="426"/>
      <c r="Y6900" s="426"/>
      <c r="Z6900" s="427"/>
    </row>
    <row r="6901" spans="24:26" x14ac:dyDescent="0.25">
      <c r="X6901" s="426"/>
      <c r="Y6901" s="426"/>
      <c r="Z6901" s="427"/>
    </row>
    <row r="6902" spans="24:26" x14ac:dyDescent="0.25">
      <c r="X6902" s="426"/>
      <c r="Y6902" s="426"/>
      <c r="Z6902" s="427"/>
    </row>
    <row r="6903" spans="24:26" x14ac:dyDescent="0.25">
      <c r="X6903" s="426"/>
      <c r="Y6903" s="426"/>
      <c r="Z6903" s="427"/>
    </row>
    <row r="6904" spans="24:26" x14ac:dyDescent="0.25">
      <c r="X6904" s="426"/>
      <c r="Y6904" s="426"/>
      <c r="Z6904" s="427"/>
    </row>
    <row r="6905" spans="24:26" x14ac:dyDescent="0.25">
      <c r="X6905" s="426"/>
      <c r="Y6905" s="426"/>
      <c r="Z6905" s="427"/>
    </row>
    <row r="6906" spans="24:26" x14ac:dyDescent="0.25">
      <c r="X6906" s="426"/>
      <c r="Y6906" s="426"/>
      <c r="Z6906" s="427"/>
    </row>
    <row r="6907" spans="24:26" x14ac:dyDescent="0.25">
      <c r="X6907" s="426"/>
      <c r="Y6907" s="426"/>
      <c r="Z6907" s="427"/>
    </row>
    <row r="6908" spans="24:26" x14ac:dyDescent="0.25">
      <c r="X6908" s="426"/>
      <c r="Y6908" s="426"/>
      <c r="Z6908" s="427"/>
    </row>
    <row r="6909" spans="24:26" x14ac:dyDescent="0.25">
      <c r="X6909" s="426"/>
      <c r="Y6909" s="426"/>
      <c r="Z6909" s="427"/>
    </row>
    <row r="6910" spans="24:26" x14ac:dyDescent="0.25">
      <c r="X6910" s="426"/>
      <c r="Y6910" s="426"/>
      <c r="Z6910" s="427"/>
    </row>
    <row r="6911" spans="24:26" x14ac:dyDescent="0.25">
      <c r="X6911" s="426"/>
      <c r="Y6911" s="426"/>
      <c r="Z6911" s="427"/>
    </row>
    <row r="6912" spans="24:26" x14ac:dyDescent="0.25">
      <c r="X6912" s="426"/>
      <c r="Y6912" s="426"/>
      <c r="Z6912" s="427"/>
    </row>
    <row r="6913" spans="24:26" x14ac:dyDescent="0.25">
      <c r="X6913" s="426"/>
      <c r="Y6913" s="426"/>
      <c r="Z6913" s="427"/>
    </row>
    <row r="6914" spans="24:26" x14ac:dyDescent="0.25">
      <c r="X6914" s="426"/>
      <c r="Y6914" s="426"/>
      <c r="Z6914" s="427"/>
    </row>
    <row r="6915" spans="24:26" x14ac:dyDescent="0.25">
      <c r="X6915" s="426"/>
      <c r="Y6915" s="426"/>
      <c r="Z6915" s="427"/>
    </row>
    <row r="6916" spans="24:26" x14ac:dyDescent="0.25">
      <c r="X6916" s="426"/>
      <c r="Y6916" s="426"/>
      <c r="Z6916" s="427"/>
    </row>
    <row r="6917" spans="24:26" x14ac:dyDescent="0.25">
      <c r="X6917" s="426"/>
      <c r="Y6917" s="426"/>
      <c r="Z6917" s="427"/>
    </row>
    <row r="6918" spans="24:26" x14ac:dyDescent="0.25">
      <c r="X6918" s="426"/>
      <c r="Y6918" s="426"/>
      <c r="Z6918" s="427"/>
    </row>
    <row r="6919" spans="24:26" x14ac:dyDescent="0.25">
      <c r="X6919" s="426"/>
      <c r="Y6919" s="426"/>
      <c r="Z6919" s="427"/>
    </row>
    <row r="6920" spans="24:26" x14ac:dyDescent="0.25">
      <c r="X6920" s="426"/>
      <c r="Y6920" s="426"/>
      <c r="Z6920" s="427"/>
    </row>
    <row r="6921" spans="24:26" x14ac:dyDescent="0.25">
      <c r="X6921" s="426"/>
      <c r="Y6921" s="426"/>
      <c r="Z6921" s="427"/>
    </row>
    <row r="6922" spans="24:26" x14ac:dyDescent="0.25">
      <c r="X6922" s="426"/>
      <c r="Y6922" s="426"/>
      <c r="Z6922" s="427"/>
    </row>
    <row r="6923" spans="24:26" x14ac:dyDescent="0.25">
      <c r="X6923" s="426"/>
      <c r="Y6923" s="426"/>
      <c r="Z6923" s="427"/>
    </row>
    <row r="6924" spans="24:26" x14ac:dyDescent="0.25">
      <c r="X6924" s="426"/>
      <c r="Y6924" s="426"/>
      <c r="Z6924" s="427"/>
    </row>
    <row r="6925" spans="24:26" x14ac:dyDescent="0.25">
      <c r="X6925" s="426"/>
      <c r="Y6925" s="426"/>
      <c r="Z6925" s="427"/>
    </row>
    <row r="6926" spans="24:26" x14ac:dyDescent="0.25">
      <c r="X6926" s="426"/>
      <c r="Y6926" s="426"/>
      <c r="Z6926" s="427"/>
    </row>
    <row r="6927" spans="24:26" x14ac:dyDescent="0.25">
      <c r="X6927" s="426"/>
      <c r="Y6927" s="426"/>
      <c r="Z6927" s="427"/>
    </row>
    <row r="6928" spans="24:26" x14ac:dyDescent="0.25">
      <c r="X6928" s="426"/>
      <c r="Y6928" s="426"/>
      <c r="Z6928" s="427"/>
    </row>
    <row r="6929" spans="24:26" x14ac:dyDescent="0.25">
      <c r="X6929" s="426"/>
      <c r="Y6929" s="426"/>
      <c r="Z6929" s="427"/>
    </row>
    <row r="6930" spans="24:26" x14ac:dyDescent="0.25">
      <c r="X6930" s="426"/>
      <c r="Y6930" s="426"/>
      <c r="Z6930" s="427"/>
    </row>
    <row r="6931" spans="24:26" x14ac:dyDescent="0.25">
      <c r="X6931" s="426"/>
      <c r="Y6931" s="426"/>
      <c r="Z6931" s="427"/>
    </row>
    <row r="6932" spans="24:26" x14ac:dyDescent="0.25">
      <c r="X6932" s="426"/>
      <c r="Y6932" s="426"/>
      <c r="Z6932" s="427"/>
    </row>
    <row r="6933" spans="24:26" x14ac:dyDescent="0.25">
      <c r="X6933" s="426"/>
      <c r="Y6933" s="426"/>
      <c r="Z6933" s="427"/>
    </row>
    <row r="6934" spans="24:26" x14ac:dyDescent="0.25">
      <c r="X6934" s="426"/>
      <c r="Y6934" s="426"/>
      <c r="Z6934" s="427"/>
    </row>
    <row r="6935" spans="24:26" x14ac:dyDescent="0.25">
      <c r="X6935" s="426"/>
      <c r="Y6935" s="426"/>
      <c r="Z6935" s="427"/>
    </row>
    <row r="6936" spans="24:26" x14ac:dyDescent="0.25">
      <c r="X6936" s="426"/>
      <c r="Y6936" s="426"/>
      <c r="Z6936" s="427"/>
    </row>
    <row r="6937" spans="24:26" x14ac:dyDescent="0.25">
      <c r="X6937" s="426"/>
      <c r="Y6937" s="426"/>
      <c r="Z6937" s="427"/>
    </row>
    <row r="6938" spans="24:26" x14ac:dyDescent="0.25">
      <c r="X6938" s="426"/>
      <c r="Y6938" s="426"/>
      <c r="Z6938" s="427"/>
    </row>
    <row r="6939" spans="24:26" x14ac:dyDescent="0.25">
      <c r="X6939" s="426"/>
      <c r="Y6939" s="426"/>
      <c r="Z6939" s="427"/>
    </row>
    <row r="6940" spans="24:26" x14ac:dyDescent="0.25">
      <c r="X6940" s="426"/>
      <c r="Y6940" s="426"/>
      <c r="Z6940" s="427"/>
    </row>
    <row r="6941" spans="24:26" x14ac:dyDescent="0.25">
      <c r="X6941" s="426"/>
      <c r="Y6941" s="426"/>
      <c r="Z6941" s="427"/>
    </row>
    <row r="6942" spans="24:26" x14ac:dyDescent="0.25">
      <c r="X6942" s="426"/>
      <c r="Y6942" s="426"/>
      <c r="Z6942" s="427"/>
    </row>
    <row r="6943" spans="24:26" x14ac:dyDescent="0.25">
      <c r="X6943" s="426"/>
      <c r="Y6943" s="426"/>
      <c r="Z6943" s="427"/>
    </row>
    <row r="6944" spans="24:26" x14ac:dyDescent="0.25">
      <c r="X6944" s="426"/>
      <c r="Y6944" s="426"/>
      <c r="Z6944" s="427"/>
    </row>
    <row r="6945" spans="24:26" x14ac:dyDescent="0.25">
      <c r="X6945" s="426"/>
      <c r="Y6945" s="426"/>
      <c r="Z6945" s="427"/>
    </row>
    <row r="6946" spans="24:26" x14ac:dyDescent="0.25">
      <c r="X6946" s="426"/>
      <c r="Y6946" s="426"/>
      <c r="Z6946" s="427"/>
    </row>
    <row r="6947" spans="24:26" x14ac:dyDescent="0.25">
      <c r="X6947" s="426"/>
      <c r="Y6947" s="426"/>
      <c r="Z6947" s="427"/>
    </row>
    <row r="6948" spans="24:26" x14ac:dyDescent="0.25">
      <c r="X6948" s="426"/>
      <c r="Y6948" s="426"/>
      <c r="Z6948" s="427"/>
    </row>
    <row r="6949" spans="24:26" x14ac:dyDescent="0.25">
      <c r="X6949" s="426"/>
      <c r="Y6949" s="426"/>
      <c r="Z6949" s="427"/>
    </row>
    <row r="6950" spans="24:26" x14ac:dyDescent="0.25">
      <c r="X6950" s="426"/>
      <c r="Y6950" s="426"/>
      <c r="Z6950" s="427"/>
    </row>
    <row r="6951" spans="24:26" x14ac:dyDescent="0.25">
      <c r="X6951" s="426"/>
      <c r="Y6951" s="426"/>
      <c r="Z6951" s="427"/>
    </row>
    <row r="6952" spans="24:26" x14ac:dyDescent="0.25">
      <c r="X6952" s="426"/>
      <c r="Y6952" s="426"/>
      <c r="Z6952" s="427"/>
    </row>
    <row r="6953" spans="24:26" x14ac:dyDescent="0.25">
      <c r="X6953" s="426"/>
      <c r="Y6953" s="426"/>
      <c r="Z6953" s="427"/>
    </row>
    <row r="6954" spans="24:26" x14ac:dyDescent="0.25">
      <c r="X6954" s="426"/>
      <c r="Y6954" s="426"/>
      <c r="Z6954" s="427"/>
    </row>
    <row r="6955" spans="24:26" x14ac:dyDescent="0.25">
      <c r="X6955" s="426"/>
      <c r="Y6955" s="426"/>
      <c r="Z6955" s="427"/>
    </row>
    <row r="6956" spans="24:26" x14ac:dyDescent="0.25">
      <c r="X6956" s="426"/>
      <c r="Y6956" s="426"/>
      <c r="Z6956" s="427"/>
    </row>
    <row r="6957" spans="24:26" x14ac:dyDescent="0.25">
      <c r="X6957" s="426"/>
      <c r="Y6957" s="426"/>
      <c r="Z6957" s="427"/>
    </row>
    <row r="6958" spans="24:26" x14ac:dyDescent="0.25">
      <c r="X6958" s="426"/>
      <c r="Y6958" s="426"/>
      <c r="Z6958" s="427"/>
    </row>
    <row r="6959" spans="24:26" x14ac:dyDescent="0.25">
      <c r="X6959" s="426"/>
      <c r="Y6959" s="426"/>
      <c r="Z6959" s="427"/>
    </row>
    <row r="6960" spans="24:26" x14ac:dyDescent="0.25">
      <c r="X6960" s="426"/>
      <c r="Y6960" s="426"/>
      <c r="Z6960" s="427"/>
    </row>
    <row r="6961" spans="24:26" x14ac:dyDescent="0.25">
      <c r="X6961" s="426"/>
      <c r="Y6961" s="426"/>
      <c r="Z6961" s="427"/>
    </row>
    <row r="6962" spans="24:26" x14ac:dyDescent="0.25">
      <c r="X6962" s="426"/>
      <c r="Y6962" s="426"/>
      <c r="Z6962" s="427"/>
    </row>
    <row r="6963" spans="24:26" x14ac:dyDescent="0.25">
      <c r="X6963" s="426"/>
      <c r="Y6963" s="426"/>
      <c r="Z6963" s="427"/>
    </row>
    <row r="6964" spans="24:26" x14ac:dyDescent="0.25">
      <c r="X6964" s="426"/>
      <c r="Y6964" s="426"/>
      <c r="Z6964" s="427"/>
    </row>
    <row r="6965" spans="24:26" x14ac:dyDescent="0.25">
      <c r="X6965" s="426"/>
      <c r="Y6965" s="426"/>
      <c r="Z6965" s="427"/>
    </row>
    <row r="6966" spans="24:26" x14ac:dyDescent="0.25">
      <c r="X6966" s="426"/>
      <c r="Y6966" s="426"/>
      <c r="Z6966" s="427"/>
    </row>
    <row r="6967" spans="24:26" x14ac:dyDescent="0.25">
      <c r="X6967" s="426"/>
      <c r="Y6967" s="426"/>
      <c r="Z6967" s="427"/>
    </row>
    <row r="6968" spans="24:26" x14ac:dyDescent="0.25">
      <c r="X6968" s="426"/>
      <c r="Y6968" s="426"/>
      <c r="Z6968" s="427"/>
    </row>
    <row r="6969" spans="24:26" x14ac:dyDescent="0.25">
      <c r="X6969" s="426"/>
      <c r="Y6969" s="426"/>
      <c r="Z6969" s="427"/>
    </row>
    <row r="6970" spans="24:26" x14ac:dyDescent="0.25">
      <c r="X6970" s="426"/>
      <c r="Y6970" s="426"/>
      <c r="Z6970" s="427"/>
    </row>
    <row r="6971" spans="24:26" x14ac:dyDescent="0.25">
      <c r="X6971" s="426"/>
      <c r="Y6971" s="426"/>
      <c r="Z6971" s="427"/>
    </row>
    <row r="6972" spans="24:26" x14ac:dyDescent="0.25">
      <c r="X6972" s="426"/>
      <c r="Y6972" s="426"/>
      <c r="Z6972" s="427"/>
    </row>
    <row r="6973" spans="24:26" x14ac:dyDescent="0.25">
      <c r="X6973" s="426"/>
      <c r="Y6973" s="426"/>
      <c r="Z6973" s="427"/>
    </row>
    <row r="6974" spans="24:26" x14ac:dyDescent="0.25">
      <c r="X6974" s="426"/>
      <c r="Y6974" s="426"/>
      <c r="Z6974" s="427"/>
    </row>
    <row r="6975" spans="24:26" x14ac:dyDescent="0.25">
      <c r="X6975" s="426"/>
      <c r="Y6975" s="426"/>
      <c r="Z6975" s="427"/>
    </row>
    <row r="6976" spans="24:26" x14ac:dyDescent="0.25">
      <c r="X6976" s="426"/>
      <c r="Y6976" s="426"/>
      <c r="Z6976" s="427"/>
    </row>
    <row r="6977" spans="24:26" x14ac:dyDescent="0.25">
      <c r="X6977" s="426"/>
      <c r="Y6977" s="426"/>
      <c r="Z6977" s="427"/>
    </row>
    <row r="6978" spans="24:26" x14ac:dyDescent="0.25">
      <c r="X6978" s="426"/>
      <c r="Y6978" s="426"/>
      <c r="Z6978" s="427"/>
    </row>
    <row r="6979" spans="24:26" x14ac:dyDescent="0.25">
      <c r="X6979" s="426"/>
      <c r="Y6979" s="426"/>
      <c r="Z6979" s="427"/>
    </row>
    <row r="6980" spans="24:26" x14ac:dyDescent="0.25">
      <c r="X6980" s="426"/>
      <c r="Y6980" s="426"/>
      <c r="Z6980" s="427"/>
    </row>
    <row r="6981" spans="24:26" x14ac:dyDescent="0.25">
      <c r="X6981" s="426"/>
      <c r="Y6981" s="426"/>
      <c r="Z6981" s="427"/>
    </row>
    <row r="6982" spans="24:26" x14ac:dyDescent="0.25">
      <c r="X6982" s="426"/>
      <c r="Y6982" s="426"/>
      <c r="Z6982" s="427"/>
    </row>
    <row r="6983" spans="24:26" x14ac:dyDescent="0.25">
      <c r="X6983" s="426"/>
      <c r="Y6983" s="426"/>
      <c r="Z6983" s="427"/>
    </row>
    <row r="6984" spans="24:26" x14ac:dyDescent="0.25">
      <c r="X6984" s="426"/>
      <c r="Y6984" s="426"/>
      <c r="Z6984" s="427"/>
    </row>
    <row r="6985" spans="24:26" x14ac:dyDescent="0.25">
      <c r="X6985" s="426"/>
      <c r="Y6985" s="426"/>
      <c r="Z6985" s="427"/>
    </row>
    <row r="6986" spans="24:26" x14ac:dyDescent="0.25">
      <c r="X6986" s="426"/>
      <c r="Y6986" s="426"/>
      <c r="Z6986" s="427"/>
    </row>
    <row r="6987" spans="24:26" x14ac:dyDescent="0.25">
      <c r="X6987" s="426"/>
      <c r="Y6987" s="426"/>
      <c r="Z6987" s="427"/>
    </row>
    <row r="6988" spans="24:26" x14ac:dyDescent="0.25">
      <c r="X6988" s="426"/>
      <c r="Y6988" s="426"/>
      <c r="Z6988" s="427"/>
    </row>
    <row r="6989" spans="24:26" x14ac:dyDescent="0.25">
      <c r="X6989" s="426"/>
      <c r="Y6989" s="426"/>
      <c r="Z6989" s="427"/>
    </row>
    <row r="6990" spans="24:26" x14ac:dyDescent="0.25">
      <c r="X6990" s="426"/>
      <c r="Y6990" s="426"/>
      <c r="Z6990" s="427"/>
    </row>
    <row r="6991" spans="24:26" x14ac:dyDescent="0.25">
      <c r="X6991" s="426"/>
      <c r="Y6991" s="426"/>
      <c r="Z6991" s="427"/>
    </row>
    <row r="6992" spans="24:26" x14ac:dyDescent="0.25">
      <c r="X6992" s="426"/>
      <c r="Y6992" s="426"/>
      <c r="Z6992" s="427"/>
    </row>
    <row r="6993" spans="24:26" x14ac:dyDescent="0.25">
      <c r="X6993" s="426"/>
      <c r="Y6993" s="426"/>
      <c r="Z6993" s="427"/>
    </row>
    <row r="6994" spans="24:26" x14ac:dyDescent="0.25">
      <c r="X6994" s="426"/>
      <c r="Y6994" s="426"/>
      <c r="Z6994" s="427"/>
    </row>
    <row r="6995" spans="24:26" x14ac:dyDescent="0.25">
      <c r="X6995" s="426"/>
      <c r="Y6995" s="426"/>
      <c r="Z6995" s="427"/>
    </row>
    <row r="6996" spans="24:26" x14ac:dyDescent="0.25">
      <c r="X6996" s="426"/>
      <c r="Y6996" s="426"/>
      <c r="Z6996" s="427"/>
    </row>
    <row r="6997" spans="24:26" x14ac:dyDescent="0.25">
      <c r="X6997" s="426"/>
      <c r="Y6997" s="426"/>
      <c r="Z6997" s="427"/>
    </row>
    <row r="6998" spans="24:26" x14ac:dyDescent="0.25">
      <c r="X6998" s="426"/>
      <c r="Y6998" s="426"/>
      <c r="Z6998" s="427"/>
    </row>
    <row r="6999" spans="24:26" x14ac:dyDescent="0.25">
      <c r="X6999" s="426"/>
      <c r="Y6999" s="426"/>
      <c r="Z6999" s="427"/>
    </row>
    <row r="7000" spans="24:26" x14ac:dyDescent="0.25">
      <c r="X7000" s="426"/>
      <c r="Y7000" s="426"/>
      <c r="Z7000" s="427"/>
    </row>
    <row r="7001" spans="24:26" x14ac:dyDescent="0.25">
      <c r="X7001" s="426"/>
      <c r="Y7001" s="426"/>
      <c r="Z7001" s="427"/>
    </row>
    <row r="7002" spans="24:26" x14ac:dyDescent="0.25">
      <c r="X7002" s="426"/>
      <c r="Y7002" s="426"/>
      <c r="Z7002" s="427"/>
    </row>
    <row r="7003" spans="24:26" x14ac:dyDescent="0.25">
      <c r="X7003" s="426"/>
      <c r="Y7003" s="426"/>
      <c r="Z7003" s="427"/>
    </row>
    <row r="7004" spans="24:26" x14ac:dyDescent="0.25">
      <c r="X7004" s="426"/>
      <c r="Y7004" s="426"/>
      <c r="Z7004" s="427"/>
    </row>
    <row r="7005" spans="24:26" x14ac:dyDescent="0.25">
      <c r="X7005" s="426"/>
      <c r="Y7005" s="426"/>
      <c r="Z7005" s="427"/>
    </row>
    <row r="7006" spans="24:26" x14ac:dyDescent="0.25">
      <c r="X7006" s="426"/>
      <c r="Y7006" s="426"/>
      <c r="Z7006" s="427"/>
    </row>
    <row r="7007" spans="24:26" x14ac:dyDescent="0.25">
      <c r="X7007" s="426"/>
      <c r="Y7007" s="426"/>
      <c r="Z7007" s="427"/>
    </row>
    <row r="7008" spans="24:26" x14ac:dyDescent="0.25">
      <c r="X7008" s="426"/>
      <c r="Y7008" s="426"/>
      <c r="Z7008" s="427"/>
    </row>
    <row r="7009" spans="24:26" x14ac:dyDescent="0.25">
      <c r="X7009" s="426"/>
      <c r="Y7009" s="426"/>
      <c r="Z7009" s="427"/>
    </row>
    <row r="7010" spans="24:26" x14ac:dyDescent="0.25">
      <c r="X7010" s="426"/>
      <c r="Y7010" s="426"/>
      <c r="Z7010" s="427"/>
    </row>
    <row r="7011" spans="24:26" x14ac:dyDescent="0.25">
      <c r="X7011" s="426"/>
      <c r="Y7011" s="426"/>
      <c r="Z7011" s="427"/>
    </row>
    <row r="7012" spans="24:26" x14ac:dyDescent="0.25">
      <c r="X7012" s="426"/>
      <c r="Y7012" s="426"/>
      <c r="Z7012" s="427"/>
    </row>
    <row r="7013" spans="24:26" x14ac:dyDescent="0.25">
      <c r="X7013" s="426"/>
      <c r="Y7013" s="426"/>
      <c r="Z7013" s="427"/>
    </row>
    <row r="7014" spans="24:26" x14ac:dyDescent="0.25">
      <c r="X7014" s="426"/>
      <c r="Y7014" s="426"/>
      <c r="Z7014" s="427"/>
    </row>
    <row r="7015" spans="24:26" x14ac:dyDescent="0.25">
      <c r="X7015" s="426"/>
      <c r="Y7015" s="426"/>
      <c r="Z7015" s="427"/>
    </row>
    <row r="7016" spans="24:26" x14ac:dyDescent="0.25">
      <c r="X7016" s="426"/>
      <c r="Y7016" s="426"/>
      <c r="Z7016" s="427"/>
    </row>
    <row r="7017" spans="24:26" x14ac:dyDescent="0.25">
      <c r="X7017" s="426"/>
      <c r="Y7017" s="426"/>
      <c r="Z7017" s="427"/>
    </row>
    <row r="7018" spans="24:26" x14ac:dyDescent="0.25">
      <c r="X7018" s="426"/>
      <c r="Y7018" s="426"/>
      <c r="Z7018" s="427"/>
    </row>
    <row r="7019" spans="24:26" x14ac:dyDescent="0.25">
      <c r="X7019" s="426"/>
      <c r="Y7019" s="426"/>
      <c r="Z7019" s="427"/>
    </row>
    <row r="7020" spans="24:26" x14ac:dyDescent="0.25">
      <c r="X7020" s="426"/>
      <c r="Y7020" s="426"/>
      <c r="Z7020" s="427"/>
    </row>
    <row r="7021" spans="24:26" x14ac:dyDescent="0.25">
      <c r="X7021" s="426"/>
      <c r="Y7021" s="426"/>
      <c r="Z7021" s="427"/>
    </row>
    <row r="7022" spans="24:26" x14ac:dyDescent="0.25">
      <c r="X7022" s="426"/>
      <c r="Y7022" s="426"/>
      <c r="Z7022" s="427"/>
    </row>
    <row r="7023" spans="24:26" x14ac:dyDescent="0.25">
      <c r="X7023" s="426"/>
      <c r="Y7023" s="426"/>
      <c r="Z7023" s="427"/>
    </row>
    <row r="7024" spans="24:26" x14ac:dyDescent="0.25">
      <c r="X7024" s="426"/>
      <c r="Y7024" s="426"/>
      <c r="Z7024" s="427"/>
    </row>
    <row r="7025" spans="24:26" x14ac:dyDescent="0.25">
      <c r="X7025" s="426"/>
      <c r="Y7025" s="426"/>
      <c r="Z7025" s="427"/>
    </row>
    <row r="7026" spans="24:26" x14ac:dyDescent="0.25">
      <c r="X7026" s="426"/>
      <c r="Y7026" s="426"/>
      <c r="Z7026" s="427"/>
    </row>
    <row r="7027" spans="24:26" x14ac:dyDescent="0.25">
      <c r="X7027" s="426"/>
      <c r="Y7027" s="426"/>
      <c r="Z7027" s="427"/>
    </row>
    <row r="7028" spans="24:26" x14ac:dyDescent="0.25">
      <c r="X7028" s="426"/>
      <c r="Y7028" s="426"/>
      <c r="Z7028" s="427"/>
    </row>
    <row r="7029" spans="24:26" x14ac:dyDescent="0.25">
      <c r="X7029" s="426"/>
      <c r="Y7029" s="426"/>
      <c r="Z7029" s="427"/>
    </row>
    <row r="7030" spans="24:26" x14ac:dyDescent="0.25">
      <c r="X7030" s="426"/>
      <c r="Y7030" s="426"/>
      <c r="Z7030" s="427"/>
    </row>
    <row r="7031" spans="24:26" x14ac:dyDescent="0.25">
      <c r="X7031" s="426"/>
      <c r="Y7031" s="426"/>
      <c r="Z7031" s="427"/>
    </row>
    <row r="7032" spans="24:26" x14ac:dyDescent="0.25">
      <c r="X7032" s="426"/>
      <c r="Y7032" s="426"/>
      <c r="Z7032" s="427"/>
    </row>
    <row r="7033" spans="24:26" x14ac:dyDescent="0.25">
      <c r="X7033" s="426"/>
      <c r="Y7033" s="426"/>
      <c r="Z7033" s="427"/>
    </row>
    <row r="7034" spans="24:26" x14ac:dyDescent="0.25">
      <c r="X7034" s="426"/>
      <c r="Y7034" s="426"/>
      <c r="Z7034" s="427"/>
    </row>
    <row r="7035" spans="24:26" x14ac:dyDescent="0.25">
      <c r="X7035" s="426"/>
      <c r="Y7035" s="426"/>
      <c r="Z7035" s="427"/>
    </row>
    <row r="7036" spans="24:26" x14ac:dyDescent="0.25">
      <c r="X7036" s="426"/>
      <c r="Y7036" s="426"/>
      <c r="Z7036" s="427"/>
    </row>
    <row r="7037" spans="24:26" x14ac:dyDescent="0.25">
      <c r="X7037" s="426"/>
      <c r="Y7037" s="426"/>
      <c r="Z7037" s="427"/>
    </row>
    <row r="7038" spans="24:26" x14ac:dyDescent="0.25">
      <c r="X7038" s="426"/>
      <c r="Y7038" s="426"/>
      <c r="Z7038" s="427"/>
    </row>
    <row r="7039" spans="24:26" x14ac:dyDescent="0.25">
      <c r="X7039" s="426"/>
      <c r="Y7039" s="426"/>
      <c r="Z7039" s="427"/>
    </row>
    <row r="7040" spans="24:26" x14ac:dyDescent="0.25">
      <c r="X7040" s="426"/>
      <c r="Y7040" s="426"/>
      <c r="Z7040" s="427"/>
    </row>
    <row r="7041" spans="24:26" x14ac:dyDescent="0.25">
      <c r="X7041" s="426"/>
      <c r="Y7041" s="426"/>
      <c r="Z7041" s="427"/>
    </row>
    <row r="7042" spans="24:26" x14ac:dyDescent="0.25">
      <c r="X7042" s="426"/>
      <c r="Y7042" s="426"/>
      <c r="Z7042" s="427"/>
    </row>
    <row r="7043" spans="24:26" x14ac:dyDescent="0.25">
      <c r="X7043" s="426"/>
      <c r="Y7043" s="426"/>
      <c r="Z7043" s="427"/>
    </row>
    <row r="7044" spans="24:26" x14ac:dyDescent="0.25">
      <c r="X7044" s="426"/>
      <c r="Y7044" s="426"/>
      <c r="Z7044" s="427"/>
    </row>
    <row r="7045" spans="24:26" x14ac:dyDescent="0.25">
      <c r="X7045" s="426"/>
      <c r="Y7045" s="426"/>
      <c r="Z7045" s="427"/>
    </row>
    <row r="7046" spans="24:26" x14ac:dyDescent="0.25">
      <c r="X7046" s="426"/>
      <c r="Y7046" s="426"/>
      <c r="Z7046" s="427"/>
    </row>
    <row r="7047" spans="24:26" x14ac:dyDescent="0.25">
      <c r="X7047" s="426"/>
      <c r="Y7047" s="426"/>
      <c r="Z7047" s="427"/>
    </row>
    <row r="7048" spans="24:26" x14ac:dyDescent="0.25">
      <c r="X7048" s="426"/>
      <c r="Y7048" s="426"/>
      <c r="Z7048" s="427"/>
    </row>
    <row r="7049" spans="24:26" x14ac:dyDescent="0.25">
      <c r="X7049" s="426"/>
      <c r="Y7049" s="426"/>
      <c r="Z7049" s="427"/>
    </row>
    <row r="7050" spans="24:26" x14ac:dyDescent="0.25">
      <c r="X7050" s="426"/>
      <c r="Y7050" s="426"/>
      <c r="Z7050" s="427"/>
    </row>
    <row r="7051" spans="24:26" x14ac:dyDescent="0.25">
      <c r="X7051" s="426"/>
      <c r="Y7051" s="426"/>
      <c r="Z7051" s="427"/>
    </row>
    <row r="7052" spans="24:26" x14ac:dyDescent="0.25">
      <c r="X7052" s="426"/>
      <c r="Y7052" s="426"/>
      <c r="Z7052" s="427"/>
    </row>
    <row r="7053" spans="24:26" x14ac:dyDescent="0.25">
      <c r="X7053" s="426"/>
      <c r="Y7053" s="426"/>
      <c r="Z7053" s="427"/>
    </row>
    <row r="7054" spans="24:26" x14ac:dyDescent="0.25">
      <c r="X7054" s="426"/>
      <c r="Y7054" s="426"/>
      <c r="Z7054" s="427"/>
    </row>
    <row r="7055" spans="24:26" x14ac:dyDescent="0.25">
      <c r="X7055" s="426"/>
      <c r="Y7055" s="426"/>
      <c r="Z7055" s="427"/>
    </row>
    <row r="7056" spans="24:26" x14ac:dyDescent="0.25">
      <c r="X7056" s="426"/>
      <c r="Y7056" s="426"/>
      <c r="Z7056" s="427"/>
    </row>
    <row r="7057" spans="24:26" x14ac:dyDescent="0.25">
      <c r="X7057" s="426"/>
      <c r="Y7057" s="426"/>
      <c r="Z7057" s="427"/>
    </row>
    <row r="7058" spans="24:26" x14ac:dyDescent="0.25">
      <c r="X7058" s="426"/>
      <c r="Y7058" s="426"/>
      <c r="Z7058" s="427"/>
    </row>
    <row r="7059" spans="24:26" x14ac:dyDescent="0.25">
      <c r="X7059" s="426"/>
      <c r="Y7059" s="426"/>
      <c r="Z7059" s="427"/>
    </row>
    <row r="7060" spans="24:26" x14ac:dyDescent="0.25">
      <c r="X7060" s="426"/>
      <c r="Y7060" s="426"/>
      <c r="Z7060" s="427"/>
    </row>
    <row r="7061" spans="24:26" x14ac:dyDescent="0.25">
      <c r="X7061" s="426"/>
      <c r="Y7061" s="426"/>
      <c r="Z7061" s="427"/>
    </row>
    <row r="7062" spans="24:26" x14ac:dyDescent="0.25">
      <c r="X7062" s="426"/>
      <c r="Y7062" s="426"/>
      <c r="Z7062" s="427"/>
    </row>
    <row r="7063" spans="24:26" x14ac:dyDescent="0.25">
      <c r="X7063" s="426"/>
      <c r="Y7063" s="426"/>
      <c r="Z7063" s="427"/>
    </row>
    <row r="7064" spans="24:26" x14ac:dyDescent="0.25">
      <c r="X7064" s="426"/>
      <c r="Y7064" s="426"/>
      <c r="Z7064" s="427"/>
    </row>
    <row r="7065" spans="24:26" x14ac:dyDescent="0.25">
      <c r="X7065" s="426"/>
      <c r="Y7065" s="426"/>
      <c r="Z7065" s="427"/>
    </row>
    <row r="7066" spans="24:26" x14ac:dyDescent="0.25">
      <c r="X7066" s="426"/>
      <c r="Y7066" s="426"/>
      <c r="Z7066" s="427"/>
    </row>
    <row r="7067" spans="24:26" x14ac:dyDescent="0.25">
      <c r="X7067" s="426"/>
      <c r="Y7067" s="426"/>
      <c r="Z7067" s="427"/>
    </row>
    <row r="7068" spans="24:26" x14ac:dyDescent="0.25">
      <c r="X7068" s="426"/>
      <c r="Y7068" s="426"/>
      <c r="Z7068" s="427"/>
    </row>
    <row r="7069" spans="24:26" x14ac:dyDescent="0.25">
      <c r="X7069" s="426"/>
      <c r="Y7069" s="426"/>
      <c r="Z7069" s="427"/>
    </row>
    <row r="7070" spans="24:26" x14ac:dyDescent="0.25">
      <c r="X7070" s="426"/>
      <c r="Y7070" s="426"/>
      <c r="Z7070" s="427"/>
    </row>
    <row r="7071" spans="24:26" x14ac:dyDescent="0.25">
      <c r="X7071" s="426"/>
      <c r="Y7071" s="426"/>
      <c r="Z7071" s="427"/>
    </row>
    <row r="7072" spans="24:26" x14ac:dyDescent="0.25">
      <c r="X7072" s="426"/>
      <c r="Y7072" s="426"/>
      <c r="Z7072" s="427"/>
    </row>
    <row r="7073" spans="24:26" x14ac:dyDescent="0.25">
      <c r="X7073" s="426"/>
      <c r="Y7073" s="426"/>
      <c r="Z7073" s="427"/>
    </row>
    <row r="7074" spans="24:26" x14ac:dyDescent="0.25">
      <c r="X7074" s="426"/>
      <c r="Y7074" s="426"/>
      <c r="Z7074" s="427"/>
    </row>
    <row r="7075" spans="24:26" x14ac:dyDescent="0.25">
      <c r="X7075" s="426"/>
      <c r="Y7075" s="426"/>
      <c r="Z7075" s="427"/>
    </row>
    <row r="7076" spans="24:26" x14ac:dyDescent="0.25">
      <c r="X7076" s="426"/>
      <c r="Y7076" s="426"/>
      <c r="Z7076" s="427"/>
    </row>
    <row r="7077" spans="24:26" x14ac:dyDescent="0.25">
      <c r="X7077" s="426"/>
      <c r="Y7077" s="426"/>
      <c r="Z7077" s="427"/>
    </row>
    <row r="7078" spans="24:26" x14ac:dyDescent="0.25">
      <c r="X7078" s="426"/>
      <c r="Y7078" s="426"/>
      <c r="Z7078" s="427"/>
    </row>
    <row r="7079" spans="24:26" x14ac:dyDescent="0.25">
      <c r="X7079" s="426"/>
      <c r="Y7079" s="426"/>
      <c r="Z7079" s="427"/>
    </row>
    <row r="7080" spans="24:26" x14ac:dyDescent="0.25">
      <c r="X7080" s="426"/>
      <c r="Y7080" s="426"/>
      <c r="Z7080" s="427"/>
    </row>
    <row r="7081" spans="24:26" x14ac:dyDescent="0.25">
      <c r="X7081" s="426"/>
      <c r="Y7081" s="426"/>
      <c r="Z7081" s="427"/>
    </row>
    <row r="7082" spans="24:26" x14ac:dyDescent="0.25">
      <c r="X7082" s="426"/>
      <c r="Y7082" s="426"/>
      <c r="Z7082" s="427"/>
    </row>
    <row r="7083" spans="24:26" x14ac:dyDescent="0.25">
      <c r="X7083" s="426"/>
      <c r="Y7083" s="426"/>
      <c r="Z7083" s="427"/>
    </row>
    <row r="7084" spans="24:26" x14ac:dyDescent="0.25">
      <c r="X7084" s="426"/>
      <c r="Y7084" s="426"/>
      <c r="Z7084" s="427"/>
    </row>
    <row r="7085" spans="24:26" x14ac:dyDescent="0.25">
      <c r="X7085" s="426"/>
      <c r="Y7085" s="426"/>
      <c r="Z7085" s="427"/>
    </row>
    <row r="7086" spans="24:26" x14ac:dyDescent="0.25">
      <c r="X7086" s="426"/>
      <c r="Y7086" s="426"/>
      <c r="Z7086" s="427"/>
    </row>
    <row r="7087" spans="24:26" x14ac:dyDescent="0.25">
      <c r="X7087" s="426"/>
      <c r="Y7087" s="426"/>
      <c r="Z7087" s="427"/>
    </row>
    <row r="7088" spans="24:26" x14ac:dyDescent="0.25">
      <c r="X7088" s="426"/>
      <c r="Y7088" s="426"/>
      <c r="Z7088" s="427"/>
    </row>
    <row r="7089" spans="24:26" x14ac:dyDescent="0.25">
      <c r="X7089" s="426"/>
      <c r="Y7089" s="426"/>
      <c r="Z7089" s="427"/>
    </row>
    <row r="7090" spans="24:26" x14ac:dyDescent="0.25">
      <c r="X7090" s="426"/>
      <c r="Y7090" s="426"/>
      <c r="Z7090" s="427"/>
    </row>
    <row r="7091" spans="24:26" x14ac:dyDescent="0.25">
      <c r="X7091" s="426"/>
      <c r="Y7091" s="426"/>
      <c r="Z7091" s="427"/>
    </row>
    <row r="7092" spans="24:26" x14ac:dyDescent="0.25">
      <c r="X7092" s="426"/>
      <c r="Y7092" s="426"/>
      <c r="Z7092" s="427"/>
    </row>
    <row r="7093" spans="24:26" x14ac:dyDescent="0.25">
      <c r="X7093" s="426"/>
      <c r="Y7093" s="426"/>
      <c r="Z7093" s="427"/>
    </row>
    <row r="7094" spans="24:26" x14ac:dyDescent="0.25">
      <c r="X7094" s="426"/>
      <c r="Y7094" s="426"/>
      <c r="Z7094" s="427"/>
    </row>
    <row r="7095" spans="24:26" x14ac:dyDescent="0.25">
      <c r="X7095" s="426"/>
      <c r="Y7095" s="426"/>
      <c r="Z7095" s="427"/>
    </row>
    <row r="7096" spans="24:26" x14ac:dyDescent="0.25">
      <c r="X7096" s="426"/>
      <c r="Y7096" s="426"/>
      <c r="Z7096" s="427"/>
    </row>
    <row r="7097" spans="24:26" x14ac:dyDescent="0.25">
      <c r="X7097" s="426"/>
      <c r="Y7097" s="426"/>
      <c r="Z7097" s="427"/>
    </row>
    <row r="7098" spans="24:26" x14ac:dyDescent="0.25">
      <c r="X7098" s="426"/>
      <c r="Y7098" s="426"/>
      <c r="Z7098" s="427"/>
    </row>
    <row r="7099" spans="24:26" x14ac:dyDescent="0.25">
      <c r="X7099" s="426"/>
      <c r="Y7099" s="426"/>
      <c r="Z7099" s="427"/>
    </row>
    <row r="7100" spans="24:26" x14ac:dyDescent="0.25">
      <c r="X7100" s="426"/>
      <c r="Y7100" s="426"/>
      <c r="Z7100" s="427"/>
    </row>
    <row r="7101" spans="24:26" x14ac:dyDescent="0.25">
      <c r="X7101" s="426"/>
      <c r="Y7101" s="426"/>
      <c r="Z7101" s="427"/>
    </row>
    <row r="7102" spans="24:26" x14ac:dyDescent="0.25">
      <c r="X7102" s="426"/>
      <c r="Y7102" s="426"/>
      <c r="Z7102" s="427"/>
    </row>
    <row r="7103" spans="24:26" x14ac:dyDescent="0.25">
      <c r="X7103" s="426"/>
      <c r="Y7103" s="426"/>
      <c r="Z7103" s="427"/>
    </row>
    <row r="7104" spans="24:26" x14ac:dyDescent="0.25">
      <c r="X7104" s="426"/>
      <c r="Y7104" s="426"/>
      <c r="Z7104" s="427"/>
    </row>
    <row r="7105" spans="24:26" x14ac:dyDescent="0.25">
      <c r="X7105" s="426"/>
      <c r="Y7105" s="426"/>
      <c r="Z7105" s="427"/>
    </row>
    <row r="7106" spans="24:26" x14ac:dyDescent="0.25">
      <c r="X7106" s="426"/>
      <c r="Y7106" s="426"/>
      <c r="Z7106" s="427"/>
    </row>
    <row r="7107" spans="24:26" x14ac:dyDescent="0.25">
      <c r="X7107" s="426"/>
      <c r="Y7107" s="426"/>
      <c r="Z7107" s="427"/>
    </row>
    <row r="7108" spans="24:26" x14ac:dyDescent="0.25">
      <c r="X7108" s="426"/>
      <c r="Y7108" s="426"/>
      <c r="Z7108" s="427"/>
    </row>
    <row r="7109" spans="24:26" x14ac:dyDescent="0.25">
      <c r="X7109" s="426"/>
      <c r="Y7109" s="426"/>
      <c r="Z7109" s="427"/>
    </row>
    <row r="7110" spans="24:26" x14ac:dyDescent="0.25">
      <c r="X7110" s="426"/>
      <c r="Y7110" s="426"/>
      <c r="Z7110" s="427"/>
    </row>
    <row r="7111" spans="24:26" x14ac:dyDescent="0.25">
      <c r="X7111" s="426"/>
      <c r="Y7111" s="426"/>
      <c r="Z7111" s="427"/>
    </row>
    <row r="7112" spans="24:26" x14ac:dyDescent="0.25">
      <c r="X7112" s="426"/>
      <c r="Y7112" s="426"/>
      <c r="Z7112" s="427"/>
    </row>
    <row r="7113" spans="24:26" x14ac:dyDescent="0.25">
      <c r="X7113" s="426"/>
      <c r="Y7113" s="426"/>
      <c r="Z7113" s="427"/>
    </row>
    <row r="7114" spans="24:26" x14ac:dyDescent="0.25">
      <c r="X7114" s="426"/>
      <c r="Y7114" s="426"/>
      <c r="Z7114" s="427"/>
    </row>
    <row r="7115" spans="24:26" x14ac:dyDescent="0.25">
      <c r="X7115" s="426"/>
      <c r="Y7115" s="426"/>
      <c r="Z7115" s="427"/>
    </row>
    <row r="7116" spans="24:26" x14ac:dyDescent="0.25">
      <c r="X7116" s="426"/>
      <c r="Y7116" s="426"/>
      <c r="Z7116" s="427"/>
    </row>
    <row r="7117" spans="24:26" x14ac:dyDescent="0.25">
      <c r="X7117" s="426"/>
      <c r="Y7117" s="426"/>
      <c r="Z7117" s="427"/>
    </row>
    <row r="7118" spans="24:26" x14ac:dyDescent="0.25">
      <c r="X7118" s="426"/>
      <c r="Y7118" s="426"/>
      <c r="Z7118" s="427"/>
    </row>
    <row r="7119" spans="24:26" x14ac:dyDescent="0.25">
      <c r="X7119" s="426"/>
      <c r="Y7119" s="426"/>
      <c r="Z7119" s="427"/>
    </row>
    <row r="7120" spans="24:26" x14ac:dyDescent="0.25">
      <c r="X7120" s="426"/>
      <c r="Y7120" s="426"/>
      <c r="Z7120" s="427"/>
    </row>
    <row r="7121" spans="24:26" x14ac:dyDescent="0.25">
      <c r="X7121" s="426"/>
      <c r="Y7121" s="426"/>
      <c r="Z7121" s="427"/>
    </row>
    <row r="7122" spans="24:26" x14ac:dyDescent="0.25">
      <c r="X7122" s="426"/>
      <c r="Y7122" s="426"/>
      <c r="Z7122" s="427"/>
    </row>
    <row r="7123" spans="24:26" x14ac:dyDescent="0.25">
      <c r="X7123" s="426"/>
      <c r="Y7123" s="426"/>
      <c r="Z7123" s="427"/>
    </row>
    <row r="7124" spans="24:26" x14ac:dyDescent="0.25">
      <c r="X7124" s="426"/>
      <c r="Y7124" s="426"/>
      <c r="Z7124" s="427"/>
    </row>
    <row r="7125" spans="24:26" x14ac:dyDescent="0.25">
      <c r="X7125" s="426"/>
      <c r="Y7125" s="426"/>
      <c r="Z7125" s="427"/>
    </row>
    <row r="7126" spans="24:26" x14ac:dyDescent="0.25">
      <c r="X7126" s="426"/>
      <c r="Y7126" s="426"/>
      <c r="Z7126" s="427"/>
    </row>
    <row r="7127" spans="24:26" x14ac:dyDescent="0.25">
      <c r="X7127" s="426"/>
      <c r="Y7127" s="426"/>
      <c r="Z7127" s="427"/>
    </row>
    <row r="7128" spans="24:26" x14ac:dyDescent="0.25">
      <c r="X7128" s="426"/>
      <c r="Y7128" s="426"/>
      <c r="Z7128" s="427"/>
    </row>
    <row r="7129" spans="24:26" x14ac:dyDescent="0.25">
      <c r="X7129" s="426"/>
      <c r="Y7129" s="426"/>
      <c r="Z7129" s="427"/>
    </row>
    <row r="7130" spans="24:26" x14ac:dyDescent="0.25">
      <c r="X7130" s="426"/>
      <c r="Y7130" s="426"/>
      <c r="Z7130" s="427"/>
    </row>
    <row r="7131" spans="24:26" x14ac:dyDescent="0.25">
      <c r="X7131" s="426"/>
      <c r="Y7131" s="426"/>
      <c r="Z7131" s="427"/>
    </row>
    <row r="7132" spans="24:26" x14ac:dyDescent="0.25">
      <c r="X7132" s="426"/>
      <c r="Y7132" s="426"/>
      <c r="Z7132" s="427"/>
    </row>
    <row r="7133" spans="24:26" x14ac:dyDescent="0.25">
      <c r="X7133" s="426"/>
      <c r="Y7133" s="426"/>
      <c r="Z7133" s="427"/>
    </row>
    <row r="7134" spans="24:26" x14ac:dyDescent="0.25">
      <c r="X7134" s="426"/>
      <c r="Y7134" s="426"/>
      <c r="Z7134" s="427"/>
    </row>
    <row r="7135" spans="24:26" x14ac:dyDescent="0.25">
      <c r="X7135" s="426"/>
      <c r="Y7135" s="426"/>
      <c r="Z7135" s="427"/>
    </row>
    <row r="7136" spans="24:26" x14ac:dyDescent="0.25">
      <c r="X7136" s="426"/>
      <c r="Y7136" s="426"/>
      <c r="Z7136" s="427"/>
    </row>
    <row r="7137" spans="24:26" x14ac:dyDescent="0.25">
      <c r="X7137" s="426"/>
      <c r="Y7137" s="426"/>
      <c r="Z7137" s="427"/>
    </row>
    <row r="7138" spans="24:26" x14ac:dyDescent="0.25">
      <c r="X7138" s="426"/>
      <c r="Y7138" s="426"/>
      <c r="Z7138" s="427"/>
    </row>
    <row r="7139" spans="24:26" x14ac:dyDescent="0.25">
      <c r="X7139" s="426"/>
      <c r="Y7139" s="426"/>
      <c r="Z7139" s="427"/>
    </row>
    <row r="7140" spans="24:26" x14ac:dyDescent="0.25">
      <c r="X7140" s="426"/>
      <c r="Y7140" s="426"/>
      <c r="Z7140" s="427"/>
    </row>
    <row r="7141" spans="24:26" x14ac:dyDescent="0.25">
      <c r="X7141" s="426"/>
      <c r="Y7141" s="426"/>
      <c r="Z7141" s="427"/>
    </row>
    <row r="7142" spans="24:26" x14ac:dyDescent="0.25">
      <c r="X7142" s="426"/>
      <c r="Y7142" s="426"/>
      <c r="Z7142" s="427"/>
    </row>
    <row r="7143" spans="24:26" x14ac:dyDescent="0.25">
      <c r="X7143" s="426"/>
      <c r="Y7143" s="426"/>
      <c r="Z7143" s="427"/>
    </row>
    <row r="7144" spans="24:26" x14ac:dyDescent="0.25">
      <c r="X7144" s="426"/>
      <c r="Y7144" s="426"/>
      <c r="Z7144" s="427"/>
    </row>
    <row r="7145" spans="24:26" x14ac:dyDescent="0.25">
      <c r="X7145" s="426"/>
      <c r="Y7145" s="426"/>
      <c r="Z7145" s="427"/>
    </row>
    <row r="7146" spans="24:26" x14ac:dyDescent="0.25">
      <c r="X7146" s="426"/>
      <c r="Y7146" s="426"/>
      <c r="Z7146" s="427"/>
    </row>
    <row r="7147" spans="24:26" x14ac:dyDescent="0.25">
      <c r="X7147" s="426"/>
      <c r="Y7147" s="426"/>
      <c r="Z7147" s="427"/>
    </row>
    <row r="7148" spans="24:26" x14ac:dyDescent="0.25">
      <c r="X7148" s="426"/>
      <c r="Y7148" s="426"/>
      <c r="Z7148" s="427"/>
    </row>
    <row r="7149" spans="24:26" x14ac:dyDescent="0.25">
      <c r="X7149" s="426"/>
      <c r="Y7149" s="426"/>
      <c r="Z7149" s="427"/>
    </row>
    <row r="7150" spans="24:26" x14ac:dyDescent="0.25">
      <c r="X7150" s="426"/>
      <c r="Y7150" s="426"/>
      <c r="Z7150" s="427"/>
    </row>
    <row r="7151" spans="24:26" x14ac:dyDescent="0.25">
      <c r="X7151" s="426"/>
      <c r="Y7151" s="426"/>
      <c r="Z7151" s="427"/>
    </row>
    <row r="7152" spans="24:26" x14ac:dyDescent="0.25">
      <c r="X7152" s="426"/>
      <c r="Y7152" s="426"/>
      <c r="Z7152" s="427"/>
    </row>
    <row r="7153" spans="24:26" x14ac:dyDescent="0.25">
      <c r="X7153" s="426"/>
      <c r="Y7153" s="426"/>
      <c r="Z7153" s="427"/>
    </row>
    <row r="7154" spans="24:26" x14ac:dyDescent="0.25">
      <c r="X7154" s="426"/>
      <c r="Y7154" s="426"/>
      <c r="Z7154" s="427"/>
    </row>
    <row r="7155" spans="24:26" x14ac:dyDescent="0.25">
      <c r="X7155" s="426"/>
      <c r="Y7155" s="426"/>
      <c r="Z7155" s="427"/>
    </row>
    <row r="7156" spans="24:26" x14ac:dyDescent="0.25">
      <c r="X7156" s="426"/>
      <c r="Y7156" s="426"/>
      <c r="Z7156" s="427"/>
    </row>
    <row r="7157" spans="24:26" x14ac:dyDescent="0.25">
      <c r="X7157" s="426"/>
      <c r="Y7157" s="426"/>
      <c r="Z7157" s="427"/>
    </row>
    <row r="7158" spans="24:26" x14ac:dyDescent="0.25">
      <c r="X7158" s="426"/>
      <c r="Y7158" s="426"/>
      <c r="Z7158" s="427"/>
    </row>
    <row r="7159" spans="24:26" x14ac:dyDescent="0.25">
      <c r="X7159" s="426"/>
      <c r="Y7159" s="426"/>
      <c r="Z7159" s="427"/>
    </row>
    <row r="7160" spans="24:26" x14ac:dyDescent="0.25">
      <c r="X7160" s="426"/>
      <c r="Y7160" s="426"/>
      <c r="Z7160" s="427"/>
    </row>
    <row r="7161" spans="24:26" x14ac:dyDescent="0.25">
      <c r="X7161" s="426"/>
      <c r="Y7161" s="426"/>
      <c r="Z7161" s="427"/>
    </row>
    <row r="7162" spans="24:26" x14ac:dyDescent="0.25">
      <c r="X7162" s="426"/>
      <c r="Y7162" s="426"/>
      <c r="Z7162" s="427"/>
    </row>
    <row r="7163" spans="24:26" x14ac:dyDescent="0.25">
      <c r="X7163" s="426"/>
      <c r="Y7163" s="426"/>
      <c r="Z7163" s="427"/>
    </row>
    <row r="7164" spans="24:26" x14ac:dyDescent="0.25">
      <c r="X7164" s="426"/>
      <c r="Y7164" s="426"/>
      <c r="Z7164" s="427"/>
    </row>
    <row r="7165" spans="24:26" x14ac:dyDescent="0.25">
      <c r="X7165" s="426"/>
      <c r="Y7165" s="426"/>
      <c r="Z7165" s="427"/>
    </row>
    <row r="7166" spans="24:26" x14ac:dyDescent="0.25">
      <c r="X7166" s="426"/>
      <c r="Y7166" s="426"/>
      <c r="Z7166" s="427"/>
    </row>
    <row r="7167" spans="24:26" x14ac:dyDescent="0.25">
      <c r="X7167" s="426"/>
      <c r="Y7167" s="426"/>
      <c r="Z7167" s="427"/>
    </row>
    <row r="7168" spans="24:26" x14ac:dyDescent="0.25">
      <c r="X7168" s="426"/>
      <c r="Y7168" s="426"/>
      <c r="Z7168" s="427"/>
    </row>
    <row r="7169" spans="24:26" x14ac:dyDescent="0.25">
      <c r="X7169" s="426"/>
      <c r="Y7169" s="426"/>
      <c r="Z7169" s="427"/>
    </row>
    <row r="7170" spans="24:26" x14ac:dyDescent="0.25">
      <c r="X7170" s="426"/>
      <c r="Y7170" s="426"/>
      <c r="Z7170" s="427"/>
    </row>
    <row r="7171" spans="24:26" x14ac:dyDescent="0.25">
      <c r="X7171" s="426"/>
      <c r="Y7171" s="426"/>
      <c r="Z7171" s="427"/>
    </row>
    <row r="7172" spans="24:26" x14ac:dyDescent="0.25">
      <c r="X7172" s="426"/>
      <c r="Y7172" s="426"/>
      <c r="Z7172" s="427"/>
    </row>
    <row r="7173" spans="24:26" x14ac:dyDescent="0.25">
      <c r="X7173" s="426"/>
      <c r="Y7173" s="426"/>
      <c r="Z7173" s="427"/>
    </row>
    <row r="7174" spans="24:26" x14ac:dyDescent="0.25">
      <c r="X7174" s="426"/>
      <c r="Y7174" s="426"/>
      <c r="Z7174" s="427"/>
    </row>
    <row r="7175" spans="24:26" x14ac:dyDescent="0.25">
      <c r="X7175" s="426"/>
      <c r="Y7175" s="426"/>
      <c r="Z7175" s="427"/>
    </row>
    <row r="7176" spans="24:26" x14ac:dyDescent="0.25">
      <c r="X7176" s="426"/>
      <c r="Y7176" s="426"/>
      <c r="Z7176" s="427"/>
    </row>
    <row r="7177" spans="24:26" x14ac:dyDescent="0.25">
      <c r="X7177" s="426"/>
      <c r="Y7177" s="426"/>
      <c r="Z7177" s="427"/>
    </row>
    <row r="7178" spans="24:26" x14ac:dyDescent="0.25">
      <c r="X7178" s="426"/>
      <c r="Y7178" s="426"/>
      <c r="Z7178" s="427"/>
    </row>
    <row r="7179" spans="24:26" x14ac:dyDescent="0.25">
      <c r="X7179" s="426"/>
      <c r="Y7179" s="426"/>
      <c r="Z7179" s="427"/>
    </row>
    <row r="7180" spans="24:26" x14ac:dyDescent="0.25">
      <c r="X7180" s="426"/>
      <c r="Y7180" s="426"/>
      <c r="Z7180" s="427"/>
    </row>
    <row r="7181" spans="24:26" x14ac:dyDescent="0.25">
      <c r="X7181" s="426"/>
      <c r="Y7181" s="426"/>
      <c r="Z7181" s="427"/>
    </row>
    <row r="7182" spans="24:26" x14ac:dyDescent="0.25">
      <c r="X7182" s="426"/>
      <c r="Y7182" s="426"/>
      <c r="Z7182" s="427"/>
    </row>
    <row r="7183" spans="24:26" x14ac:dyDescent="0.25">
      <c r="X7183" s="426"/>
      <c r="Y7183" s="426"/>
      <c r="Z7183" s="427"/>
    </row>
    <row r="7184" spans="24:26" x14ac:dyDescent="0.25">
      <c r="X7184" s="426"/>
      <c r="Y7184" s="426"/>
      <c r="Z7184" s="427"/>
    </row>
    <row r="7185" spans="24:26" x14ac:dyDescent="0.25">
      <c r="X7185" s="426"/>
      <c r="Y7185" s="426"/>
      <c r="Z7185" s="427"/>
    </row>
    <row r="7186" spans="24:26" x14ac:dyDescent="0.25">
      <c r="X7186" s="426"/>
      <c r="Y7186" s="426"/>
      <c r="Z7186" s="427"/>
    </row>
    <row r="7187" spans="24:26" x14ac:dyDescent="0.25">
      <c r="X7187" s="426"/>
      <c r="Y7187" s="426"/>
      <c r="Z7187" s="427"/>
    </row>
    <row r="7188" spans="24:26" x14ac:dyDescent="0.25">
      <c r="X7188" s="426"/>
      <c r="Y7188" s="426"/>
      <c r="Z7188" s="427"/>
    </row>
    <row r="7189" spans="24:26" x14ac:dyDescent="0.25">
      <c r="X7189" s="426"/>
      <c r="Y7189" s="426"/>
      <c r="Z7189" s="427"/>
    </row>
    <row r="7190" spans="24:26" x14ac:dyDescent="0.25">
      <c r="X7190" s="426"/>
      <c r="Y7190" s="426"/>
      <c r="Z7190" s="427"/>
    </row>
    <row r="7191" spans="24:26" x14ac:dyDescent="0.25">
      <c r="X7191" s="426"/>
      <c r="Y7191" s="426"/>
      <c r="Z7191" s="427"/>
    </row>
    <row r="7192" spans="24:26" x14ac:dyDescent="0.25">
      <c r="X7192" s="426"/>
      <c r="Y7192" s="426"/>
      <c r="Z7192" s="427"/>
    </row>
    <row r="7193" spans="24:26" x14ac:dyDescent="0.25">
      <c r="X7193" s="426"/>
      <c r="Y7193" s="426"/>
      <c r="Z7193" s="427"/>
    </row>
    <row r="7194" spans="24:26" x14ac:dyDescent="0.25">
      <c r="X7194" s="426"/>
      <c r="Y7194" s="426"/>
      <c r="Z7194" s="427"/>
    </row>
    <row r="7195" spans="24:26" x14ac:dyDescent="0.25">
      <c r="X7195" s="426"/>
      <c r="Y7195" s="426"/>
      <c r="Z7195" s="427"/>
    </row>
    <row r="7196" spans="24:26" x14ac:dyDescent="0.25">
      <c r="X7196" s="426"/>
      <c r="Y7196" s="426"/>
      <c r="Z7196" s="427"/>
    </row>
    <row r="7197" spans="24:26" x14ac:dyDescent="0.25">
      <c r="X7197" s="426"/>
      <c r="Y7197" s="426"/>
      <c r="Z7197" s="427"/>
    </row>
    <row r="7198" spans="24:26" x14ac:dyDescent="0.25">
      <c r="X7198" s="426"/>
      <c r="Y7198" s="426"/>
      <c r="Z7198" s="427"/>
    </row>
    <row r="7199" spans="24:26" x14ac:dyDescent="0.25">
      <c r="X7199" s="426"/>
      <c r="Y7199" s="426"/>
      <c r="Z7199" s="427"/>
    </row>
    <row r="7200" spans="24:26" x14ac:dyDescent="0.25">
      <c r="X7200" s="426"/>
      <c r="Y7200" s="426"/>
      <c r="Z7200" s="427"/>
    </row>
    <row r="7201" spans="24:26" x14ac:dyDescent="0.25">
      <c r="X7201" s="426"/>
      <c r="Y7201" s="426"/>
      <c r="Z7201" s="427"/>
    </row>
    <row r="7202" spans="24:26" x14ac:dyDescent="0.25">
      <c r="X7202" s="426"/>
      <c r="Y7202" s="426"/>
      <c r="Z7202" s="427"/>
    </row>
    <row r="7203" spans="24:26" x14ac:dyDescent="0.25">
      <c r="X7203" s="426"/>
      <c r="Y7203" s="426"/>
      <c r="Z7203" s="427"/>
    </row>
    <row r="7204" spans="24:26" x14ac:dyDescent="0.25">
      <c r="X7204" s="426"/>
      <c r="Y7204" s="426"/>
      <c r="Z7204" s="427"/>
    </row>
    <row r="7205" spans="24:26" x14ac:dyDescent="0.25">
      <c r="X7205" s="426"/>
      <c r="Y7205" s="426"/>
      <c r="Z7205" s="427"/>
    </row>
    <row r="7206" spans="24:26" x14ac:dyDescent="0.25">
      <c r="X7206" s="426"/>
      <c r="Y7206" s="426"/>
      <c r="Z7206" s="427"/>
    </row>
    <row r="7207" spans="24:26" x14ac:dyDescent="0.25">
      <c r="X7207" s="426"/>
      <c r="Y7207" s="426"/>
      <c r="Z7207" s="427"/>
    </row>
    <row r="7208" spans="24:26" x14ac:dyDescent="0.25">
      <c r="X7208" s="426"/>
      <c r="Y7208" s="426"/>
      <c r="Z7208" s="427"/>
    </row>
    <row r="7209" spans="24:26" x14ac:dyDescent="0.25">
      <c r="X7209" s="426"/>
      <c r="Y7209" s="426"/>
      <c r="Z7209" s="427"/>
    </row>
    <row r="7210" spans="24:26" x14ac:dyDescent="0.25">
      <c r="X7210" s="426"/>
      <c r="Y7210" s="426"/>
      <c r="Z7210" s="427"/>
    </row>
    <row r="7211" spans="24:26" x14ac:dyDescent="0.25">
      <c r="X7211" s="426"/>
      <c r="Y7211" s="426"/>
      <c r="Z7211" s="427"/>
    </row>
    <row r="7212" spans="24:26" x14ac:dyDescent="0.25">
      <c r="X7212" s="426"/>
      <c r="Y7212" s="426"/>
      <c r="Z7212" s="427"/>
    </row>
    <row r="7213" spans="24:26" x14ac:dyDescent="0.25">
      <c r="X7213" s="426"/>
      <c r="Y7213" s="426"/>
      <c r="Z7213" s="427"/>
    </row>
    <row r="7214" spans="24:26" x14ac:dyDescent="0.25">
      <c r="X7214" s="426"/>
      <c r="Y7214" s="426"/>
      <c r="Z7214" s="427"/>
    </row>
    <row r="7215" spans="24:26" x14ac:dyDescent="0.25">
      <c r="X7215" s="426"/>
      <c r="Y7215" s="426"/>
      <c r="Z7215" s="427"/>
    </row>
    <row r="7216" spans="24:26" x14ac:dyDescent="0.25">
      <c r="X7216" s="426"/>
      <c r="Y7216" s="426"/>
      <c r="Z7216" s="427"/>
    </row>
    <row r="7217" spans="24:26" x14ac:dyDescent="0.25">
      <c r="X7217" s="426"/>
      <c r="Y7217" s="426"/>
      <c r="Z7217" s="427"/>
    </row>
    <row r="7218" spans="24:26" x14ac:dyDescent="0.25">
      <c r="X7218" s="426"/>
      <c r="Y7218" s="426"/>
      <c r="Z7218" s="427"/>
    </row>
    <row r="7219" spans="24:26" x14ac:dyDescent="0.25">
      <c r="X7219" s="426"/>
      <c r="Y7219" s="426"/>
      <c r="Z7219" s="427"/>
    </row>
    <row r="7220" spans="24:26" x14ac:dyDescent="0.25">
      <c r="X7220" s="426"/>
      <c r="Y7220" s="426"/>
      <c r="Z7220" s="427"/>
    </row>
    <row r="7221" spans="24:26" x14ac:dyDescent="0.25">
      <c r="X7221" s="426"/>
      <c r="Y7221" s="426"/>
      <c r="Z7221" s="427"/>
    </row>
    <row r="7222" spans="24:26" x14ac:dyDescent="0.25">
      <c r="X7222" s="426"/>
      <c r="Y7222" s="426"/>
      <c r="Z7222" s="427"/>
    </row>
    <row r="7223" spans="24:26" x14ac:dyDescent="0.25">
      <c r="X7223" s="426"/>
      <c r="Y7223" s="426"/>
      <c r="Z7223" s="427"/>
    </row>
    <row r="7224" spans="24:26" x14ac:dyDescent="0.25">
      <c r="X7224" s="426"/>
      <c r="Y7224" s="426"/>
      <c r="Z7224" s="427"/>
    </row>
    <row r="7225" spans="24:26" x14ac:dyDescent="0.25">
      <c r="X7225" s="426"/>
      <c r="Y7225" s="426"/>
      <c r="Z7225" s="427"/>
    </row>
    <row r="7226" spans="24:26" x14ac:dyDescent="0.25">
      <c r="X7226" s="426"/>
      <c r="Y7226" s="426"/>
      <c r="Z7226" s="427"/>
    </row>
    <row r="7227" spans="24:26" x14ac:dyDescent="0.25">
      <c r="X7227" s="426"/>
      <c r="Y7227" s="426"/>
      <c r="Z7227" s="427"/>
    </row>
    <row r="7228" spans="24:26" x14ac:dyDescent="0.25">
      <c r="X7228" s="426"/>
      <c r="Y7228" s="426"/>
      <c r="Z7228" s="427"/>
    </row>
    <row r="7229" spans="24:26" x14ac:dyDescent="0.25">
      <c r="X7229" s="426"/>
      <c r="Y7229" s="426"/>
      <c r="Z7229" s="427"/>
    </row>
    <row r="7230" spans="24:26" x14ac:dyDescent="0.25">
      <c r="X7230" s="426"/>
      <c r="Y7230" s="426"/>
      <c r="Z7230" s="427"/>
    </row>
    <row r="7231" spans="24:26" x14ac:dyDescent="0.25">
      <c r="X7231" s="426"/>
      <c r="Y7231" s="426"/>
      <c r="Z7231" s="427"/>
    </row>
    <row r="7232" spans="24:26" x14ac:dyDescent="0.25">
      <c r="X7232" s="426"/>
      <c r="Y7232" s="426"/>
      <c r="Z7232" s="427"/>
    </row>
    <row r="7233" spans="24:26" x14ac:dyDescent="0.25">
      <c r="X7233" s="426"/>
      <c r="Y7233" s="426"/>
      <c r="Z7233" s="427"/>
    </row>
    <row r="7234" spans="24:26" x14ac:dyDescent="0.25">
      <c r="X7234" s="426"/>
      <c r="Y7234" s="426"/>
      <c r="Z7234" s="427"/>
    </row>
    <row r="7235" spans="24:26" x14ac:dyDescent="0.25">
      <c r="X7235" s="426"/>
      <c r="Y7235" s="426"/>
      <c r="Z7235" s="427"/>
    </row>
    <row r="7236" spans="24:26" x14ac:dyDescent="0.25">
      <c r="X7236" s="426"/>
      <c r="Y7236" s="426"/>
      <c r="Z7236" s="427"/>
    </row>
    <row r="7237" spans="24:26" x14ac:dyDescent="0.25">
      <c r="X7237" s="426"/>
      <c r="Y7237" s="426"/>
      <c r="Z7237" s="427"/>
    </row>
    <row r="7238" spans="24:26" x14ac:dyDescent="0.25">
      <c r="X7238" s="426"/>
      <c r="Y7238" s="426"/>
      <c r="Z7238" s="427"/>
    </row>
    <row r="7239" spans="24:26" x14ac:dyDescent="0.25">
      <c r="X7239" s="426"/>
      <c r="Y7239" s="426"/>
      <c r="Z7239" s="427"/>
    </row>
    <row r="7240" spans="24:26" x14ac:dyDescent="0.25">
      <c r="X7240" s="426"/>
      <c r="Y7240" s="426"/>
      <c r="Z7240" s="427"/>
    </row>
    <row r="7241" spans="24:26" x14ac:dyDescent="0.25">
      <c r="X7241" s="426"/>
      <c r="Y7241" s="426"/>
      <c r="Z7241" s="427"/>
    </row>
    <row r="7242" spans="24:26" x14ac:dyDescent="0.25">
      <c r="X7242" s="426"/>
      <c r="Y7242" s="426"/>
      <c r="Z7242" s="427"/>
    </row>
    <row r="7243" spans="24:26" x14ac:dyDescent="0.25">
      <c r="X7243" s="426"/>
      <c r="Y7243" s="426"/>
      <c r="Z7243" s="427"/>
    </row>
    <row r="7244" spans="24:26" x14ac:dyDescent="0.25">
      <c r="X7244" s="426"/>
      <c r="Y7244" s="426"/>
      <c r="Z7244" s="427"/>
    </row>
    <row r="7245" spans="24:26" x14ac:dyDescent="0.25">
      <c r="X7245" s="426"/>
      <c r="Y7245" s="426"/>
      <c r="Z7245" s="427"/>
    </row>
    <row r="7246" spans="24:26" x14ac:dyDescent="0.25">
      <c r="X7246" s="426"/>
      <c r="Y7246" s="426"/>
      <c r="Z7246" s="427"/>
    </row>
    <row r="7247" spans="24:26" x14ac:dyDescent="0.25">
      <c r="X7247" s="426"/>
      <c r="Y7247" s="426"/>
      <c r="Z7247" s="427"/>
    </row>
    <row r="7248" spans="24:26" x14ac:dyDescent="0.25">
      <c r="X7248" s="426"/>
      <c r="Y7248" s="426"/>
      <c r="Z7248" s="427"/>
    </row>
    <row r="7249" spans="24:26" x14ac:dyDescent="0.25">
      <c r="X7249" s="426"/>
      <c r="Y7249" s="426"/>
      <c r="Z7249" s="427"/>
    </row>
    <row r="7250" spans="24:26" x14ac:dyDescent="0.25">
      <c r="X7250" s="426"/>
      <c r="Y7250" s="426"/>
      <c r="Z7250" s="427"/>
    </row>
    <row r="7251" spans="24:26" x14ac:dyDescent="0.25">
      <c r="X7251" s="426"/>
      <c r="Y7251" s="426"/>
      <c r="Z7251" s="427"/>
    </row>
    <row r="7252" spans="24:26" x14ac:dyDescent="0.25">
      <c r="X7252" s="426"/>
      <c r="Y7252" s="426"/>
      <c r="Z7252" s="427"/>
    </row>
    <row r="7253" spans="24:26" x14ac:dyDescent="0.25">
      <c r="X7253" s="426"/>
      <c r="Y7253" s="426"/>
      <c r="Z7253" s="427"/>
    </row>
    <row r="7254" spans="24:26" x14ac:dyDescent="0.25">
      <c r="X7254" s="426"/>
      <c r="Y7254" s="426"/>
      <c r="Z7254" s="427"/>
    </row>
    <row r="7255" spans="24:26" x14ac:dyDescent="0.25">
      <c r="X7255" s="426"/>
      <c r="Y7255" s="426"/>
      <c r="Z7255" s="427"/>
    </row>
    <row r="7256" spans="24:26" x14ac:dyDescent="0.25">
      <c r="X7256" s="426"/>
      <c r="Y7256" s="426"/>
      <c r="Z7256" s="427"/>
    </row>
    <row r="7257" spans="24:26" x14ac:dyDescent="0.25">
      <c r="X7257" s="426"/>
      <c r="Y7257" s="426"/>
      <c r="Z7257" s="427"/>
    </row>
    <row r="7258" spans="24:26" x14ac:dyDescent="0.25">
      <c r="X7258" s="426"/>
      <c r="Y7258" s="426"/>
      <c r="Z7258" s="427"/>
    </row>
    <row r="7259" spans="24:26" x14ac:dyDescent="0.25">
      <c r="X7259" s="426"/>
      <c r="Y7259" s="426"/>
      <c r="Z7259" s="427"/>
    </row>
    <row r="7260" spans="24:26" x14ac:dyDescent="0.25">
      <c r="X7260" s="426"/>
      <c r="Y7260" s="426"/>
      <c r="Z7260" s="427"/>
    </row>
    <row r="7261" spans="24:26" x14ac:dyDescent="0.25">
      <c r="X7261" s="426"/>
      <c r="Y7261" s="426"/>
      <c r="Z7261" s="427"/>
    </row>
    <row r="7262" spans="24:26" x14ac:dyDescent="0.25">
      <c r="X7262" s="426"/>
      <c r="Y7262" s="426"/>
      <c r="Z7262" s="427"/>
    </row>
    <row r="7263" spans="24:26" x14ac:dyDescent="0.25">
      <c r="X7263" s="426"/>
      <c r="Y7263" s="426"/>
      <c r="Z7263" s="427"/>
    </row>
    <row r="7264" spans="24:26" x14ac:dyDescent="0.25">
      <c r="X7264" s="426"/>
      <c r="Y7264" s="426"/>
      <c r="Z7264" s="427"/>
    </row>
    <row r="7265" spans="24:26" x14ac:dyDescent="0.25">
      <c r="X7265" s="426"/>
      <c r="Y7265" s="426"/>
      <c r="Z7265" s="427"/>
    </row>
    <row r="7266" spans="24:26" x14ac:dyDescent="0.25">
      <c r="X7266" s="426"/>
      <c r="Y7266" s="426"/>
      <c r="Z7266" s="427"/>
    </row>
    <row r="7267" spans="24:26" x14ac:dyDescent="0.25">
      <c r="X7267" s="426"/>
      <c r="Y7267" s="426"/>
      <c r="Z7267" s="427"/>
    </row>
    <row r="7268" spans="24:26" x14ac:dyDescent="0.25">
      <c r="X7268" s="426"/>
      <c r="Y7268" s="426"/>
      <c r="Z7268" s="427"/>
    </row>
    <row r="7269" spans="24:26" x14ac:dyDescent="0.25">
      <c r="X7269" s="426"/>
      <c r="Y7269" s="426"/>
      <c r="Z7269" s="427"/>
    </row>
    <row r="7270" spans="24:26" x14ac:dyDescent="0.25">
      <c r="X7270" s="426"/>
      <c r="Y7270" s="426"/>
      <c r="Z7270" s="427"/>
    </row>
    <row r="7271" spans="24:26" x14ac:dyDescent="0.25">
      <c r="X7271" s="426"/>
      <c r="Y7271" s="426"/>
      <c r="Z7271" s="427"/>
    </row>
    <row r="7272" spans="24:26" x14ac:dyDescent="0.25">
      <c r="X7272" s="426"/>
      <c r="Y7272" s="426"/>
      <c r="Z7272" s="427"/>
    </row>
    <row r="7273" spans="24:26" x14ac:dyDescent="0.25">
      <c r="X7273" s="426"/>
      <c r="Y7273" s="426"/>
      <c r="Z7273" s="427"/>
    </row>
    <row r="7274" spans="24:26" x14ac:dyDescent="0.25">
      <c r="X7274" s="426"/>
      <c r="Y7274" s="426"/>
      <c r="Z7274" s="427"/>
    </row>
    <row r="7275" spans="24:26" x14ac:dyDescent="0.25">
      <c r="X7275" s="426"/>
      <c r="Y7275" s="426"/>
      <c r="Z7275" s="427"/>
    </row>
    <row r="7276" spans="24:26" x14ac:dyDescent="0.25">
      <c r="X7276" s="426"/>
      <c r="Y7276" s="426"/>
      <c r="Z7276" s="427"/>
    </row>
    <row r="7277" spans="24:26" x14ac:dyDescent="0.25">
      <c r="X7277" s="426"/>
      <c r="Y7277" s="426"/>
      <c r="Z7277" s="427"/>
    </row>
    <row r="7278" spans="24:26" x14ac:dyDescent="0.25">
      <c r="X7278" s="426"/>
      <c r="Y7278" s="426"/>
      <c r="Z7278" s="427"/>
    </row>
    <row r="7279" spans="24:26" x14ac:dyDescent="0.25">
      <c r="X7279" s="426"/>
      <c r="Y7279" s="426"/>
      <c r="Z7279" s="427"/>
    </row>
    <row r="7280" spans="24:26" x14ac:dyDescent="0.25">
      <c r="X7280" s="426"/>
      <c r="Y7280" s="426"/>
      <c r="Z7280" s="427"/>
    </row>
    <row r="7281" spans="24:26" x14ac:dyDescent="0.25">
      <c r="X7281" s="426"/>
      <c r="Y7281" s="426"/>
      <c r="Z7281" s="427"/>
    </row>
    <row r="7282" spans="24:26" x14ac:dyDescent="0.25">
      <c r="X7282" s="426"/>
      <c r="Y7282" s="426"/>
      <c r="Z7282" s="427"/>
    </row>
    <row r="7283" spans="24:26" x14ac:dyDescent="0.25">
      <c r="X7283" s="426"/>
      <c r="Y7283" s="426"/>
      <c r="Z7283" s="427"/>
    </row>
    <row r="7284" spans="24:26" x14ac:dyDescent="0.25">
      <c r="X7284" s="426"/>
      <c r="Y7284" s="426"/>
      <c r="Z7284" s="427"/>
    </row>
    <row r="7285" spans="24:26" x14ac:dyDescent="0.25">
      <c r="X7285" s="426"/>
      <c r="Y7285" s="426"/>
      <c r="Z7285" s="427"/>
    </row>
    <row r="7286" spans="24:26" x14ac:dyDescent="0.25">
      <c r="X7286" s="426"/>
      <c r="Y7286" s="426"/>
      <c r="Z7286" s="427"/>
    </row>
    <row r="7287" spans="24:26" x14ac:dyDescent="0.25">
      <c r="X7287" s="426"/>
      <c r="Y7287" s="426"/>
      <c r="Z7287" s="427"/>
    </row>
    <row r="7288" spans="24:26" x14ac:dyDescent="0.25">
      <c r="X7288" s="426"/>
      <c r="Y7288" s="426"/>
      <c r="Z7288" s="427"/>
    </row>
    <row r="7289" spans="24:26" x14ac:dyDescent="0.25">
      <c r="X7289" s="426"/>
      <c r="Y7289" s="426"/>
      <c r="Z7289" s="427"/>
    </row>
    <row r="7290" spans="24:26" x14ac:dyDescent="0.25">
      <c r="X7290" s="426"/>
      <c r="Y7290" s="426"/>
      <c r="Z7290" s="427"/>
    </row>
    <row r="7291" spans="24:26" x14ac:dyDescent="0.25">
      <c r="X7291" s="426"/>
      <c r="Y7291" s="426"/>
      <c r="Z7291" s="427"/>
    </row>
    <row r="7292" spans="24:26" x14ac:dyDescent="0.25">
      <c r="X7292" s="426"/>
      <c r="Y7292" s="426"/>
      <c r="Z7292" s="427"/>
    </row>
    <row r="7293" spans="24:26" x14ac:dyDescent="0.25">
      <c r="X7293" s="426"/>
      <c r="Y7293" s="426"/>
      <c r="Z7293" s="427"/>
    </row>
    <row r="7294" spans="24:26" x14ac:dyDescent="0.25">
      <c r="X7294" s="426"/>
      <c r="Y7294" s="426"/>
      <c r="Z7294" s="427"/>
    </row>
    <row r="7295" spans="24:26" x14ac:dyDescent="0.25">
      <c r="X7295" s="426"/>
      <c r="Y7295" s="426"/>
      <c r="Z7295" s="427"/>
    </row>
    <row r="7296" spans="24:26" x14ac:dyDescent="0.25">
      <c r="X7296" s="426"/>
      <c r="Y7296" s="426"/>
      <c r="Z7296" s="427"/>
    </row>
    <row r="7297" spans="24:26" x14ac:dyDescent="0.25">
      <c r="X7297" s="426"/>
      <c r="Y7297" s="426"/>
      <c r="Z7297" s="427"/>
    </row>
    <row r="7298" spans="24:26" x14ac:dyDescent="0.25">
      <c r="X7298" s="426"/>
      <c r="Y7298" s="426"/>
      <c r="Z7298" s="427"/>
    </row>
    <row r="7299" spans="24:26" x14ac:dyDescent="0.25">
      <c r="X7299" s="426"/>
      <c r="Y7299" s="426"/>
      <c r="Z7299" s="427"/>
    </row>
    <row r="7300" spans="24:26" x14ac:dyDescent="0.25">
      <c r="X7300" s="426"/>
      <c r="Y7300" s="426"/>
      <c r="Z7300" s="427"/>
    </row>
    <row r="7301" spans="24:26" x14ac:dyDescent="0.25">
      <c r="X7301" s="426"/>
      <c r="Y7301" s="426"/>
      <c r="Z7301" s="427"/>
    </row>
    <row r="7302" spans="24:26" x14ac:dyDescent="0.25">
      <c r="X7302" s="426"/>
      <c r="Y7302" s="426"/>
      <c r="Z7302" s="427"/>
    </row>
    <row r="7303" spans="24:26" x14ac:dyDescent="0.25">
      <c r="X7303" s="426"/>
      <c r="Y7303" s="426"/>
      <c r="Z7303" s="427"/>
    </row>
    <row r="7304" spans="24:26" x14ac:dyDescent="0.25">
      <c r="X7304" s="426"/>
      <c r="Y7304" s="426"/>
      <c r="Z7304" s="427"/>
    </row>
    <row r="7305" spans="24:26" x14ac:dyDescent="0.25">
      <c r="X7305" s="426"/>
      <c r="Y7305" s="426"/>
      <c r="Z7305" s="427"/>
    </row>
    <row r="7306" spans="24:26" x14ac:dyDescent="0.25">
      <c r="X7306" s="426"/>
      <c r="Y7306" s="426"/>
      <c r="Z7306" s="427"/>
    </row>
    <row r="7307" spans="24:26" x14ac:dyDescent="0.25">
      <c r="X7307" s="426"/>
      <c r="Y7307" s="426"/>
      <c r="Z7307" s="427"/>
    </row>
    <row r="7308" spans="24:26" x14ac:dyDescent="0.25">
      <c r="X7308" s="426"/>
      <c r="Y7308" s="426"/>
      <c r="Z7308" s="427"/>
    </row>
    <row r="7309" spans="24:26" x14ac:dyDescent="0.25">
      <c r="X7309" s="426"/>
      <c r="Y7309" s="426"/>
      <c r="Z7309" s="427"/>
    </row>
    <row r="7310" spans="24:26" x14ac:dyDescent="0.25">
      <c r="X7310" s="426"/>
      <c r="Y7310" s="426"/>
      <c r="Z7310" s="427"/>
    </row>
    <row r="7311" spans="24:26" x14ac:dyDescent="0.25">
      <c r="X7311" s="426"/>
      <c r="Y7311" s="426"/>
      <c r="Z7311" s="427"/>
    </row>
    <row r="7312" spans="24:26" x14ac:dyDescent="0.25">
      <c r="X7312" s="426"/>
      <c r="Y7312" s="426"/>
      <c r="Z7312" s="427"/>
    </row>
    <row r="7313" spans="24:26" x14ac:dyDescent="0.25">
      <c r="X7313" s="426"/>
      <c r="Y7313" s="426"/>
      <c r="Z7313" s="427"/>
    </row>
    <row r="7314" spans="24:26" x14ac:dyDescent="0.25">
      <c r="X7314" s="426"/>
      <c r="Y7314" s="426"/>
      <c r="Z7314" s="427"/>
    </row>
    <row r="7315" spans="24:26" x14ac:dyDescent="0.25">
      <c r="X7315" s="426"/>
      <c r="Y7315" s="426"/>
      <c r="Z7315" s="427"/>
    </row>
    <row r="7316" spans="24:26" x14ac:dyDescent="0.25">
      <c r="X7316" s="426"/>
      <c r="Y7316" s="426"/>
      <c r="Z7316" s="427"/>
    </row>
    <row r="7317" spans="24:26" x14ac:dyDescent="0.25">
      <c r="X7317" s="426"/>
      <c r="Y7317" s="426"/>
      <c r="Z7317" s="427"/>
    </row>
    <row r="7318" spans="24:26" x14ac:dyDescent="0.25">
      <c r="X7318" s="426"/>
      <c r="Y7318" s="426"/>
      <c r="Z7318" s="427"/>
    </row>
    <row r="7319" spans="24:26" x14ac:dyDescent="0.25">
      <c r="X7319" s="426"/>
      <c r="Y7319" s="426"/>
      <c r="Z7319" s="427"/>
    </row>
    <row r="7320" spans="24:26" x14ac:dyDescent="0.25">
      <c r="X7320" s="426"/>
      <c r="Y7320" s="426"/>
      <c r="Z7320" s="427"/>
    </row>
    <row r="7321" spans="24:26" x14ac:dyDescent="0.25">
      <c r="X7321" s="426"/>
      <c r="Y7321" s="426"/>
      <c r="Z7321" s="427"/>
    </row>
    <row r="7322" spans="24:26" x14ac:dyDescent="0.25">
      <c r="X7322" s="426"/>
      <c r="Y7322" s="426"/>
      <c r="Z7322" s="427"/>
    </row>
    <row r="7323" spans="24:26" x14ac:dyDescent="0.25">
      <c r="X7323" s="426"/>
      <c r="Y7323" s="426"/>
      <c r="Z7323" s="427"/>
    </row>
    <row r="7324" spans="24:26" x14ac:dyDescent="0.25">
      <c r="X7324" s="426"/>
      <c r="Y7324" s="426"/>
      <c r="Z7324" s="427"/>
    </row>
    <row r="7325" spans="24:26" x14ac:dyDescent="0.25">
      <c r="X7325" s="426"/>
      <c r="Y7325" s="426"/>
      <c r="Z7325" s="427"/>
    </row>
    <row r="7326" spans="24:26" x14ac:dyDescent="0.25">
      <c r="X7326" s="426"/>
      <c r="Y7326" s="426"/>
      <c r="Z7326" s="427"/>
    </row>
    <row r="7327" spans="24:26" x14ac:dyDescent="0.25">
      <c r="X7327" s="426"/>
      <c r="Y7327" s="426"/>
      <c r="Z7327" s="427"/>
    </row>
    <row r="7328" spans="24:26" x14ac:dyDescent="0.25">
      <c r="X7328" s="426"/>
      <c r="Y7328" s="426"/>
      <c r="Z7328" s="427"/>
    </row>
    <row r="7329" spans="24:26" x14ac:dyDescent="0.25">
      <c r="X7329" s="426"/>
      <c r="Y7329" s="426"/>
      <c r="Z7329" s="427"/>
    </row>
    <row r="7330" spans="24:26" x14ac:dyDescent="0.25">
      <c r="X7330" s="426"/>
      <c r="Y7330" s="426"/>
      <c r="Z7330" s="427"/>
    </row>
    <row r="7331" spans="24:26" x14ac:dyDescent="0.25">
      <c r="X7331" s="426"/>
      <c r="Y7331" s="426"/>
      <c r="Z7331" s="427"/>
    </row>
    <row r="7332" spans="24:26" x14ac:dyDescent="0.25">
      <c r="X7332" s="426"/>
      <c r="Y7332" s="426"/>
      <c r="Z7332" s="427"/>
    </row>
    <row r="7333" spans="24:26" x14ac:dyDescent="0.25">
      <c r="X7333" s="426"/>
      <c r="Y7333" s="426"/>
      <c r="Z7333" s="427"/>
    </row>
    <row r="7334" spans="24:26" x14ac:dyDescent="0.25">
      <c r="X7334" s="426"/>
      <c r="Y7334" s="426"/>
      <c r="Z7334" s="427"/>
    </row>
    <row r="7335" spans="24:26" x14ac:dyDescent="0.25">
      <c r="X7335" s="426"/>
      <c r="Y7335" s="426"/>
      <c r="Z7335" s="427"/>
    </row>
    <row r="7336" spans="24:26" x14ac:dyDescent="0.25">
      <c r="X7336" s="426"/>
      <c r="Y7336" s="426"/>
      <c r="Z7336" s="427"/>
    </row>
    <row r="7337" spans="24:26" x14ac:dyDescent="0.25">
      <c r="X7337" s="426"/>
      <c r="Y7337" s="426"/>
      <c r="Z7337" s="427"/>
    </row>
    <row r="7338" spans="24:26" x14ac:dyDescent="0.25">
      <c r="X7338" s="426"/>
      <c r="Y7338" s="426"/>
      <c r="Z7338" s="427"/>
    </row>
    <row r="7339" spans="24:26" x14ac:dyDescent="0.25">
      <c r="X7339" s="426"/>
      <c r="Y7339" s="426"/>
      <c r="Z7339" s="427"/>
    </row>
    <row r="7340" spans="24:26" x14ac:dyDescent="0.25">
      <c r="X7340" s="426"/>
      <c r="Y7340" s="426"/>
      <c r="Z7340" s="427"/>
    </row>
    <row r="7341" spans="24:26" x14ac:dyDescent="0.25">
      <c r="X7341" s="426"/>
      <c r="Y7341" s="426"/>
      <c r="Z7341" s="427"/>
    </row>
    <row r="7342" spans="24:26" x14ac:dyDescent="0.25">
      <c r="X7342" s="426"/>
      <c r="Y7342" s="426"/>
      <c r="Z7342" s="427"/>
    </row>
    <row r="7343" spans="24:26" x14ac:dyDescent="0.25">
      <c r="X7343" s="426"/>
      <c r="Y7343" s="426"/>
      <c r="Z7343" s="427"/>
    </row>
    <row r="7344" spans="24:26" x14ac:dyDescent="0.25">
      <c r="X7344" s="426"/>
      <c r="Y7344" s="426"/>
      <c r="Z7344" s="427"/>
    </row>
    <row r="7345" spans="24:26" x14ac:dyDescent="0.25">
      <c r="X7345" s="426"/>
      <c r="Y7345" s="426"/>
      <c r="Z7345" s="427"/>
    </row>
    <row r="7346" spans="24:26" x14ac:dyDescent="0.25">
      <c r="X7346" s="426"/>
      <c r="Y7346" s="426"/>
      <c r="Z7346" s="427"/>
    </row>
    <row r="7347" spans="24:26" x14ac:dyDescent="0.25">
      <c r="X7347" s="426"/>
      <c r="Y7347" s="426"/>
      <c r="Z7347" s="427"/>
    </row>
    <row r="7348" spans="24:26" x14ac:dyDescent="0.25">
      <c r="X7348" s="426"/>
      <c r="Y7348" s="426"/>
      <c r="Z7348" s="427"/>
    </row>
    <row r="7349" spans="24:26" x14ac:dyDescent="0.25">
      <c r="X7349" s="426"/>
      <c r="Y7349" s="426"/>
      <c r="Z7349" s="427"/>
    </row>
    <row r="7350" spans="24:26" x14ac:dyDescent="0.25">
      <c r="X7350" s="426"/>
      <c r="Y7350" s="426"/>
      <c r="Z7350" s="427"/>
    </row>
    <row r="7351" spans="24:26" x14ac:dyDescent="0.25">
      <c r="X7351" s="426"/>
      <c r="Y7351" s="426"/>
      <c r="Z7351" s="427"/>
    </row>
    <row r="7352" spans="24:26" x14ac:dyDescent="0.25">
      <c r="X7352" s="426"/>
      <c r="Y7352" s="426"/>
      <c r="Z7352" s="427"/>
    </row>
    <row r="7353" spans="24:26" x14ac:dyDescent="0.25">
      <c r="X7353" s="426"/>
      <c r="Y7353" s="426"/>
      <c r="Z7353" s="427"/>
    </row>
    <row r="7354" spans="24:26" x14ac:dyDescent="0.25">
      <c r="X7354" s="426"/>
      <c r="Y7354" s="426"/>
      <c r="Z7354" s="427"/>
    </row>
    <row r="7355" spans="24:26" x14ac:dyDescent="0.25">
      <c r="X7355" s="426"/>
      <c r="Y7355" s="426"/>
      <c r="Z7355" s="427"/>
    </row>
    <row r="7356" spans="24:26" x14ac:dyDescent="0.25">
      <c r="X7356" s="426"/>
      <c r="Y7356" s="426"/>
      <c r="Z7356" s="427"/>
    </row>
    <row r="7357" spans="24:26" x14ac:dyDescent="0.25">
      <c r="X7357" s="426"/>
      <c r="Y7357" s="426"/>
      <c r="Z7357" s="427"/>
    </row>
    <row r="7358" spans="24:26" x14ac:dyDescent="0.25">
      <c r="X7358" s="426"/>
      <c r="Y7358" s="426"/>
      <c r="Z7358" s="427"/>
    </row>
    <row r="7359" spans="24:26" x14ac:dyDescent="0.25">
      <c r="X7359" s="426"/>
      <c r="Y7359" s="426"/>
      <c r="Z7359" s="427"/>
    </row>
    <row r="7360" spans="24:26" x14ac:dyDescent="0.25">
      <c r="X7360" s="426"/>
      <c r="Y7360" s="426"/>
      <c r="Z7360" s="427"/>
    </row>
    <row r="7361" spans="24:26" x14ac:dyDescent="0.25">
      <c r="X7361" s="426"/>
      <c r="Y7361" s="426"/>
      <c r="Z7361" s="427"/>
    </row>
    <row r="7362" spans="24:26" x14ac:dyDescent="0.25">
      <c r="X7362" s="426"/>
      <c r="Y7362" s="426"/>
      <c r="Z7362" s="427"/>
    </row>
    <row r="7363" spans="24:26" x14ac:dyDescent="0.25">
      <c r="X7363" s="426"/>
      <c r="Y7363" s="426"/>
      <c r="Z7363" s="427"/>
    </row>
    <row r="7364" spans="24:26" x14ac:dyDescent="0.25">
      <c r="X7364" s="426"/>
      <c r="Y7364" s="426"/>
      <c r="Z7364" s="427"/>
    </row>
    <row r="7365" spans="24:26" x14ac:dyDescent="0.25">
      <c r="X7365" s="426"/>
      <c r="Y7365" s="426"/>
      <c r="Z7365" s="427"/>
    </row>
    <row r="7366" spans="24:26" x14ac:dyDescent="0.25">
      <c r="X7366" s="426"/>
      <c r="Y7366" s="426"/>
      <c r="Z7366" s="427"/>
    </row>
    <row r="7367" spans="24:26" x14ac:dyDescent="0.25">
      <c r="X7367" s="426"/>
      <c r="Y7367" s="426"/>
      <c r="Z7367" s="427"/>
    </row>
    <row r="7368" spans="24:26" x14ac:dyDescent="0.25">
      <c r="X7368" s="426"/>
      <c r="Y7368" s="426"/>
      <c r="Z7368" s="427"/>
    </row>
    <row r="7369" spans="24:26" x14ac:dyDescent="0.25">
      <c r="X7369" s="426"/>
      <c r="Y7369" s="426"/>
      <c r="Z7369" s="427"/>
    </row>
    <row r="7370" spans="24:26" x14ac:dyDescent="0.25">
      <c r="X7370" s="426"/>
      <c r="Y7370" s="426"/>
      <c r="Z7370" s="427"/>
    </row>
    <row r="7371" spans="24:26" x14ac:dyDescent="0.25">
      <c r="X7371" s="426"/>
      <c r="Y7371" s="426"/>
      <c r="Z7371" s="427"/>
    </row>
    <row r="7372" spans="24:26" x14ac:dyDescent="0.25">
      <c r="X7372" s="426"/>
      <c r="Y7372" s="426"/>
      <c r="Z7372" s="427"/>
    </row>
    <row r="7373" spans="24:26" x14ac:dyDescent="0.25">
      <c r="X7373" s="426"/>
      <c r="Y7373" s="426"/>
      <c r="Z7373" s="427"/>
    </row>
    <row r="7374" spans="24:26" x14ac:dyDescent="0.25">
      <c r="X7374" s="426"/>
      <c r="Y7374" s="426"/>
      <c r="Z7374" s="427"/>
    </row>
    <row r="7375" spans="24:26" x14ac:dyDescent="0.25">
      <c r="X7375" s="426"/>
      <c r="Y7375" s="426"/>
      <c r="Z7375" s="427"/>
    </row>
    <row r="7376" spans="24:26" x14ac:dyDescent="0.25">
      <c r="X7376" s="426"/>
      <c r="Y7376" s="426"/>
      <c r="Z7376" s="427"/>
    </row>
    <row r="7377" spans="24:26" x14ac:dyDescent="0.25">
      <c r="X7377" s="426"/>
      <c r="Y7377" s="426"/>
      <c r="Z7377" s="427"/>
    </row>
    <row r="7378" spans="24:26" x14ac:dyDescent="0.25">
      <c r="X7378" s="426"/>
      <c r="Y7378" s="426"/>
      <c r="Z7378" s="427"/>
    </row>
    <row r="7379" spans="24:26" x14ac:dyDescent="0.25">
      <c r="X7379" s="426"/>
      <c r="Y7379" s="426"/>
      <c r="Z7379" s="427"/>
    </row>
    <row r="7380" spans="24:26" x14ac:dyDescent="0.25">
      <c r="X7380" s="426"/>
      <c r="Y7380" s="426"/>
      <c r="Z7380" s="427"/>
    </row>
    <row r="7381" spans="24:26" x14ac:dyDescent="0.25">
      <c r="X7381" s="426"/>
      <c r="Y7381" s="426"/>
      <c r="Z7381" s="427"/>
    </row>
    <row r="7382" spans="24:26" x14ac:dyDescent="0.25">
      <c r="X7382" s="426"/>
      <c r="Y7382" s="426"/>
      <c r="Z7382" s="427"/>
    </row>
    <row r="7383" spans="24:26" x14ac:dyDescent="0.25">
      <c r="X7383" s="426"/>
      <c r="Y7383" s="426"/>
      <c r="Z7383" s="427"/>
    </row>
    <row r="7384" spans="24:26" x14ac:dyDescent="0.25">
      <c r="X7384" s="426"/>
      <c r="Y7384" s="426"/>
      <c r="Z7384" s="427"/>
    </row>
    <row r="7385" spans="24:26" x14ac:dyDescent="0.25">
      <c r="X7385" s="426"/>
      <c r="Y7385" s="426"/>
      <c r="Z7385" s="427"/>
    </row>
    <row r="7386" spans="24:26" x14ac:dyDescent="0.25">
      <c r="X7386" s="426"/>
      <c r="Y7386" s="426"/>
      <c r="Z7386" s="427"/>
    </row>
    <row r="7387" spans="24:26" x14ac:dyDescent="0.25">
      <c r="X7387" s="426"/>
      <c r="Y7387" s="426"/>
      <c r="Z7387" s="427"/>
    </row>
    <row r="7388" spans="24:26" x14ac:dyDescent="0.25">
      <c r="X7388" s="426"/>
      <c r="Y7388" s="426"/>
      <c r="Z7388" s="427"/>
    </row>
    <row r="7389" spans="24:26" x14ac:dyDescent="0.25">
      <c r="X7389" s="426"/>
      <c r="Y7389" s="426"/>
      <c r="Z7389" s="427"/>
    </row>
    <row r="7390" spans="24:26" x14ac:dyDescent="0.25">
      <c r="X7390" s="426"/>
      <c r="Y7390" s="426"/>
      <c r="Z7390" s="427"/>
    </row>
    <row r="7391" spans="24:26" x14ac:dyDescent="0.25">
      <c r="X7391" s="426"/>
      <c r="Y7391" s="426"/>
      <c r="Z7391" s="427"/>
    </row>
    <row r="7392" spans="24:26" x14ac:dyDescent="0.25">
      <c r="X7392" s="426"/>
      <c r="Y7392" s="426"/>
      <c r="Z7392" s="427"/>
    </row>
    <row r="7393" spans="24:26" x14ac:dyDescent="0.25">
      <c r="X7393" s="426"/>
      <c r="Y7393" s="426"/>
      <c r="Z7393" s="427"/>
    </row>
    <row r="7394" spans="24:26" x14ac:dyDescent="0.25">
      <c r="X7394" s="426"/>
      <c r="Y7394" s="426"/>
      <c r="Z7394" s="427"/>
    </row>
    <row r="7395" spans="24:26" x14ac:dyDescent="0.25">
      <c r="X7395" s="426"/>
      <c r="Y7395" s="426"/>
      <c r="Z7395" s="427"/>
    </row>
    <row r="7396" spans="24:26" x14ac:dyDescent="0.25">
      <c r="X7396" s="426"/>
      <c r="Y7396" s="426"/>
      <c r="Z7396" s="427"/>
    </row>
    <row r="7397" spans="24:26" x14ac:dyDescent="0.25">
      <c r="X7397" s="426"/>
      <c r="Y7397" s="426"/>
      <c r="Z7397" s="427"/>
    </row>
    <row r="7398" spans="24:26" x14ac:dyDescent="0.25">
      <c r="X7398" s="426"/>
      <c r="Y7398" s="426"/>
      <c r="Z7398" s="427"/>
    </row>
    <row r="7399" spans="24:26" x14ac:dyDescent="0.25">
      <c r="X7399" s="426"/>
      <c r="Y7399" s="426"/>
      <c r="Z7399" s="427"/>
    </row>
    <row r="7400" spans="24:26" x14ac:dyDescent="0.25">
      <c r="X7400" s="426"/>
      <c r="Y7400" s="426"/>
      <c r="Z7400" s="427"/>
    </row>
    <row r="7401" spans="24:26" x14ac:dyDescent="0.25">
      <c r="X7401" s="426"/>
      <c r="Y7401" s="426"/>
      <c r="Z7401" s="427"/>
    </row>
    <row r="7402" spans="24:26" x14ac:dyDescent="0.25">
      <c r="X7402" s="426"/>
      <c r="Y7402" s="426"/>
      <c r="Z7402" s="427"/>
    </row>
    <row r="7403" spans="24:26" x14ac:dyDescent="0.25">
      <c r="X7403" s="426"/>
      <c r="Y7403" s="426"/>
      <c r="Z7403" s="427"/>
    </row>
    <row r="7404" spans="24:26" x14ac:dyDescent="0.25">
      <c r="X7404" s="426"/>
      <c r="Y7404" s="426"/>
      <c r="Z7404" s="427"/>
    </row>
    <row r="7405" spans="24:26" x14ac:dyDescent="0.25">
      <c r="X7405" s="426"/>
      <c r="Y7405" s="426"/>
      <c r="Z7405" s="427"/>
    </row>
    <row r="7406" spans="24:26" x14ac:dyDescent="0.25">
      <c r="X7406" s="426"/>
      <c r="Y7406" s="426"/>
      <c r="Z7406" s="427"/>
    </row>
    <row r="7407" spans="24:26" x14ac:dyDescent="0.25">
      <c r="X7407" s="426"/>
      <c r="Y7407" s="426"/>
      <c r="Z7407" s="427"/>
    </row>
    <row r="7408" spans="24:26" x14ac:dyDescent="0.25">
      <c r="X7408" s="426"/>
      <c r="Y7408" s="426"/>
      <c r="Z7408" s="427"/>
    </row>
    <row r="7409" spans="24:26" x14ac:dyDescent="0.25">
      <c r="X7409" s="426"/>
      <c r="Y7409" s="426"/>
      <c r="Z7409" s="427"/>
    </row>
    <row r="7410" spans="24:26" x14ac:dyDescent="0.25">
      <c r="X7410" s="426"/>
      <c r="Y7410" s="426"/>
      <c r="Z7410" s="427"/>
    </row>
    <row r="7411" spans="24:26" x14ac:dyDescent="0.25">
      <c r="X7411" s="426"/>
      <c r="Y7411" s="426"/>
      <c r="Z7411" s="427"/>
    </row>
    <row r="7412" spans="24:26" x14ac:dyDescent="0.25">
      <c r="X7412" s="426"/>
      <c r="Y7412" s="426"/>
      <c r="Z7412" s="427"/>
    </row>
    <row r="7413" spans="24:26" x14ac:dyDescent="0.25">
      <c r="X7413" s="426"/>
      <c r="Y7413" s="426"/>
      <c r="Z7413" s="427"/>
    </row>
    <row r="7414" spans="24:26" x14ac:dyDescent="0.25">
      <c r="X7414" s="426"/>
      <c r="Y7414" s="426"/>
      <c r="Z7414" s="427"/>
    </row>
    <row r="7415" spans="24:26" x14ac:dyDescent="0.25">
      <c r="X7415" s="426"/>
      <c r="Y7415" s="426"/>
      <c r="Z7415" s="427"/>
    </row>
    <row r="7416" spans="24:26" x14ac:dyDescent="0.25">
      <c r="X7416" s="426"/>
      <c r="Y7416" s="426"/>
      <c r="Z7416" s="427"/>
    </row>
    <row r="7417" spans="24:26" x14ac:dyDescent="0.25">
      <c r="X7417" s="426"/>
      <c r="Y7417" s="426"/>
      <c r="Z7417" s="427"/>
    </row>
    <row r="7418" spans="24:26" x14ac:dyDescent="0.25">
      <c r="X7418" s="426"/>
      <c r="Y7418" s="426"/>
      <c r="Z7418" s="427"/>
    </row>
    <row r="7419" spans="24:26" x14ac:dyDescent="0.25">
      <c r="X7419" s="426"/>
      <c r="Y7419" s="426"/>
      <c r="Z7419" s="427"/>
    </row>
    <row r="7420" spans="24:26" x14ac:dyDescent="0.25">
      <c r="X7420" s="426"/>
      <c r="Y7420" s="426"/>
      <c r="Z7420" s="427"/>
    </row>
    <row r="7421" spans="24:26" x14ac:dyDescent="0.25">
      <c r="X7421" s="426"/>
      <c r="Y7421" s="426"/>
      <c r="Z7421" s="427"/>
    </row>
    <row r="7422" spans="24:26" x14ac:dyDescent="0.25">
      <c r="X7422" s="426"/>
      <c r="Y7422" s="426"/>
      <c r="Z7422" s="427"/>
    </row>
    <row r="7423" spans="24:26" x14ac:dyDescent="0.25">
      <c r="X7423" s="426"/>
      <c r="Y7423" s="426"/>
      <c r="Z7423" s="427"/>
    </row>
    <row r="7424" spans="24:26" x14ac:dyDescent="0.25">
      <c r="X7424" s="426"/>
      <c r="Y7424" s="426"/>
      <c r="Z7424" s="427"/>
    </row>
    <row r="7425" spans="24:26" x14ac:dyDescent="0.25">
      <c r="X7425" s="426"/>
      <c r="Y7425" s="426"/>
      <c r="Z7425" s="427"/>
    </row>
    <row r="7426" spans="24:26" x14ac:dyDescent="0.25">
      <c r="X7426" s="426"/>
      <c r="Y7426" s="426"/>
      <c r="Z7426" s="427"/>
    </row>
    <row r="7427" spans="24:26" x14ac:dyDescent="0.25">
      <c r="X7427" s="426"/>
      <c r="Y7427" s="426"/>
      <c r="Z7427" s="427"/>
    </row>
    <row r="7428" spans="24:26" x14ac:dyDescent="0.25">
      <c r="X7428" s="426"/>
      <c r="Y7428" s="426"/>
      <c r="Z7428" s="427"/>
    </row>
    <row r="7429" spans="24:26" x14ac:dyDescent="0.25">
      <c r="X7429" s="426"/>
      <c r="Y7429" s="426"/>
      <c r="Z7429" s="427"/>
    </row>
    <row r="7430" spans="24:26" x14ac:dyDescent="0.25">
      <c r="X7430" s="426"/>
      <c r="Y7430" s="426"/>
      <c r="Z7430" s="427"/>
    </row>
    <row r="7431" spans="24:26" x14ac:dyDescent="0.25">
      <c r="X7431" s="426"/>
      <c r="Y7431" s="426"/>
      <c r="Z7431" s="427"/>
    </row>
    <row r="7432" spans="24:26" x14ac:dyDescent="0.25">
      <c r="X7432" s="426"/>
      <c r="Y7432" s="426"/>
      <c r="Z7432" s="427"/>
    </row>
    <row r="7433" spans="24:26" x14ac:dyDescent="0.25">
      <c r="X7433" s="426"/>
      <c r="Y7433" s="426"/>
      <c r="Z7433" s="427"/>
    </row>
    <row r="7434" spans="24:26" x14ac:dyDescent="0.25">
      <c r="X7434" s="426"/>
      <c r="Y7434" s="426"/>
      <c r="Z7434" s="427"/>
    </row>
    <row r="7435" spans="24:26" x14ac:dyDescent="0.25">
      <c r="X7435" s="426"/>
      <c r="Y7435" s="426"/>
      <c r="Z7435" s="427"/>
    </row>
    <row r="7436" spans="24:26" x14ac:dyDescent="0.25">
      <c r="X7436" s="426"/>
      <c r="Y7436" s="426"/>
      <c r="Z7436" s="427"/>
    </row>
    <row r="7437" spans="24:26" x14ac:dyDescent="0.25">
      <c r="X7437" s="426"/>
      <c r="Y7437" s="426"/>
      <c r="Z7437" s="427"/>
    </row>
    <row r="7438" spans="24:26" x14ac:dyDescent="0.25">
      <c r="X7438" s="426"/>
      <c r="Y7438" s="426"/>
      <c r="Z7438" s="427"/>
    </row>
    <row r="7439" spans="24:26" x14ac:dyDescent="0.25">
      <c r="X7439" s="426"/>
      <c r="Y7439" s="426"/>
      <c r="Z7439" s="427"/>
    </row>
    <row r="7440" spans="24:26" x14ac:dyDescent="0.25">
      <c r="X7440" s="426"/>
      <c r="Y7440" s="426"/>
      <c r="Z7440" s="427"/>
    </row>
    <row r="7441" spans="24:26" x14ac:dyDescent="0.25">
      <c r="X7441" s="426"/>
      <c r="Y7441" s="426"/>
      <c r="Z7441" s="427"/>
    </row>
    <row r="7442" spans="24:26" x14ac:dyDescent="0.25">
      <c r="X7442" s="426"/>
      <c r="Y7442" s="426"/>
      <c r="Z7442" s="427"/>
    </row>
    <row r="7443" spans="24:26" x14ac:dyDescent="0.25">
      <c r="X7443" s="426"/>
      <c r="Y7443" s="426"/>
      <c r="Z7443" s="427"/>
    </row>
    <row r="7444" spans="24:26" x14ac:dyDescent="0.25">
      <c r="X7444" s="426"/>
      <c r="Y7444" s="426"/>
      <c r="Z7444" s="427"/>
    </row>
    <row r="7445" spans="24:26" x14ac:dyDescent="0.25">
      <c r="X7445" s="426"/>
      <c r="Y7445" s="426"/>
      <c r="Z7445" s="427"/>
    </row>
    <row r="7446" spans="24:26" x14ac:dyDescent="0.25">
      <c r="X7446" s="426"/>
      <c r="Y7446" s="426"/>
      <c r="Z7446" s="427"/>
    </row>
    <row r="7447" spans="24:26" x14ac:dyDescent="0.25">
      <c r="X7447" s="426"/>
      <c r="Y7447" s="426"/>
      <c r="Z7447" s="427"/>
    </row>
    <row r="7448" spans="24:26" x14ac:dyDescent="0.25">
      <c r="X7448" s="426"/>
      <c r="Y7448" s="426"/>
      <c r="Z7448" s="427"/>
    </row>
    <row r="7449" spans="24:26" x14ac:dyDescent="0.25">
      <c r="X7449" s="426"/>
      <c r="Y7449" s="426"/>
      <c r="Z7449" s="427"/>
    </row>
    <row r="7450" spans="24:26" x14ac:dyDescent="0.25">
      <c r="X7450" s="426"/>
      <c r="Y7450" s="426"/>
      <c r="Z7450" s="427"/>
    </row>
    <row r="7451" spans="24:26" x14ac:dyDescent="0.25">
      <c r="X7451" s="426"/>
      <c r="Y7451" s="426"/>
      <c r="Z7451" s="427"/>
    </row>
    <row r="7452" spans="24:26" x14ac:dyDescent="0.25">
      <c r="X7452" s="426"/>
      <c r="Y7452" s="426"/>
      <c r="Z7452" s="427"/>
    </row>
    <row r="7453" spans="24:26" x14ac:dyDescent="0.25">
      <c r="X7453" s="426"/>
      <c r="Y7453" s="426"/>
      <c r="Z7453" s="427"/>
    </row>
    <row r="7454" spans="24:26" x14ac:dyDescent="0.25">
      <c r="X7454" s="426"/>
      <c r="Y7454" s="426"/>
      <c r="Z7454" s="427"/>
    </row>
    <row r="7455" spans="24:26" x14ac:dyDescent="0.25">
      <c r="X7455" s="426"/>
      <c r="Y7455" s="426"/>
      <c r="Z7455" s="427"/>
    </row>
    <row r="7456" spans="24:26" x14ac:dyDescent="0.25">
      <c r="X7456" s="426"/>
      <c r="Y7456" s="426"/>
      <c r="Z7456" s="427"/>
    </row>
    <row r="7457" spans="24:26" x14ac:dyDescent="0.25">
      <c r="X7457" s="426"/>
      <c r="Y7457" s="426"/>
      <c r="Z7457" s="427"/>
    </row>
    <row r="7458" spans="24:26" x14ac:dyDescent="0.25">
      <c r="X7458" s="426"/>
      <c r="Y7458" s="426"/>
      <c r="Z7458" s="427"/>
    </row>
    <row r="7459" spans="24:26" x14ac:dyDescent="0.25">
      <c r="X7459" s="426"/>
      <c r="Y7459" s="426"/>
      <c r="Z7459" s="427"/>
    </row>
    <row r="7460" spans="24:26" x14ac:dyDescent="0.25">
      <c r="X7460" s="426"/>
      <c r="Y7460" s="426"/>
      <c r="Z7460" s="427"/>
    </row>
    <row r="7461" spans="24:26" x14ac:dyDescent="0.25">
      <c r="X7461" s="426"/>
      <c r="Y7461" s="426"/>
      <c r="Z7461" s="427"/>
    </row>
    <row r="7462" spans="24:26" x14ac:dyDescent="0.25">
      <c r="X7462" s="426"/>
      <c r="Y7462" s="426"/>
      <c r="Z7462" s="427"/>
    </row>
    <row r="7463" spans="24:26" x14ac:dyDescent="0.25">
      <c r="X7463" s="426"/>
      <c r="Y7463" s="426"/>
      <c r="Z7463" s="427"/>
    </row>
    <row r="7464" spans="24:26" x14ac:dyDescent="0.25">
      <c r="X7464" s="426"/>
      <c r="Y7464" s="426"/>
      <c r="Z7464" s="427"/>
    </row>
    <row r="7465" spans="24:26" x14ac:dyDescent="0.25">
      <c r="X7465" s="426"/>
      <c r="Y7465" s="426"/>
      <c r="Z7465" s="427"/>
    </row>
    <row r="7466" spans="24:26" x14ac:dyDescent="0.25">
      <c r="X7466" s="426"/>
      <c r="Y7466" s="426"/>
      <c r="Z7466" s="427"/>
    </row>
    <row r="7467" spans="24:26" x14ac:dyDescent="0.25">
      <c r="X7467" s="426"/>
      <c r="Y7467" s="426"/>
      <c r="Z7467" s="427"/>
    </row>
    <row r="7468" spans="24:26" x14ac:dyDescent="0.25">
      <c r="X7468" s="426"/>
      <c r="Y7468" s="426"/>
      <c r="Z7468" s="427"/>
    </row>
    <row r="7469" spans="24:26" x14ac:dyDescent="0.25">
      <c r="X7469" s="426"/>
      <c r="Y7469" s="426"/>
      <c r="Z7469" s="427"/>
    </row>
    <row r="7470" spans="24:26" x14ac:dyDescent="0.25">
      <c r="X7470" s="426"/>
      <c r="Y7470" s="426"/>
      <c r="Z7470" s="427"/>
    </row>
    <row r="7471" spans="24:26" x14ac:dyDescent="0.25">
      <c r="X7471" s="426"/>
      <c r="Y7471" s="426"/>
      <c r="Z7471" s="427"/>
    </row>
    <row r="7472" spans="24:26" x14ac:dyDescent="0.25">
      <c r="X7472" s="426"/>
      <c r="Y7472" s="426"/>
      <c r="Z7472" s="427"/>
    </row>
    <row r="7473" spans="24:26" x14ac:dyDescent="0.25">
      <c r="X7473" s="426"/>
      <c r="Y7473" s="426"/>
      <c r="Z7473" s="427"/>
    </row>
    <row r="7474" spans="24:26" x14ac:dyDescent="0.25">
      <c r="X7474" s="426"/>
      <c r="Y7474" s="426"/>
      <c r="Z7474" s="427"/>
    </row>
    <row r="7475" spans="24:26" x14ac:dyDescent="0.25">
      <c r="X7475" s="426"/>
      <c r="Y7475" s="426"/>
      <c r="Z7475" s="427"/>
    </row>
    <row r="7476" spans="24:26" x14ac:dyDescent="0.25">
      <c r="X7476" s="426"/>
      <c r="Y7476" s="426"/>
      <c r="Z7476" s="427"/>
    </row>
    <row r="7477" spans="24:26" x14ac:dyDescent="0.25">
      <c r="X7477" s="426"/>
      <c r="Y7477" s="426"/>
      <c r="Z7477" s="427"/>
    </row>
    <row r="7478" spans="24:26" x14ac:dyDescent="0.25">
      <c r="X7478" s="426"/>
      <c r="Y7478" s="426"/>
      <c r="Z7478" s="427"/>
    </row>
    <row r="7479" spans="24:26" x14ac:dyDescent="0.25">
      <c r="X7479" s="426"/>
      <c r="Y7479" s="426"/>
      <c r="Z7479" s="427"/>
    </row>
    <row r="7480" spans="24:26" x14ac:dyDescent="0.25">
      <c r="X7480" s="426"/>
      <c r="Y7480" s="426"/>
      <c r="Z7480" s="427"/>
    </row>
    <row r="7481" spans="24:26" x14ac:dyDescent="0.25">
      <c r="X7481" s="426"/>
      <c r="Y7481" s="426"/>
      <c r="Z7481" s="427"/>
    </row>
    <row r="7482" spans="24:26" x14ac:dyDescent="0.25">
      <c r="X7482" s="426"/>
      <c r="Y7482" s="426"/>
      <c r="Z7482" s="427"/>
    </row>
    <row r="7483" spans="24:26" x14ac:dyDescent="0.25">
      <c r="X7483" s="426"/>
      <c r="Y7483" s="426"/>
      <c r="Z7483" s="427"/>
    </row>
    <row r="7484" spans="24:26" x14ac:dyDescent="0.25">
      <c r="X7484" s="426"/>
      <c r="Y7484" s="426"/>
      <c r="Z7484" s="427"/>
    </row>
    <row r="7485" spans="24:26" x14ac:dyDescent="0.25">
      <c r="X7485" s="426"/>
      <c r="Y7485" s="426"/>
      <c r="Z7485" s="427"/>
    </row>
    <row r="7486" spans="24:26" x14ac:dyDescent="0.25">
      <c r="X7486" s="426"/>
      <c r="Y7486" s="426"/>
      <c r="Z7486" s="427"/>
    </row>
    <row r="7487" spans="24:26" x14ac:dyDescent="0.25">
      <c r="X7487" s="426"/>
      <c r="Y7487" s="426"/>
      <c r="Z7487" s="427"/>
    </row>
    <row r="7488" spans="24:26" x14ac:dyDescent="0.25">
      <c r="X7488" s="426"/>
      <c r="Y7488" s="426"/>
      <c r="Z7488" s="427"/>
    </row>
    <row r="7489" spans="24:26" x14ac:dyDescent="0.25">
      <c r="X7489" s="426"/>
      <c r="Y7489" s="426"/>
      <c r="Z7489" s="427"/>
    </row>
    <row r="7490" spans="24:26" x14ac:dyDescent="0.25">
      <c r="X7490" s="426"/>
      <c r="Y7490" s="426"/>
      <c r="Z7490" s="427"/>
    </row>
    <row r="7491" spans="24:26" x14ac:dyDescent="0.25">
      <c r="X7491" s="426"/>
      <c r="Y7491" s="426"/>
      <c r="Z7491" s="427"/>
    </row>
    <row r="7492" spans="24:26" x14ac:dyDescent="0.25">
      <c r="X7492" s="426"/>
      <c r="Y7492" s="426"/>
      <c r="Z7492" s="427"/>
    </row>
    <row r="7493" spans="24:26" x14ac:dyDescent="0.25">
      <c r="X7493" s="426"/>
      <c r="Y7493" s="426"/>
      <c r="Z7493" s="427"/>
    </row>
    <row r="7494" spans="24:26" x14ac:dyDescent="0.25">
      <c r="X7494" s="426"/>
      <c r="Y7494" s="426"/>
      <c r="Z7494" s="427"/>
    </row>
    <row r="7495" spans="24:26" x14ac:dyDescent="0.25">
      <c r="X7495" s="426"/>
      <c r="Y7495" s="426"/>
      <c r="Z7495" s="427"/>
    </row>
    <row r="7496" spans="24:26" x14ac:dyDescent="0.25">
      <c r="X7496" s="426"/>
      <c r="Y7496" s="426"/>
      <c r="Z7496" s="427"/>
    </row>
    <row r="7497" spans="24:26" x14ac:dyDescent="0.25">
      <c r="X7497" s="426"/>
      <c r="Y7497" s="426"/>
      <c r="Z7497" s="427"/>
    </row>
    <row r="7498" spans="24:26" x14ac:dyDescent="0.25">
      <c r="X7498" s="426"/>
      <c r="Y7498" s="426"/>
      <c r="Z7498" s="427"/>
    </row>
    <row r="7499" spans="24:26" x14ac:dyDescent="0.25">
      <c r="X7499" s="426"/>
      <c r="Y7499" s="426"/>
      <c r="Z7499" s="427"/>
    </row>
    <row r="7500" spans="24:26" x14ac:dyDescent="0.25">
      <c r="X7500" s="426"/>
      <c r="Y7500" s="426"/>
      <c r="Z7500" s="427"/>
    </row>
    <row r="7501" spans="24:26" x14ac:dyDescent="0.25">
      <c r="X7501" s="426"/>
      <c r="Y7501" s="426"/>
      <c r="Z7501" s="427"/>
    </row>
    <row r="7502" spans="24:26" x14ac:dyDescent="0.25">
      <c r="X7502" s="426"/>
      <c r="Y7502" s="426"/>
      <c r="Z7502" s="427"/>
    </row>
    <row r="7503" spans="24:26" x14ac:dyDescent="0.25">
      <c r="X7503" s="426"/>
      <c r="Y7503" s="426"/>
      <c r="Z7503" s="427"/>
    </row>
    <row r="7504" spans="24:26" x14ac:dyDescent="0.25">
      <c r="X7504" s="426"/>
      <c r="Y7504" s="426"/>
      <c r="Z7504" s="427"/>
    </row>
    <row r="7505" spans="24:26" x14ac:dyDescent="0.25">
      <c r="X7505" s="426"/>
      <c r="Y7505" s="426"/>
      <c r="Z7505" s="427"/>
    </row>
    <row r="7506" spans="24:26" x14ac:dyDescent="0.25">
      <c r="X7506" s="426"/>
      <c r="Y7506" s="426"/>
      <c r="Z7506" s="427"/>
    </row>
    <row r="7507" spans="24:26" x14ac:dyDescent="0.25">
      <c r="X7507" s="426"/>
      <c r="Y7507" s="426"/>
      <c r="Z7507" s="427"/>
    </row>
    <row r="7508" spans="24:26" x14ac:dyDescent="0.25">
      <c r="X7508" s="426"/>
      <c r="Y7508" s="426"/>
      <c r="Z7508" s="427"/>
    </row>
    <row r="7509" spans="24:26" x14ac:dyDescent="0.25">
      <c r="X7509" s="426"/>
      <c r="Y7509" s="426"/>
      <c r="Z7509" s="427"/>
    </row>
    <row r="7510" spans="24:26" x14ac:dyDescent="0.25">
      <c r="X7510" s="426"/>
      <c r="Y7510" s="426"/>
      <c r="Z7510" s="427"/>
    </row>
    <row r="7511" spans="24:26" x14ac:dyDescent="0.25">
      <c r="X7511" s="426"/>
      <c r="Y7511" s="426"/>
      <c r="Z7511" s="427"/>
    </row>
    <row r="7512" spans="24:26" x14ac:dyDescent="0.25">
      <c r="X7512" s="426"/>
      <c r="Y7512" s="426"/>
      <c r="Z7512" s="427"/>
    </row>
    <row r="7513" spans="24:26" x14ac:dyDescent="0.25">
      <c r="X7513" s="426"/>
      <c r="Y7513" s="426"/>
      <c r="Z7513" s="427"/>
    </row>
    <row r="7514" spans="24:26" x14ac:dyDescent="0.25">
      <c r="X7514" s="426"/>
      <c r="Y7514" s="426"/>
      <c r="Z7514" s="427"/>
    </row>
    <row r="7515" spans="24:26" x14ac:dyDescent="0.25">
      <c r="X7515" s="426"/>
      <c r="Y7515" s="426"/>
      <c r="Z7515" s="427"/>
    </row>
    <row r="7516" spans="24:26" x14ac:dyDescent="0.25">
      <c r="X7516" s="426"/>
      <c r="Y7516" s="426"/>
      <c r="Z7516" s="427"/>
    </row>
    <row r="7517" spans="24:26" x14ac:dyDescent="0.25">
      <c r="X7517" s="426"/>
      <c r="Y7517" s="426"/>
      <c r="Z7517" s="427"/>
    </row>
    <row r="7518" spans="24:26" x14ac:dyDescent="0.25">
      <c r="X7518" s="426"/>
      <c r="Y7518" s="426"/>
      <c r="Z7518" s="427"/>
    </row>
    <row r="7519" spans="24:26" x14ac:dyDescent="0.25">
      <c r="X7519" s="426"/>
      <c r="Y7519" s="426"/>
      <c r="Z7519" s="427"/>
    </row>
    <row r="7520" spans="24:26" x14ac:dyDescent="0.25">
      <c r="X7520" s="426"/>
      <c r="Y7520" s="426"/>
      <c r="Z7520" s="427"/>
    </row>
    <row r="7521" spans="24:26" x14ac:dyDescent="0.25">
      <c r="X7521" s="426"/>
      <c r="Y7521" s="426"/>
      <c r="Z7521" s="427"/>
    </row>
    <row r="7522" spans="24:26" x14ac:dyDescent="0.25">
      <c r="X7522" s="426"/>
      <c r="Y7522" s="426"/>
      <c r="Z7522" s="427"/>
    </row>
    <row r="7523" spans="24:26" x14ac:dyDescent="0.25">
      <c r="X7523" s="426"/>
      <c r="Y7523" s="426"/>
      <c r="Z7523" s="427"/>
    </row>
    <row r="7524" spans="24:26" x14ac:dyDescent="0.25">
      <c r="X7524" s="426"/>
      <c r="Y7524" s="426"/>
      <c r="Z7524" s="427"/>
    </row>
    <row r="7525" spans="24:26" x14ac:dyDescent="0.25">
      <c r="X7525" s="426"/>
      <c r="Y7525" s="426"/>
      <c r="Z7525" s="427"/>
    </row>
    <row r="7526" spans="24:26" x14ac:dyDescent="0.25">
      <c r="X7526" s="426"/>
      <c r="Y7526" s="426"/>
      <c r="Z7526" s="427"/>
    </row>
    <row r="7527" spans="24:26" x14ac:dyDescent="0.25">
      <c r="X7527" s="426"/>
      <c r="Y7527" s="426"/>
      <c r="Z7527" s="427"/>
    </row>
    <row r="7528" spans="24:26" x14ac:dyDescent="0.25">
      <c r="X7528" s="426"/>
      <c r="Y7528" s="426"/>
      <c r="Z7528" s="427"/>
    </row>
    <row r="7529" spans="24:26" x14ac:dyDescent="0.25">
      <c r="X7529" s="426"/>
      <c r="Y7529" s="426"/>
      <c r="Z7529" s="427"/>
    </row>
    <row r="7530" spans="24:26" x14ac:dyDescent="0.25">
      <c r="X7530" s="426"/>
      <c r="Y7530" s="426"/>
      <c r="Z7530" s="427"/>
    </row>
    <row r="7531" spans="24:26" x14ac:dyDescent="0.25">
      <c r="X7531" s="426"/>
      <c r="Y7531" s="426"/>
      <c r="Z7531" s="427"/>
    </row>
    <row r="7532" spans="24:26" x14ac:dyDescent="0.25">
      <c r="X7532" s="426"/>
      <c r="Y7532" s="426"/>
      <c r="Z7532" s="427"/>
    </row>
    <row r="7533" spans="24:26" x14ac:dyDescent="0.25">
      <c r="X7533" s="426"/>
      <c r="Y7533" s="426"/>
      <c r="Z7533" s="427"/>
    </row>
    <row r="7534" spans="24:26" x14ac:dyDescent="0.25">
      <c r="X7534" s="426"/>
      <c r="Y7534" s="426"/>
      <c r="Z7534" s="427"/>
    </row>
    <row r="7535" spans="24:26" x14ac:dyDescent="0.25">
      <c r="X7535" s="426"/>
      <c r="Y7535" s="426"/>
      <c r="Z7535" s="427"/>
    </row>
    <row r="7536" spans="24:26" x14ac:dyDescent="0.25">
      <c r="X7536" s="426"/>
      <c r="Y7536" s="426"/>
      <c r="Z7536" s="427"/>
    </row>
    <row r="7537" spans="24:26" x14ac:dyDescent="0.25">
      <c r="X7537" s="426"/>
      <c r="Y7537" s="426"/>
      <c r="Z7537" s="427"/>
    </row>
    <row r="7538" spans="24:26" x14ac:dyDescent="0.25">
      <c r="X7538" s="426"/>
      <c r="Y7538" s="426"/>
      <c r="Z7538" s="427"/>
    </row>
    <row r="7539" spans="24:26" x14ac:dyDescent="0.25">
      <c r="X7539" s="426"/>
      <c r="Y7539" s="426"/>
      <c r="Z7539" s="427"/>
    </row>
    <row r="7540" spans="24:26" x14ac:dyDescent="0.25">
      <c r="X7540" s="426"/>
      <c r="Y7540" s="426"/>
      <c r="Z7540" s="427"/>
    </row>
    <row r="7541" spans="24:26" x14ac:dyDescent="0.25">
      <c r="X7541" s="426"/>
      <c r="Y7541" s="426"/>
      <c r="Z7541" s="427"/>
    </row>
    <row r="7542" spans="24:26" x14ac:dyDescent="0.25">
      <c r="X7542" s="426"/>
      <c r="Y7542" s="426"/>
      <c r="Z7542" s="427"/>
    </row>
    <row r="7543" spans="24:26" x14ac:dyDescent="0.25">
      <c r="X7543" s="426"/>
      <c r="Y7543" s="426"/>
      <c r="Z7543" s="427"/>
    </row>
    <row r="7544" spans="24:26" x14ac:dyDescent="0.25">
      <c r="X7544" s="426"/>
      <c r="Y7544" s="426"/>
      <c r="Z7544" s="427"/>
    </row>
    <row r="7545" spans="24:26" x14ac:dyDescent="0.25">
      <c r="X7545" s="426"/>
      <c r="Y7545" s="426"/>
      <c r="Z7545" s="427"/>
    </row>
    <row r="7546" spans="24:26" x14ac:dyDescent="0.25">
      <c r="X7546" s="426"/>
      <c r="Y7546" s="426"/>
      <c r="Z7546" s="427"/>
    </row>
    <row r="7547" spans="24:26" x14ac:dyDescent="0.25">
      <c r="X7547" s="426"/>
      <c r="Y7547" s="426"/>
      <c r="Z7547" s="427"/>
    </row>
    <row r="7548" spans="24:26" x14ac:dyDescent="0.25">
      <c r="X7548" s="426"/>
      <c r="Y7548" s="426"/>
      <c r="Z7548" s="427"/>
    </row>
    <row r="7549" spans="24:26" x14ac:dyDescent="0.25">
      <c r="X7549" s="426"/>
      <c r="Y7549" s="426"/>
      <c r="Z7549" s="427"/>
    </row>
    <row r="7550" spans="24:26" x14ac:dyDescent="0.25">
      <c r="X7550" s="426"/>
      <c r="Y7550" s="426"/>
      <c r="Z7550" s="427"/>
    </row>
    <row r="7551" spans="24:26" x14ac:dyDescent="0.25">
      <c r="X7551" s="426"/>
      <c r="Y7551" s="426"/>
      <c r="Z7551" s="427"/>
    </row>
    <row r="7552" spans="24:26" x14ac:dyDescent="0.25">
      <c r="X7552" s="426"/>
      <c r="Y7552" s="426"/>
      <c r="Z7552" s="427"/>
    </row>
    <row r="7553" spans="24:26" x14ac:dyDescent="0.25">
      <c r="X7553" s="426"/>
      <c r="Y7553" s="426"/>
      <c r="Z7553" s="427"/>
    </row>
    <row r="7554" spans="24:26" x14ac:dyDescent="0.25">
      <c r="X7554" s="426"/>
      <c r="Y7554" s="426"/>
      <c r="Z7554" s="427"/>
    </row>
    <row r="7555" spans="24:26" x14ac:dyDescent="0.25">
      <c r="X7555" s="426"/>
      <c r="Y7555" s="426"/>
      <c r="Z7555" s="427"/>
    </row>
    <row r="7556" spans="24:26" x14ac:dyDescent="0.25">
      <c r="X7556" s="426"/>
      <c r="Y7556" s="426"/>
      <c r="Z7556" s="427"/>
    </row>
    <row r="7557" spans="24:26" x14ac:dyDescent="0.25">
      <c r="X7557" s="426"/>
      <c r="Y7557" s="426"/>
      <c r="Z7557" s="427"/>
    </row>
    <row r="7558" spans="24:26" x14ac:dyDescent="0.25">
      <c r="X7558" s="426"/>
      <c r="Y7558" s="426"/>
      <c r="Z7558" s="427"/>
    </row>
    <row r="7559" spans="24:26" x14ac:dyDescent="0.25">
      <c r="X7559" s="426"/>
      <c r="Y7559" s="426"/>
      <c r="Z7559" s="427"/>
    </row>
    <row r="7560" spans="24:26" x14ac:dyDescent="0.25">
      <c r="X7560" s="426"/>
      <c r="Y7560" s="426"/>
      <c r="Z7560" s="427"/>
    </row>
    <row r="7561" spans="24:26" x14ac:dyDescent="0.25">
      <c r="X7561" s="426"/>
      <c r="Y7561" s="426"/>
      <c r="Z7561" s="427"/>
    </row>
    <row r="7562" spans="24:26" x14ac:dyDescent="0.25">
      <c r="X7562" s="426"/>
      <c r="Y7562" s="426"/>
      <c r="Z7562" s="427"/>
    </row>
    <row r="7563" spans="24:26" x14ac:dyDescent="0.25">
      <c r="X7563" s="426"/>
      <c r="Y7563" s="426"/>
      <c r="Z7563" s="427"/>
    </row>
    <row r="7564" spans="24:26" x14ac:dyDescent="0.25">
      <c r="X7564" s="426"/>
      <c r="Y7564" s="426"/>
      <c r="Z7564" s="427"/>
    </row>
    <row r="7565" spans="24:26" x14ac:dyDescent="0.25">
      <c r="X7565" s="426"/>
      <c r="Y7565" s="426"/>
      <c r="Z7565" s="427"/>
    </row>
    <row r="7566" spans="24:26" x14ac:dyDescent="0.25">
      <c r="X7566" s="426"/>
      <c r="Y7566" s="426"/>
      <c r="Z7566" s="427"/>
    </row>
    <row r="7567" spans="24:26" x14ac:dyDescent="0.25">
      <c r="X7567" s="426"/>
      <c r="Y7567" s="426"/>
      <c r="Z7567" s="427"/>
    </row>
    <row r="7568" spans="24:26" x14ac:dyDescent="0.25">
      <c r="X7568" s="426"/>
      <c r="Y7568" s="426"/>
      <c r="Z7568" s="427"/>
    </row>
    <row r="7569" spans="24:26" x14ac:dyDescent="0.25">
      <c r="X7569" s="426"/>
      <c r="Y7569" s="426"/>
      <c r="Z7569" s="427"/>
    </row>
    <row r="7570" spans="24:26" x14ac:dyDescent="0.25">
      <c r="X7570" s="426"/>
      <c r="Y7570" s="426"/>
      <c r="Z7570" s="427"/>
    </row>
    <row r="7571" spans="24:26" x14ac:dyDescent="0.25">
      <c r="X7571" s="426"/>
      <c r="Y7571" s="426"/>
      <c r="Z7571" s="427"/>
    </row>
    <row r="7572" spans="24:26" x14ac:dyDescent="0.25">
      <c r="X7572" s="426"/>
      <c r="Y7572" s="426"/>
      <c r="Z7572" s="427"/>
    </row>
    <row r="7573" spans="24:26" x14ac:dyDescent="0.25">
      <c r="X7573" s="426"/>
      <c r="Y7573" s="426"/>
      <c r="Z7573" s="427"/>
    </row>
    <row r="7574" spans="24:26" x14ac:dyDescent="0.25">
      <c r="X7574" s="426"/>
      <c r="Y7574" s="426"/>
      <c r="Z7574" s="427"/>
    </row>
    <row r="7575" spans="24:26" x14ac:dyDescent="0.25">
      <c r="X7575" s="426"/>
      <c r="Y7575" s="426"/>
      <c r="Z7575" s="427"/>
    </row>
    <row r="7576" spans="24:26" x14ac:dyDescent="0.25">
      <c r="X7576" s="426"/>
      <c r="Y7576" s="426"/>
      <c r="Z7576" s="427"/>
    </row>
    <row r="7577" spans="24:26" x14ac:dyDescent="0.25">
      <c r="X7577" s="426"/>
      <c r="Y7577" s="426"/>
      <c r="Z7577" s="427"/>
    </row>
    <row r="7578" spans="24:26" x14ac:dyDescent="0.25">
      <c r="X7578" s="426"/>
      <c r="Y7578" s="426"/>
      <c r="Z7578" s="427"/>
    </row>
    <row r="7579" spans="24:26" x14ac:dyDescent="0.25">
      <c r="X7579" s="426"/>
      <c r="Y7579" s="426"/>
      <c r="Z7579" s="427"/>
    </row>
    <row r="7580" spans="24:26" x14ac:dyDescent="0.25">
      <c r="X7580" s="426"/>
      <c r="Y7580" s="426"/>
      <c r="Z7580" s="427"/>
    </row>
    <row r="7581" spans="24:26" x14ac:dyDescent="0.25">
      <c r="X7581" s="426"/>
      <c r="Y7581" s="426"/>
      <c r="Z7581" s="427"/>
    </row>
    <row r="7582" spans="24:26" x14ac:dyDescent="0.25">
      <c r="X7582" s="426"/>
      <c r="Y7582" s="426"/>
      <c r="Z7582" s="427"/>
    </row>
    <row r="7583" spans="24:26" x14ac:dyDescent="0.25">
      <c r="X7583" s="426"/>
      <c r="Y7583" s="426"/>
      <c r="Z7583" s="427"/>
    </row>
    <row r="7584" spans="24:26" x14ac:dyDescent="0.25">
      <c r="X7584" s="426"/>
      <c r="Y7584" s="426"/>
      <c r="Z7584" s="427"/>
    </row>
    <row r="7585" spans="24:26" x14ac:dyDescent="0.25">
      <c r="X7585" s="426"/>
      <c r="Y7585" s="426"/>
      <c r="Z7585" s="427"/>
    </row>
    <row r="7586" spans="24:26" x14ac:dyDescent="0.25">
      <c r="X7586" s="426"/>
      <c r="Y7586" s="426"/>
      <c r="Z7586" s="427"/>
    </row>
    <row r="7587" spans="24:26" x14ac:dyDescent="0.25">
      <c r="X7587" s="426"/>
      <c r="Y7587" s="426"/>
      <c r="Z7587" s="427"/>
    </row>
    <row r="7588" spans="24:26" x14ac:dyDescent="0.25">
      <c r="X7588" s="426"/>
      <c r="Y7588" s="426"/>
      <c r="Z7588" s="427"/>
    </row>
    <row r="7589" spans="24:26" x14ac:dyDescent="0.25">
      <c r="X7589" s="426"/>
      <c r="Y7589" s="426"/>
      <c r="Z7589" s="427"/>
    </row>
    <row r="7590" spans="24:26" x14ac:dyDescent="0.25">
      <c r="X7590" s="426"/>
      <c r="Y7590" s="426"/>
      <c r="Z7590" s="427"/>
    </row>
    <row r="7591" spans="24:26" x14ac:dyDescent="0.25">
      <c r="X7591" s="426"/>
      <c r="Y7591" s="426"/>
      <c r="Z7591" s="427"/>
    </row>
    <row r="7592" spans="24:26" x14ac:dyDescent="0.25">
      <c r="X7592" s="426"/>
      <c r="Y7592" s="426"/>
      <c r="Z7592" s="427"/>
    </row>
    <row r="7593" spans="24:26" x14ac:dyDescent="0.25">
      <c r="X7593" s="426"/>
      <c r="Y7593" s="426"/>
      <c r="Z7593" s="427"/>
    </row>
    <row r="7594" spans="24:26" x14ac:dyDescent="0.25">
      <c r="X7594" s="426"/>
      <c r="Y7594" s="426"/>
      <c r="Z7594" s="427"/>
    </row>
    <row r="7595" spans="24:26" x14ac:dyDescent="0.25">
      <c r="X7595" s="426"/>
      <c r="Y7595" s="426"/>
      <c r="Z7595" s="427"/>
    </row>
    <row r="7596" spans="24:26" x14ac:dyDescent="0.25">
      <c r="X7596" s="426"/>
      <c r="Y7596" s="426"/>
      <c r="Z7596" s="427"/>
    </row>
    <row r="7597" spans="24:26" x14ac:dyDescent="0.25">
      <c r="X7597" s="426"/>
      <c r="Y7597" s="426"/>
      <c r="Z7597" s="427"/>
    </row>
    <row r="7598" spans="24:26" x14ac:dyDescent="0.25">
      <c r="X7598" s="426"/>
      <c r="Y7598" s="426"/>
      <c r="Z7598" s="427"/>
    </row>
    <row r="7599" spans="24:26" x14ac:dyDescent="0.25">
      <c r="X7599" s="426"/>
      <c r="Y7599" s="426"/>
      <c r="Z7599" s="427"/>
    </row>
    <row r="7600" spans="24:26" x14ac:dyDescent="0.25">
      <c r="X7600" s="426"/>
      <c r="Y7600" s="426"/>
      <c r="Z7600" s="427"/>
    </row>
    <row r="7601" spans="24:26" x14ac:dyDescent="0.25">
      <c r="X7601" s="426"/>
      <c r="Y7601" s="426"/>
      <c r="Z7601" s="427"/>
    </row>
    <row r="7602" spans="24:26" x14ac:dyDescent="0.25">
      <c r="X7602" s="426"/>
      <c r="Y7602" s="426"/>
      <c r="Z7602" s="427"/>
    </row>
    <row r="7603" spans="24:26" x14ac:dyDescent="0.25">
      <c r="X7603" s="426"/>
      <c r="Y7603" s="426"/>
      <c r="Z7603" s="427"/>
    </row>
    <row r="7604" spans="24:26" x14ac:dyDescent="0.25">
      <c r="X7604" s="426"/>
      <c r="Y7604" s="426"/>
      <c r="Z7604" s="427"/>
    </row>
    <row r="7605" spans="24:26" x14ac:dyDescent="0.25">
      <c r="X7605" s="426"/>
      <c r="Y7605" s="426"/>
      <c r="Z7605" s="427"/>
    </row>
    <row r="7606" spans="24:26" x14ac:dyDescent="0.25">
      <c r="X7606" s="426"/>
      <c r="Y7606" s="426"/>
      <c r="Z7606" s="427"/>
    </row>
    <row r="7607" spans="24:26" x14ac:dyDescent="0.25">
      <c r="X7607" s="426"/>
      <c r="Y7607" s="426"/>
      <c r="Z7607" s="427"/>
    </row>
    <row r="7608" spans="24:26" x14ac:dyDescent="0.25">
      <c r="X7608" s="426"/>
      <c r="Y7608" s="426"/>
      <c r="Z7608" s="427"/>
    </row>
    <row r="7609" spans="24:26" x14ac:dyDescent="0.25">
      <c r="X7609" s="426"/>
      <c r="Y7609" s="426"/>
      <c r="Z7609" s="427"/>
    </row>
    <row r="7610" spans="24:26" x14ac:dyDescent="0.25">
      <c r="X7610" s="426"/>
      <c r="Y7610" s="426"/>
      <c r="Z7610" s="427"/>
    </row>
    <row r="7611" spans="24:26" x14ac:dyDescent="0.25">
      <c r="X7611" s="426"/>
      <c r="Y7611" s="426"/>
      <c r="Z7611" s="427"/>
    </row>
    <row r="7612" spans="24:26" x14ac:dyDescent="0.25">
      <c r="X7612" s="426"/>
      <c r="Y7612" s="426"/>
      <c r="Z7612" s="427"/>
    </row>
    <row r="7613" spans="24:26" x14ac:dyDescent="0.25">
      <c r="X7613" s="426"/>
      <c r="Y7613" s="426"/>
      <c r="Z7613" s="427"/>
    </row>
    <row r="7614" spans="24:26" x14ac:dyDescent="0.25">
      <c r="X7614" s="426"/>
      <c r="Y7614" s="426"/>
      <c r="Z7614" s="427"/>
    </row>
    <row r="7615" spans="24:26" x14ac:dyDescent="0.25">
      <c r="X7615" s="426"/>
      <c r="Y7615" s="426"/>
      <c r="Z7615" s="427"/>
    </row>
    <row r="7616" spans="24:26" x14ac:dyDescent="0.25">
      <c r="X7616" s="426"/>
      <c r="Y7616" s="426"/>
      <c r="Z7616" s="427"/>
    </row>
    <row r="7617" spans="24:26" x14ac:dyDescent="0.25">
      <c r="X7617" s="426"/>
      <c r="Y7617" s="426"/>
      <c r="Z7617" s="427"/>
    </row>
    <row r="7618" spans="24:26" x14ac:dyDescent="0.25">
      <c r="X7618" s="426"/>
      <c r="Y7618" s="426"/>
      <c r="Z7618" s="427"/>
    </row>
    <row r="7619" spans="24:26" x14ac:dyDescent="0.25">
      <c r="X7619" s="426"/>
      <c r="Y7619" s="426"/>
      <c r="Z7619" s="427"/>
    </row>
    <row r="7620" spans="24:26" x14ac:dyDescent="0.25">
      <c r="X7620" s="426"/>
      <c r="Y7620" s="426"/>
      <c r="Z7620" s="427"/>
    </row>
    <row r="7621" spans="24:26" x14ac:dyDescent="0.25">
      <c r="X7621" s="426"/>
      <c r="Y7621" s="426"/>
      <c r="Z7621" s="427"/>
    </row>
    <row r="7622" spans="24:26" x14ac:dyDescent="0.25">
      <c r="X7622" s="426"/>
      <c r="Y7622" s="426"/>
      <c r="Z7622" s="427"/>
    </row>
    <row r="7623" spans="24:26" x14ac:dyDescent="0.25">
      <c r="X7623" s="426"/>
      <c r="Y7623" s="426"/>
      <c r="Z7623" s="427"/>
    </row>
    <row r="7624" spans="24:26" x14ac:dyDescent="0.25">
      <c r="X7624" s="426"/>
      <c r="Y7624" s="426"/>
      <c r="Z7624" s="427"/>
    </row>
    <row r="7625" spans="24:26" x14ac:dyDescent="0.25">
      <c r="X7625" s="426"/>
      <c r="Y7625" s="426"/>
      <c r="Z7625" s="427"/>
    </row>
    <row r="7626" spans="24:26" x14ac:dyDescent="0.25">
      <c r="X7626" s="426"/>
      <c r="Y7626" s="426"/>
      <c r="Z7626" s="427"/>
    </row>
    <row r="7627" spans="24:26" x14ac:dyDescent="0.25">
      <c r="X7627" s="426"/>
      <c r="Y7627" s="426"/>
      <c r="Z7627" s="427"/>
    </row>
    <row r="7628" spans="24:26" x14ac:dyDescent="0.25">
      <c r="X7628" s="426"/>
      <c r="Y7628" s="426"/>
      <c r="Z7628" s="427"/>
    </row>
    <row r="7629" spans="24:26" x14ac:dyDescent="0.25">
      <c r="X7629" s="426"/>
      <c r="Y7629" s="426"/>
      <c r="Z7629" s="427"/>
    </row>
    <row r="7630" spans="24:26" x14ac:dyDescent="0.25">
      <c r="X7630" s="426"/>
      <c r="Y7630" s="426"/>
      <c r="Z7630" s="427"/>
    </row>
    <row r="7631" spans="24:26" x14ac:dyDescent="0.25">
      <c r="X7631" s="426"/>
      <c r="Y7631" s="426"/>
      <c r="Z7631" s="427"/>
    </row>
    <row r="7632" spans="24:26" x14ac:dyDescent="0.25">
      <c r="X7632" s="426"/>
      <c r="Y7632" s="426"/>
      <c r="Z7632" s="427"/>
    </row>
    <row r="7633" spans="24:26" x14ac:dyDescent="0.25">
      <c r="X7633" s="426"/>
      <c r="Y7633" s="426"/>
      <c r="Z7633" s="427"/>
    </row>
    <row r="7634" spans="24:26" x14ac:dyDescent="0.25">
      <c r="X7634" s="426"/>
      <c r="Y7634" s="426"/>
      <c r="Z7634" s="427"/>
    </row>
    <row r="7635" spans="24:26" x14ac:dyDescent="0.25">
      <c r="X7635" s="426"/>
      <c r="Y7635" s="426"/>
      <c r="Z7635" s="427"/>
    </row>
    <row r="7636" spans="24:26" x14ac:dyDescent="0.25">
      <c r="X7636" s="426"/>
      <c r="Y7636" s="426"/>
      <c r="Z7636" s="427"/>
    </row>
    <row r="7637" spans="24:26" x14ac:dyDescent="0.25">
      <c r="X7637" s="426"/>
      <c r="Y7637" s="426"/>
      <c r="Z7637" s="427"/>
    </row>
    <row r="7638" spans="24:26" x14ac:dyDescent="0.25">
      <c r="X7638" s="426"/>
      <c r="Y7638" s="426"/>
      <c r="Z7638" s="427"/>
    </row>
    <row r="7639" spans="24:26" x14ac:dyDescent="0.25">
      <c r="X7639" s="426"/>
      <c r="Y7639" s="426"/>
      <c r="Z7639" s="427"/>
    </row>
    <row r="7640" spans="24:26" x14ac:dyDescent="0.25">
      <c r="X7640" s="426"/>
      <c r="Y7640" s="426"/>
      <c r="Z7640" s="427"/>
    </row>
    <row r="7641" spans="24:26" x14ac:dyDescent="0.25">
      <c r="X7641" s="426"/>
      <c r="Y7641" s="426"/>
      <c r="Z7641" s="427"/>
    </row>
    <row r="7642" spans="24:26" x14ac:dyDescent="0.25">
      <c r="X7642" s="426"/>
      <c r="Y7642" s="426"/>
      <c r="Z7642" s="427"/>
    </row>
    <row r="7643" spans="24:26" x14ac:dyDescent="0.25">
      <c r="X7643" s="426"/>
      <c r="Y7643" s="426"/>
      <c r="Z7643" s="427"/>
    </row>
    <row r="7644" spans="24:26" x14ac:dyDescent="0.25">
      <c r="X7644" s="426"/>
      <c r="Y7644" s="426"/>
      <c r="Z7644" s="427"/>
    </row>
    <row r="7645" spans="24:26" x14ac:dyDescent="0.25">
      <c r="X7645" s="426"/>
      <c r="Y7645" s="426"/>
      <c r="Z7645" s="427"/>
    </row>
    <row r="7646" spans="24:26" x14ac:dyDescent="0.25">
      <c r="X7646" s="426"/>
      <c r="Y7646" s="426"/>
      <c r="Z7646" s="427"/>
    </row>
    <row r="7647" spans="24:26" x14ac:dyDescent="0.25">
      <c r="X7647" s="426"/>
      <c r="Y7647" s="426"/>
      <c r="Z7647" s="427"/>
    </row>
    <row r="7648" spans="24:26" x14ac:dyDescent="0.25">
      <c r="X7648" s="426"/>
      <c r="Y7648" s="426"/>
      <c r="Z7648" s="427"/>
    </row>
    <row r="7649" spans="24:26" x14ac:dyDescent="0.25">
      <c r="X7649" s="426"/>
      <c r="Y7649" s="426"/>
      <c r="Z7649" s="427"/>
    </row>
    <row r="7650" spans="24:26" x14ac:dyDescent="0.25">
      <c r="X7650" s="426"/>
      <c r="Y7650" s="426"/>
      <c r="Z7650" s="427"/>
    </row>
    <row r="7651" spans="24:26" x14ac:dyDescent="0.25">
      <c r="X7651" s="426"/>
      <c r="Y7651" s="426"/>
      <c r="Z7651" s="427"/>
    </row>
    <row r="7652" spans="24:26" x14ac:dyDescent="0.25">
      <c r="X7652" s="426"/>
      <c r="Y7652" s="426"/>
      <c r="Z7652" s="427"/>
    </row>
    <row r="7653" spans="24:26" x14ac:dyDescent="0.25">
      <c r="X7653" s="426"/>
      <c r="Y7653" s="426"/>
      <c r="Z7653" s="427"/>
    </row>
    <row r="7654" spans="24:26" x14ac:dyDescent="0.25">
      <c r="X7654" s="426"/>
      <c r="Y7654" s="426"/>
      <c r="Z7654" s="427"/>
    </row>
    <row r="7655" spans="24:26" x14ac:dyDescent="0.25">
      <c r="X7655" s="426"/>
      <c r="Y7655" s="426"/>
      <c r="Z7655" s="427"/>
    </row>
    <row r="7656" spans="24:26" x14ac:dyDescent="0.25">
      <c r="X7656" s="426"/>
      <c r="Y7656" s="426"/>
      <c r="Z7656" s="427"/>
    </row>
    <row r="7657" spans="24:26" x14ac:dyDescent="0.25">
      <c r="X7657" s="426"/>
      <c r="Y7657" s="426"/>
      <c r="Z7657" s="427"/>
    </row>
    <row r="7658" spans="24:26" x14ac:dyDescent="0.25">
      <c r="X7658" s="426"/>
      <c r="Y7658" s="426"/>
      <c r="Z7658" s="427"/>
    </row>
    <row r="7659" spans="24:26" x14ac:dyDescent="0.25">
      <c r="X7659" s="426"/>
      <c r="Y7659" s="426"/>
      <c r="Z7659" s="427"/>
    </row>
    <row r="7660" spans="24:26" x14ac:dyDescent="0.25">
      <c r="X7660" s="426"/>
      <c r="Y7660" s="426"/>
      <c r="Z7660" s="427"/>
    </row>
    <row r="7661" spans="24:26" x14ac:dyDescent="0.25">
      <c r="X7661" s="426"/>
      <c r="Y7661" s="426"/>
      <c r="Z7661" s="427"/>
    </row>
    <row r="7662" spans="24:26" x14ac:dyDescent="0.25">
      <c r="X7662" s="426"/>
      <c r="Y7662" s="426"/>
      <c r="Z7662" s="427"/>
    </row>
    <row r="7663" spans="24:26" x14ac:dyDescent="0.25">
      <c r="X7663" s="426"/>
      <c r="Y7663" s="426"/>
      <c r="Z7663" s="427"/>
    </row>
    <row r="7664" spans="24:26" x14ac:dyDescent="0.25">
      <c r="X7664" s="426"/>
      <c r="Y7664" s="426"/>
      <c r="Z7664" s="427"/>
    </row>
    <row r="7665" spans="24:26" x14ac:dyDescent="0.25">
      <c r="X7665" s="426"/>
      <c r="Y7665" s="426"/>
      <c r="Z7665" s="427"/>
    </row>
    <row r="7666" spans="24:26" x14ac:dyDescent="0.25">
      <c r="X7666" s="426"/>
      <c r="Y7666" s="426"/>
      <c r="Z7666" s="427"/>
    </row>
    <row r="7667" spans="24:26" x14ac:dyDescent="0.25">
      <c r="X7667" s="426"/>
      <c r="Y7667" s="426"/>
      <c r="Z7667" s="427"/>
    </row>
    <row r="7668" spans="24:26" x14ac:dyDescent="0.25">
      <c r="X7668" s="426"/>
      <c r="Y7668" s="426"/>
      <c r="Z7668" s="427"/>
    </row>
    <row r="7669" spans="24:26" x14ac:dyDescent="0.25">
      <c r="X7669" s="426"/>
      <c r="Y7669" s="426"/>
      <c r="Z7669" s="427"/>
    </row>
    <row r="7670" spans="24:26" x14ac:dyDescent="0.25">
      <c r="X7670" s="426"/>
      <c r="Y7670" s="426"/>
      <c r="Z7670" s="427"/>
    </row>
    <row r="7671" spans="24:26" x14ac:dyDescent="0.25">
      <c r="X7671" s="426"/>
      <c r="Y7671" s="426"/>
      <c r="Z7671" s="427"/>
    </row>
    <row r="7672" spans="24:26" x14ac:dyDescent="0.25">
      <c r="X7672" s="426"/>
      <c r="Y7672" s="426"/>
      <c r="Z7672" s="427"/>
    </row>
    <row r="7673" spans="24:26" x14ac:dyDescent="0.25">
      <c r="X7673" s="426"/>
      <c r="Y7673" s="426"/>
      <c r="Z7673" s="427"/>
    </row>
    <row r="7674" spans="24:26" x14ac:dyDescent="0.25">
      <c r="X7674" s="426"/>
      <c r="Y7674" s="426"/>
      <c r="Z7674" s="427"/>
    </row>
    <row r="7675" spans="24:26" x14ac:dyDescent="0.25">
      <c r="X7675" s="426"/>
      <c r="Y7675" s="426"/>
      <c r="Z7675" s="427"/>
    </row>
    <row r="7676" spans="24:26" x14ac:dyDescent="0.25">
      <c r="X7676" s="426"/>
      <c r="Y7676" s="426"/>
      <c r="Z7676" s="427"/>
    </row>
    <row r="7677" spans="24:26" x14ac:dyDescent="0.25">
      <c r="X7677" s="426"/>
      <c r="Y7677" s="426"/>
      <c r="Z7677" s="427"/>
    </row>
    <row r="7678" spans="24:26" x14ac:dyDescent="0.25">
      <c r="X7678" s="426"/>
      <c r="Y7678" s="426"/>
      <c r="Z7678" s="427"/>
    </row>
    <row r="7679" spans="24:26" x14ac:dyDescent="0.25">
      <c r="X7679" s="426"/>
      <c r="Y7679" s="426"/>
      <c r="Z7679" s="427"/>
    </row>
    <row r="7680" spans="24:26" x14ac:dyDescent="0.25">
      <c r="X7680" s="426"/>
      <c r="Y7680" s="426"/>
      <c r="Z7680" s="427"/>
    </row>
    <row r="7681" spans="24:26" x14ac:dyDescent="0.25">
      <c r="X7681" s="426"/>
      <c r="Y7681" s="426"/>
      <c r="Z7681" s="427"/>
    </row>
    <row r="7682" spans="24:26" x14ac:dyDescent="0.25">
      <c r="X7682" s="426"/>
      <c r="Y7682" s="426"/>
      <c r="Z7682" s="427"/>
    </row>
    <row r="7683" spans="24:26" x14ac:dyDescent="0.25">
      <c r="X7683" s="426"/>
      <c r="Y7683" s="426"/>
      <c r="Z7683" s="427"/>
    </row>
    <row r="7684" spans="24:26" x14ac:dyDescent="0.25">
      <c r="X7684" s="426"/>
      <c r="Y7684" s="426"/>
      <c r="Z7684" s="427"/>
    </row>
    <row r="7685" spans="24:26" x14ac:dyDescent="0.25">
      <c r="X7685" s="426"/>
      <c r="Y7685" s="426"/>
      <c r="Z7685" s="427"/>
    </row>
    <row r="7686" spans="24:26" x14ac:dyDescent="0.25">
      <c r="X7686" s="426"/>
      <c r="Y7686" s="426"/>
      <c r="Z7686" s="427"/>
    </row>
    <row r="7687" spans="24:26" x14ac:dyDescent="0.25">
      <c r="X7687" s="426"/>
      <c r="Y7687" s="426"/>
      <c r="Z7687" s="427"/>
    </row>
    <row r="7688" spans="24:26" x14ac:dyDescent="0.25">
      <c r="X7688" s="426"/>
      <c r="Y7688" s="426"/>
      <c r="Z7688" s="427"/>
    </row>
    <row r="7689" spans="24:26" x14ac:dyDescent="0.25">
      <c r="X7689" s="426"/>
      <c r="Y7689" s="426"/>
      <c r="Z7689" s="427"/>
    </row>
    <row r="7690" spans="24:26" x14ac:dyDescent="0.25">
      <c r="X7690" s="426"/>
      <c r="Y7690" s="426"/>
      <c r="Z7690" s="427"/>
    </row>
    <row r="7691" spans="24:26" x14ac:dyDescent="0.25">
      <c r="X7691" s="426"/>
      <c r="Y7691" s="426"/>
      <c r="Z7691" s="427"/>
    </row>
    <row r="7692" spans="24:26" x14ac:dyDescent="0.25">
      <c r="X7692" s="426"/>
      <c r="Y7692" s="426"/>
      <c r="Z7692" s="427"/>
    </row>
    <row r="7693" spans="24:26" x14ac:dyDescent="0.25">
      <c r="X7693" s="426"/>
      <c r="Y7693" s="426"/>
      <c r="Z7693" s="427"/>
    </row>
    <row r="7694" spans="24:26" x14ac:dyDescent="0.25">
      <c r="X7694" s="426"/>
      <c r="Y7694" s="426"/>
      <c r="Z7694" s="427"/>
    </row>
    <row r="7695" spans="24:26" x14ac:dyDescent="0.25">
      <c r="X7695" s="426"/>
      <c r="Y7695" s="426"/>
      <c r="Z7695" s="427"/>
    </row>
    <row r="7696" spans="24:26" x14ac:dyDescent="0.25">
      <c r="X7696" s="426"/>
      <c r="Y7696" s="426"/>
      <c r="Z7696" s="427"/>
    </row>
    <row r="7697" spans="24:26" x14ac:dyDescent="0.25">
      <c r="X7697" s="426"/>
      <c r="Y7697" s="426"/>
      <c r="Z7697" s="427"/>
    </row>
    <row r="7698" spans="24:26" x14ac:dyDescent="0.25">
      <c r="X7698" s="426"/>
      <c r="Y7698" s="426"/>
      <c r="Z7698" s="427"/>
    </row>
    <row r="7699" spans="24:26" x14ac:dyDescent="0.25">
      <c r="X7699" s="426"/>
      <c r="Y7699" s="426"/>
      <c r="Z7699" s="427"/>
    </row>
    <row r="7700" spans="24:26" x14ac:dyDescent="0.25">
      <c r="X7700" s="426"/>
      <c r="Y7700" s="426"/>
      <c r="Z7700" s="427"/>
    </row>
    <row r="7701" spans="24:26" x14ac:dyDescent="0.25">
      <c r="X7701" s="426"/>
      <c r="Y7701" s="426"/>
      <c r="Z7701" s="427"/>
    </row>
    <row r="7702" spans="24:26" x14ac:dyDescent="0.25">
      <c r="X7702" s="426"/>
      <c r="Y7702" s="426"/>
      <c r="Z7702" s="427"/>
    </row>
    <row r="7703" spans="24:26" x14ac:dyDescent="0.25">
      <c r="X7703" s="426"/>
      <c r="Y7703" s="426"/>
      <c r="Z7703" s="427"/>
    </row>
    <row r="7704" spans="24:26" x14ac:dyDescent="0.25">
      <c r="X7704" s="426"/>
      <c r="Y7704" s="426"/>
      <c r="Z7704" s="427"/>
    </row>
    <row r="7705" spans="24:26" x14ac:dyDescent="0.25">
      <c r="X7705" s="426"/>
      <c r="Y7705" s="426"/>
      <c r="Z7705" s="427"/>
    </row>
    <row r="7706" spans="24:26" x14ac:dyDescent="0.25">
      <c r="X7706" s="426"/>
      <c r="Y7706" s="426"/>
      <c r="Z7706" s="427"/>
    </row>
    <row r="7707" spans="24:26" x14ac:dyDescent="0.25">
      <c r="X7707" s="426"/>
      <c r="Y7707" s="426"/>
      <c r="Z7707" s="427"/>
    </row>
    <row r="7708" spans="24:26" x14ac:dyDescent="0.25">
      <c r="X7708" s="426"/>
      <c r="Y7708" s="426"/>
      <c r="Z7708" s="427"/>
    </row>
    <row r="7709" spans="24:26" x14ac:dyDescent="0.25">
      <c r="X7709" s="426"/>
      <c r="Y7709" s="426"/>
      <c r="Z7709" s="427"/>
    </row>
    <row r="7710" spans="24:26" x14ac:dyDescent="0.25">
      <c r="X7710" s="426"/>
      <c r="Y7710" s="426"/>
      <c r="Z7710" s="427"/>
    </row>
    <row r="7711" spans="24:26" x14ac:dyDescent="0.25">
      <c r="X7711" s="426"/>
      <c r="Y7711" s="426"/>
      <c r="Z7711" s="427"/>
    </row>
    <row r="7712" spans="24:26" x14ac:dyDescent="0.25">
      <c r="X7712" s="426"/>
      <c r="Y7712" s="426"/>
      <c r="Z7712" s="427"/>
    </row>
    <row r="7713" spans="24:26" x14ac:dyDescent="0.25">
      <c r="X7713" s="426"/>
      <c r="Y7713" s="426"/>
      <c r="Z7713" s="427"/>
    </row>
    <row r="7714" spans="24:26" x14ac:dyDescent="0.25">
      <c r="X7714" s="426"/>
      <c r="Y7714" s="426"/>
      <c r="Z7714" s="427"/>
    </row>
    <row r="7715" spans="24:26" x14ac:dyDescent="0.25">
      <c r="X7715" s="426"/>
      <c r="Y7715" s="426"/>
      <c r="Z7715" s="427"/>
    </row>
    <row r="7716" spans="24:26" x14ac:dyDescent="0.25">
      <c r="X7716" s="426"/>
      <c r="Y7716" s="426"/>
      <c r="Z7716" s="427"/>
    </row>
    <row r="7717" spans="24:26" x14ac:dyDescent="0.25">
      <c r="X7717" s="426"/>
      <c r="Y7717" s="426"/>
      <c r="Z7717" s="427"/>
    </row>
    <row r="7718" spans="24:26" x14ac:dyDescent="0.25">
      <c r="X7718" s="426"/>
      <c r="Y7718" s="426"/>
      <c r="Z7718" s="427"/>
    </row>
    <row r="7719" spans="24:26" x14ac:dyDescent="0.25">
      <c r="X7719" s="426"/>
      <c r="Y7719" s="426"/>
      <c r="Z7719" s="427"/>
    </row>
    <row r="7720" spans="24:26" x14ac:dyDescent="0.25">
      <c r="X7720" s="426"/>
      <c r="Y7720" s="426"/>
      <c r="Z7720" s="427"/>
    </row>
    <row r="7721" spans="24:26" x14ac:dyDescent="0.25">
      <c r="X7721" s="426"/>
      <c r="Y7721" s="426"/>
      <c r="Z7721" s="427"/>
    </row>
    <row r="7722" spans="24:26" x14ac:dyDescent="0.25">
      <c r="X7722" s="426"/>
      <c r="Y7722" s="426"/>
      <c r="Z7722" s="427"/>
    </row>
    <row r="7723" spans="24:26" x14ac:dyDescent="0.25">
      <c r="X7723" s="426"/>
      <c r="Y7723" s="426"/>
      <c r="Z7723" s="427"/>
    </row>
    <row r="7724" spans="24:26" x14ac:dyDescent="0.25">
      <c r="X7724" s="426"/>
      <c r="Y7724" s="426"/>
      <c r="Z7724" s="427"/>
    </row>
    <row r="7725" spans="24:26" x14ac:dyDescent="0.25">
      <c r="X7725" s="426"/>
      <c r="Y7725" s="426"/>
      <c r="Z7725" s="427"/>
    </row>
    <row r="7726" spans="24:26" x14ac:dyDescent="0.25">
      <c r="X7726" s="426"/>
      <c r="Y7726" s="426"/>
      <c r="Z7726" s="427"/>
    </row>
    <row r="7727" spans="24:26" x14ac:dyDescent="0.25">
      <c r="X7727" s="426"/>
      <c r="Y7727" s="426"/>
      <c r="Z7727" s="427"/>
    </row>
    <row r="7728" spans="24:26" x14ac:dyDescent="0.25">
      <c r="X7728" s="426"/>
      <c r="Y7728" s="426"/>
      <c r="Z7728" s="427"/>
    </row>
    <row r="7729" spans="24:26" x14ac:dyDescent="0.25">
      <c r="X7729" s="426"/>
      <c r="Y7729" s="426"/>
      <c r="Z7729" s="427"/>
    </row>
    <row r="7730" spans="24:26" x14ac:dyDescent="0.25">
      <c r="X7730" s="426"/>
      <c r="Y7730" s="426"/>
      <c r="Z7730" s="427"/>
    </row>
    <row r="7731" spans="24:26" x14ac:dyDescent="0.25">
      <c r="X7731" s="426"/>
      <c r="Y7731" s="426"/>
      <c r="Z7731" s="427"/>
    </row>
    <row r="7732" spans="24:26" x14ac:dyDescent="0.25">
      <c r="X7732" s="426"/>
      <c r="Y7732" s="426"/>
      <c r="Z7732" s="427"/>
    </row>
    <row r="7733" spans="24:26" x14ac:dyDescent="0.25">
      <c r="X7733" s="426"/>
      <c r="Y7733" s="426"/>
      <c r="Z7733" s="427"/>
    </row>
    <row r="7734" spans="24:26" x14ac:dyDescent="0.25">
      <c r="X7734" s="426"/>
      <c r="Y7734" s="426"/>
      <c r="Z7734" s="427"/>
    </row>
    <row r="7735" spans="24:26" x14ac:dyDescent="0.25">
      <c r="X7735" s="426"/>
      <c r="Y7735" s="426"/>
      <c r="Z7735" s="427"/>
    </row>
    <row r="7736" spans="24:26" x14ac:dyDescent="0.25">
      <c r="X7736" s="426"/>
      <c r="Y7736" s="426"/>
      <c r="Z7736" s="427"/>
    </row>
    <row r="7737" spans="24:26" x14ac:dyDescent="0.25">
      <c r="X7737" s="426"/>
      <c r="Y7737" s="426"/>
      <c r="Z7737" s="427"/>
    </row>
    <row r="7738" spans="24:26" x14ac:dyDescent="0.25">
      <c r="X7738" s="426"/>
      <c r="Y7738" s="426"/>
      <c r="Z7738" s="427"/>
    </row>
    <row r="7739" spans="24:26" x14ac:dyDescent="0.25">
      <c r="X7739" s="426"/>
      <c r="Y7739" s="426"/>
      <c r="Z7739" s="427"/>
    </row>
    <row r="7740" spans="24:26" x14ac:dyDescent="0.25">
      <c r="X7740" s="426"/>
      <c r="Y7740" s="426"/>
      <c r="Z7740" s="427"/>
    </row>
    <row r="7741" spans="24:26" x14ac:dyDescent="0.25">
      <c r="X7741" s="426"/>
      <c r="Y7741" s="426"/>
      <c r="Z7741" s="427"/>
    </row>
    <row r="7742" spans="24:26" x14ac:dyDescent="0.25">
      <c r="X7742" s="426"/>
      <c r="Y7742" s="426"/>
      <c r="Z7742" s="427"/>
    </row>
    <row r="7743" spans="24:26" x14ac:dyDescent="0.25">
      <c r="X7743" s="426"/>
      <c r="Y7743" s="426"/>
      <c r="Z7743" s="427"/>
    </row>
    <row r="7744" spans="24:26" x14ac:dyDescent="0.25">
      <c r="X7744" s="426"/>
      <c r="Y7744" s="426"/>
      <c r="Z7744" s="427"/>
    </row>
    <row r="7745" spans="24:26" x14ac:dyDescent="0.25">
      <c r="X7745" s="426"/>
      <c r="Y7745" s="426"/>
      <c r="Z7745" s="427"/>
    </row>
    <row r="7746" spans="24:26" x14ac:dyDescent="0.25">
      <c r="X7746" s="426"/>
      <c r="Y7746" s="426"/>
      <c r="Z7746" s="427"/>
    </row>
    <row r="7747" spans="24:26" x14ac:dyDescent="0.25">
      <c r="X7747" s="426"/>
      <c r="Y7747" s="426"/>
      <c r="Z7747" s="427"/>
    </row>
    <row r="7748" spans="24:26" x14ac:dyDescent="0.25">
      <c r="X7748" s="426"/>
      <c r="Y7748" s="426"/>
      <c r="Z7748" s="427"/>
    </row>
    <row r="7749" spans="24:26" x14ac:dyDescent="0.25">
      <c r="X7749" s="426"/>
      <c r="Y7749" s="426"/>
      <c r="Z7749" s="427"/>
    </row>
    <row r="7750" spans="24:26" x14ac:dyDescent="0.25">
      <c r="X7750" s="426"/>
      <c r="Y7750" s="426"/>
      <c r="Z7750" s="427"/>
    </row>
    <row r="7751" spans="24:26" x14ac:dyDescent="0.25">
      <c r="X7751" s="426"/>
      <c r="Y7751" s="426"/>
      <c r="Z7751" s="427"/>
    </row>
    <row r="7752" spans="24:26" x14ac:dyDescent="0.25">
      <c r="X7752" s="426"/>
      <c r="Y7752" s="426"/>
      <c r="Z7752" s="427"/>
    </row>
    <row r="7753" spans="24:26" x14ac:dyDescent="0.25">
      <c r="X7753" s="426"/>
      <c r="Y7753" s="426"/>
      <c r="Z7753" s="427"/>
    </row>
    <row r="7754" spans="24:26" x14ac:dyDescent="0.25">
      <c r="X7754" s="426"/>
      <c r="Y7754" s="426"/>
      <c r="Z7754" s="427"/>
    </row>
    <row r="7755" spans="24:26" x14ac:dyDescent="0.25">
      <c r="X7755" s="426"/>
      <c r="Y7755" s="426"/>
      <c r="Z7755" s="427"/>
    </row>
    <row r="7756" spans="24:26" x14ac:dyDescent="0.25">
      <c r="X7756" s="426"/>
      <c r="Y7756" s="426"/>
      <c r="Z7756" s="427"/>
    </row>
    <row r="7757" spans="24:26" x14ac:dyDescent="0.25">
      <c r="X7757" s="426"/>
      <c r="Y7757" s="426"/>
      <c r="Z7757" s="427"/>
    </row>
    <row r="7758" spans="24:26" x14ac:dyDescent="0.25">
      <c r="X7758" s="426"/>
      <c r="Y7758" s="426"/>
      <c r="Z7758" s="427"/>
    </row>
    <row r="7759" spans="24:26" x14ac:dyDescent="0.25">
      <c r="X7759" s="426"/>
      <c r="Y7759" s="426"/>
      <c r="Z7759" s="427"/>
    </row>
    <row r="7760" spans="24:26" x14ac:dyDescent="0.25">
      <c r="X7760" s="426"/>
      <c r="Y7760" s="426"/>
      <c r="Z7760" s="427"/>
    </row>
    <row r="7761" spans="24:26" x14ac:dyDescent="0.25">
      <c r="X7761" s="426"/>
      <c r="Y7761" s="426"/>
      <c r="Z7761" s="427"/>
    </row>
    <row r="7762" spans="24:26" x14ac:dyDescent="0.25">
      <c r="X7762" s="426"/>
      <c r="Y7762" s="426"/>
      <c r="Z7762" s="427"/>
    </row>
    <row r="7763" spans="24:26" x14ac:dyDescent="0.25">
      <c r="X7763" s="426"/>
      <c r="Y7763" s="426"/>
      <c r="Z7763" s="427"/>
    </row>
    <row r="7764" spans="24:26" x14ac:dyDescent="0.25">
      <c r="X7764" s="426"/>
      <c r="Y7764" s="426"/>
      <c r="Z7764" s="427"/>
    </row>
    <row r="7765" spans="24:26" x14ac:dyDescent="0.25">
      <c r="X7765" s="426"/>
      <c r="Y7765" s="426"/>
      <c r="Z7765" s="427"/>
    </row>
    <row r="7766" spans="24:26" x14ac:dyDescent="0.25">
      <c r="X7766" s="426"/>
      <c r="Y7766" s="426"/>
      <c r="Z7766" s="427"/>
    </row>
    <row r="7767" spans="24:26" x14ac:dyDescent="0.25">
      <c r="X7767" s="426"/>
      <c r="Y7767" s="426"/>
      <c r="Z7767" s="427"/>
    </row>
    <row r="7768" spans="24:26" x14ac:dyDescent="0.25">
      <c r="X7768" s="426"/>
      <c r="Y7768" s="426"/>
      <c r="Z7768" s="427"/>
    </row>
    <row r="7769" spans="24:26" x14ac:dyDescent="0.25">
      <c r="X7769" s="426"/>
      <c r="Y7769" s="426"/>
      <c r="Z7769" s="427"/>
    </row>
    <row r="7770" spans="24:26" x14ac:dyDescent="0.25">
      <c r="X7770" s="426"/>
      <c r="Y7770" s="426"/>
      <c r="Z7770" s="427"/>
    </row>
    <row r="7771" spans="24:26" x14ac:dyDescent="0.25">
      <c r="X7771" s="426"/>
      <c r="Y7771" s="426"/>
      <c r="Z7771" s="427"/>
    </row>
    <row r="7772" spans="24:26" x14ac:dyDescent="0.25">
      <c r="X7772" s="426"/>
      <c r="Y7772" s="426"/>
      <c r="Z7772" s="427"/>
    </row>
    <row r="7773" spans="24:26" x14ac:dyDescent="0.25">
      <c r="X7773" s="426"/>
      <c r="Y7773" s="426"/>
      <c r="Z7773" s="427"/>
    </row>
    <row r="7774" spans="24:26" x14ac:dyDescent="0.25">
      <c r="X7774" s="426"/>
      <c r="Y7774" s="426"/>
      <c r="Z7774" s="427"/>
    </row>
    <row r="7775" spans="24:26" x14ac:dyDescent="0.25">
      <c r="X7775" s="426"/>
      <c r="Y7775" s="426"/>
      <c r="Z7775" s="427"/>
    </row>
    <row r="7776" spans="24:26" x14ac:dyDescent="0.25">
      <c r="X7776" s="426"/>
      <c r="Y7776" s="426"/>
      <c r="Z7776" s="427"/>
    </row>
    <row r="7777" spans="24:26" x14ac:dyDescent="0.25">
      <c r="X7777" s="426"/>
      <c r="Y7777" s="426"/>
      <c r="Z7777" s="427"/>
    </row>
    <row r="7778" spans="24:26" x14ac:dyDescent="0.25">
      <c r="X7778" s="426"/>
      <c r="Y7778" s="426"/>
      <c r="Z7778" s="427"/>
    </row>
    <row r="7779" spans="24:26" x14ac:dyDescent="0.25">
      <c r="X7779" s="426"/>
      <c r="Y7779" s="426"/>
      <c r="Z7779" s="427"/>
    </row>
    <row r="7780" spans="24:26" x14ac:dyDescent="0.25">
      <c r="X7780" s="426"/>
      <c r="Y7780" s="426"/>
      <c r="Z7780" s="427"/>
    </row>
    <row r="7781" spans="24:26" x14ac:dyDescent="0.25">
      <c r="X7781" s="426"/>
      <c r="Y7781" s="426"/>
      <c r="Z7781" s="427"/>
    </row>
    <row r="7782" spans="24:26" x14ac:dyDescent="0.25">
      <c r="X7782" s="426"/>
      <c r="Y7782" s="426"/>
      <c r="Z7782" s="427"/>
    </row>
    <row r="7783" spans="24:26" x14ac:dyDescent="0.25">
      <c r="X7783" s="426"/>
      <c r="Y7783" s="426"/>
      <c r="Z7783" s="427"/>
    </row>
    <row r="7784" spans="24:26" x14ac:dyDescent="0.25">
      <c r="X7784" s="426"/>
      <c r="Y7784" s="426"/>
      <c r="Z7784" s="427"/>
    </row>
    <row r="7785" spans="24:26" x14ac:dyDescent="0.25">
      <c r="X7785" s="426"/>
      <c r="Y7785" s="426"/>
      <c r="Z7785" s="427"/>
    </row>
    <row r="7786" spans="24:26" x14ac:dyDescent="0.25">
      <c r="X7786" s="426"/>
      <c r="Y7786" s="426"/>
      <c r="Z7786" s="427"/>
    </row>
    <row r="7787" spans="24:26" x14ac:dyDescent="0.25">
      <c r="X7787" s="426"/>
      <c r="Y7787" s="426"/>
      <c r="Z7787" s="427"/>
    </row>
    <row r="7788" spans="24:26" x14ac:dyDescent="0.25">
      <c r="X7788" s="426"/>
      <c r="Y7788" s="426"/>
      <c r="Z7788" s="427"/>
    </row>
    <row r="7789" spans="24:26" x14ac:dyDescent="0.25">
      <c r="X7789" s="426"/>
      <c r="Y7789" s="426"/>
      <c r="Z7789" s="427"/>
    </row>
    <row r="7790" spans="24:26" x14ac:dyDescent="0.25">
      <c r="X7790" s="426"/>
      <c r="Y7790" s="426"/>
      <c r="Z7790" s="427"/>
    </row>
    <row r="7791" spans="24:26" x14ac:dyDescent="0.25">
      <c r="X7791" s="426"/>
      <c r="Y7791" s="426"/>
      <c r="Z7791" s="427"/>
    </row>
    <row r="7792" spans="24:26" x14ac:dyDescent="0.25">
      <c r="X7792" s="426"/>
      <c r="Y7792" s="426"/>
      <c r="Z7792" s="427"/>
    </row>
    <row r="7793" spans="24:26" x14ac:dyDescent="0.25">
      <c r="X7793" s="426"/>
      <c r="Y7793" s="426"/>
      <c r="Z7793" s="427"/>
    </row>
    <row r="7794" spans="24:26" x14ac:dyDescent="0.25">
      <c r="X7794" s="426"/>
      <c r="Y7794" s="426"/>
      <c r="Z7794" s="427"/>
    </row>
    <row r="7795" spans="24:26" x14ac:dyDescent="0.25">
      <c r="X7795" s="426"/>
      <c r="Y7795" s="426"/>
      <c r="Z7795" s="427"/>
    </row>
    <row r="7796" spans="24:26" x14ac:dyDescent="0.25">
      <c r="X7796" s="426"/>
      <c r="Y7796" s="426"/>
      <c r="Z7796" s="427"/>
    </row>
    <row r="7797" spans="24:26" x14ac:dyDescent="0.25">
      <c r="X7797" s="426"/>
      <c r="Y7797" s="426"/>
      <c r="Z7797" s="427"/>
    </row>
    <row r="7798" spans="24:26" x14ac:dyDescent="0.25">
      <c r="X7798" s="426"/>
      <c r="Y7798" s="426"/>
      <c r="Z7798" s="427"/>
    </row>
    <row r="7799" spans="24:26" x14ac:dyDescent="0.25">
      <c r="X7799" s="426"/>
      <c r="Y7799" s="426"/>
      <c r="Z7799" s="427"/>
    </row>
    <row r="7800" spans="24:26" x14ac:dyDescent="0.25">
      <c r="X7800" s="426"/>
      <c r="Y7800" s="426"/>
      <c r="Z7800" s="427"/>
    </row>
    <row r="7801" spans="24:26" x14ac:dyDescent="0.25">
      <c r="X7801" s="426"/>
      <c r="Y7801" s="426"/>
      <c r="Z7801" s="427"/>
    </row>
    <row r="7802" spans="24:26" x14ac:dyDescent="0.25">
      <c r="X7802" s="426"/>
      <c r="Y7802" s="426"/>
      <c r="Z7802" s="427"/>
    </row>
    <row r="7803" spans="24:26" x14ac:dyDescent="0.25">
      <c r="X7803" s="426"/>
      <c r="Y7803" s="426"/>
      <c r="Z7803" s="427"/>
    </row>
    <row r="7804" spans="24:26" x14ac:dyDescent="0.25">
      <c r="X7804" s="426"/>
      <c r="Y7804" s="426"/>
      <c r="Z7804" s="427"/>
    </row>
    <row r="7805" spans="24:26" x14ac:dyDescent="0.25">
      <c r="X7805" s="426"/>
      <c r="Y7805" s="426"/>
      <c r="Z7805" s="427"/>
    </row>
    <row r="7806" spans="24:26" x14ac:dyDescent="0.25">
      <c r="X7806" s="426"/>
      <c r="Y7806" s="426"/>
      <c r="Z7806" s="427"/>
    </row>
    <row r="7807" spans="24:26" x14ac:dyDescent="0.25">
      <c r="X7807" s="426"/>
      <c r="Y7807" s="426"/>
      <c r="Z7807" s="427"/>
    </row>
    <row r="7808" spans="24:26" x14ac:dyDescent="0.25">
      <c r="X7808" s="426"/>
      <c r="Y7808" s="426"/>
      <c r="Z7808" s="427"/>
    </row>
    <row r="7809" spans="24:26" x14ac:dyDescent="0.25">
      <c r="X7809" s="426"/>
      <c r="Y7809" s="426"/>
      <c r="Z7809" s="427"/>
    </row>
    <row r="7810" spans="24:26" x14ac:dyDescent="0.25">
      <c r="X7810" s="426"/>
      <c r="Y7810" s="426"/>
      <c r="Z7810" s="427"/>
    </row>
    <row r="7811" spans="24:26" x14ac:dyDescent="0.25">
      <c r="X7811" s="426"/>
      <c r="Y7811" s="426"/>
      <c r="Z7811" s="427"/>
    </row>
    <row r="7812" spans="24:26" x14ac:dyDescent="0.25">
      <c r="X7812" s="426"/>
      <c r="Y7812" s="426"/>
      <c r="Z7812" s="427"/>
    </row>
    <row r="7813" spans="24:26" x14ac:dyDescent="0.25">
      <c r="X7813" s="426"/>
      <c r="Y7813" s="426"/>
      <c r="Z7813" s="427"/>
    </row>
    <row r="7814" spans="24:26" x14ac:dyDescent="0.25">
      <c r="X7814" s="426"/>
      <c r="Y7814" s="426"/>
      <c r="Z7814" s="427"/>
    </row>
    <row r="7815" spans="24:26" x14ac:dyDescent="0.25">
      <c r="X7815" s="426"/>
      <c r="Y7815" s="426"/>
      <c r="Z7815" s="427"/>
    </row>
    <row r="7816" spans="24:26" x14ac:dyDescent="0.25">
      <c r="X7816" s="426"/>
      <c r="Y7816" s="426"/>
      <c r="Z7816" s="427"/>
    </row>
    <row r="7817" spans="24:26" x14ac:dyDescent="0.25">
      <c r="X7817" s="426"/>
      <c r="Y7817" s="426"/>
      <c r="Z7817" s="427"/>
    </row>
    <row r="7818" spans="24:26" x14ac:dyDescent="0.25">
      <c r="X7818" s="426"/>
      <c r="Y7818" s="426"/>
      <c r="Z7818" s="427"/>
    </row>
    <row r="7819" spans="24:26" x14ac:dyDescent="0.25">
      <c r="X7819" s="426"/>
      <c r="Y7819" s="426"/>
      <c r="Z7819" s="427"/>
    </row>
    <row r="7820" spans="24:26" x14ac:dyDescent="0.25">
      <c r="X7820" s="426"/>
      <c r="Y7820" s="426"/>
      <c r="Z7820" s="427"/>
    </row>
    <row r="7821" spans="24:26" x14ac:dyDescent="0.25">
      <c r="X7821" s="426"/>
      <c r="Y7821" s="426"/>
      <c r="Z7821" s="427"/>
    </row>
    <row r="7822" spans="24:26" x14ac:dyDescent="0.25">
      <c r="X7822" s="426"/>
      <c r="Y7822" s="426"/>
      <c r="Z7822" s="427"/>
    </row>
    <row r="7823" spans="24:26" x14ac:dyDescent="0.25">
      <c r="X7823" s="426"/>
      <c r="Y7823" s="426"/>
      <c r="Z7823" s="427"/>
    </row>
    <row r="7824" spans="24:26" x14ac:dyDescent="0.25">
      <c r="X7824" s="426"/>
      <c r="Y7824" s="426"/>
      <c r="Z7824" s="427"/>
    </row>
    <row r="7825" spans="24:26" x14ac:dyDescent="0.25">
      <c r="X7825" s="426"/>
      <c r="Y7825" s="426"/>
      <c r="Z7825" s="427"/>
    </row>
    <row r="7826" spans="24:26" x14ac:dyDescent="0.25">
      <c r="X7826" s="426"/>
      <c r="Y7826" s="426"/>
      <c r="Z7826" s="427"/>
    </row>
    <row r="7827" spans="24:26" x14ac:dyDescent="0.25">
      <c r="X7827" s="426"/>
      <c r="Y7827" s="426"/>
      <c r="Z7827" s="427"/>
    </row>
    <row r="7828" spans="24:26" x14ac:dyDescent="0.25">
      <c r="X7828" s="426"/>
      <c r="Y7828" s="426"/>
      <c r="Z7828" s="427"/>
    </row>
    <row r="7829" spans="24:26" x14ac:dyDescent="0.25">
      <c r="X7829" s="426"/>
      <c r="Y7829" s="426"/>
      <c r="Z7829" s="427"/>
    </row>
    <row r="7830" spans="24:26" x14ac:dyDescent="0.25">
      <c r="X7830" s="426"/>
      <c r="Y7830" s="426"/>
      <c r="Z7830" s="427"/>
    </row>
    <row r="7831" spans="24:26" x14ac:dyDescent="0.25">
      <c r="X7831" s="426"/>
      <c r="Y7831" s="426"/>
      <c r="Z7831" s="427"/>
    </row>
    <row r="7832" spans="24:26" x14ac:dyDescent="0.25">
      <c r="X7832" s="426"/>
      <c r="Y7832" s="426"/>
      <c r="Z7832" s="427"/>
    </row>
    <row r="7833" spans="24:26" x14ac:dyDescent="0.25">
      <c r="X7833" s="426"/>
      <c r="Y7833" s="426"/>
      <c r="Z7833" s="427"/>
    </row>
    <row r="7834" spans="24:26" x14ac:dyDescent="0.25">
      <c r="X7834" s="426"/>
      <c r="Y7834" s="426"/>
      <c r="Z7834" s="427"/>
    </row>
    <row r="7835" spans="24:26" x14ac:dyDescent="0.25">
      <c r="X7835" s="426"/>
      <c r="Y7835" s="426"/>
      <c r="Z7835" s="427"/>
    </row>
    <row r="7836" spans="24:26" x14ac:dyDescent="0.25">
      <c r="X7836" s="426"/>
      <c r="Y7836" s="426"/>
      <c r="Z7836" s="427"/>
    </row>
    <row r="7837" spans="24:26" x14ac:dyDescent="0.25">
      <c r="X7837" s="426"/>
      <c r="Y7837" s="426"/>
      <c r="Z7837" s="427"/>
    </row>
    <row r="7838" spans="24:26" x14ac:dyDescent="0.25">
      <c r="X7838" s="426"/>
      <c r="Y7838" s="426"/>
      <c r="Z7838" s="427"/>
    </row>
    <row r="7839" spans="24:26" x14ac:dyDescent="0.25">
      <c r="X7839" s="426"/>
      <c r="Y7839" s="426"/>
      <c r="Z7839" s="427"/>
    </row>
    <row r="7840" spans="24:26" x14ac:dyDescent="0.25">
      <c r="X7840" s="426"/>
      <c r="Y7840" s="426"/>
      <c r="Z7840" s="427"/>
    </row>
    <row r="7841" spans="24:26" x14ac:dyDescent="0.25">
      <c r="X7841" s="426"/>
      <c r="Y7841" s="426"/>
      <c r="Z7841" s="427"/>
    </row>
    <row r="7842" spans="24:26" x14ac:dyDescent="0.25">
      <c r="X7842" s="426"/>
      <c r="Y7842" s="426"/>
      <c r="Z7842" s="427"/>
    </row>
    <row r="7843" spans="24:26" x14ac:dyDescent="0.25">
      <c r="X7843" s="426"/>
      <c r="Y7843" s="426"/>
      <c r="Z7843" s="427"/>
    </row>
    <row r="7844" spans="24:26" x14ac:dyDescent="0.25">
      <c r="X7844" s="426"/>
      <c r="Y7844" s="426"/>
      <c r="Z7844" s="427"/>
    </row>
    <row r="7845" spans="24:26" x14ac:dyDescent="0.25">
      <c r="X7845" s="426"/>
      <c r="Y7845" s="426"/>
      <c r="Z7845" s="427"/>
    </row>
    <row r="7846" spans="24:26" x14ac:dyDescent="0.25">
      <c r="X7846" s="426"/>
      <c r="Y7846" s="426"/>
      <c r="Z7846" s="427"/>
    </row>
    <row r="7847" spans="24:26" x14ac:dyDescent="0.25">
      <c r="X7847" s="426"/>
      <c r="Y7847" s="426"/>
      <c r="Z7847" s="427"/>
    </row>
    <row r="7848" spans="24:26" x14ac:dyDescent="0.25">
      <c r="X7848" s="426"/>
      <c r="Y7848" s="426"/>
      <c r="Z7848" s="427"/>
    </row>
    <row r="7849" spans="24:26" x14ac:dyDescent="0.25">
      <c r="X7849" s="426"/>
      <c r="Y7849" s="426"/>
      <c r="Z7849" s="427"/>
    </row>
    <row r="7850" spans="24:26" x14ac:dyDescent="0.25">
      <c r="X7850" s="426"/>
      <c r="Y7850" s="426"/>
      <c r="Z7850" s="427"/>
    </row>
    <row r="7851" spans="24:26" x14ac:dyDescent="0.25">
      <c r="X7851" s="426"/>
      <c r="Y7851" s="426"/>
      <c r="Z7851" s="427"/>
    </row>
    <row r="7852" spans="24:26" x14ac:dyDescent="0.25">
      <c r="X7852" s="426"/>
      <c r="Y7852" s="426"/>
      <c r="Z7852" s="427"/>
    </row>
    <row r="7853" spans="24:26" x14ac:dyDescent="0.25">
      <c r="X7853" s="426"/>
      <c r="Y7853" s="426"/>
      <c r="Z7853" s="427"/>
    </row>
    <row r="7854" spans="24:26" x14ac:dyDescent="0.25">
      <c r="X7854" s="426"/>
      <c r="Y7854" s="426"/>
      <c r="Z7854" s="427"/>
    </row>
    <row r="7855" spans="24:26" x14ac:dyDescent="0.25">
      <c r="X7855" s="426"/>
      <c r="Y7855" s="426"/>
      <c r="Z7855" s="427"/>
    </row>
    <row r="7856" spans="24:26" x14ac:dyDescent="0.25">
      <c r="X7856" s="426"/>
      <c r="Y7856" s="426"/>
      <c r="Z7856" s="427"/>
    </row>
    <row r="7857" spans="24:26" x14ac:dyDescent="0.25">
      <c r="X7857" s="426"/>
      <c r="Y7857" s="426"/>
      <c r="Z7857" s="427"/>
    </row>
    <row r="7858" spans="24:26" x14ac:dyDescent="0.25">
      <c r="X7858" s="426"/>
      <c r="Y7858" s="426"/>
      <c r="Z7858" s="427"/>
    </row>
    <row r="7859" spans="24:26" x14ac:dyDescent="0.25">
      <c r="X7859" s="426"/>
      <c r="Y7859" s="426"/>
      <c r="Z7859" s="427"/>
    </row>
    <row r="7860" spans="24:26" x14ac:dyDescent="0.25">
      <c r="X7860" s="426"/>
      <c r="Y7860" s="426"/>
      <c r="Z7860" s="427"/>
    </row>
    <row r="7861" spans="24:26" x14ac:dyDescent="0.25">
      <c r="X7861" s="426"/>
      <c r="Y7861" s="426"/>
      <c r="Z7861" s="427"/>
    </row>
    <row r="7862" spans="24:26" x14ac:dyDescent="0.25">
      <c r="X7862" s="426"/>
      <c r="Y7862" s="426"/>
      <c r="Z7862" s="427"/>
    </row>
    <row r="7863" spans="24:26" x14ac:dyDescent="0.25">
      <c r="X7863" s="426"/>
      <c r="Y7863" s="426"/>
      <c r="Z7863" s="427"/>
    </row>
    <row r="7864" spans="24:26" x14ac:dyDescent="0.25">
      <c r="X7864" s="426"/>
      <c r="Y7864" s="426"/>
      <c r="Z7864" s="427"/>
    </row>
    <row r="7865" spans="24:26" x14ac:dyDescent="0.25">
      <c r="X7865" s="426"/>
      <c r="Y7865" s="426"/>
      <c r="Z7865" s="427"/>
    </row>
    <row r="7866" spans="24:26" x14ac:dyDescent="0.25">
      <c r="X7866" s="426"/>
      <c r="Y7866" s="426"/>
      <c r="Z7866" s="427"/>
    </row>
    <row r="7867" spans="24:26" x14ac:dyDescent="0.25">
      <c r="X7867" s="426"/>
      <c r="Y7867" s="426"/>
      <c r="Z7867" s="427"/>
    </row>
    <row r="7868" spans="24:26" x14ac:dyDescent="0.25">
      <c r="X7868" s="426"/>
      <c r="Y7868" s="426"/>
      <c r="Z7868" s="427"/>
    </row>
    <row r="7869" spans="24:26" x14ac:dyDescent="0.25">
      <c r="X7869" s="426"/>
      <c r="Y7869" s="426"/>
      <c r="Z7869" s="427"/>
    </row>
    <row r="7870" spans="24:26" x14ac:dyDescent="0.25">
      <c r="X7870" s="426"/>
      <c r="Y7870" s="426"/>
      <c r="Z7870" s="427"/>
    </row>
    <row r="7871" spans="24:26" x14ac:dyDescent="0.25">
      <c r="X7871" s="426"/>
      <c r="Y7871" s="426"/>
      <c r="Z7871" s="427"/>
    </row>
    <row r="7872" spans="24:26" x14ac:dyDescent="0.25">
      <c r="X7872" s="426"/>
      <c r="Y7872" s="426"/>
      <c r="Z7872" s="427"/>
    </row>
    <row r="7873" spans="24:26" x14ac:dyDescent="0.25">
      <c r="X7873" s="426"/>
      <c r="Y7873" s="426"/>
      <c r="Z7873" s="427"/>
    </row>
    <row r="7874" spans="24:26" x14ac:dyDescent="0.25">
      <c r="X7874" s="426"/>
      <c r="Y7874" s="426"/>
      <c r="Z7874" s="427"/>
    </row>
    <row r="7875" spans="24:26" x14ac:dyDescent="0.25">
      <c r="X7875" s="426"/>
      <c r="Y7875" s="426"/>
      <c r="Z7875" s="427"/>
    </row>
    <row r="7876" spans="24:26" x14ac:dyDescent="0.25">
      <c r="X7876" s="426"/>
      <c r="Y7876" s="426"/>
      <c r="Z7876" s="427"/>
    </row>
    <row r="7877" spans="24:26" x14ac:dyDescent="0.25">
      <c r="X7877" s="426"/>
      <c r="Y7877" s="426"/>
      <c r="Z7877" s="427"/>
    </row>
    <row r="7878" spans="24:26" x14ac:dyDescent="0.25">
      <c r="X7878" s="426"/>
      <c r="Y7878" s="426"/>
      <c r="Z7878" s="427"/>
    </row>
    <row r="7879" spans="24:26" x14ac:dyDescent="0.25">
      <c r="X7879" s="426"/>
      <c r="Y7879" s="426"/>
      <c r="Z7879" s="427"/>
    </row>
    <row r="7880" spans="24:26" x14ac:dyDescent="0.25">
      <c r="X7880" s="426"/>
      <c r="Y7880" s="426"/>
      <c r="Z7880" s="427"/>
    </row>
    <row r="7881" spans="24:26" x14ac:dyDescent="0.25">
      <c r="X7881" s="426"/>
      <c r="Y7881" s="426"/>
      <c r="Z7881" s="427"/>
    </row>
    <row r="7882" spans="24:26" x14ac:dyDescent="0.25">
      <c r="X7882" s="426"/>
      <c r="Y7882" s="426"/>
      <c r="Z7882" s="427"/>
    </row>
    <row r="7883" spans="24:26" x14ac:dyDescent="0.25">
      <c r="X7883" s="426"/>
      <c r="Y7883" s="426"/>
      <c r="Z7883" s="427"/>
    </row>
    <row r="7884" spans="24:26" x14ac:dyDescent="0.25">
      <c r="X7884" s="426"/>
      <c r="Y7884" s="426"/>
      <c r="Z7884" s="427"/>
    </row>
    <row r="7885" spans="24:26" x14ac:dyDescent="0.25">
      <c r="X7885" s="426"/>
      <c r="Y7885" s="426"/>
      <c r="Z7885" s="427"/>
    </row>
    <row r="7886" spans="24:26" x14ac:dyDescent="0.25">
      <c r="X7886" s="426"/>
      <c r="Y7886" s="426"/>
      <c r="Z7886" s="427"/>
    </row>
    <row r="7887" spans="24:26" x14ac:dyDescent="0.25">
      <c r="X7887" s="426"/>
      <c r="Y7887" s="426"/>
      <c r="Z7887" s="427"/>
    </row>
    <row r="7888" spans="24:26" x14ac:dyDescent="0.25">
      <c r="X7888" s="426"/>
      <c r="Y7888" s="426"/>
      <c r="Z7888" s="427"/>
    </row>
    <row r="7889" spans="24:26" x14ac:dyDescent="0.25">
      <c r="X7889" s="426"/>
      <c r="Y7889" s="426"/>
      <c r="Z7889" s="427"/>
    </row>
    <row r="7890" spans="24:26" x14ac:dyDescent="0.25">
      <c r="X7890" s="426"/>
      <c r="Y7890" s="426"/>
      <c r="Z7890" s="427"/>
    </row>
    <row r="7891" spans="24:26" x14ac:dyDescent="0.25">
      <c r="X7891" s="426"/>
      <c r="Y7891" s="426"/>
      <c r="Z7891" s="427"/>
    </row>
    <row r="7892" spans="24:26" x14ac:dyDescent="0.25">
      <c r="X7892" s="426"/>
      <c r="Y7892" s="426"/>
      <c r="Z7892" s="427"/>
    </row>
    <row r="7893" spans="24:26" x14ac:dyDescent="0.25">
      <c r="X7893" s="426"/>
      <c r="Y7893" s="426"/>
      <c r="Z7893" s="427"/>
    </row>
    <row r="7894" spans="24:26" x14ac:dyDescent="0.25">
      <c r="X7894" s="426"/>
      <c r="Y7894" s="426"/>
      <c r="Z7894" s="427"/>
    </row>
    <row r="7895" spans="24:26" x14ac:dyDescent="0.25">
      <c r="X7895" s="426"/>
      <c r="Y7895" s="426"/>
      <c r="Z7895" s="427"/>
    </row>
    <row r="7896" spans="24:26" x14ac:dyDescent="0.25">
      <c r="X7896" s="426"/>
      <c r="Y7896" s="426"/>
      <c r="Z7896" s="427"/>
    </row>
    <row r="7897" spans="24:26" x14ac:dyDescent="0.25">
      <c r="X7897" s="426"/>
      <c r="Y7897" s="426"/>
      <c r="Z7897" s="427"/>
    </row>
    <row r="7898" spans="24:26" x14ac:dyDescent="0.25">
      <c r="X7898" s="426"/>
      <c r="Y7898" s="426"/>
      <c r="Z7898" s="427"/>
    </row>
    <row r="7899" spans="24:26" x14ac:dyDescent="0.25">
      <c r="X7899" s="426"/>
      <c r="Y7899" s="426"/>
      <c r="Z7899" s="427"/>
    </row>
    <row r="7900" spans="24:26" x14ac:dyDescent="0.25">
      <c r="X7900" s="426"/>
      <c r="Y7900" s="426"/>
      <c r="Z7900" s="427"/>
    </row>
    <row r="7901" spans="24:26" x14ac:dyDescent="0.25">
      <c r="X7901" s="426"/>
      <c r="Y7901" s="426"/>
      <c r="Z7901" s="427"/>
    </row>
    <row r="7902" spans="24:26" x14ac:dyDescent="0.25">
      <c r="X7902" s="426"/>
      <c r="Y7902" s="426"/>
      <c r="Z7902" s="427"/>
    </row>
    <row r="7903" spans="24:26" x14ac:dyDescent="0.25">
      <c r="X7903" s="426"/>
      <c r="Y7903" s="426"/>
      <c r="Z7903" s="427"/>
    </row>
    <row r="7904" spans="24:26" x14ac:dyDescent="0.25">
      <c r="X7904" s="426"/>
      <c r="Y7904" s="426"/>
      <c r="Z7904" s="427"/>
    </row>
    <row r="7905" spans="24:26" x14ac:dyDescent="0.25">
      <c r="X7905" s="426"/>
      <c r="Y7905" s="426"/>
      <c r="Z7905" s="427"/>
    </row>
    <row r="7906" spans="24:26" x14ac:dyDescent="0.25">
      <c r="X7906" s="426"/>
      <c r="Y7906" s="426"/>
      <c r="Z7906" s="427"/>
    </row>
    <row r="7907" spans="24:26" x14ac:dyDescent="0.25">
      <c r="X7907" s="426"/>
      <c r="Y7907" s="426"/>
      <c r="Z7907" s="427"/>
    </row>
    <row r="7908" spans="24:26" x14ac:dyDescent="0.25">
      <c r="X7908" s="426"/>
      <c r="Y7908" s="426"/>
      <c r="Z7908" s="427"/>
    </row>
    <row r="7909" spans="24:26" x14ac:dyDescent="0.25">
      <c r="X7909" s="426"/>
      <c r="Y7909" s="426"/>
      <c r="Z7909" s="427"/>
    </row>
    <row r="7910" spans="24:26" x14ac:dyDescent="0.25">
      <c r="X7910" s="426"/>
      <c r="Y7910" s="426"/>
      <c r="Z7910" s="427"/>
    </row>
    <row r="7911" spans="24:26" x14ac:dyDescent="0.25">
      <c r="X7911" s="426"/>
      <c r="Y7911" s="426"/>
      <c r="Z7911" s="427"/>
    </row>
    <row r="7912" spans="24:26" x14ac:dyDescent="0.25">
      <c r="X7912" s="426"/>
      <c r="Y7912" s="426"/>
      <c r="Z7912" s="427"/>
    </row>
    <row r="7913" spans="24:26" x14ac:dyDescent="0.25">
      <c r="X7913" s="426"/>
      <c r="Y7913" s="426"/>
      <c r="Z7913" s="427"/>
    </row>
    <row r="7914" spans="24:26" x14ac:dyDescent="0.25">
      <c r="X7914" s="426"/>
      <c r="Y7914" s="426"/>
      <c r="Z7914" s="427"/>
    </row>
    <row r="7915" spans="24:26" x14ac:dyDescent="0.25">
      <c r="X7915" s="426"/>
      <c r="Y7915" s="426"/>
      <c r="Z7915" s="427"/>
    </row>
    <row r="7916" spans="24:26" x14ac:dyDescent="0.25">
      <c r="X7916" s="426"/>
      <c r="Y7916" s="426"/>
      <c r="Z7916" s="427"/>
    </row>
    <row r="7917" spans="24:26" x14ac:dyDescent="0.25">
      <c r="X7917" s="426"/>
      <c r="Y7917" s="426"/>
      <c r="Z7917" s="427"/>
    </row>
    <row r="7918" spans="24:26" x14ac:dyDescent="0.25">
      <c r="X7918" s="426"/>
      <c r="Y7918" s="426"/>
      <c r="Z7918" s="427"/>
    </row>
    <row r="7919" spans="24:26" x14ac:dyDescent="0.25">
      <c r="X7919" s="426"/>
      <c r="Y7919" s="426"/>
      <c r="Z7919" s="427"/>
    </row>
    <row r="7920" spans="24:26" x14ac:dyDescent="0.25">
      <c r="X7920" s="426"/>
      <c r="Y7920" s="426"/>
      <c r="Z7920" s="427"/>
    </row>
    <row r="7921" spans="24:26" x14ac:dyDescent="0.25">
      <c r="X7921" s="426"/>
      <c r="Y7921" s="426"/>
      <c r="Z7921" s="427"/>
    </row>
    <row r="7922" spans="24:26" x14ac:dyDescent="0.25">
      <c r="X7922" s="426"/>
      <c r="Y7922" s="426"/>
      <c r="Z7922" s="427"/>
    </row>
    <row r="7923" spans="24:26" x14ac:dyDescent="0.25">
      <c r="X7923" s="426"/>
      <c r="Y7923" s="426"/>
      <c r="Z7923" s="427"/>
    </row>
    <row r="7924" spans="24:26" x14ac:dyDescent="0.25">
      <c r="X7924" s="426"/>
      <c r="Y7924" s="426"/>
      <c r="Z7924" s="427"/>
    </row>
    <row r="7925" spans="24:26" x14ac:dyDescent="0.25">
      <c r="X7925" s="426"/>
      <c r="Y7925" s="426"/>
      <c r="Z7925" s="427"/>
    </row>
    <row r="7926" spans="24:26" x14ac:dyDescent="0.25">
      <c r="X7926" s="426"/>
      <c r="Y7926" s="426"/>
      <c r="Z7926" s="427"/>
    </row>
    <row r="7927" spans="24:26" x14ac:dyDescent="0.25">
      <c r="X7927" s="426"/>
      <c r="Y7927" s="426"/>
      <c r="Z7927" s="427"/>
    </row>
    <row r="7928" spans="24:26" x14ac:dyDescent="0.25">
      <c r="X7928" s="426"/>
      <c r="Y7928" s="426"/>
      <c r="Z7928" s="427"/>
    </row>
    <row r="7929" spans="24:26" x14ac:dyDescent="0.25">
      <c r="X7929" s="426"/>
      <c r="Y7929" s="426"/>
      <c r="Z7929" s="427"/>
    </row>
    <row r="7930" spans="24:26" x14ac:dyDescent="0.25">
      <c r="X7930" s="426"/>
      <c r="Y7930" s="426"/>
      <c r="Z7930" s="427"/>
    </row>
    <row r="7931" spans="24:26" x14ac:dyDescent="0.25">
      <c r="X7931" s="426"/>
      <c r="Y7931" s="426"/>
      <c r="Z7931" s="427"/>
    </row>
    <row r="7932" spans="24:26" x14ac:dyDescent="0.25">
      <c r="X7932" s="426"/>
      <c r="Y7932" s="426"/>
      <c r="Z7932" s="427"/>
    </row>
    <row r="7933" spans="24:26" x14ac:dyDescent="0.25">
      <c r="X7933" s="426"/>
      <c r="Y7933" s="426"/>
      <c r="Z7933" s="427"/>
    </row>
    <row r="7934" spans="24:26" x14ac:dyDescent="0.25">
      <c r="X7934" s="426"/>
      <c r="Y7934" s="426"/>
      <c r="Z7934" s="427"/>
    </row>
    <row r="7935" spans="24:26" x14ac:dyDescent="0.25">
      <c r="X7935" s="426"/>
      <c r="Y7935" s="426"/>
      <c r="Z7935" s="427"/>
    </row>
    <row r="7936" spans="24:26" x14ac:dyDescent="0.25">
      <c r="X7936" s="426"/>
      <c r="Y7936" s="426"/>
      <c r="Z7936" s="427"/>
    </row>
    <row r="7937" spans="24:26" x14ac:dyDescent="0.25">
      <c r="X7937" s="426"/>
      <c r="Y7937" s="426"/>
      <c r="Z7937" s="427"/>
    </row>
    <row r="7938" spans="24:26" x14ac:dyDescent="0.25">
      <c r="X7938" s="426"/>
      <c r="Y7938" s="426"/>
      <c r="Z7938" s="427"/>
    </row>
    <row r="7939" spans="24:26" x14ac:dyDescent="0.25">
      <c r="X7939" s="426"/>
      <c r="Y7939" s="426"/>
      <c r="Z7939" s="427"/>
    </row>
    <row r="7940" spans="24:26" x14ac:dyDescent="0.25">
      <c r="X7940" s="426"/>
      <c r="Y7940" s="426"/>
      <c r="Z7940" s="427"/>
    </row>
    <row r="7941" spans="24:26" x14ac:dyDescent="0.25">
      <c r="X7941" s="426"/>
      <c r="Y7941" s="426"/>
      <c r="Z7941" s="427"/>
    </row>
    <row r="7942" spans="24:26" x14ac:dyDescent="0.25">
      <c r="X7942" s="426"/>
      <c r="Y7942" s="426"/>
      <c r="Z7942" s="427"/>
    </row>
    <row r="7943" spans="24:26" x14ac:dyDescent="0.25">
      <c r="X7943" s="426"/>
      <c r="Y7943" s="426"/>
      <c r="Z7943" s="427"/>
    </row>
    <row r="7944" spans="24:26" x14ac:dyDescent="0.25">
      <c r="X7944" s="426"/>
      <c r="Y7944" s="426"/>
      <c r="Z7944" s="427"/>
    </row>
    <row r="7945" spans="24:26" x14ac:dyDescent="0.25">
      <c r="X7945" s="426"/>
      <c r="Y7945" s="426"/>
      <c r="Z7945" s="427"/>
    </row>
    <row r="7946" spans="24:26" x14ac:dyDescent="0.25">
      <c r="X7946" s="426"/>
      <c r="Y7946" s="426"/>
      <c r="Z7946" s="427"/>
    </row>
    <row r="7947" spans="24:26" x14ac:dyDescent="0.25">
      <c r="X7947" s="426"/>
      <c r="Y7947" s="426"/>
      <c r="Z7947" s="427"/>
    </row>
    <row r="7948" spans="24:26" x14ac:dyDescent="0.25">
      <c r="X7948" s="426"/>
      <c r="Y7948" s="426"/>
      <c r="Z7948" s="427"/>
    </row>
    <row r="7949" spans="24:26" x14ac:dyDescent="0.25">
      <c r="X7949" s="426"/>
      <c r="Y7949" s="426"/>
      <c r="Z7949" s="427"/>
    </row>
    <row r="7950" spans="24:26" x14ac:dyDescent="0.25">
      <c r="X7950" s="426"/>
      <c r="Y7950" s="426"/>
      <c r="Z7950" s="427"/>
    </row>
    <row r="7951" spans="24:26" x14ac:dyDescent="0.25">
      <c r="X7951" s="426"/>
      <c r="Y7951" s="426"/>
      <c r="Z7951" s="427"/>
    </row>
    <row r="7952" spans="24:26" x14ac:dyDescent="0.25">
      <c r="X7952" s="426"/>
      <c r="Y7952" s="426"/>
      <c r="Z7952" s="427"/>
    </row>
    <row r="7953" spans="24:26" x14ac:dyDescent="0.25">
      <c r="X7953" s="426"/>
      <c r="Y7953" s="426"/>
      <c r="Z7953" s="427"/>
    </row>
    <row r="7954" spans="24:26" x14ac:dyDescent="0.25">
      <c r="X7954" s="426"/>
      <c r="Y7954" s="426"/>
      <c r="Z7954" s="427"/>
    </row>
    <row r="7955" spans="24:26" x14ac:dyDescent="0.25">
      <c r="X7955" s="426"/>
      <c r="Y7955" s="426"/>
      <c r="Z7955" s="427"/>
    </row>
    <row r="7956" spans="24:26" x14ac:dyDescent="0.25">
      <c r="X7956" s="426"/>
      <c r="Y7956" s="426"/>
      <c r="Z7956" s="427"/>
    </row>
    <row r="7957" spans="24:26" x14ac:dyDescent="0.25">
      <c r="X7957" s="426"/>
      <c r="Y7957" s="426"/>
      <c r="Z7957" s="427"/>
    </row>
    <row r="7958" spans="24:26" x14ac:dyDescent="0.25">
      <c r="X7958" s="426"/>
      <c r="Y7958" s="426"/>
      <c r="Z7958" s="427"/>
    </row>
    <row r="7959" spans="24:26" x14ac:dyDescent="0.25">
      <c r="X7959" s="426"/>
      <c r="Y7959" s="426"/>
      <c r="Z7959" s="427"/>
    </row>
    <row r="7960" spans="24:26" x14ac:dyDescent="0.25">
      <c r="X7960" s="426"/>
      <c r="Y7960" s="426"/>
      <c r="Z7960" s="427"/>
    </row>
    <row r="7961" spans="24:26" x14ac:dyDescent="0.25">
      <c r="X7961" s="426"/>
      <c r="Y7961" s="426"/>
      <c r="Z7961" s="427"/>
    </row>
    <row r="7962" spans="24:26" x14ac:dyDescent="0.25">
      <c r="X7962" s="426"/>
      <c r="Y7962" s="426"/>
      <c r="Z7962" s="427"/>
    </row>
    <row r="7963" spans="24:26" x14ac:dyDescent="0.25">
      <c r="X7963" s="426"/>
      <c r="Y7963" s="426"/>
      <c r="Z7963" s="427"/>
    </row>
    <row r="7964" spans="24:26" x14ac:dyDescent="0.25">
      <c r="X7964" s="426"/>
      <c r="Y7964" s="426"/>
      <c r="Z7964" s="427"/>
    </row>
    <row r="7965" spans="24:26" x14ac:dyDescent="0.25">
      <c r="X7965" s="426"/>
      <c r="Y7965" s="426"/>
      <c r="Z7965" s="427"/>
    </row>
    <row r="7966" spans="24:26" x14ac:dyDescent="0.25">
      <c r="X7966" s="426"/>
      <c r="Y7966" s="426"/>
      <c r="Z7966" s="427"/>
    </row>
    <row r="7967" spans="24:26" x14ac:dyDescent="0.25">
      <c r="X7967" s="426"/>
      <c r="Y7967" s="426"/>
      <c r="Z7967" s="427"/>
    </row>
    <row r="7968" spans="24:26" x14ac:dyDescent="0.25">
      <c r="X7968" s="426"/>
      <c r="Y7968" s="426"/>
      <c r="Z7968" s="427"/>
    </row>
    <row r="7969" spans="24:26" x14ac:dyDescent="0.25">
      <c r="X7969" s="426"/>
      <c r="Y7969" s="426"/>
      <c r="Z7969" s="427"/>
    </row>
    <row r="7970" spans="24:26" x14ac:dyDescent="0.25">
      <c r="X7970" s="426"/>
      <c r="Y7970" s="426"/>
      <c r="Z7970" s="427"/>
    </row>
    <row r="7971" spans="24:26" x14ac:dyDescent="0.25">
      <c r="X7971" s="426"/>
      <c r="Y7971" s="426"/>
      <c r="Z7971" s="427"/>
    </row>
    <row r="7972" spans="24:26" x14ac:dyDescent="0.25">
      <c r="X7972" s="426"/>
      <c r="Y7972" s="426"/>
      <c r="Z7972" s="427"/>
    </row>
    <row r="7973" spans="24:26" x14ac:dyDescent="0.25">
      <c r="X7973" s="426"/>
      <c r="Y7973" s="426"/>
      <c r="Z7973" s="427"/>
    </row>
    <row r="7974" spans="24:26" x14ac:dyDescent="0.25">
      <c r="X7974" s="426"/>
      <c r="Y7974" s="426"/>
      <c r="Z7974" s="427"/>
    </row>
    <row r="7975" spans="24:26" x14ac:dyDescent="0.25">
      <c r="X7975" s="426"/>
      <c r="Y7975" s="426"/>
      <c r="Z7975" s="427"/>
    </row>
    <row r="7976" spans="24:26" x14ac:dyDescent="0.25">
      <c r="X7976" s="426"/>
      <c r="Y7976" s="426"/>
      <c r="Z7976" s="427"/>
    </row>
    <row r="7977" spans="24:26" x14ac:dyDescent="0.25">
      <c r="X7977" s="426"/>
      <c r="Y7977" s="426"/>
      <c r="Z7977" s="427"/>
    </row>
    <row r="7978" spans="24:26" x14ac:dyDescent="0.25">
      <c r="X7978" s="426"/>
      <c r="Y7978" s="426"/>
      <c r="Z7978" s="427"/>
    </row>
    <row r="7979" spans="24:26" x14ac:dyDescent="0.25">
      <c r="X7979" s="426"/>
      <c r="Y7979" s="426"/>
      <c r="Z7979" s="427"/>
    </row>
    <row r="7980" spans="24:26" x14ac:dyDescent="0.25">
      <c r="X7980" s="426"/>
      <c r="Y7980" s="426"/>
      <c r="Z7980" s="427"/>
    </row>
    <row r="7981" spans="24:26" x14ac:dyDescent="0.25">
      <c r="X7981" s="426"/>
      <c r="Y7981" s="426"/>
      <c r="Z7981" s="427"/>
    </row>
    <row r="7982" spans="24:26" x14ac:dyDescent="0.25">
      <c r="X7982" s="426"/>
      <c r="Y7982" s="426"/>
      <c r="Z7982" s="427"/>
    </row>
    <row r="7983" spans="24:26" x14ac:dyDescent="0.25">
      <c r="X7983" s="426"/>
      <c r="Y7983" s="426"/>
      <c r="Z7983" s="427"/>
    </row>
    <row r="7984" spans="24:26" x14ac:dyDescent="0.25">
      <c r="X7984" s="426"/>
      <c r="Y7984" s="426"/>
      <c r="Z7984" s="427"/>
    </row>
    <row r="7985" spans="24:26" x14ac:dyDescent="0.25">
      <c r="X7985" s="426"/>
      <c r="Y7985" s="426"/>
      <c r="Z7985" s="427"/>
    </row>
    <row r="7986" spans="24:26" x14ac:dyDescent="0.25">
      <c r="X7986" s="426"/>
      <c r="Y7986" s="426"/>
      <c r="Z7986" s="427"/>
    </row>
    <row r="7987" spans="24:26" x14ac:dyDescent="0.25">
      <c r="X7987" s="426"/>
      <c r="Y7987" s="426"/>
      <c r="Z7987" s="427"/>
    </row>
    <row r="7988" spans="24:26" x14ac:dyDescent="0.25">
      <c r="X7988" s="426"/>
      <c r="Y7988" s="426"/>
      <c r="Z7988" s="427"/>
    </row>
    <row r="7989" spans="24:26" x14ac:dyDescent="0.25">
      <c r="X7989" s="426"/>
      <c r="Y7989" s="426"/>
      <c r="Z7989" s="427"/>
    </row>
    <row r="7990" spans="24:26" x14ac:dyDescent="0.25">
      <c r="X7990" s="426"/>
      <c r="Y7990" s="426"/>
      <c r="Z7990" s="427"/>
    </row>
    <row r="7991" spans="24:26" x14ac:dyDescent="0.25">
      <c r="X7991" s="426"/>
      <c r="Y7991" s="426"/>
      <c r="Z7991" s="427"/>
    </row>
    <row r="7992" spans="24:26" x14ac:dyDescent="0.25">
      <c r="X7992" s="426"/>
      <c r="Y7992" s="426"/>
      <c r="Z7992" s="427"/>
    </row>
    <row r="7993" spans="24:26" x14ac:dyDescent="0.25">
      <c r="X7993" s="426"/>
      <c r="Y7993" s="426"/>
      <c r="Z7993" s="427"/>
    </row>
    <row r="7994" spans="24:26" x14ac:dyDescent="0.25">
      <c r="X7994" s="426"/>
      <c r="Y7994" s="426"/>
      <c r="Z7994" s="427"/>
    </row>
    <row r="7995" spans="24:26" x14ac:dyDescent="0.25">
      <c r="X7995" s="426"/>
      <c r="Y7995" s="426"/>
      <c r="Z7995" s="427"/>
    </row>
    <row r="7996" spans="24:26" x14ac:dyDescent="0.25">
      <c r="X7996" s="426"/>
      <c r="Y7996" s="426"/>
      <c r="Z7996" s="427"/>
    </row>
    <row r="7997" spans="24:26" x14ac:dyDescent="0.25">
      <c r="X7997" s="426"/>
      <c r="Y7997" s="426"/>
      <c r="Z7997" s="427"/>
    </row>
    <row r="7998" spans="24:26" x14ac:dyDescent="0.25">
      <c r="X7998" s="426"/>
      <c r="Y7998" s="426"/>
      <c r="Z7998" s="427"/>
    </row>
    <row r="7999" spans="24:26" x14ac:dyDescent="0.25">
      <c r="X7999" s="426"/>
      <c r="Y7999" s="426"/>
      <c r="Z7999" s="427"/>
    </row>
    <row r="8000" spans="24:26" x14ac:dyDescent="0.25">
      <c r="X8000" s="426"/>
      <c r="Y8000" s="426"/>
      <c r="Z8000" s="427"/>
    </row>
    <row r="8001" spans="24:26" x14ac:dyDescent="0.25">
      <c r="X8001" s="426"/>
      <c r="Y8001" s="426"/>
      <c r="Z8001" s="427"/>
    </row>
    <row r="8002" spans="24:26" x14ac:dyDescent="0.25">
      <c r="X8002" s="426"/>
      <c r="Y8002" s="426"/>
      <c r="Z8002" s="427"/>
    </row>
    <row r="8003" spans="24:26" x14ac:dyDescent="0.25">
      <c r="X8003" s="426"/>
      <c r="Y8003" s="426"/>
      <c r="Z8003" s="427"/>
    </row>
    <row r="8004" spans="24:26" x14ac:dyDescent="0.25">
      <c r="X8004" s="426"/>
      <c r="Y8004" s="426"/>
      <c r="Z8004" s="427"/>
    </row>
    <row r="8005" spans="24:26" x14ac:dyDescent="0.25">
      <c r="X8005" s="426"/>
      <c r="Y8005" s="426"/>
      <c r="Z8005" s="427"/>
    </row>
    <row r="8006" spans="24:26" x14ac:dyDescent="0.25">
      <c r="X8006" s="426"/>
      <c r="Y8006" s="426"/>
      <c r="Z8006" s="427"/>
    </row>
    <row r="8007" spans="24:26" x14ac:dyDescent="0.25">
      <c r="X8007" s="426"/>
      <c r="Y8007" s="426"/>
      <c r="Z8007" s="427"/>
    </row>
    <row r="8008" spans="24:26" x14ac:dyDescent="0.25">
      <c r="X8008" s="426"/>
      <c r="Y8008" s="426"/>
      <c r="Z8008" s="427"/>
    </row>
    <row r="8009" spans="24:26" x14ac:dyDescent="0.25">
      <c r="X8009" s="426"/>
      <c r="Y8009" s="426"/>
      <c r="Z8009" s="427"/>
    </row>
    <row r="8010" spans="24:26" x14ac:dyDescent="0.25">
      <c r="X8010" s="426"/>
      <c r="Y8010" s="426"/>
      <c r="Z8010" s="427"/>
    </row>
    <row r="8011" spans="24:26" x14ac:dyDescent="0.25">
      <c r="X8011" s="426"/>
      <c r="Y8011" s="426"/>
      <c r="Z8011" s="427"/>
    </row>
    <row r="8012" spans="24:26" x14ac:dyDescent="0.25">
      <c r="X8012" s="426"/>
      <c r="Y8012" s="426"/>
      <c r="Z8012" s="427"/>
    </row>
    <row r="8013" spans="24:26" x14ac:dyDescent="0.25">
      <c r="X8013" s="426"/>
      <c r="Y8013" s="426"/>
      <c r="Z8013" s="427"/>
    </row>
    <row r="8014" spans="24:26" x14ac:dyDescent="0.25">
      <c r="X8014" s="426"/>
      <c r="Y8014" s="426"/>
      <c r="Z8014" s="427"/>
    </row>
    <row r="8015" spans="24:26" x14ac:dyDescent="0.25">
      <c r="X8015" s="426"/>
      <c r="Y8015" s="426"/>
      <c r="Z8015" s="427"/>
    </row>
    <row r="8016" spans="24:26" x14ac:dyDescent="0.25">
      <c r="X8016" s="426"/>
      <c r="Y8016" s="426"/>
      <c r="Z8016" s="427"/>
    </row>
    <row r="8017" spans="24:26" x14ac:dyDescent="0.25">
      <c r="X8017" s="426"/>
      <c r="Y8017" s="426"/>
      <c r="Z8017" s="427"/>
    </row>
    <row r="8018" spans="24:26" x14ac:dyDescent="0.25">
      <c r="X8018" s="426"/>
      <c r="Y8018" s="426"/>
      <c r="Z8018" s="427"/>
    </row>
    <row r="8019" spans="24:26" x14ac:dyDescent="0.25">
      <c r="X8019" s="426"/>
      <c r="Y8019" s="426"/>
      <c r="Z8019" s="427"/>
    </row>
    <row r="8020" spans="24:26" x14ac:dyDescent="0.25">
      <c r="X8020" s="426"/>
      <c r="Y8020" s="426"/>
      <c r="Z8020" s="427"/>
    </row>
    <row r="8021" spans="24:26" x14ac:dyDescent="0.25">
      <c r="X8021" s="426"/>
      <c r="Y8021" s="426"/>
      <c r="Z8021" s="427"/>
    </row>
    <row r="8022" spans="24:26" x14ac:dyDescent="0.25">
      <c r="X8022" s="426"/>
      <c r="Y8022" s="426"/>
      <c r="Z8022" s="427"/>
    </row>
    <row r="8023" spans="24:26" x14ac:dyDescent="0.25">
      <c r="X8023" s="426"/>
      <c r="Y8023" s="426"/>
      <c r="Z8023" s="427"/>
    </row>
    <row r="8024" spans="24:26" x14ac:dyDescent="0.25">
      <c r="X8024" s="426"/>
      <c r="Y8024" s="426"/>
      <c r="Z8024" s="427"/>
    </row>
    <row r="8025" spans="24:26" x14ac:dyDescent="0.25">
      <c r="X8025" s="426"/>
      <c r="Y8025" s="426"/>
      <c r="Z8025" s="427"/>
    </row>
    <row r="8026" spans="24:26" x14ac:dyDescent="0.25">
      <c r="X8026" s="426"/>
      <c r="Y8026" s="426"/>
      <c r="Z8026" s="427"/>
    </row>
    <row r="8027" spans="24:26" x14ac:dyDescent="0.25">
      <c r="X8027" s="426"/>
      <c r="Y8027" s="426"/>
      <c r="Z8027" s="427"/>
    </row>
    <row r="8028" spans="24:26" x14ac:dyDescent="0.25">
      <c r="X8028" s="426"/>
      <c r="Y8028" s="426"/>
      <c r="Z8028" s="427"/>
    </row>
    <row r="8029" spans="24:26" x14ac:dyDescent="0.25">
      <c r="X8029" s="426"/>
      <c r="Y8029" s="426"/>
      <c r="Z8029" s="427"/>
    </row>
    <row r="8030" spans="24:26" x14ac:dyDescent="0.25">
      <c r="X8030" s="426"/>
      <c r="Y8030" s="426"/>
      <c r="Z8030" s="427"/>
    </row>
    <row r="8031" spans="24:26" x14ac:dyDescent="0.25">
      <c r="X8031" s="426"/>
      <c r="Y8031" s="426"/>
      <c r="Z8031" s="427"/>
    </row>
    <row r="8032" spans="24:26" x14ac:dyDescent="0.25">
      <c r="X8032" s="426"/>
      <c r="Y8032" s="426"/>
      <c r="Z8032" s="427"/>
    </row>
    <row r="8033" spans="24:26" x14ac:dyDescent="0.25">
      <c r="X8033" s="426"/>
      <c r="Y8033" s="426"/>
      <c r="Z8033" s="427"/>
    </row>
    <row r="8034" spans="24:26" x14ac:dyDescent="0.25">
      <c r="X8034" s="426"/>
      <c r="Y8034" s="426"/>
      <c r="Z8034" s="427"/>
    </row>
    <row r="8035" spans="24:26" x14ac:dyDescent="0.25">
      <c r="X8035" s="426"/>
      <c r="Y8035" s="426"/>
      <c r="Z8035" s="427"/>
    </row>
    <row r="8036" spans="24:26" x14ac:dyDescent="0.25">
      <c r="X8036" s="426"/>
      <c r="Y8036" s="426"/>
      <c r="Z8036" s="427"/>
    </row>
    <row r="8037" spans="24:26" x14ac:dyDescent="0.25">
      <c r="X8037" s="426"/>
      <c r="Y8037" s="426"/>
      <c r="Z8037" s="427"/>
    </row>
    <row r="8038" spans="24:26" x14ac:dyDescent="0.25">
      <c r="X8038" s="426"/>
      <c r="Y8038" s="426"/>
      <c r="Z8038" s="427"/>
    </row>
    <row r="8039" spans="24:26" x14ac:dyDescent="0.25">
      <c r="X8039" s="426"/>
      <c r="Y8039" s="426"/>
      <c r="Z8039" s="427"/>
    </row>
    <row r="8040" spans="24:26" x14ac:dyDescent="0.25">
      <c r="X8040" s="426"/>
      <c r="Y8040" s="426"/>
      <c r="Z8040" s="427"/>
    </row>
    <row r="8041" spans="24:26" x14ac:dyDescent="0.25">
      <c r="X8041" s="426"/>
      <c r="Y8041" s="426"/>
      <c r="Z8041" s="427"/>
    </row>
    <row r="8042" spans="24:26" x14ac:dyDescent="0.25">
      <c r="X8042" s="426"/>
      <c r="Y8042" s="426"/>
      <c r="Z8042" s="427"/>
    </row>
    <row r="8043" spans="24:26" x14ac:dyDescent="0.25">
      <c r="X8043" s="426"/>
      <c r="Y8043" s="426"/>
      <c r="Z8043" s="427"/>
    </row>
    <row r="8044" spans="24:26" x14ac:dyDescent="0.25">
      <c r="X8044" s="426"/>
      <c r="Y8044" s="426"/>
      <c r="Z8044" s="427"/>
    </row>
    <row r="8045" spans="24:26" x14ac:dyDescent="0.25">
      <c r="X8045" s="426"/>
      <c r="Y8045" s="426"/>
      <c r="Z8045" s="427"/>
    </row>
    <row r="8046" spans="24:26" x14ac:dyDescent="0.25">
      <c r="X8046" s="426"/>
      <c r="Y8046" s="426"/>
      <c r="Z8046" s="427"/>
    </row>
    <row r="8047" spans="24:26" x14ac:dyDescent="0.25">
      <c r="X8047" s="426"/>
      <c r="Y8047" s="426"/>
      <c r="Z8047" s="427"/>
    </row>
    <row r="8048" spans="24:26" x14ac:dyDescent="0.25">
      <c r="X8048" s="426"/>
      <c r="Y8048" s="426"/>
      <c r="Z8048" s="427"/>
    </row>
    <row r="8049" spans="24:26" x14ac:dyDescent="0.25">
      <c r="X8049" s="426"/>
      <c r="Y8049" s="426"/>
      <c r="Z8049" s="427"/>
    </row>
    <row r="8050" spans="24:26" x14ac:dyDescent="0.25">
      <c r="X8050" s="426"/>
      <c r="Y8050" s="426"/>
      <c r="Z8050" s="427"/>
    </row>
    <row r="8051" spans="24:26" x14ac:dyDescent="0.25">
      <c r="X8051" s="426"/>
      <c r="Y8051" s="426"/>
      <c r="Z8051" s="427"/>
    </row>
    <row r="8052" spans="24:26" x14ac:dyDescent="0.25">
      <c r="X8052" s="426"/>
      <c r="Y8052" s="426"/>
      <c r="Z8052" s="427"/>
    </row>
    <row r="8053" spans="24:26" x14ac:dyDescent="0.25">
      <c r="X8053" s="426"/>
      <c r="Y8053" s="426"/>
      <c r="Z8053" s="427"/>
    </row>
    <row r="8054" spans="24:26" x14ac:dyDescent="0.25">
      <c r="X8054" s="426"/>
      <c r="Y8054" s="426"/>
      <c r="Z8054" s="427"/>
    </row>
    <row r="8055" spans="24:26" x14ac:dyDescent="0.25">
      <c r="X8055" s="426"/>
      <c r="Y8055" s="426"/>
      <c r="Z8055" s="427"/>
    </row>
    <row r="8056" spans="24:26" x14ac:dyDescent="0.25">
      <c r="X8056" s="426"/>
      <c r="Y8056" s="426"/>
      <c r="Z8056" s="427"/>
    </row>
    <row r="8057" spans="24:26" x14ac:dyDescent="0.25">
      <c r="X8057" s="426"/>
      <c r="Y8057" s="426"/>
      <c r="Z8057" s="427"/>
    </row>
    <row r="8058" spans="24:26" x14ac:dyDescent="0.25">
      <c r="X8058" s="426"/>
      <c r="Y8058" s="426"/>
      <c r="Z8058" s="427"/>
    </row>
    <row r="8059" spans="24:26" x14ac:dyDescent="0.25">
      <c r="X8059" s="426"/>
      <c r="Y8059" s="426"/>
      <c r="Z8059" s="427"/>
    </row>
    <row r="8060" spans="24:26" x14ac:dyDescent="0.25">
      <c r="X8060" s="426"/>
      <c r="Y8060" s="426"/>
      <c r="Z8060" s="427"/>
    </row>
    <row r="8061" spans="24:26" x14ac:dyDescent="0.25">
      <c r="X8061" s="426"/>
      <c r="Y8061" s="426"/>
      <c r="Z8061" s="427"/>
    </row>
    <row r="8062" spans="24:26" x14ac:dyDescent="0.25">
      <c r="X8062" s="426"/>
      <c r="Y8062" s="426"/>
      <c r="Z8062" s="427"/>
    </row>
    <row r="8063" spans="24:26" x14ac:dyDescent="0.25">
      <c r="X8063" s="426"/>
      <c r="Y8063" s="426"/>
      <c r="Z8063" s="427"/>
    </row>
    <row r="8064" spans="24:26" x14ac:dyDescent="0.25">
      <c r="X8064" s="426"/>
      <c r="Y8064" s="426"/>
      <c r="Z8064" s="427"/>
    </row>
    <row r="8065" spans="24:26" x14ac:dyDescent="0.25">
      <c r="X8065" s="426"/>
      <c r="Y8065" s="426"/>
      <c r="Z8065" s="427"/>
    </row>
    <row r="8066" spans="24:26" x14ac:dyDescent="0.25">
      <c r="X8066" s="426"/>
      <c r="Y8066" s="426"/>
      <c r="Z8066" s="427"/>
    </row>
    <row r="8067" spans="24:26" x14ac:dyDescent="0.25">
      <c r="X8067" s="426"/>
      <c r="Y8067" s="426"/>
      <c r="Z8067" s="427"/>
    </row>
    <row r="8068" spans="24:26" x14ac:dyDescent="0.25">
      <c r="X8068" s="426"/>
      <c r="Y8068" s="426"/>
      <c r="Z8068" s="427"/>
    </row>
    <row r="8069" spans="24:26" x14ac:dyDescent="0.25">
      <c r="X8069" s="426"/>
      <c r="Y8069" s="426"/>
      <c r="Z8069" s="427"/>
    </row>
    <row r="8070" spans="24:26" x14ac:dyDescent="0.25">
      <c r="X8070" s="426"/>
      <c r="Y8070" s="426"/>
      <c r="Z8070" s="427"/>
    </row>
    <row r="8071" spans="24:26" x14ac:dyDescent="0.25">
      <c r="X8071" s="426"/>
      <c r="Y8071" s="426"/>
      <c r="Z8071" s="427"/>
    </row>
    <row r="8072" spans="24:26" x14ac:dyDescent="0.25">
      <c r="X8072" s="426"/>
      <c r="Y8072" s="426"/>
      <c r="Z8072" s="427"/>
    </row>
    <row r="8073" spans="24:26" x14ac:dyDescent="0.25">
      <c r="X8073" s="426"/>
      <c r="Y8073" s="426"/>
      <c r="Z8073" s="427"/>
    </row>
    <row r="8074" spans="24:26" x14ac:dyDescent="0.25">
      <c r="X8074" s="426"/>
      <c r="Y8074" s="426"/>
      <c r="Z8074" s="427"/>
    </row>
    <row r="8075" spans="24:26" x14ac:dyDescent="0.25">
      <c r="X8075" s="426"/>
      <c r="Y8075" s="426"/>
      <c r="Z8075" s="427"/>
    </row>
    <row r="8076" spans="24:26" x14ac:dyDescent="0.25">
      <c r="X8076" s="426"/>
      <c r="Y8076" s="426"/>
      <c r="Z8076" s="427"/>
    </row>
    <row r="8077" spans="24:26" x14ac:dyDescent="0.25">
      <c r="X8077" s="426"/>
      <c r="Y8077" s="426"/>
      <c r="Z8077" s="427"/>
    </row>
    <row r="8078" spans="24:26" x14ac:dyDescent="0.25">
      <c r="X8078" s="426"/>
      <c r="Y8078" s="426"/>
      <c r="Z8078" s="427"/>
    </row>
    <row r="8079" spans="24:26" x14ac:dyDescent="0.25">
      <c r="X8079" s="426"/>
      <c r="Y8079" s="426"/>
      <c r="Z8079" s="427"/>
    </row>
    <row r="8080" spans="24:26" x14ac:dyDescent="0.25">
      <c r="X8080" s="426"/>
      <c r="Y8080" s="426"/>
      <c r="Z8080" s="427"/>
    </row>
    <row r="8081" spans="24:26" x14ac:dyDescent="0.25">
      <c r="X8081" s="426"/>
      <c r="Y8081" s="426"/>
      <c r="Z8081" s="427"/>
    </row>
    <row r="8082" spans="24:26" x14ac:dyDescent="0.25">
      <c r="X8082" s="426"/>
      <c r="Y8082" s="426"/>
      <c r="Z8082" s="427"/>
    </row>
    <row r="8083" spans="24:26" x14ac:dyDescent="0.25">
      <c r="X8083" s="426"/>
      <c r="Y8083" s="426"/>
      <c r="Z8083" s="427"/>
    </row>
    <row r="8084" spans="24:26" x14ac:dyDescent="0.25">
      <c r="X8084" s="426"/>
      <c r="Y8084" s="426"/>
      <c r="Z8084" s="427"/>
    </row>
    <row r="8085" spans="24:26" x14ac:dyDescent="0.25">
      <c r="X8085" s="426"/>
      <c r="Y8085" s="426"/>
      <c r="Z8085" s="427"/>
    </row>
    <row r="8086" spans="24:26" x14ac:dyDescent="0.25">
      <c r="X8086" s="426"/>
      <c r="Y8086" s="426"/>
      <c r="Z8086" s="427"/>
    </row>
    <row r="8087" spans="24:26" x14ac:dyDescent="0.25">
      <c r="X8087" s="426"/>
      <c r="Y8087" s="426"/>
      <c r="Z8087" s="427"/>
    </row>
    <row r="8088" spans="24:26" x14ac:dyDescent="0.25">
      <c r="X8088" s="426"/>
      <c r="Y8088" s="426"/>
      <c r="Z8088" s="427"/>
    </row>
    <row r="8089" spans="24:26" x14ac:dyDescent="0.25">
      <c r="X8089" s="426"/>
      <c r="Y8089" s="426"/>
      <c r="Z8089" s="427"/>
    </row>
    <row r="8090" spans="24:26" x14ac:dyDescent="0.25">
      <c r="X8090" s="426"/>
      <c r="Y8090" s="426"/>
      <c r="Z8090" s="427"/>
    </row>
    <row r="8091" spans="24:26" x14ac:dyDescent="0.25">
      <c r="X8091" s="426"/>
      <c r="Y8091" s="426"/>
      <c r="Z8091" s="427"/>
    </row>
    <row r="8092" spans="24:26" x14ac:dyDescent="0.25">
      <c r="X8092" s="426"/>
      <c r="Y8092" s="426"/>
      <c r="Z8092" s="427"/>
    </row>
    <row r="8093" spans="24:26" x14ac:dyDescent="0.25">
      <c r="X8093" s="426"/>
      <c r="Y8093" s="426"/>
      <c r="Z8093" s="427"/>
    </row>
    <row r="8094" spans="24:26" x14ac:dyDescent="0.25">
      <c r="X8094" s="426"/>
      <c r="Y8094" s="426"/>
      <c r="Z8094" s="427"/>
    </row>
    <row r="8095" spans="24:26" x14ac:dyDescent="0.25">
      <c r="X8095" s="426"/>
      <c r="Y8095" s="426"/>
      <c r="Z8095" s="427"/>
    </row>
    <row r="8096" spans="24:26" x14ac:dyDescent="0.25">
      <c r="X8096" s="426"/>
      <c r="Y8096" s="426"/>
      <c r="Z8096" s="427"/>
    </row>
    <row r="8097" spans="24:26" x14ac:dyDescent="0.25">
      <c r="X8097" s="426"/>
      <c r="Y8097" s="426"/>
      <c r="Z8097" s="427"/>
    </row>
    <row r="8098" spans="24:26" x14ac:dyDescent="0.25">
      <c r="X8098" s="426"/>
      <c r="Y8098" s="426"/>
      <c r="Z8098" s="427"/>
    </row>
    <row r="8099" spans="24:26" x14ac:dyDescent="0.25">
      <c r="X8099" s="426"/>
      <c r="Y8099" s="426"/>
      <c r="Z8099" s="427"/>
    </row>
    <row r="8100" spans="24:26" x14ac:dyDescent="0.25">
      <c r="X8100" s="426"/>
      <c r="Y8100" s="426"/>
      <c r="Z8100" s="427"/>
    </row>
    <row r="8101" spans="24:26" x14ac:dyDescent="0.25">
      <c r="X8101" s="426"/>
      <c r="Y8101" s="426"/>
      <c r="Z8101" s="427"/>
    </row>
    <row r="8102" spans="24:26" x14ac:dyDescent="0.25">
      <c r="X8102" s="426"/>
      <c r="Y8102" s="426"/>
      <c r="Z8102" s="427"/>
    </row>
    <row r="8103" spans="24:26" x14ac:dyDescent="0.25">
      <c r="X8103" s="426"/>
      <c r="Y8103" s="426"/>
      <c r="Z8103" s="427"/>
    </row>
    <row r="8104" spans="24:26" x14ac:dyDescent="0.25">
      <c r="X8104" s="426"/>
      <c r="Y8104" s="426"/>
      <c r="Z8104" s="427"/>
    </row>
    <row r="8105" spans="24:26" x14ac:dyDescent="0.25">
      <c r="X8105" s="426"/>
      <c r="Y8105" s="426"/>
      <c r="Z8105" s="427"/>
    </row>
    <row r="8106" spans="24:26" x14ac:dyDescent="0.25">
      <c r="X8106" s="426"/>
      <c r="Y8106" s="426"/>
      <c r="Z8106" s="427"/>
    </row>
    <row r="8107" spans="24:26" x14ac:dyDescent="0.25">
      <c r="X8107" s="426"/>
      <c r="Y8107" s="426"/>
      <c r="Z8107" s="427"/>
    </row>
    <row r="8108" spans="24:26" x14ac:dyDescent="0.25">
      <c r="X8108" s="426"/>
      <c r="Y8108" s="426"/>
      <c r="Z8108" s="427"/>
    </row>
    <row r="8109" spans="24:26" x14ac:dyDescent="0.25">
      <c r="X8109" s="426"/>
      <c r="Y8109" s="426"/>
      <c r="Z8109" s="427"/>
    </row>
    <row r="8110" spans="24:26" x14ac:dyDescent="0.25">
      <c r="X8110" s="426"/>
      <c r="Y8110" s="426"/>
      <c r="Z8110" s="427"/>
    </row>
    <row r="8111" spans="24:26" x14ac:dyDescent="0.25">
      <c r="X8111" s="426"/>
      <c r="Y8111" s="426"/>
      <c r="Z8111" s="427"/>
    </row>
    <row r="8112" spans="24:26" x14ac:dyDescent="0.25">
      <c r="X8112" s="426"/>
      <c r="Y8112" s="426"/>
      <c r="Z8112" s="427"/>
    </row>
    <row r="8113" spans="24:26" x14ac:dyDescent="0.25">
      <c r="X8113" s="426"/>
      <c r="Y8113" s="426"/>
      <c r="Z8113" s="427"/>
    </row>
    <row r="8114" spans="24:26" x14ac:dyDescent="0.25">
      <c r="X8114" s="426"/>
      <c r="Y8114" s="426"/>
      <c r="Z8114" s="427"/>
    </row>
    <row r="8115" spans="24:26" x14ac:dyDescent="0.25">
      <c r="X8115" s="426"/>
      <c r="Y8115" s="426"/>
      <c r="Z8115" s="427"/>
    </row>
    <row r="8116" spans="24:26" x14ac:dyDescent="0.25">
      <c r="X8116" s="426"/>
      <c r="Y8116" s="426"/>
      <c r="Z8116" s="427"/>
    </row>
    <row r="8117" spans="24:26" x14ac:dyDescent="0.25">
      <c r="X8117" s="426"/>
      <c r="Y8117" s="426"/>
      <c r="Z8117" s="427"/>
    </row>
    <row r="8118" spans="24:26" x14ac:dyDescent="0.25">
      <c r="X8118" s="426"/>
      <c r="Y8118" s="426"/>
      <c r="Z8118" s="427"/>
    </row>
    <row r="8119" spans="24:26" x14ac:dyDescent="0.25">
      <c r="X8119" s="426"/>
      <c r="Y8119" s="426"/>
      <c r="Z8119" s="427"/>
    </row>
    <row r="8120" spans="24:26" x14ac:dyDescent="0.25">
      <c r="X8120" s="426"/>
      <c r="Y8120" s="426"/>
      <c r="Z8120" s="427"/>
    </row>
    <row r="8121" spans="24:26" x14ac:dyDescent="0.25">
      <c r="X8121" s="426"/>
      <c r="Y8121" s="426"/>
      <c r="Z8121" s="427"/>
    </row>
    <row r="8122" spans="24:26" x14ac:dyDescent="0.25">
      <c r="X8122" s="426"/>
      <c r="Y8122" s="426"/>
      <c r="Z8122" s="427"/>
    </row>
    <row r="8123" spans="24:26" x14ac:dyDescent="0.25">
      <c r="X8123" s="426"/>
      <c r="Y8123" s="426"/>
      <c r="Z8123" s="427"/>
    </row>
    <row r="8124" spans="24:26" x14ac:dyDescent="0.25">
      <c r="X8124" s="426"/>
      <c r="Y8124" s="426"/>
      <c r="Z8124" s="427"/>
    </row>
    <row r="8125" spans="24:26" x14ac:dyDescent="0.25">
      <c r="X8125" s="426"/>
      <c r="Y8125" s="426"/>
      <c r="Z8125" s="427"/>
    </row>
    <row r="8126" spans="24:26" x14ac:dyDescent="0.25">
      <c r="X8126" s="426"/>
      <c r="Y8126" s="426"/>
      <c r="Z8126" s="427"/>
    </row>
    <row r="8127" spans="24:26" x14ac:dyDescent="0.25">
      <c r="X8127" s="426"/>
      <c r="Y8127" s="426"/>
      <c r="Z8127" s="427"/>
    </row>
    <row r="8128" spans="24:26" x14ac:dyDescent="0.25">
      <c r="X8128" s="426"/>
      <c r="Y8128" s="426"/>
      <c r="Z8128" s="427"/>
    </row>
    <row r="8129" spans="24:26" x14ac:dyDescent="0.25">
      <c r="X8129" s="426"/>
      <c r="Y8129" s="426"/>
      <c r="Z8129" s="427"/>
    </row>
    <row r="8130" spans="24:26" x14ac:dyDescent="0.25">
      <c r="X8130" s="426"/>
      <c r="Y8130" s="426"/>
      <c r="Z8130" s="427"/>
    </row>
    <row r="8131" spans="24:26" x14ac:dyDescent="0.25">
      <c r="X8131" s="426"/>
      <c r="Y8131" s="426"/>
      <c r="Z8131" s="427"/>
    </row>
    <row r="8132" spans="24:26" x14ac:dyDescent="0.25">
      <c r="X8132" s="426"/>
      <c r="Y8132" s="426"/>
      <c r="Z8132" s="427"/>
    </row>
    <row r="8133" spans="24:26" x14ac:dyDescent="0.25">
      <c r="X8133" s="426"/>
      <c r="Y8133" s="426"/>
      <c r="Z8133" s="427"/>
    </row>
    <row r="8134" spans="24:26" x14ac:dyDescent="0.25">
      <c r="X8134" s="426"/>
      <c r="Y8134" s="426"/>
      <c r="Z8134" s="427"/>
    </row>
    <row r="8135" spans="24:26" x14ac:dyDescent="0.25">
      <c r="X8135" s="426"/>
      <c r="Y8135" s="426"/>
      <c r="Z8135" s="427"/>
    </row>
    <row r="8136" spans="24:26" x14ac:dyDescent="0.25">
      <c r="X8136" s="426"/>
      <c r="Y8136" s="426"/>
      <c r="Z8136" s="427"/>
    </row>
    <row r="8137" spans="24:26" x14ac:dyDescent="0.25">
      <c r="X8137" s="426"/>
      <c r="Y8137" s="426"/>
      <c r="Z8137" s="427"/>
    </row>
    <row r="8138" spans="24:26" x14ac:dyDescent="0.25">
      <c r="X8138" s="426"/>
      <c r="Y8138" s="426"/>
      <c r="Z8138" s="427"/>
    </row>
    <row r="8139" spans="24:26" x14ac:dyDescent="0.25">
      <c r="X8139" s="426"/>
      <c r="Y8139" s="426"/>
      <c r="Z8139" s="427"/>
    </row>
    <row r="8140" spans="24:26" x14ac:dyDescent="0.25">
      <c r="X8140" s="426"/>
      <c r="Y8140" s="426"/>
      <c r="Z8140" s="427"/>
    </row>
    <row r="8141" spans="24:26" x14ac:dyDescent="0.25">
      <c r="X8141" s="426"/>
      <c r="Y8141" s="426"/>
      <c r="Z8141" s="427"/>
    </row>
    <row r="8142" spans="24:26" x14ac:dyDescent="0.25">
      <c r="X8142" s="426"/>
      <c r="Y8142" s="426"/>
      <c r="Z8142" s="427"/>
    </row>
    <row r="8143" spans="24:26" x14ac:dyDescent="0.25">
      <c r="X8143" s="426"/>
      <c r="Y8143" s="426"/>
      <c r="Z8143" s="427"/>
    </row>
    <row r="8144" spans="24:26" x14ac:dyDescent="0.25">
      <c r="X8144" s="426"/>
      <c r="Y8144" s="426"/>
      <c r="Z8144" s="427"/>
    </row>
    <row r="8145" spans="24:26" x14ac:dyDescent="0.25">
      <c r="X8145" s="426"/>
      <c r="Y8145" s="426"/>
      <c r="Z8145" s="427"/>
    </row>
    <row r="8146" spans="24:26" x14ac:dyDescent="0.25">
      <c r="X8146" s="426"/>
      <c r="Y8146" s="426"/>
      <c r="Z8146" s="427"/>
    </row>
    <row r="8147" spans="24:26" x14ac:dyDescent="0.25">
      <c r="X8147" s="426"/>
      <c r="Y8147" s="426"/>
      <c r="Z8147" s="427"/>
    </row>
    <row r="8148" spans="24:26" x14ac:dyDescent="0.25">
      <c r="X8148" s="426"/>
      <c r="Y8148" s="426"/>
      <c r="Z8148" s="427"/>
    </row>
    <row r="8149" spans="24:26" x14ac:dyDescent="0.25">
      <c r="X8149" s="426"/>
      <c r="Y8149" s="426"/>
      <c r="Z8149" s="427"/>
    </row>
    <row r="8150" spans="24:26" x14ac:dyDescent="0.25">
      <c r="X8150" s="426"/>
      <c r="Y8150" s="426"/>
      <c r="Z8150" s="427"/>
    </row>
    <row r="8151" spans="24:26" x14ac:dyDescent="0.25">
      <c r="X8151" s="426"/>
      <c r="Y8151" s="426"/>
      <c r="Z8151" s="427"/>
    </row>
    <row r="8152" spans="24:26" x14ac:dyDescent="0.25">
      <c r="X8152" s="426"/>
      <c r="Y8152" s="426"/>
      <c r="Z8152" s="427"/>
    </row>
    <row r="8153" spans="24:26" x14ac:dyDescent="0.25">
      <c r="X8153" s="426"/>
      <c r="Y8153" s="426"/>
      <c r="Z8153" s="427"/>
    </row>
    <row r="8154" spans="24:26" x14ac:dyDescent="0.25">
      <c r="X8154" s="426"/>
      <c r="Y8154" s="426"/>
      <c r="Z8154" s="427"/>
    </row>
    <row r="8155" spans="24:26" x14ac:dyDescent="0.25">
      <c r="X8155" s="426"/>
      <c r="Y8155" s="426"/>
      <c r="Z8155" s="427"/>
    </row>
    <row r="8156" spans="24:26" x14ac:dyDescent="0.25">
      <c r="X8156" s="426"/>
      <c r="Y8156" s="426"/>
      <c r="Z8156" s="427"/>
    </row>
    <row r="8157" spans="24:26" x14ac:dyDescent="0.25">
      <c r="X8157" s="426"/>
      <c r="Y8157" s="426"/>
      <c r="Z8157" s="427"/>
    </row>
    <row r="8158" spans="24:26" x14ac:dyDescent="0.25">
      <c r="X8158" s="426"/>
      <c r="Y8158" s="426"/>
      <c r="Z8158" s="427"/>
    </row>
    <row r="8159" spans="24:26" x14ac:dyDescent="0.25">
      <c r="X8159" s="426"/>
      <c r="Y8159" s="426"/>
      <c r="Z8159" s="427"/>
    </row>
    <row r="8160" spans="24:26" x14ac:dyDescent="0.25">
      <c r="X8160" s="426"/>
      <c r="Y8160" s="426"/>
      <c r="Z8160" s="427"/>
    </row>
    <row r="8161" spans="24:26" x14ac:dyDescent="0.25">
      <c r="X8161" s="426"/>
      <c r="Y8161" s="426"/>
      <c r="Z8161" s="427"/>
    </row>
    <row r="8162" spans="24:26" x14ac:dyDescent="0.25">
      <c r="X8162" s="426"/>
      <c r="Y8162" s="426"/>
      <c r="Z8162" s="427"/>
    </row>
    <row r="8163" spans="24:26" x14ac:dyDescent="0.25">
      <c r="X8163" s="426"/>
      <c r="Y8163" s="426"/>
      <c r="Z8163" s="427"/>
    </row>
    <row r="8164" spans="24:26" x14ac:dyDescent="0.25">
      <c r="X8164" s="426"/>
      <c r="Y8164" s="426"/>
      <c r="Z8164" s="427"/>
    </row>
    <row r="8165" spans="24:26" x14ac:dyDescent="0.25">
      <c r="X8165" s="426"/>
      <c r="Y8165" s="426"/>
      <c r="Z8165" s="427"/>
    </row>
    <row r="8166" spans="24:26" x14ac:dyDescent="0.25">
      <c r="X8166" s="426"/>
      <c r="Y8166" s="426"/>
      <c r="Z8166" s="427"/>
    </row>
    <row r="8167" spans="24:26" x14ac:dyDescent="0.25">
      <c r="X8167" s="426"/>
      <c r="Y8167" s="426"/>
      <c r="Z8167" s="427"/>
    </row>
    <row r="8168" spans="24:26" x14ac:dyDescent="0.25">
      <c r="X8168" s="426"/>
      <c r="Y8168" s="426"/>
      <c r="Z8168" s="427"/>
    </row>
    <row r="8169" spans="24:26" x14ac:dyDescent="0.25">
      <c r="X8169" s="426"/>
      <c r="Y8169" s="426"/>
      <c r="Z8169" s="427"/>
    </row>
    <row r="8170" spans="24:26" x14ac:dyDescent="0.25">
      <c r="X8170" s="426"/>
      <c r="Y8170" s="426"/>
      <c r="Z8170" s="427"/>
    </row>
    <row r="8171" spans="24:26" x14ac:dyDescent="0.25">
      <c r="X8171" s="426"/>
      <c r="Y8171" s="426"/>
      <c r="Z8171" s="427"/>
    </row>
    <row r="8172" spans="24:26" x14ac:dyDescent="0.25">
      <c r="X8172" s="426"/>
      <c r="Y8172" s="426"/>
      <c r="Z8172" s="427"/>
    </row>
    <row r="8173" spans="24:26" x14ac:dyDescent="0.25">
      <c r="X8173" s="426"/>
      <c r="Y8173" s="426"/>
      <c r="Z8173" s="427"/>
    </row>
    <row r="8174" spans="24:26" x14ac:dyDescent="0.25">
      <c r="X8174" s="426"/>
      <c r="Y8174" s="426"/>
      <c r="Z8174" s="427"/>
    </row>
    <row r="8175" spans="24:26" x14ac:dyDescent="0.25">
      <c r="X8175" s="426"/>
      <c r="Y8175" s="426"/>
      <c r="Z8175" s="427"/>
    </row>
    <row r="8176" spans="24:26" x14ac:dyDescent="0.25">
      <c r="X8176" s="426"/>
      <c r="Y8176" s="426"/>
      <c r="Z8176" s="427"/>
    </row>
    <row r="8177" spans="24:26" x14ac:dyDescent="0.25">
      <c r="X8177" s="426"/>
      <c r="Y8177" s="426"/>
      <c r="Z8177" s="427"/>
    </row>
    <row r="8178" spans="24:26" x14ac:dyDescent="0.25">
      <c r="X8178" s="426"/>
      <c r="Y8178" s="426"/>
      <c r="Z8178" s="427"/>
    </row>
    <row r="8179" spans="24:26" x14ac:dyDescent="0.25">
      <c r="X8179" s="426"/>
      <c r="Y8179" s="426"/>
      <c r="Z8179" s="427"/>
    </row>
    <row r="8180" spans="24:26" x14ac:dyDescent="0.25">
      <c r="X8180" s="426"/>
      <c r="Y8180" s="426"/>
      <c r="Z8180" s="427"/>
    </row>
    <row r="8181" spans="24:26" x14ac:dyDescent="0.25">
      <c r="X8181" s="426"/>
      <c r="Y8181" s="426"/>
      <c r="Z8181" s="427"/>
    </row>
    <row r="8182" spans="24:26" x14ac:dyDescent="0.25">
      <c r="X8182" s="426"/>
      <c r="Y8182" s="426"/>
      <c r="Z8182" s="427"/>
    </row>
    <row r="8183" spans="24:26" x14ac:dyDescent="0.25">
      <c r="X8183" s="426"/>
      <c r="Y8183" s="426"/>
      <c r="Z8183" s="427"/>
    </row>
    <row r="8184" spans="24:26" x14ac:dyDescent="0.25">
      <c r="X8184" s="426"/>
      <c r="Y8184" s="426"/>
      <c r="Z8184" s="427"/>
    </row>
    <row r="8185" spans="24:26" x14ac:dyDescent="0.25">
      <c r="X8185" s="426"/>
      <c r="Y8185" s="426"/>
      <c r="Z8185" s="427"/>
    </row>
    <row r="8186" spans="24:26" x14ac:dyDescent="0.25">
      <c r="X8186" s="426"/>
      <c r="Y8186" s="426"/>
      <c r="Z8186" s="427"/>
    </row>
    <row r="8187" spans="24:26" x14ac:dyDescent="0.25">
      <c r="X8187" s="426"/>
      <c r="Y8187" s="426"/>
      <c r="Z8187" s="427"/>
    </row>
    <row r="8188" spans="24:26" x14ac:dyDescent="0.25">
      <c r="X8188" s="426"/>
      <c r="Y8188" s="426"/>
      <c r="Z8188" s="427"/>
    </row>
    <row r="8189" spans="24:26" x14ac:dyDescent="0.25">
      <c r="X8189" s="426"/>
      <c r="Y8189" s="426"/>
      <c r="Z8189" s="427"/>
    </row>
    <row r="8190" spans="24:26" x14ac:dyDescent="0.25">
      <c r="X8190" s="426"/>
      <c r="Y8190" s="426"/>
      <c r="Z8190" s="427"/>
    </row>
    <row r="8191" spans="24:26" x14ac:dyDescent="0.25">
      <c r="X8191" s="426"/>
      <c r="Y8191" s="426"/>
      <c r="Z8191" s="427"/>
    </row>
    <row r="8192" spans="24:26" x14ac:dyDescent="0.25">
      <c r="X8192" s="426"/>
      <c r="Y8192" s="426"/>
      <c r="Z8192" s="427"/>
    </row>
    <row r="8193" spans="24:26" x14ac:dyDescent="0.25">
      <c r="X8193" s="426"/>
      <c r="Y8193" s="426"/>
      <c r="Z8193" s="427"/>
    </row>
    <row r="8194" spans="24:26" x14ac:dyDescent="0.25">
      <c r="X8194" s="426"/>
      <c r="Y8194" s="426"/>
      <c r="Z8194" s="427"/>
    </row>
    <row r="8195" spans="24:26" x14ac:dyDescent="0.25">
      <c r="X8195" s="426"/>
      <c r="Y8195" s="426"/>
      <c r="Z8195" s="427"/>
    </row>
    <row r="8196" spans="24:26" x14ac:dyDescent="0.25">
      <c r="X8196" s="426"/>
      <c r="Y8196" s="426"/>
      <c r="Z8196" s="427"/>
    </row>
    <row r="8197" spans="24:26" x14ac:dyDescent="0.25">
      <c r="X8197" s="426"/>
      <c r="Y8197" s="426"/>
      <c r="Z8197" s="427"/>
    </row>
    <row r="8198" spans="24:26" x14ac:dyDescent="0.25">
      <c r="X8198" s="426"/>
      <c r="Y8198" s="426"/>
      <c r="Z8198" s="427"/>
    </row>
    <row r="8199" spans="24:26" x14ac:dyDescent="0.25">
      <c r="X8199" s="426"/>
      <c r="Y8199" s="426"/>
      <c r="Z8199" s="427"/>
    </row>
    <row r="8200" spans="24:26" x14ac:dyDescent="0.25">
      <c r="X8200" s="426"/>
      <c r="Y8200" s="426"/>
      <c r="Z8200" s="427"/>
    </row>
    <row r="8201" spans="24:26" x14ac:dyDescent="0.25">
      <c r="X8201" s="426"/>
      <c r="Y8201" s="426"/>
      <c r="Z8201" s="427"/>
    </row>
    <row r="8202" spans="24:26" x14ac:dyDescent="0.25">
      <c r="X8202" s="426"/>
      <c r="Y8202" s="426"/>
      <c r="Z8202" s="427"/>
    </row>
    <row r="8203" spans="24:26" x14ac:dyDescent="0.25">
      <c r="X8203" s="426"/>
      <c r="Y8203" s="426"/>
      <c r="Z8203" s="427"/>
    </row>
    <row r="8204" spans="24:26" x14ac:dyDescent="0.25">
      <c r="X8204" s="426"/>
      <c r="Y8204" s="426"/>
      <c r="Z8204" s="427"/>
    </row>
    <row r="8205" spans="24:26" x14ac:dyDescent="0.25">
      <c r="X8205" s="426"/>
      <c r="Y8205" s="426"/>
      <c r="Z8205" s="427"/>
    </row>
    <row r="8206" spans="24:26" x14ac:dyDescent="0.25">
      <c r="X8206" s="426"/>
      <c r="Y8206" s="426"/>
      <c r="Z8206" s="427"/>
    </row>
    <row r="8207" spans="24:26" x14ac:dyDescent="0.25">
      <c r="X8207" s="426"/>
      <c r="Y8207" s="426"/>
      <c r="Z8207" s="427"/>
    </row>
    <row r="8208" spans="24:26" x14ac:dyDescent="0.25">
      <c r="X8208" s="426"/>
      <c r="Y8208" s="426"/>
      <c r="Z8208" s="427"/>
    </row>
    <row r="8209" spans="24:26" x14ac:dyDescent="0.25">
      <c r="X8209" s="426"/>
      <c r="Y8209" s="426"/>
      <c r="Z8209" s="427"/>
    </row>
    <row r="8210" spans="24:26" x14ac:dyDescent="0.25">
      <c r="X8210" s="426"/>
      <c r="Y8210" s="426"/>
      <c r="Z8210" s="427"/>
    </row>
    <row r="8211" spans="24:26" x14ac:dyDescent="0.25">
      <c r="X8211" s="426"/>
      <c r="Y8211" s="426"/>
      <c r="Z8211" s="427"/>
    </row>
    <row r="8212" spans="24:26" x14ac:dyDescent="0.25">
      <c r="X8212" s="426"/>
      <c r="Y8212" s="426"/>
      <c r="Z8212" s="427"/>
    </row>
    <row r="8213" spans="24:26" x14ac:dyDescent="0.25">
      <c r="X8213" s="426"/>
      <c r="Y8213" s="426"/>
      <c r="Z8213" s="427"/>
    </row>
    <row r="8214" spans="24:26" x14ac:dyDescent="0.25">
      <c r="X8214" s="426"/>
      <c r="Y8214" s="426"/>
      <c r="Z8214" s="427"/>
    </row>
    <row r="8215" spans="24:26" x14ac:dyDescent="0.25">
      <c r="X8215" s="426"/>
      <c r="Y8215" s="426"/>
      <c r="Z8215" s="427"/>
    </row>
    <row r="8216" spans="24:26" x14ac:dyDescent="0.25">
      <c r="X8216" s="426"/>
      <c r="Y8216" s="426"/>
      <c r="Z8216" s="427"/>
    </row>
    <row r="8217" spans="24:26" x14ac:dyDescent="0.25">
      <c r="X8217" s="426"/>
      <c r="Y8217" s="426"/>
      <c r="Z8217" s="427"/>
    </row>
    <row r="8218" spans="24:26" x14ac:dyDescent="0.25">
      <c r="X8218" s="426"/>
      <c r="Y8218" s="426"/>
      <c r="Z8218" s="427"/>
    </row>
    <row r="8219" spans="24:26" x14ac:dyDescent="0.25">
      <c r="X8219" s="426"/>
      <c r="Y8219" s="426"/>
      <c r="Z8219" s="427"/>
    </row>
    <row r="8220" spans="24:26" x14ac:dyDescent="0.25">
      <c r="X8220" s="426"/>
      <c r="Y8220" s="426"/>
      <c r="Z8220" s="427"/>
    </row>
    <row r="8221" spans="24:26" x14ac:dyDescent="0.25">
      <c r="X8221" s="426"/>
      <c r="Y8221" s="426"/>
      <c r="Z8221" s="427"/>
    </row>
    <row r="8222" spans="24:26" x14ac:dyDescent="0.25">
      <c r="X8222" s="426"/>
      <c r="Y8222" s="426"/>
      <c r="Z8222" s="427"/>
    </row>
    <row r="8223" spans="24:26" x14ac:dyDescent="0.25">
      <c r="X8223" s="426"/>
      <c r="Y8223" s="426"/>
      <c r="Z8223" s="427"/>
    </row>
    <row r="8224" spans="24:26" x14ac:dyDescent="0.25">
      <c r="X8224" s="426"/>
      <c r="Y8224" s="426"/>
      <c r="Z8224" s="427"/>
    </row>
    <row r="8225" spans="24:26" x14ac:dyDescent="0.25">
      <c r="X8225" s="426"/>
      <c r="Y8225" s="426"/>
      <c r="Z8225" s="427"/>
    </row>
    <row r="8226" spans="24:26" x14ac:dyDescent="0.25">
      <c r="X8226" s="426"/>
      <c r="Y8226" s="426"/>
      <c r="Z8226" s="427"/>
    </row>
    <row r="8227" spans="24:26" x14ac:dyDescent="0.25">
      <c r="X8227" s="426"/>
      <c r="Y8227" s="426"/>
      <c r="Z8227" s="427"/>
    </row>
    <row r="8228" spans="24:26" x14ac:dyDescent="0.25">
      <c r="X8228" s="426"/>
      <c r="Y8228" s="426"/>
      <c r="Z8228" s="427"/>
    </row>
    <row r="8229" spans="24:26" x14ac:dyDescent="0.25">
      <c r="X8229" s="426"/>
      <c r="Y8229" s="426"/>
      <c r="Z8229" s="427"/>
    </row>
    <row r="8230" spans="24:26" x14ac:dyDescent="0.25">
      <c r="X8230" s="426"/>
      <c r="Y8230" s="426"/>
      <c r="Z8230" s="427"/>
    </row>
    <row r="8231" spans="24:26" x14ac:dyDescent="0.25">
      <c r="X8231" s="426"/>
      <c r="Y8231" s="426"/>
      <c r="Z8231" s="427"/>
    </row>
    <row r="8232" spans="24:26" x14ac:dyDescent="0.25">
      <c r="X8232" s="426"/>
      <c r="Y8232" s="426"/>
      <c r="Z8232" s="427"/>
    </row>
    <row r="8233" spans="24:26" x14ac:dyDescent="0.25">
      <c r="X8233" s="426"/>
      <c r="Y8233" s="426"/>
      <c r="Z8233" s="427"/>
    </row>
    <row r="8234" spans="24:26" x14ac:dyDescent="0.25">
      <c r="X8234" s="426"/>
      <c r="Y8234" s="426"/>
      <c r="Z8234" s="427"/>
    </row>
    <row r="8235" spans="24:26" x14ac:dyDescent="0.25">
      <c r="X8235" s="426"/>
      <c r="Y8235" s="426"/>
      <c r="Z8235" s="427"/>
    </row>
    <row r="8236" spans="24:26" x14ac:dyDescent="0.25">
      <c r="X8236" s="426"/>
      <c r="Y8236" s="426"/>
      <c r="Z8236" s="427"/>
    </row>
    <row r="8237" spans="24:26" x14ac:dyDescent="0.25">
      <c r="X8237" s="426"/>
      <c r="Y8237" s="426"/>
      <c r="Z8237" s="427"/>
    </row>
    <row r="8238" spans="24:26" x14ac:dyDescent="0.25">
      <c r="X8238" s="426"/>
      <c r="Y8238" s="426"/>
      <c r="Z8238" s="427"/>
    </row>
    <row r="8239" spans="24:26" x14ac:dyDescent="0.25">
      <c r="X8239" s="426"/>
      <c r="Y8239" s="426"/>
      <c r="Z8239" s="427"/>
    </row>
    <row r="8240" spans="24:26" x14ac:dyDescent="0.25">
      <c r="X8240" s="426"/>
      <c r="Y8240" s="426"/>
      <c r="Z8240" s="427"/>
    </row>
    <row r="8241" spans="24:26" x14ac:dyDescent="0.25">
      <c r="X8241" s="426"/>
      <c r="Y8241" s="426"/>
      <c r="Z8241" s="427"/>
    </row>
    <row r="8242" spans="24:26" x14ac:dyDescent="0.25">
      <c r="X8242" s="426"/>
      <c r="Y8242" s="426"/>
      <c r="Z8242" s="427"/>
    </row>
    <row r="8243" spans="24:26" x14ac:dyDescent="0.25">
      <c r="X8243" s="426"/>
      <c r="Y8243" s="426"/>
      <c r="Z8243" s="427"/>
    </row>
    <row r="8244" spans="24:26" x14ac:dyDescent="0.25">
      <c r="X8244" s="426"/>
      <c r="Y8244" s="426"/>
      <c r="Z8244" s="427"/>
    </row>
    <row r="8245" spans="24:26" x14ac:dyDescent="0.25">
      <c r="X8245" s="426"/>
      <c r="Y8245" s="426"/>
      <c r="Z8245" s="427"/>
    </row>
    <row r="8246" spans="24:26" x14ac:dyDescent="0.25">
      <c r="X8246" s="426"/>
      <c r="Y8246" s="426"/>
      <c r="Z8246" s="427"/>
    </row>
    <row r="8247" spans="24:26" x14ac:dyDescent="0.25">
      <c r="X8247" s="426"/>
      <c r="Y8247" s="426"/>
      <c r="Z8247" s="427"/>
    </row>
    <row r="8248" spans="24:26" x14ac:dyDescent="0.25">
      <c r="X8248" s="426"/>
      <c r="Y8248" s="426"/>
      <c r="Z8248" s="427"/>
    </row>
    <row r="8249" spans="24:26" x14ac:dyDescent="0.25">
      <c r="X8249" s="426"/>
      <c r="Y8249" s="426"/>
      <c r="Z8249" s="427"/>
    </row>
    <row r="8250" spans="24:26" x14ac:dyDescent="0.25">
      <c r="X8250" s="426"/>
      <c r="Y8250" s="426"/>
      <c r="Z8250" s="427"/>
    </row>
    <row r="8251" spans="24:26" x14ac:dyDescent="0.25">
      <c r="X8251" s="426"/>
      <c r="Y8251" s="426"/>
      <c r="Z8251" s="427"/>
    </row>
    <row r="8252" spans="24:26" x14ac:dyDescent="0.25">
      <c r="X8252" s="426"/>
      <c r="Y8252" s="426"/>
      <c r="Z8252" s="427"/>
    </row>
    <row r="8253" spans="24:26" x14ac:dyDescent="0.25">
      <c r="X8253" s="426"/>
      <c r="Y8253" s="426"/>
      <c r="Z8253" s="427"/>
    </row>
    <row r="8254" spans="24:26" x14ac:dyDescent="0.25">
      <c r="X8254" s="426"/>
      <c r="Y8254" s="426"/>
      <c r="Z8254" s="427"/>
    </row>
    <row r="8255" spans="24:26" x14ac:dyDescent="0.25">
      <c r="X8255" s="426"/>
      <c r="Y8255" s="426"/>
      <c r="Z8255" s="427"/>
    </row>
    <row r="8256" spans="24:26" x14ac:dyDescent="0.25">
      <c r="X8256" s="426"/>
      <c r="Y8256" s="426"/>
      <c r="Z8256" s="427"/>
    </row>
    <row r="8257" spans="24:26" x14ac:dyDescent="0.25">
      <c r="X8257" s="426"/>
      <c r="Y8257" s="426"/>
      <c r="Z8257" s="427"/>
    </row>
    <row r="8258" spans="24:26" x14ac:dyDescent="0.25">
      <c r="X8258" s="426"/>
      <c r="Y8258" s="426"/>
      <c r="Z8258" s="427"/>
    </row>
    <row r="8259" spans="24:26" x14ac:dyDescent="0.25">
      <c r="X8259" s="426"/>
      <c r="Y8259" s="426"/>
      <c r="Z8259" s="427"/>
    </row>
    <row r="8260" spans="24:26" x14ac:dyDescent="0.25">
      <c r="X8260" s="426"/>
      <c r="Y8260" s="426"/>
      <c r="Z8260" s="427"/>
    </row>
    <row r="8261" spans="24:26" x14ac:dyDescent="0.25">
      <c r="X8261" s="426"/>
      <c r="Y8261" s="426"/>
      <c r="Z8261" s="427"/>
    </row>
    <row r="8262" spans="24:26" x14ac:dyDescent="0.25">
      <c r="X8262" s="426"/>
      <c r="Y8262" s="426"/>
      <c r="Z8262" s="427"/>
    </row>
    <row r="8263" spans="24:26" x14ac:dyDescent="0.25">
      <c r="X8263" s="426"/>
      <c r="Y8263" s="426"/>
      <c r="Z8263" s="427"/>
    </row>
    <row r="8264" spans="24:26" x14ac:dyDescent="0.25">
      <c r="X8264" s="426"/>
      <c r="Y8264" s="426"/>
      <c r="Z8264" s="427"/>
    </row>
    <row r="8265" spans="24:26" x14ac:dyDescent="0.25">
      <c r="X8265" s="426"/>
      <c r="Y8265" s="426"/>
      <c r="Z8265" s="427"/>
    </row>
    <row r="8266" spans="24:26" x14ac:dyDescent="0.25">
      <c r="X8266" s="426"/>
      <c r="Y8266" s="426"/>
      <c r="Z8266" s="427"/>
    </row>
    <row r="8267" spans="24:26" x14ac:dyDescent="0.25">
      <c r="X8267" s="426"/>
      <c r="Y8267" s="426"/>
      <c r="Z8267" s="427"/>
    </row>
    <row r="8268" spans="24:26" x14ac:dyDescent="0.25">
      <c r="X8268" s="426"/>
      <c r="Y8268" s="426"/>
      <c r="Z8268" s="427"/>
    </row>
    <row r="8269" spans="24:26" x14ac:dyDescent="0.25">
      <c r="X8269" s="426"/>
      <c r="Y8269" s="426"/>
      <c r="Z8269" s="427"/>
    </row>
    <row r="8270" spans="24:26" x14ac:dyDescent="0.25">
      <c r="X8270" s="426"/>
      <c r="Y8270" s="426"/>
      <c r="Z8270" s="427"/>
    </row>
    <row r="8271" spans="24:26" x14ac:dyDescent="0.25">
      <c r="X8271" s="426"/>
      <c r="Y8271" s="426"/>
      <c r="Z8271" s="427"/>
    </row>
    <row r="8272" spans="24:26" x14ac:dyDescent="0.25">
      <c r="X8272" s="426"/>
      <c r="Y8272" s="426"/>
      <c r="Z8272" s="427"/>
    </row>
    <row r="8273" spans="24:26" x14ac:dyDescent="0.25">
      <c r="X8273" s="426"/>
      <c r="Y8273" s="426"/>
      <c r="Z8273" s="427"/>
    </row>
    <row r="8274" spans="24:26" x14ac:dyDescent="0.25">
      <c r="X8274" s="426"/>
      <c r="Y8274" s="426"/>
      <c r="Z8274" s="427"/>
    </row>
    <row r="8275" spans="24:26" x14ac:dyDescent="0.25">
      <c r="X8275" s="426"/>
      <c r="Y8275" s="426"/>
      <c r="Z8275" s="427"/>
    </row>
    <row r="8276" spans="24:26" x14ac:dyDescent="0.25">
      <c r="X8276" s="426"/>
      <c r="Y8276" s="426"/>
      <c r="Z8276" s="427"/>
    </row>
    <row r="8277" spans="24:26" x14ac:dyDescent="0.25">
      <c r="X8277" s="426"/>
      <c r="Y8277" s="426"/>
      <c r="Z8277" s="427"/>
    </row>
    <row r="8278" spans="24:26" x14ac:dyDescent="0.25">
      <c r="X8278" s="426"/>
      <c r="Y8278" s="426"/>
      <c r="Z8278" s="427"/>
    </row>
    <row r="8279" spans="24:26" x14ac:dyDescent="0.25">
      <c r="X8279" s="426"/>
      <c r="Y8279" s="426"/>
      <c r="Z8279" s="427"/>
    </row>
    <row r="8280" spans="24:26" x14ac:dyDescent="0.25">
      <c r="X8280" s="426"/>
      <c r="Y8280" s="426"/>
      <c r="Z8280" s="427"/>
    </row>
    <row r="8281" spans="24:26" x14ac:dyDescent="0.25">
      <c r="X8281" s="426"/>
      <c r="Y8281" s="426"/>
      <c r="Z8281" s="427"/>
    </row>
    <row r="8282" spans="24:26" x14ac:dyDescent="0.25">
      <c r="X8282" s="426"/>
      <c r="Y8282" s="426"/>
      <c r="Z8282" s="427"/>
    </row>
    <row r="8283" spans="24:26" x14ac:dyDescent="0.25">
      <c r="X8283" s="426"/>
      <c r="Y8283" s="426"/>
      <c r="Z8283" s="427"/>
    </row>
    <row r="8284" spans="24:26" x14ac:dyDescent="0.25">
      <c r="X8284" s="426"/>
      <c r="Y8284" s="426"/>
      <c r="Z8284" s="427"/>
    </row>
    <row r="8285" spans="24:26" x14ac:dyDescent="0.25">
      <c r="X8285" s="426"/>
      <c r="Y8285" s="426"/>
      <c r="Z8285" s="427"/>
    </row>
    <row r="8286" spans="24:26" x14ac:dyDescent="0.25">
      <c r="X8286" s="426"/>
      <c r="Y8286" s="426"/>
      <c r="Z8286" s="427"/>
    </row>
    <row r="8287" spans="24:26" x14ac:dyDescent="0.25">
      <c r="X8287" s="426"/>
      <c r="Y8287" s="426"/>
      <c r="Z8287" s="427"/>
    </row>
    <row r="8288" spans="24:26" x14ac:dyDescent="0.25">
      <c r="X8288" s="426"/>
      <c r="Y8288" s="426"/>
      <c r="Z8288" s="427"/>
    </row>
    <row r="8289" spans="24:26" x14ac:dyDescent="0.25">
      <c r="X8289" s="426"/>
      <c r="Y8289" s="426"/>
      <c r="Z8289" s="427"/>
    </row>
    <row r="8290" spans="24:26" x14ac:dyDescent="0.25">
      <c r="X8290" s="426"/>
      <c r="Y8290" s="426"/>
      <c r="Z8290" s="427"/>
    </row>
    <row r="8291" spans="24:26" x14ac:dyDescent="0.25">
      <c r="X8291" s="426"/>
      <c r="Y8291" s="426"/>
      <c r="Z8291" s="427"/>
    </row>
    <row r="8292" spans="24:26" x14ac:dyDescent="0.25">
      <c r="X8292" s="426"/>
      <c r="Y8292" s="426"/>
      <c r="Z8292" s="427"/>
    </row>
    <row r="8293" spans="24:26" x14ac:dyDescent="0.25">
      <c r="X8293" s="426"/>
      <c r="Y8293" s="426"/>
      <c r="Z8293" s="427"/>
    </row>
    <row r="8294" spans="24:26" x14ac:dyDescent="0.25">
      <c r="X8294" s="426"/>
      <c r="Y8294" s="426"/>
      <c r="Z8294" s="427"/>
    </row>
    <row r="8295" spans="24:26" x14ac:dyDescent="0.25">
      <c r="X8295" s="426"/>
      <c r="Y8295" s="426"/>
      <c r="Z8295" s="427"/>
    </row>
    <row r="8296" spans="24:26" x14ac:dyDescent="0.25">
      <c r="X8296" s="426"/>
      <c r="Y8296" s="426"/>
      <c r="Z8296" s="427"/>
    </row>
    <row r="8297" spans="24:26" x14ac:dyDescent="0.25">
      <c r="X8297" s="426"/>
      <c r="Y8297" s="426"/>
      <c r="Z8297" s="427"/>
    </row>
    <row r="8298" spans="24:26" x14ac:dyDescent="0.25">
      <c r="X8298" s="426"/>
      <c r="Y8298" s="426"/>
      <c r="Z8298" s="427"/>
    </row>
    <row r="8299" spans="24:26" x14ac:dyDescent="0.25">
      <c r="X8299" s="426"/>
      <c r="Y8299" s="426"/>
      <c r="Z8299" s="427"/>
    </row>
    <row r="8300" spans="24:26" x14ac:dyDescent="0.25">
      <c r="X8300" s="426"/>
      <c r="Y8300" s="426"/>
      <c r="Z8300" s="427"/>
    </row>
    <row r="8301" spans="24:26" x14ac:dyDescent="0.25">
      <c r="X8301" s="426"/>
      <c r="Y8301" s="426"/>
      <c r="Z8301" s="427"/>
    </row>
    <row r="8302" spans="24:26" x14ac:dyDescent="0.25">
      <c r="X8302" s="426"/>
      <c r="Y8302" s="426"/>
      <c r="Z8302" s="427"/>
    </row>
    <row r="8303" spans="24:26" x14ac:dyDescent="0.25">
      <c r="X8303" s="426"/>
      <c r="Y8303" s="426"/>
      <c r="Z8303" s="427"/>
    </row>
    <row r="8304" spans="24:26" x14ac:dyDescent="0.25">
      <c r="X8304" s="426"/>
      <c r="Y8304" s="426"/>
      <c r="Z8304" s="427"/>
    </row>
    <row r="8305" spans="24:26" x14ac:dyDescent="0.25">
      <c r="X8305" s="426"/>
      <c r="Y8305" s="426"/>
      <c r="Z8305" s="427"/>
    </row>
    <row r="8306" spans="24:26" x14ac:dyDescent="0.25">
      <c r="X8306" s="426"/>
      <c r="Y8306" s="426"/>
      <c r="Z8306" s="427"/>
    </row>
    <row r="8307" spans="24:26" x14ac:dyDescent="0.25">
      <c r="X8307" s="426"/>
      <c r="Y8307" s="426"/>
      <c r="Z8307" s="427"/>
    </row>
    <row r="8308" spans="24:26" x14ac:dyDescent="0.25">
      <c r="X8308" s="426"/>
      <c r="Y8308" s="426"/>
      <c r="Z8308" s="427"/>
    </row>
    <row r="8309" spans="24:26" x14ac:dyDescent="0.25">
      <c r="X8309" s="426"/>
      <c r="Y8309" s="426"/>
      <c r="Z8309" s="427"/>
    </row>
    <row r="8310" spans="24:26" x14ac:dyDescent="0.25">
      <c r="X8310" s="426"/>
      <c r="Y8310" s="426"/>
      <c r="Z8310" s="427"/>
    </row>
    <row r="8311" spans="24:26" x14ac:dyDescent="0.25">
      <c r="X8311" s="426"/>
      <c r="Y8311" s="426"/>
      <c r="Z8311" s="427"/>
    </row>
    <row r="8312" spans="24:26" x14ac:dyDescent="0.25">
      <c r="X8312" s="426"/>
      <c r="Y8312" s="426"/>
      <c r="Z8312" s="427"/>
    </row>
    <row r="8313" spans="24:26" x14ac:dyDescent="0.25">
      <c r="X8313" s="426"/>
      <c r="Y8313" s="426"/>
      <c r="Z8313" s="427"/>
    </row>
    <row r="8314" spans="24:26" x14ac:dyDescent="0.25">
      <c r="X8314" s="426"/>
      <c r="Y8314" s="426"/>
      <c r="Z8314" s="427"/>
    </row>
    <row r="8315" spans="24:26" x14ac:dyDescent="0.25">
      <c r="X8315" s="426"/>
      <c r="Y8315" s="426"/>
      <c r="Z8315" s="427"/>
    </row>
    <row r="8316" spans="24:26" x14ac:dyDescent="0.25">
      <c r="X8316" s="426"/>
      <c r="Y8316" s="426"/>
      <c r="Z8316" s="427"/>
    </row>
    <row r="8317" spans="24:26" x14ac:dyDescent="0.25">
      <c r="X8317" s="426"/>
      <c r="Y8317" s="426"/>
      <c r="Z8317" s="427"/>
    </row>
    <row r="8318" spans="24:26" x14ac:dyDescent="0.25">
      <c r="X8318" s="426"/>
      <c r="Y8318" s="426"/>
      <c r="Z8318" s="427"/>
    </row>
    <row r="8319" spans="24:26" x14ac:dyDescent="0.25">
      <c r="X8319" s="426"/>
      <c r="Y8319" s="426"/>
      <c r="Z8319" s="427"/>
    </row>
    <row r="8320" spans="24:26" x14ac:dyDescent="0.25">
      <c r="X8320" s="426"/>
      <c r="Y8320" s="426"/>
      <c r="Z8320" s="427"/>
    </row>
    <row r="8321" spans="24:26" x14ac:dyDescent="0.25">
      <c r="X8321" s="426"/>
      <c r="Y8321" s="426"/>
      <c r="Z8321" s="427"/>
    </row>
    <row r="8322" spans="24:26" x14ac:dyDescent="0.25">
      <c r="X8322" s="426"/>
      <c r="Y8322" s="426"/>
      <c r="Z8322" s="427"/>
    </row>
    <row r="8323" spans="24:26" x14ac:dyDescent="0.25">
      <c r="X8323" s="426"/>
      <c r="Y8323" s="426"/>
      <c r="Z8323" s="427"/>
    </row>
    <row r="8324" spans="24:26" x14ac:dyDescent="0.25">
      <c r="X8324" s="426"/>
      <c r="Y8324" s="426"/>
      <c r="Z8324" s="427"/>
    </row>
    <row r="8325" spans="24:26" x14ac:dyDescent="0.25">
      <c r="X8325" s="426"/>
      <c r="Y8325" s="426"/>
      <c r="Z8325" s="427"/>
    </row>
    <row r="8326" spans="24:26" x14ac:dyDescent="0.25">
      <c r="X8326" s="426"/>
      <c r="Y8326" s="426"/>
      <c r="Z8326" s="427"/>
    </row>
    <row r="8327" spans="24:26" x14ac:dyDescent="0.25">
      <c r="X8327" s="426"/>
      <c r="Y8327" s="426"/>
      <c r="Z8327" s="427"/>
    </row>
    <row r="8328" spans="24:26" x14ac:dyDescent="0.25">
      <c r="X8328" s="426"/>
      <c r="Y8328" s="426"/>
      <c r="Z8328" s="427"/>
    </row>
    <row r="8329" spans="24:26" x14ac:dyDescent="0.25">
      <c r="X8329" s="426"/>
      <c r="Y8329" s="426"/>
      <c r="Z8329" s="427"/>
    </row>
    <row r="8330" spans="24:26" x14ac:dyDescent="0.25">
      <c r="X8330" s="426"/>
      <c r="Y8330" s="426"/>
      <c r="Z8330" s="427"/>
    </row>
    <row r="8331" spans="24:26" x14ac:dyDescent="0.25">
      <c r="X8331" s="426"/>
      <c r="Y8331" s="426"/>
      <c r="Z8331" s="427"/>
    </row>
    <row r="8332" spans="24:26" x14ac:dyDescent="0.25">
      <c r="X8332" s="426"/>
      <c r="Y8332" s="426"/>
      <c r="Z8332" s="427"/>
    </row>
    <row r="8333" spans="24:26" x14ac:dyDescent="0.25">
      <c r="X8333" s="426"/>
      <c r="Y8333" s="426"/>
      <c r="Z8333" s="427"/>
    </row>
    <row r="8334" spans="24:26" x14ac:dyDescent="0.25">
      <c r="X8334" s="426"/>
      <c r="Y8334" s="426"/>
      <c r="Z8334" s="427"/>
    </row>
    <row r="8335" spans="24:26" x14ac:dyDescent="0.25">
      <c r="X8335" s="426"/>
      <c r="Y8335" s="426"/>
      <c r="Z8335" s="427"/>
    </row>
    <row r="8336" spans="24:26" x14ac:dyDescent="0.25">
      <c r="X8336" s="426"/>
      <c r="Y8336" s="426"/>
      <c r="Z8336" s="427"/>
    </row>
    <row r="8337" spans="24:26" x14ac:dyDescent="0.25">
      <c r="X8337" s="426"/>
      <c r="Y8337" s="426"/>
      <c r="Z8337" s="427"/>
    </row>
    <row r="8338" spans="24:26" x14ac:dyDescent="0.25">
      <c r="X8338" s="426"/>
      <c r="Y8338" s="426"/>
      <c r="Z8338" s="427"/>
    </row>
    <row r="8339" spans="24:26" x14ac:dyDescent="0.25">
      <c r="X8339" s="426"/>
      <c r="Y8339" s="426"/>
      <c r="Z8339" s="427"/>
    </row>
    <row r="8340" spans="24:26" x14ac:dyDescent="0.25">
      <c r="X8340" s="426"/>
      <c r="Y8340" s="426"/>
      <c r="Z8340" s="427"/>
    </row>
    <row r="8341" spans="24:26" x14ac:dyDescent="0.25">
      <c r="X8341" s="426"/>
      <c r="Y8341" s="426"/>
      <c r="Z8341" s="427"/>
    </row>
    <row r="8342" spans="24:26" x14ac:dyDescent="0.25">
      <c r="X8342" s="426"/>
      <c r="Y8342" s="426"/>
      <c r="Z8342" s="427"/>
    </row>
    <row r="8343" spans="24:26" x14ac:dyDescent="0.25">
      <c r="X8343" s="426"/>
      <c r="Y8343" s="426"/>
      <c r="Z8343" s="427"/>
    </row>
    <row r="8344" spans="24:26" x14ac:dyDescent="0.25">
      <c r="X8344" s="426"/>
      <c r="Y8344" s="426"/>
      <c r="Z8344" s="427"/>
    </row>
    <row r="8345" spans="24:26" x14ac:dyDescent="0.25">
      <c r="X8345" s="426"/>
      <c r="Y8345" s="426"/>
      <c r="Z8345" s="427"/>
    </row>
    <row r="8346" spans="24:26" x14ac:dyDescent="0.25">
      <c r="X8346" s="426"/>
      <c r="Y8346" s="426"/>
      <c r="Z8346" s="427"/>
    </row>
    <row r="8347" spans="24:26" x14ac:dyDescent="0.25">
      <c r="X8347" s="426"/>
      <c r="Y8347" s="426"/>
      <c r="Z8347" s="427"/>
    </row>
    <row r="8348" spans="24:26" x14ac:dyDescent="0.25">
      <c r="X8348" s="426"/>
      <c r="Y8348" s="426"/>
      <c r="Z8348" s="427"/>
    </row>
    <row r="8349" spans="24:26" x14ac:dyDescent="0.25">
      <c r="X8349" s="426"/>
      <c r="Y8349" s="426"/>
      <c r="Z8349" s="427"/>
    </row>
    <row r="8350" spans="24:26" x14ac:dyDescent="0.25">
      <c r="X8350" s="426"/>
      <c r="Y8350" s="426"/>
      <c r="Z8350" s="427"/>
    </row>
    <row r="8351" spans="24:26" x14ac:dyDescent="0.25">
      <c r="X8351" s="426"/>
      <c r="Y8351" s="426"/>
      <c r="Z8351" s="427"/>
    </row>
    <row r="8352" spans="24:26" x14ac:dyDescent="0.25">
      <c r="X8352" s="426"/>
      <c r="Y8352" s="426"/>
      <c r="Z8352" s="427"/>
    </row>
    <row r="8353" spans="24:26" x14ac:dyDescent="0.25">
      <c r="X8353" s="426"/>
      <c r="Y8353" s="426"/>
      <c r="Z8353" s="427"/>
    </row>
    <row r="8354" spans="24:26" x14ac:dyDescent="0.25">
      <c r="X8354" s="426"/>
      <c r="Y8354" s="426"/>
      <c r="Z8354" s="427"/>
    </row>
    <row r="8355" spans="24:26" x14ac:dyDescent="0.25">
      <c r="X8355" s="426"/>
      <c r="Y8355" s="426"/>
      <c r="Z8355" s="427"/>
    </row>
    <row r="8356" spans="24:26" x14ac:dyDescent="0.25">
      <c r="X8356" s="426"/>
      <c r="Y8356" s="426"/>
      <c r="Z8356" s="427"/>
    </row>
    <row r="8357" spans="24:26" x14ac:dyDescent="0.25">
      <c r="X8357" s="426"/>
      <c r="Y8357" s="426"/>
      <c r="Z8357" s="427"/>
    </row>
    <row r="8358" spans="24:26" x14ac:dyDescent="0.25">
      <c r="X8358" s="426"/>
      <c r="Y8358" s="426"/>
      <c r="Z8358" s="427"/>
    </row>
    <row r="8359" spans="24:26" x14ac:dyDescent="0.25">
      <c r="X8359" s="426"/>
      <c r="Y8359" s="426"/>
      <c r="Z8359" s="427"/>
    </row>
    <row r="8360" spans="24:26" x14ac:dyDescent="0.25">
      <c r="X8360" s="426"/>
      <c r="Y8360" s="426"/>
      <c r="Z8360" s="427"/>
    </row>
    <row r="8361" spans="24:26" x14ac:dyDescent="0.25">
      <c r="X8361" s="426"/>
      <c r="Y8361" s="426"/>
      <c r="Z8361" s="427"/>
    </row>
    <row r="8362" spans="24:26" x14ac:dyDescent="0.25">
      <c r="X8362" s="426"/>
      <c r="Y8362" s="426"/>
      <c r="Z8362" s="427"/>
    </row>
    <row r="8363" spans="24:26" x14ac:dyDescent="0.25">
      <c r="X8363" s="426"/>
      <c r="Y8363" s="426"/>
      <c r="Z8363" s="427"/>
    </row>
    <row r="8364" spans="24:26" x14ac:dyDescent="0.25">
      <c r="X8364" s="426"/>
      <c r="Y8364" s="426"/>
      <c r="Z8364" s="427"/>
    </row>
    <row r="8365" spans="24:26" x14ac:dyDescent="0.25">
      <c r="X8365" s="426"/>
      <c r="Y8365" s="426"/>
      <c r="Z8365" s="427"/>
    </row>
    <row r="8366" spans="24:26" x14ac:dyDescent="0.25">
      <c r="X8366" s="426"/>
      <c r="Y8366" s="426"/>
      <c r="Z8366" s="427"/>
    </row>
    <row r="8367" spans="24:26" x14ac:dyDescent="0.25">
      <c r="X8367" s="426"/>
      <c r="Y8367" s="426"/>
      <c r="Z8367" s="427"/>
    </row>
    <row r="8368" spans="24:26" x14ac:dyDescent="0.25">
      <c r="X8368" s="426"/>
      <c r="Y8368" s="426"/>
      <c r="Z8368" s="427"/>
    </row>
    <row r="8369" spans="24:26" x14ac:dyDescent="0.25">
      <c r="X8369" s="426"/>
      <c r="Y8369" s="426"/>
      <c r="Z8369" s="427"/>
    </row>
    <row r="8370" spans="24:26" x14ac:dyDescent="0.25">
      <c r="X8370" s="426"/>
      <c r="Y8370" s="426"/>
      <c r="Z8370" s="427"/>
    </row>
    <row r="8371" spans="24:26" x14ac:dyDescent="0.25">
      <c r="X8371" s="426"/>
      <c r="Y8371" s="426"/>
      <c r="Z8371" s="427"/>
    </row>
    <row r="8372" spans="24:26" x14ac:dyDescent="0.25">
      <c r="X8372" s="426"/>
      <c r="Y8372" s="426"/>
      <c r="Z8372" s="427"/>
    </row>
    <row r="8373" spans="24:26" x14ac:dyDescent="0.25">
      <c r="X8373" s="426"/>
      <c r="Y8373" s="426"/>
      <c r="Z8373" s="427"/>
    </row>
    <row r="8374" spans="24:26" x14ac:dyDescent="0.25">
      <c r="X8374" s="426"/>
      <c r="Y8374" s="426"/>
      <c r="Z8374" s="427"/>
    </row>
    <row r="8375" spans="24:26" x14ac:dyDescent="0.25">
      <c r="X8375" s="426"/>
      <c r="Y8375" s="426"/>
      <c r="Z8375" s="427"/>
    </row>
    <row r="8376" spans="24:26" x14ac:dyDescent="0.25">
      <c r="X8376" s="426"/>
      <c r="Y8376" s="426"/>
      <c r="Z8376" s="427"/>
    </row>
    <row r="8377" spans="24:26" x14ac:dyDescent="0.25">
      <c r="X8377" s="426"/>
      <c r="Y8377" s="426"/>
      <c r="Z8377" s="427"/>
    </row>
    <row r="8378" spans="24:26" x14ac:dyDescent="0.25">
      <c r="X8378" s="426"/>
      <c r="Y8378" s="426"/>
      <c r="Z8378" s="427"/>
    </row>
    <row r="8379" spans="24:26" x14ac:dyDescent="0.25">
      <c r="X8379" s="426"/>
      <c r="Y8379" s="426"/>
      <c r="Z8379" s="427"/>
    </row>
    <row r="8380" spans="24:26" x14ac:dyDescent="0.25">
      <c r="X8380" s="426"/>
      <c r="Y8380" s="426"/>
      <c r="Z8380" s="427"/>
    </row>
    <row r="8381" spans="24:26" x14ac:dyDescent="0.25">
      <c r="X8381" s="426"/>
      <c r="Y8381" s="426"/>
      <c r="Z8381" s="427"/>
    </row>
    <row r="8382" spans="24:26" x14ac:dyDescent="0.25">
      <c r="X8382" s="426"/>
      <c r="Y8382" s="426"/>
      <c r="Z8382" s="427"/>
    </row>
    <row r="8383" spans="24:26" x14ac:dyDescent="0.25">
      <c r="X8383" s="426"/>
      <c r="Y8383" s="426"/>
      <c r="Z8383" s="427"/>
    </row>
    <row r="8384" spans="24:26" x14ac:dyDescent="0.25">
      <c r="X8384" s="426"/>
      <c r="Y8384" s="426"/>
      <c r="Z8384" s="427"/>
    </row>
    <row r="8385" spans="24:26" x14ac:dyDescent="0.25">
      <c r="X8385" s="426"/>
      <c r="Y8385" s="426"/>
      <c r="Z8385" s="427"/>
    </row>
    <row r="8386" spans="24:26" x14ac:dyDescent="0.25">
      <c r="X8386" s="426"/>
      <c r="Y8386" s="426"/>
      <c r="Z8386" s="427"/>
    </row>
    <row r="8387" spans="24:26" x14ac:dyDescent="0.25">
      <c r="X8387" s="426"/>
      <c r="Y8387" s="426"/>
      <c r="Z8387" s="427"/>
    </row>
    <row r="8388" spans="24:26" x14ac:dyDescent="0.25">
      <c r="X8388" s="426"/>
      <c r="Y8388" s="426"/>
      <c r="Z8388" s="427"/>
    </row>
    <row r="8389" spans="24:26" x14ac:dyDescent="0.25">
      <c r="X8389" s="426"/>
      <c r="Y8389" s="426"/>
      <c r="Z8389" s="427"/>
    </row>
    <row r="8390" spans="24:26" x14ac:dyDescent="0.25">
      <c r="X8390" s="426"/>
      <c r="Y8390" s="426"/>
      <c r="Z8390" s="427"/>
    </row>
    <row r="8391" spans="24:26" x14ac:dyDescent="0.25">
      <c r="X8391" s="426"/>
      <c r="Y8391" s="426"/>
      <c r="Z8391" s="427"/>
    </row>
    <row r="8392" spans="24:26" x14ac:dyDescent="0.25">
      <c r="X8392" s="426"/>
      <c r="Y8392" s="426"/>
      <c r="Z8392" s="427"/>
    </row>
    <row r="8393" spans="24:26" x14ac:dyDescent="0.25">
      <c r="X8393" s="426"/>
      <c r="Y8393" s="426"/>
      <c r="Z8393" s="427"/>
    </row>
    <row r="8394" spans="24:26" x14ac:dyDescent="0.25">
      <c r="X8394" s="426"/>
      <c r="Y8394" s="426"/>
      <c r="Z8394" s="427"/>
    </row>
    <row r="8395" spans="24:26" x14ac:dyDescent="0.25">
      <c r="X8395" s="426"/>
      <c r="Y8395" s="426"/>
      <c r="Z8395" s="427"/>
    </row>
    <row r="8396" spans="24:26" x14ac:dyDescent="0.25">
      <c r="X8396" s="426"/>
      <c r="Y8396" s="426"/>
      <c r="Z8396" s="427"/>
    </row>
    <row r="8397" spans="24:26" x14ac:dyDescent="0.25">
      <c r="X8397" s="426"/>
      <c r="Y8397" s="426"/>
      <c r="Z8397" s="427"/>
    </row>
    <row r="8398" spans="24:26" x14ac:dyDescent="0.25">
      <c r="X8398" s="426"/>
      <c r="Y8398" s="426"/>
      <c r="Z8398" s="427"/>
    </row>
    <row r="8399" spans="24:26" x14ac:dyDescent="0.25">
      <c r="X8399" s="426"/>
      <c r="Y8399" s="426"/>
      <c r="Z8399" s="427"/>
    </row>
    <row r="8400" spans="24:26" x14ac:dyDescent="0.25">
      <c r="X8400" s="426"/>
      <c r="Y8400" s="426"/>
      <c r="Z8400" s="427"/>
    </row>
    <row r="8401" spans="24:26" x14ac:dyDescent="0.25">
      <c r="X8401" s="426"/>
      <c r="Y8401" s="426"/>
      <c r="Z8401" s="427"/>
    </row>
    <row r="8402" spans="24:26" x14ac:dyDescent="0.25">
      <c r="X8402" s="426"/>
      <c r="Y8402" s="426"/>
      <c r="Z8402" s="427"/>
    </row>
    <row r="8403" spans="24:26" x14ac:dyDescent="0.25">
      <c r="X8403" s="426"/>
      <c r="Y8403" s="426"/>
      <c r="Z8403" s="427"/>
    </row>
    <row r="8404" spans="24:26" x14ac:dyDescent="0.25">
      <c r="X8404" s="426"/>
      <c r="Y8404" s="426"/>
      <c r="Z8404" s="427"/>
    </row>
    <row r="8405" spans="24:26" x14ac:dyDescent="0.25">
      <c r="X8405" s="426"/>
      <c r="Y8405" s="426"/>
      <c r="Z8405" s="427"/>
    </row>
    <row r="8406" spans="24:26" x14ac:dyDescent="0.25">
      <c r="X8406" s="426"/>
      <c r="Y8406" s="426"/>
      <c r="Z8406" s="427"/>
    </row>
    <row r="8407" spans="24:26" x14ac:dyDescent="0.25">
      <c r="X8407" s="426"/>
      <c r="Y8407" s="426"/>
      <c r="Z8407" s="427"/>
    </row>
    <row r="8408" spans="24:26" x14ac:dyDescent="0.25">
      <c r="X8408" s="426"/>
      <c r="Y8408" s="426"/>
      <c r="Z8408" s="427"/>
    </row>
    <row r="8409" spans="24:26" x14ac:dyDescent="0.25">
      <c r="X8409" s="426"/>
      <c r="Y8409" s="426"/>
      <c r="Z8409" s="427"/>
    </row>
    <row r="8410" spans="24:26" x14ac:dyDescent="0.25">
      <c r="X8410" s="426"/>
      <c r="Y8410" s="426"/>
      <c r="Z8410" s="427"/>
    </row>
    <row r="8411" spans="24:26" x14ac:dyDescent="0.25">
      <c r="X8411" s="426"/>
      <c r="Y8411" s="426"/>
      <c r="Z8411" s="427"/>
    </row>
    <row r="8412" spans="24:26" x14ac:dyDescent="0.25">
      <c r="X8412" s="426"/>
      <c r="Y8412" s="426"/>
      <c r="Z8412" s="427"/>
    </row>
    <row r="8413" spans="24:26" x14ac:dyDescent="0.25">
      <c r="X8413" s="426"/>
      <c r="Y8413" s="426"/>
      <c r="Z8413" s="427"/>
    </row>
    <row r="8414" spans="24:26" x14ac:dyDescent="0.25">
      <c r="X8414" s="426"/>
      <c r="Y8414" s="426"/>
      <c r="Z8414" s="427"/>
    </row>
    <row r="8415" spans="24:26" x14ac:dyDescent="0.25">
      <c r="X8415" s="426"/>
      <c r="Y8415" s="426"/>
      <c r="Z8415" s="427"/>
    </row>
    <row r="8416" spans="24:26" x14ac:dyDescent="0.25">
      <c r="X8416" s="426"/>
      <c r="Y8416" s="426"/>
      <c r="Z8416" s="427"/>
    </row>
    <row r="8417" spans="24:26" x14ac:dyDescent="0.25">
      <c r="X8417" s="426"/>
      <c r="Y8417" s="426"/>
      <c r="Z8417" s="427"/>
    </row>
    <row r="8418" spans="24:26" x14ac:dyDescent="0.25">
      <c r="X8418" s="426"/>
      <c r="Y8418" s="426"/>
      <c r="Z8418" s="427"/>
    </row>
    <row r="8419" spans="24:26" x14ac:dyDescent="0.25">
      <c r="X8419" s="426"/>
      <c r="Y8419" s="426"/>
      <c r="Z8419" s="427"/>
    </row>
    <row r="8420" spans="24:26" x14ac:dyDescent="0.25">
      <c r="X8420" s="426"/>
      <c r="Y8420" s="426"/>
      <c r="Z8420" s="427"/>
    </row>
    <row r="8421" spans="24:26" x14ac:dyDescent="0.25">
      <c r="X8421" s="426"/>
      <c r="Y8421" s="426"/>
      <c r="Z8421" s="427"/>
    </row>
    <row r="8422" spans="24:26" x14ac:dyDescent="0.25">
      <c r="X8422" s="426"/>
      <c r="Y8422" s="426"/>
      <c r="Z8422" s="427"/>
    </row>
    <row r="8423" spans="24:26" x14ac:dyDescent="0.25">
      <c r="X8423" s="426"/>
      <c r="Y8423" s="426"/>
      <c r="Z8423" s="427"/>
    </row>
    <row r="8424" spans="24:26" x14ac:dyDescent="0.25">
      <c r="X8424" s="426"/>
      <c r="Y8424" s="426"/>
      <c r="Z8424" s="427"/>
    </row>
    <row r="8425" spans="24:26" x14ac:dyDescent="0.25">
      <c r="X8425" s="426"/>
      <c r="Y8425" s="426"/>
      <c r="Z8425" s="427"/>
    </row>
    <row r="8426" spans="24:26" x14ac:dyDescent="0.25">
      <c r="X8426" s="426"/>
      <c r="Y8426" s="426"/>
      <c r="Z8426" s="427"/>
    </row>
    <row r="8427" spans="24:26" x14ac:dyDescent="0.25">
      <c r="X8427" s="426"/>
      <c r="Y8427" s="426"/>
      <c r="Z8427" s="427"/>
    </row>
    <row r="8428" spans="24:26" x14ac:dyDescent="0.25">
      <c r="X8428" s="426"/>
      <c r="Y8428" s="426"/>
      <c r="Z8428" s="427"/>
    </row>
    <row r="8429" spans="24:26" x14ac:dyDescent="0.25">
      <c r="X8429" s="426"/>
      <c r="Y8429" s="426"/>
      <c r="Z8429" s="427"/>
    </row>
    <row r="8430" spans="24:26" x14ac:dyDescent="0.25">
      <c r="X8430" s="426"/>
      <c r="Y8430" s="426"/>
      <c r="Z8430" s="427"/>
    </row>
    <row r="8431" spans="24:26" x14ac:dyDescent="0.25">
      <c r="X8431" s="426"/>
      <c r="Y8431" s="426"/>
      <c r="Z8431" s="427"/>
    </row>
    <row r="8432" spans="24:26" x14ac:dyDescent="0.25">
      <c r="X8432" s="426"/>
      <c r="Y8432" s="426"/>
      <c r="Z8432" s="427"/>
    </row>
    <row r="8433" spans="24:26" x14ac:dyDescent="0.25">
      <c r="X8433" s="426"/>
      <c r="Y8433" s="426"/>
      <c r="Z8433" s="427"/>
    </row>
    <row r="8434" spans="24:26" x14ac:dyDescent="0.25">
      <c r="X8434" s="426"/>
      <c r="Y8434" s="426"/>
      <c r="Z8434" s="427"/>
    </row>
    <row r="8435" spans="24:26" x14ac:dyDescent="0.25">
      <c r="X8435" s="426"/>
      <c r="Y8435" s="426"/>
      <c r="Z8435" s="427"/>
    </row>
    <row r="8436" spans="24:26" x14ac:dyDescent="0.25">
      <c r="X8436" s="426"/>
      <c r="Y8436" s="426"/>
      <c r="Z8436" s="427"/>
    </row>
    <row r="8437" spans="24:26" x14ac:dyDescent="0.25">
      <c r="X8437" s="426"/>
      <c r="Y8437" s="426"/>
      <c r="Z8437" s="427"/>
    </row>
    <row r="8438" spans="24:26" x14ac:dyDescent="0.25">
      <c r="X8438" s="426"/>
      <c r="Y8438" s="426"/>
      <c r="Z8438" s="427"/>
    </row>
    <row r="8439" spans="24:26" x14ac:dyDescent="0.25">
      <c r="X8439" s="426"/>
      <c r="Y8439" s="426"/>
      <c r="Z8439" s="427"/>
    </row>
    <row r="8440" spans="24:26" x14ac:dyDescent="0.25">
      <c r="X8440" s="426"/>
      <c r="Y8440" s="426"/>
      <c r="Z8440" s="427"/>
    </row>
    <row r="8441" spans="24:26" x14ac:dyDescent="0.25">
      <c r="X8441" s="426"/>
      <c r="Y8441" s="426"/>
      <c r="Z8441" s="427"/>
    </row>
    <row r="8442" spans="24:26" x14ac:dyDescent="0.25">
      <c r="X8442" s="426"/>
      <c r="Y8442" s="426"/>
      <c r="Z8442" s="427"/>
    </row>
    <row r="8443" spans="24:26" x14ac:dyDescent="0.25">
      <c r="X8443" s="426"/>
      <c r="Y8443" s="426"/>
      <c r="Z8443" s="427"/>
    </row>
    <row r="8444" spans="24:26" x14ac:dyDescent="0.25">
      <c r="X8444" s="426"/>
      <c r="Y8444" s="426"/>
      <c r="Z8444" s="427"/>
    </row>
    <row r="8445" spans="24:26" x14ac:dyDescent="0.25">
      <c r="X8445" s="426"/>
      <c r="Y8445" s="426"/>
      <c r="Z8445" s="427"/>
    </row>
    <row r="8446" spans="24:26" x14ac:dyDescent="0.25">
      <c r="X8446" s="426"/>
      <c r="Y8446" s="426"/>
      <c r="Z8446" s="427"/>
    </row>
    <row r="8447" spans="24:26" x14ac:dyDescent="0.25">
      <c r="X8447" s="426"/>
      <c r="Y8447" s="426"/>
      <c r="Z8447" s="427"/>
    </row>
    <row r="8448" spans="24:26" x14ac:dyDescent="0.25">
      <c r="X8448" s="426"/>
      <c r="Y8448" s="426"/>
      <c r="Z8448" s="427"/>
    </row>
    <row r="8449" spans="24:26" x14ac:dyDescent="0.25">
      <c r="X8449" s="426"/>
      <c r="Y8449" s="426"/>
      <c r="Z8449" s="427"/>
    </row>
    <row r="8450" spans="24:26" x14ac:dyDescent="0.25">
      <c r="X8450" s="426"/>
      <c r="Y8450" s="426"/>
      <c r="Z8450" s="427"/>
    </row>
    <row r="8451" spans="24:26" x14ac:dyDescent="0.25">
      <c r="X8451" s="426"/>
      <c r="Y8451" s="426"/>
      <c r="Z8451" s="427"/>
    </row>
    <row r="8452" spans="24:26" x14ac:dyDescent="0.25">
      <c r="X8452" s="426"/>
      <c r="Y8452" s="426"/>
      <c r="Z8452" s="427"/>
    </row>
    <row r="8453" spans="24:26" x14ac:dyDescent="0.25">
      <c r="X8453" s="426"/>
      <c r="Y8453" s="426"/>
      <c r="Z8453" s="427"/>
    </row>
    <row r="8454" spans="24:26" x14ac:dyDescent="0.25">
      <c r="X8454" s="426"/>
      <c r="Y8454" s="426"/>
      <c r="Z8454" s="427"/>
    </row>
    <row r="8455" spans="24:26" x14ac:dyDescent="0.25">
      <c r="X8455" s="426"/>
      <c r="Y8455" s="426"/>
      <c r="Z8455" s="427"/>
    </row>
    <row r="8456" spans="24:26" x14ac:dyDescent="0.25">
      <c r="X8456" s="426"/>
      <c r="Y8456" s="426"/>
      <c r="Z8456" s="427"/>
    </row>
    <row r="8457" spans="24:26" x14ac:dyDescent="0.25">
      <c r="X8457" s="426"/>
      <c r="Y8457" s="426"/>
      <c r="Z8457" s="427"/>
    </row>
    <row r="8458" spans="24:26" x14ac:dyDescent="0.25">
      <c r="X8458" s="426"/>
      <c r="Y8458" s="426"/>
      <c r="Z8458" s="427"/>
    </row>
    <row r="8459" spans="24:26" x14ac:dyDescent="0.25">
      <c r="X8459" s="426"/>
      <c r="Y8459" s="426"/>
      <c r="Z8459" s="427"/>
    </row>
    <row r="8460" spans="24:26" x14ac:dyDescent="0.25">
      <c r="X8460" s="426"/>
      <c r="Y8460" s="426"/>
      <c r="Z8460" s="427"/>
    </row>
    <row r="8461" spans="24:26" x14ac:dyDescent="0.25">
      <c r="X8461" s="426"/>
      <c r="Y8461" s="426"/>
      <c r="Z8461" s="427"/>
    </row>
    <row r="8462" spans="24:26" x14ac:dyDescent="0.25">
      <c r="X8462" s="426"/>
      <c r="Y8462" s="426"/>
      <c r="Z8462" s="427"/>
    </row>
    <row r="8463" spans="24:26" x14ac:dyDescent="0.25">
      <c r="X8463" s="426"/>
      <c r="Y8463" s="426"/>
      <c r="Z8463" s="427"/>
    </row>
    <row r="8464" spans="24:26" x14ac:dyDescent="0.25">
      <c r="X8464" s="426"/>
      <c r="Y8464" s="426"/>
      <c r="Z8464" s="427"/>
    </row>
    <row r="8465" spans="24:26" x14ac:dyDescent="0.25">
      <c r="X8465" s="426"/>
      <c r="Y8465" s="426"/>
      <c r="Z8465" s="427"/>
    </row>
    <row r="8466" spans="24:26" x14ac:dyDescent="0.25">
      <c r="X8466" s="426"/>
      <c r="Y8466" s="426"/>
      <c r="Z8466" s="427"/>
    </row>
    <row r="8467" spans="24:26" x14ac:dyDescent="0.25">
      <c r="X8467" s="426"/>
      <c r="Y8467" s="426"/>
      <c r="Z8467" s="427"/>
    </row>
    <row r="8468" spans="24:26" x14ac:dyDescent="0.25">
      <c r="X8468" s="426"/>
      <c r="Y8468" s="426"/>
      <c r="Z8468" s="427"/>
    </row>
    <row r="8469" spans="24:26" x14ac:dyDescent="0.25">
      <c r="X8469" s="426"/>
      <c r="Y8469" s="426"/>
      <c r="Z8469" s="427"/>
    </row>
    <row r="8470" spans="24:26" x14ac:dyDescent="0.25">
      <c r="X8470" s="426"/>
      <c r="Y8470" s="426"/>
      <c r="Z8470" s="427"/>
    </row>
    <row r="8471" spans="24:26" x14ac:dyDescent="0.25">
      <c r="X8471" s="426"/>
      <c r="Y8471" s="426"/>
      <c r="Z8471" s="427"/>
    </row>
    <row r="8472" spans="24:26" x14ac:dyDescent="0.25">
      <c r="X8472" s="426"/>
      <c r="Y8472" s="426"/>
      <c r="Z8472" s="427"/>
    </row>
    <row r="8473" spans="24:26" x14ac:dyDescent="0.25">
      <c r="X8473" s="426"/>
      <c r="Y8473" s="426"/>
      <c r="Z8473" s="427"/>
    </row>
    <row r="8474" spans="24:26" x14ac:dyDescent="0.25">
      <c r="X8474" s="426"/>
      <c r="Y8474" s="426"/>
      <c r="Z8474" s="427"/>
    </row>
    <row r="8475" spans="24:26" x14ac:dyDescent="0.25">
      <c r="X8475" s="426"/>
      <c r="Y8475" s="426"/>
      <c r="Z8475" s="427"/>
    </row>
    <row r="8476" spans="24:26" x14ac:dyDescent="0.25">
      <c r="X8476" s="426"/>
      <c r="Y8476" s="426"/>
      <c r="Z8476" s="427"/>
    </row>
    <row r="8477" spans="24:26" x14ac:dyDescent="0.25">
      <c r="X8477" s="426"/>
      <c r="Y8477" s="426"/>
      <c r="Z8477" s="427"/>
    </row>
    <row r="8478" spans="24:26" x14ac:dyDescent="0.25">
      <c r="X8478" s="426"/>
      <c r="Y8478" s="426"/>
      <c r="Z8478" s="427"/>
    </row>
    <row r="8479" spans="24:26" x14ac:dyDescent="0.25">
      <c r="X8479" s="426"/>
      <c r="Y8479" s="426"/>
      <c r="Z8479" s="427"/>
    </row>
    <row r="8480" spans="24:26" x14ac:dyDescent="0.25">
      <c r="X8480" s="426"/>
      <c r="Y8480" s="426"/>
      <c r="Z8480" s="427"/>
    </row>
    <row r="8481" spans="24:26" x14ac:dyDescent="0.25">
      <c r="X8481" s="426"/>
      <c r="Y8481" s="426"/>
      <c r="Z8481" s="427"/>
    </row>
    <row r="8482" spans="24:26" x14ac:dyDescent="0.25">
      <c r="X8482" s="426"/>
      <c r="Y8482" s="426"/>
      <c r="Z8482" s="427"/>
    </row>
    <row r="8483" spans="24:26" x14ac:dyDescent="0.25">
      <c r="X8483" s="426"/>
      <c r="Y8483" s="426"/>
      <c r="Z8483" s="427"/>
    </row>
    <row r="8484" spans="24:26" x14ac:dyDescent="0.25">
      <c r="X8484" s="426"/>
      <c r="Y8484" s="426"/>
      <c r="Z8484" s="427"/>
    </row>
    <row r="8485" spans="24:26" x14ac:dyDescent="0.25">
      <c r="X8485" s="426"/>
      <c r="Y8485" s="426"/>
      <c r="Z8485" s="427"/>
    </row>
    <row r="8486" spans="24:26" x14ac:dyDescent="0.25">
      <c r="X8486" s="426"/>
      <c r="Y8486" s="426"/>
      <c r="Z8486" s="427"/>
    </row>
    <row r="8487" spans="24:26" x14ac:dyDescent="0.25">
      <c r="X8487" s="426"/>
      <c r="Y8487" s="426"/>
      <c r="Z8487" s="427"/>
    </row>
    <row r="8488" spans="24:26" x14ac:dyDescent="0.25">
      <c r="X8488" s="426"/>
      <c r="Y8488" s="426"/>
      <c r="Z8488" s="427"/>
    </row>
    <row r="8489" spans="24:26" x14ac:dyDescent="0.25">
      <c r="X8489" s="426"/>
      <c r="Y8489" s="426"/>
      <c r="Z8489" s="427"/>
    </row>
    <row r="8490" spans="24:26" x14ac:dyDescent="0.25">
      <c r="X8490" s="426"/>
      <c r="Y8490" s="426"/>
      <c r="Z8490" s="427"/>
    </row>
    <row r="8491" spans="24:26" x14ac:dyDescent="0.25">
      <c r="X8491" s="426"/>
      <c r="Y8491" s="426"/>
      <c r="Z8491" s="427"/>
    </row>
    <row r="8492" spans="24:26" x14ac:dyDescent="0.25">
      <c r="X8492" s="426"/>
      <c r="Y8492" s="426"/>
      <c r="Z8492" s="427"/>
    </row>
    <row r="8493" spans="24:26" x14ac:dyDescent="0.25">
      <c r="X8493" s="426"/>
      <c r="Y8493" s="426"/>
      <c r="Z8493" s="427"/>
    </row>
    <row r="8494" spans="24:26" x14ac:dyDescent="0.25">
      <c r="X8494" s="426"/>
      <c r="Y8494" s="426"/>
      <c r="Z8494" s="427"/>
    </row>
    <row r="8495" spans="24:26" x14ac:dyDescent="0.25">
      <c r="X8495" s="426"/>
      <c r="Y8495" s="426"/>
      <c r="Z8495" s="427"/>
    </row>
    <row r="8496" spans="24:26" x14ac:dyDescent="0.25">
      <c r="X8496" s="426"/>
      <c r="Y8496" s="426"/>
      <c r="Z8496" s="427"/>
    </row>
    <row r="8497" spans="24:26" x14ac:dyDescent="0.25">
      <c r="X8497" s="426"/>
      <c r="Y8497" s="426"/>
      <c r="Z8497" s="427"/>
    </row>
    <row r="8498" spans="24:26" x14ac:dyDescent="0.25">
      <c r="X8498" s="426"/>
      <c r="Y8498" s="426"/>
      <c r="Z8498" s="427"/>
    </row>
    <row r="8499" spans="24:26" x14ac:dyDescent="0.25">
      <c r="X8499" s="426"/>
      <c r="Y8499" s="426"/>
      <c r="Z8499" s="427"/>
    </row>
    <row r="8500" spans="24:26" x14ac:dyDescent="0.25">
      <c r="X8500" s="426"/>
      <c r="Y8500" s="426"/>
      <c r="Z8500" s="427"/>
    </row>
    <row r="8501" spans="24:26" x14ac:dyDescent="0.25">
      <c r="X8501" s="426"/>
      <c r="Y8501" s="426"/>
      <c r="Z8501" s="427"/>
    </row>
    <row r="8502" spans="24:26" x14ac:dyDescent="0.25">
      <c r="X8502" s="426"/>
      <c r="Y8502" s="426"/>
      <c r="Z8502" s="427"/>
    </row>
    <row r="8503" spans="24:26" x14ac:dyDescent="0.25">
      <c r="X8503" s="426"/>
      <c r="Y8503" s="426"/>
      <c r="Z8503" s="427"/>
    </row>
    <row r="8504" spans="24:26" x14ac:dyDescent="0.25">
      <c r="X8504" s="426"/>
      <c r="Y8504" s="426"/>
      <c r="Z8504" s="427"/>
    </row>
    <row r="8505" spans="24:26" x14ac:dyDescent="0.25">
      <c r="X8505" s="426"/>
      <c r="Y8505" s="426"/>
      <c r="Z8505" s="427"/>
    </row>
    <row r="8506" spans="24:26" x14ac:dyDescent="0.25">
      <c r="X8506" s="426"/>
      <c r="Y8506" s="426"/>
      <c r="Z8506" s="427"/>
    </row>
    <row r="8507" spans="24:26" x14ac:dyDescent="0.25">
      <c r="X8507" s="426"/>
      <c r="Y8507" s="426"/>
      <c r="Z8507" s="427"/>
    </row>
    <row r="8508" spans="24:26" x14ac:dyDescent="0.25">
      <c r="X8508" s="426"/>
      <c r="Y8508" s="426"/>
      <c r="Z8508" s="427"/>
    </row>
    <row r="8509" spans="24:26" x14ac:dyDescent="0.25">
      <c r="X8509" s="426"/>
      <c r="Y8509" s="426"/>
      <c r="Z8509" s="427"/>
    </row>
    <row r="8510" spans="24:26" x14ac:dyDescent="0.25">
      <c r="X8510" s="426"/>
      <c r="Y8510" s="426"/>
      <c r="Z8510" s="427"/>
    </row>
    <row r="8511" spans="24:26" x14ac:dyDescent="0.25">
      <c r="X8511" s="426"/>
      <c r="Y8511" s="426"/>
      <c r="Z8511" s="427"/>
    </row>
    <row r="8512" spans="24:26" x14ac:dyDescent="0.25">
      <c r="X8512" s="426"/>
      <c r="Y8512" s="426"/>
      <c r="Z8512" s="427"/>
    </row>
    <row r="8513" spans="24:26" x14ac:dyDescent="0.25">
      <c r="X8513" s="426"/>
      <c r="Y8513" s="426"/>
      <c r="Z8513" s="427"/>
    </row>
    <row r="8514" spans="24:26" x14ac:dyDescent="0.25">
      <c r="X8514" s="426"/>
      <c r="Y8514" s="426"/>
      <c r="Z8514" s="427"/>
    </row>
    <row r="8515" spans="24:26" x14ac:dyDescent="0.25">
      <c r="X8515" s="426"/>
      <c r="Y8515" s="426"/>
      <c r="Z8515" s="427"/>
    </row>
    <row r="8516" spans="24:26" x14ac:dyDescent="0.25">
      <c r="X8516" s="426"/>
      <c r="Y8516" s="426"/>
      <c r="Z8516" s="427"/>
    </row>
    <row r="8517" spans="24:26" x14ac:dyDescent="0.25">
      <c r="X8517" s="426"/>
      <c r="Y8517" s="426"/>
      <c r="Z8517" s="427"/>
    </row>
    <row r="8518" spans="24:26" x14ac:dyDescent="0.25">
      <c r="X8518" s="426"/>
      <c r="Y8518" s="426"/>
      <c r="Z8518" s="427"/>
    </row>
    <row r="8519" spans="24:26" x14ac:dyDescent="0.25">
      <c r="X8519" s="426"/>
      <c r="Y8519" s="426"/>
      <c r="Z8519" s="427"/>
    </row>
    <row r="8520" spans="24:26" x14ac:dyDescent="0.25">
      <c r="X8520" s="426"/>
      <c r="Y8520" s="426"/>
      <c r="Z8520" s="427"/>
    </row>
    <row r="8521" spans="24:26" x14ac:dyDescent="0.25">
      <c r="X8521" s="426"/>
      <c r="Y8521" s="426"/>
      <c r="Z8521" s="427"/>
    </row>
    <row r="8522" spans="24:26" x14ac:dyDescent="0.25">
      <c r="X8522" s="426"/>
      <c r="Y8522" s="426"/>
      <c r="Z8522" s="427"/>
    </row>
    <row r="8523" spans="24:26" x14ac:dyDescent="0.25">
      <c r="X8523" s="426"/>
      <c r="Y8523" s="426"/>
      <c r="Z8523" s="427"/>
    </row>
    <row r="8524" spans="24:26" x14ac:dyDescent="0.25">
      <c r="X8524" s="426"/>
      <c r="Y8524" s="426"/>
      <c r="Z8524" s="427"/>
    </row>
    <row r="8525" spans="24:26" x14ac:dyDescent="0.25">
      <c r="X8525" s="426"/>
      <c r="Y8525" s="426"/>
      <c r="Z8525" s="427"/>
    </row>
    <row r="8526" spans="24:26" x14ac:dyDescent="0.25">
      <c r="X8526" s="426"/>
      <c r="Y8526" s="426"/>
      <c r="Z8526" s="427"/>
    </row>
    <row r="8527" spans="24:26" x14ac:dyDescent="0.25">
      <c r="X8527" s="426"/>
      <c r="Y8527" s="426"/>
      <c r="Z8527" s="427"/>
    </row>
    <row r="8528" spans="24:26" x14ac:dyDescent="0.25">
      <c r="X8528" s="426"/>
      <c r="Y8528" s="426"/>
      <c r="Z8528" s="427"/>
    </row>
    <row r="8529" spans="24:26" x14ac:dyDescent="0.25">
      <c r="X8529" s="426"/>
      <c r="Y8529" s="426"/>
      <c r="Z8529" s="427"/>
    </row>
    <row r="8530" spans="24:26" x14ac:dyDescent="0.25">
      <c r="X8530" s="426"/>
      <c r="Y8530" s="426"/>
      <c r="Z8530" s="427"/>
    </row>
    <row r="8531" spans="24:26" x14ac:dyDescent="0.25">
      <c r="X8531" s="426"/>
      <c r="Y8531" s="426"/>
      <c r="Z8531" s="427"/>
    </row>
    <row r="8532" spans="24:26" x14ac:dyDescent="0.25">
      <c r="X8532" s="426"/>
      <c r="Y8532" s="426"/>
      <c r="Z8532" s="427"/>
    </row>
    <row r="8533" spans="24:26" x14ac:dyDescent="0.25">
      <c r="X8533" s="426"/>
      <c r="Y8533" s="426"/>
      <c r="Z8533" s="427"/>
    </row>
    <row r="8534" spans="24:26" x14ac:dyDescent="0.25">
      <c r="X8534" s="426"/>
      <c r="Y8534" s="426"/>
      <c r="Z8534" s="427"/>
    </row>
    <row r="8535" spans="24:26" x14ac:dyDescent="0.25">
      <c r="X8535" s="426"/>
      <c r="Y8535" s="426"/>
      <c r="Z8535" s="427"/>
    </row>
    <row r="8536" spans="24:26" x14ac:dyDescent="0.25">
      <c r="X8536" s="426"/>
      <c r="Y8536" s="426"/>
      <c r="Z8536" s="427"/>
    </row>
    <row r="8537" spans="24:26" x14ac:dyDescent="0.25">
      <c r="X8537" s="426"/>
      <c r="Y8537" s="426"/>
      <c r="Z8537" s="427"/>
    </row>
    <row r="8538" spans="24:26" x14ac:dyDescent="0.25">
      <c r="X8538" s="426"/>
      <c r="Y8538" s="426"/>
      <c r="Z8538" s="427"/>
    </row>
    <row r="8539" spans="24:26" x14ac:dyDescent="0.25">
      <c r="X8539" s="426"/>
      <c r="Y8539" s="426"/>
      <c r="Z8539" s="427"/>
    </row>
    <row r="8540" spans="24:26" x14ac:dyDescent="0.25">
      <c r="X8540" s="426"/>
      <c r="Y8540" s="426"/>
      <c r="Z8540" s="427"/>
    </row>
    <row r="8541" spans="24:26" x14ac:dyDescent="0.25">
      <c r="X8541" s="426"/>
      <c r="Y8541" s="426"/>
      <c r="Z8541" s="427"/>
    </row>
    <row r="8542" spans="24:26" x14ac:dyDescent="0.25">
      <c r="X8542" s="426"/>
      <c r="Y8542" s="426"/>
      <c r="Z8542" s="427"/>
    </row>
    <row r="8543" spans="24:26" x14ac:dyDescent="0.25">
      <c r="X8543" s="426"/>
      <c r="Y8543" s="426"/>
      <c r="Z8543" s="427"/>
    </row>
    <row r="8544" spans="24:26" x14ac:dyDescent="0.25">
      <c r="X8544" s="426"/>
      <c r="Y8544" s="426"/>
      <c r="Z8544" s="427"/>
    </row>
    <row r="8545" spans="24:26" x14ac:dyDescent="0.25">
      <c r="X8545" s="426"/>
      <c r="Y8545" s="426"/>
      <c r="Z8545" s="427"/>
    </row>
    <row r="8546" spans="24:26" x14ac:dyDescent="0.25">
      <c r="X8546" s="426"/>
      <c r="Y8546" s="426"/>
      <c r="Z8546" s="427"/>
    </row>
    <row r="8547" spans="24:26" x14ac:dyDescent="0.25">
      <c r="X8547" s="426"/>
      <c r="Y8547" s="426"/>
      <c r="Z8547" s="427"/>
    </row>
    <row r="8548" spans="24:26" x14ac:dyDescent="0.25">
      <c r="X8548" s="426"/>
      <c r="Y8548" s="426"/>
      <c r="Z8548" s="427"/>
    </row>
    <row r="8549" spans="24:26" x14ac:dyDescent="0.25">
      <c r="X8549" s="426"/>
      <c r="Y8549" s="426"/>
      <c r="Z8549" s="427"/>
    </row>
    <row r="8550" spans="24:26" x14ac:dyDescent="0.25">
      <c r="X8550" s="426"/>
      <c r="Y8550" s="426"/>
      <c r="Z8550" s="427"/>
    </row>
    <row r="8551" spans="24:26" x14ac:dyDescent="0.25">
      <c r="X8551" s="426"/>
      <c r="Y8551" s="426"/>
      <c r="Z8551" s="427"/>
    </row>
    <row r="8552" spans="24:26" x14ac:dyDescent="0.25">
      <c r="X8552" s="426"/>
      <c r="Y8552" s="426"/>
      <c r="Z8552" s="427"/>
    </row>
    <row r="8553" spans="24:26" x14ac:dyDescent="0.25">
      <c r="X8553" s="426"/>
      <c r="Y8553" s="426"/>
      <c r="Z8553" s="427"/>
    </row>
    <row r="8554" spans="24:26" x14ac:dyDescent="0.25">
      <c r="X8554" s="426"/>
      <c r="Y8554" s="426"/>
      <c r="Z8554" s="427"/>
    </row>
    <row r="8555" spans="24:26" x14ac:dyDescent="0.25">
      <c r="X8555" s="426"/>
      <c r="Y8555" s="426"/>
      <c r="Z8555" s="427"/>
    </row>
    <row r="8556" spans="24:26" x14ac:dyDescent="0.25">
      <c r="X8556" s="426"/>
      <c r="Y8556" s="426"/>
      <c r="Z8556" s="427"/>
    </row>
    <row r="8557" spans="24:26" x14ac:dyDescent="0.25">
      <c r="X8557" s="426"/>
      <c r="Y8557" s="426"/>
      <c r="Z8557" s="427"/>
    </row>
    <row r="8558" spans="24:26" x14ac:dyDescent="0.25">
      <c r="X8558" s="426"/>
      <c r="Y8558" s="426"/>
      <c r="Z8558" s="427"/>
    </row>
    <row r="8559" spans="24:26" x14ac:dyDescent="0.25">
      <c r="X8559" s="426"/>
      <c r="Y8559" s="426"/>
      <c r="Z8559" s="427"/>
    </row>
    <row r="8560" spans="24:26" x14ac:dyDescent="0.25">
      <c r="X8560" s="426"/>
      <c r="Y8560" s="426"/>
      <c r="Z8560" s="427"/>
    </row>
    <row r="8561" spans="24:26" x14ac:dyDescent="0.25">
      <c r="X8561" s="426"/>
      <c r="Y8561" s="426"/>
      <c r="Z8561" s="427"/>
    </row>
    <row r="8562" spans="24:26" x14ac:dyDescent="0.25">
      <c r="X8562" s="426"/>
      <c r="Y8562" s="426"/>
      <c r="Z8562" s="427"/>
    </row>
    <row r="8563" spans="24:26" x14ac:dyDescent="0.25">
      <c r="X8563" s="426"/>
      <c r="Y8563" s="426"/>
      <c r="Z8563" s="427"/>
    </row>
    <row r="8564" spans="24:26" x14ac:dyDescent="0.25">
      <c r="X8564" s="426"/>
      <c r="Y8564" s="426"/>
      <c r="Z8564" s="427"/>
    </row>
    <row r="8565" spans="24:26" x14ac:dyDescent="0.25">
      <c r="X8565" s="426"/>
      <c r="Y8565" s="426"/>
      <c r="Z8565" s="427"/>
    </row>
    <row r="8566" spans="24:26" x14ac:dyDescent="0.25">
      <c r="X8566" s="426"/>
      <c r="Y8566" s="426"/>
      <c r="Z8566" s="427"/>
    </row>
    <row r="8567" spans="24:26" x14ac:dyDescent="0.25">
      <c r="X8567" s="426"/>
      <c r="Y8567" s="426"/>
      <c r="Z8567" s="427"/>
    </row>
    <row r="8568" spans="24:26" x14ac:dyDescent="0.25">
      <c r="X8568" s="426"/>
      <c r="Y8568" s="426"/>
      <c r="Z8568" s="427"/>
    </row>
    <row r="8569" spans="24:26" x14ac:dyDescent="0.25">
      <c r="X8569" s="426"/>
      <c r="Y8569" s="426"/>
      <c r="Z8569" s="427"/>
    </row>
    <row r="8570" spans="24:26" x14ac:dyDescent="0.25">
      <c r="X8570" s="426"/>
      <c r="Y8570" s="426"/>
      <c r="Z8570" s="427"/>
    </row>
    <row r="8571" spans="24:26" x14ac:dyDescent="0.25">
      <c r="X8571" s="426"/>
      <c r="Y8571" s="426"/>
      <c r="Z8571" s="427"/>
    </row>
    <row r="8572" spans="24:26" x14ac:dyDescent="0.25">
      <c r="X8572" s="426"/>
      <c r="Y8572" s="426"/>
      <c r="Z8572" s="427"/>
    </row>
    <row r="8573" spans="24:26" x14ac:dyDescent="0.25">
      <c r="X8573" s="426"/>
      <c r="Y8573" s="426"/>
      <c r="Z8573" s="427"/>
    </row>
    <row r="8574" spans="24:26" x14ac:dyDescent="0.25">
      <c r="X8574" s="426"/>
      <c r="Y8574" s="426"/>
      <c r="Z8574" s="427"/>
    </row>
    <row r="8575" spans="24:26" x14ac:dyDescent="0.25">
      <c r="X8575" s="426"/>
      <c r="Y8575" s="426"/>
      <c r="Z8575" s="427"/>
    </row>
    <row r="8576" spans="24:26" x14ac:dyDescent="0.25">
      <c r="X8576" s="426"/>
      <c r="Y8576" s="426"/>
      <c r="Z8576" s="427"/>
    </row>
    <row r="8577" spans="24:26" x14ac:dyDescent="0.25">
      <c r="X8577" s="426"/>
      <c r="Y8577" s="426"/>
      <c r="Z8577" s="427"/>
    </row>
    <row r="8578" spans="24:26" x14ac:dyDescent="0.25">
      <c r="X8578" s="426"/>
      <c r="Y8578" s="426"/>
      <c r="Z8578" s="427"/>
    </row>
    <row r="8579" spans="24:26" x14ac:dyDescent="0.25">
      <c r="X8579" s="426"/>
      <c r="Y8579" s="426"/>
      <c r="Z8579" s="427"/>
    </row>
    <row r="8580" spans="24:26" x14ac:dyDescent="0.25">
      <c r="X8580" s="426"/>
      <c r="Y8580" s="426"/>
      <c r="Z8580" s="427"/>
    </row>
    <row r="8581" spans="24:26" x14ac:dyDescent="0.25">
      <c r="X8581" s="426"/>
      <c r="Y8581" s="426"/>
      <c r="Z8581" s="427"/>
    </row>
    <row r="8582" spans="24:26" x14ac:dyDescent="0.25">
      <c r="X8582" s="426"/>
      <c r="Y8582" s="426"/>
      <c r="Z8582" s="427"/>
    </row>
    <row r="8583" spans="24:26" x14ac:dyDescent="0.25">
      <c r="X8583" s="426"/>
      <c r="Y8583" s="426"/>
      <c r="Z8583" s="427"/>
    </row>
    <row r="8584" spans="24:26" x14ac:dyDescent="0.25">
      <c r="X8584" s="426"/>
      <c r="Y8584" s="426"/>
      <c r="Z8584" s="427"/>
    </row>
    <row r="8585" spans="24:26" x14ac:dyDescent="0.25">
      <c r="X8585" s="426"/>
      <c r="Y8585" s="426"/>
      <c r="Z8585" s="427"/>
    </row>
    <row r="8586" spans="24:26" x14ac:dyDescent="0.25">
      <c r="X8586" s="426"/>
      <c r="Y8586" s="426"/>
      <c r="Z8586" s="427"/>
    </row>
    <row r="8587" spans="24:26" x14ac:dyDescent="0.25">
      <c r="X8587" s="426"/>
      <c r="Y8587" s="426"/>
      <c r="Z8587" s="427"/>
    </row>
    <row r="8588" spans="24:26" x14ac:dyDescent="0.25">
      <c r="X8588" s="426"/>
      <c r="Y8588" s="426"/>
      <c r="Z8588" s="427"/>
    </row>
    <row r="8589" spans="24:26" x14ac:dyDescent="0.25">
      <c r="X8589" s="426"/>
      <c r="Y8589" s="426"/>
      <c r="Z8589" s="427"/>
    </row>
    <row r="8590" spans="24:26" x14ac:dyDescent="0.25">
      <c r="X8590" s="426"/>
      <c r="Y8590" s="426"/>
      <c r="Z8590" s="427"/>
    </row>
    <row r="8591" spans="24:26" x14ac:dyDescent="0.25">
      <c r="X8591" s="426"/>
      <c r="Y8591" s="426"/>
      <c r="Z8591" s="427"/>
    </row>
    <row r="8592" spans="24:26" x14ac:dyDescent="0.25">
      <c r="X8592" s="426"/>
      <c r="Y8592" s="426"/>
      <c r="Z8592" s="427"/>
    </row>
    <row r="8593" spans="24:26" x14ac:dyDescent="0.25">
      <c r="X8593" s="426"/>
      <c r="Y8593" s="426"/>
      <c r="Z8593" s="427"/>
    </row>
    <row r="8594" spans="24:26" x14ac:dyDescent="0.25">
      <c r="X8594" s="426"/>
      <c r="Y8594" s="426"/>
      <c r="Z8594" s="427"/>
    </row>
    <row r="8595" spans="24:26" x14ac:dyDescent="0.25">
      <c r="X8595" s="426"/>
      <c r="Y8595" s="426"/>
      <c r="Z8595" s="427"/>
    </row>
    <row r="8596" spans="24:26" x14ac:dyDescent="0.25">
      <c r="X8596" s="426"/>
      <c r="Y8596" s="426"/>
      <c r="Z8596" s="427"/>
    </row>
    <row r="8597" spans="24:26" x14ac:dyDescent="0.25">
      <c r="X8597" s="426"/>
      <c r="Y8597" s="426"/>
      <c r="Z8597" s="427"/>
    </row>
    <row r="8598" spans="24:26" x14ac:dyDescent="0.25">
      <c r="X8598" s="426"/>
      <c r="Y8598" s="426"/>
      <c r="Z8598" s="427"/>
    </row>
    <row r="8599" spans="24:26" x14ac:dyDescent="0.25">
      <c r="X8599" s="426"/>
      <c r="Y8599" s="426"/>
      <c r="Z8599" s="427"/>
    </row>
    <row r="8600" spans="24:26" x14ac:dyDescent="0.25">
      <c r="X8600" s="426"/>
      <c r="Y8600" s="426"/>
      <c r="Z8600" s="427"/>
    </row>
    <row r="8601" spans="24:26" x14ac:dyDescent="0.25">
      <c r="X8601" s="426"/>
      <c r="Y8601" s="426"/>
      <c r="Z8601" s="427"/>
    </row>
    <row r="8602" spans="24:26" x14ac:dyDescent="0.25">
      <c r="X8602" s="426"/>
      <c r="Y8602" s="426"/>
      <c r="Z8602" s="427"/>
    </row>
    <row r="8603" spans="24:26" x14ac:dyDescent="0.25">
      <c r="X8603" s="426"/>
      <c r="Y8603" s="426"/>
      <c r="Z8603" s="427"/>
    </row>
    <row r="8604" spans="24:26" x14ac:dyDescent="0.25">
      <c r="X8604" s="426"/>
      <c r="Y8604" s="426"/>
      <c r="Z8604" s="427"/>
    </row>
    <row r="8605" spans="24:26" x14ac:dyDescent="0.25">
      <c r="X8605" s="426"/>
      <c r="Y8605" s="426"/>
      <c r="Z8605" s="427"/>
    </row>
    <row r="8606" spans="24:26" x14ac:dyDescent="0.25">
      <c r="X8606" s="426"/>
      <c r="Y8606" s="426"/>
      <c r="Z8606" s="427"/>
    </row>
    <row r="8607" spans="24:26" x14ac:dyDescent="0.25">
      <c r="X8607" s="426"/>
      <c r="Y8607" s="426"/>
      <c r="Z8607" s="427"/>
    </row>
    <row r="8608" spans="24:26" x14ac:dyDescent="0.25">
      <c r="X8608" s="426"/>
      <c r="Y8608" s="426"/>
      <c r="Z8608" s="427"/>
    </row>
    <row r="8609" spans="24:26" x14ac:dyDescent="0.25">
      <c r="X8609" s="426"/>
      <c r="Y8609" s="426"/>
      <c r="Z8609" s="427"/>
    </row>
    <row r="8610" spans="24:26" x14ac:dyDescent="0.25">
      <c r="X8610" s="426"/>
      <c r="Y8610" s="426"/>
      <c r="Z8610" s="427"/>
    </row>
    <row r="8611" spans="24:26" x14ac:dyDescent="0.25">
      <c r="X8611" s="426"/>
      <c r="Y8611" s="426"/>
      <c r="Z8611" s="427"/>
    </row>
    <row r="8612" spans="24:26" x14ac:dyDescent="0.25">
      <c r="X8612" s="426"/>
      <c r="Y8612" s="426"/>
      <c r="Z8612" s="427"/>
    </row>
    <row r="8613" spans="24:26" x14ac:dyDescent="0.25">
      <c r="X8613" s="426"/>
      <c r="Y8613" s="426"/>
      <c r="Z8613" s="427"/>
    </row>
    <row r="8614" spans="24:26" x14ac:dyDescent="0.25">
      <c r="X8614" s="426"/>
      <c r="Y8614" s="426"/>
      <c r="Z8614" s="427"/>
    </row>
    <row r="8615" spans="24:26" x14ac:dyDescent="0.25">
      <c r="X8615" s="426"/>
      <c r="Y8615" s="426"/>
      <c r="Z8615" s="427"/>
    </row>
    <row r="8616" spans="24:26" x14ac:dyDescent="0.25">
      <c r="X8616" s="426"/>
      <c r="Y8616" s="426"/>
      <c r="Z8616" s="427"/>
    </row>
    <row r="8617" spans="24:26" x14ac:dyDescent="0.25">
      <c r="X8617" s="426"/>
      <c r="Y8617" s="426"/>
      <c r="Z8617" s="427"/>
    </row>
    <row r="8618" spans="24:26" x14ac:dyDescent="0.25">
      <c r="X8618" s="426"/>
      <c r="Y8618" s="426"/>
      <c r="Z8618" s="427"/>
    </row>
    <row r="8619" spans="24:26" x14ac:dyDescent="0.25">
      <c r="X8619" s="426"/>
      <c r="Y8619" s="426"/>
      <c r="Z8619" s="427"/>
    </row>
    <row r="8620" spans="24:26" x14ac:dyDescent="0.25">
      <c r="X8620" s="426"/>
      <c r="Y8620" s="426"/>
      <c r="Z8620" s="427"/>
    </row>
    <row r="8621" spans="24:26" x14ac:dyDescent="0.25">
      <c r="X8621" s="426"/>
      <c r="Y8621" s="426"/>
      <c r="Z8621" s="427"/>
    </row>
    <row r="8622" spans="24:26" x14ac:dyDescent="0.25">
      <c r="X8622" s="426"/>
      <c r="Y8622" s="426"/>
      <c r="Z8622" s="427"/>
    </row>
    <row r="8623" spans="24:26" x14ac:dyDescent="0.25">
      <c r="X8623" s="426"/>
      <c r="Y8623" s="426"/>
      <c r="Z8623" s="427"/>
    </row>
    <row r="8624" spans="24:26" x14ac:dyDescent="0.25">
      <c r="X8624" s="426"/>
      <c r="Y8624" s="426"/>
      <c r="Z8624" s="427"/>
    </row>
    <row r="8625" spans="24:26" x14ac:dyDescent="0.25">
      <c r="X8625" s="426"/>
      <c r="Y8625" s="426"/>
      <c r="Z8625" s="427"/>
    </row>
    <row r="8626" spans="24:26" x14ac:dyDescent="0.25">
      <c r="X8626" s="426"/>
      <c r="Y8626" s="426"/>
      <c r="Z8626" s="427"/>
    </row>
    <row r="8627" spans="24:26" x14ac:dyDescent="0.25">
      <c r="X8627" s="426"/>
      <c r="Y8627" s="426"/>
      <c r="Z8627" s="427"/>
    </row>
    <row r="8628" spans="24:26" x14ac:dyDescent="0.25">
      <c r="X8628" s="426"/>
      <c r="Y8628" s="426"/>
      <c r="Z8628" s="427"/>
    </row>
    <row r="8629" spans="24:26" x14ac:dyDescent="0.25">
      <c r="X8629" s="426"/>
      <c r="Y8629" s="426"/>
      <c r="Z8629" s="427"/>
    </row>
    <row r="8630" spans="24:26" x14ac:dyDescent="0.25">
      <c r="X8630" s="426"/>
      <c r="Y8630" s="426"/>
      <c r="Z8630" s="427"/>
    </row>
    <row r="8631" spans="24:26" x14ac:dyDescent="0.25">
      <c r="X8631" s="426"/>
      <c r="Y8631" s="426"/>
      <c r="Z8631" s="427"/>
    </row>
    <row r="8632" spans="24:26" x14ac:dyDescent="0.25">
      <c r="X8632" s="426"/>
      <c r="Y8632" s="426"/>
      <c r="Z8632" s="427"/>
    </row>
    <row r="8633" spans="24:26" x14ac:dyDescent="0.25">
      <c r="X8633" s="426"/>
      <c r="Y8633" s="426"/>
      <c r="Z8633" s="427"/>
    </row>
    <row r="8634" spans="24:26" x14ac:dyDescent="0.25">
      <c r="X8634" s="426"/>
      <c r="Y8634" s="426"/>
      <c r="Z8634" s="427"/>
    </row>
    <row r="8635" spans="24:26" x14ac:dyDescent="0.25">
      <c r="X8635" s="426"/>
      <c r="Y8635" s="426"/>
      <c r="Z8635" s="427"/>
    </row>
    <row r="8636" spans="24:26" x14ac:dyDescent="0.25">
      <c r="X8636" s="426"/>
      <c r="Y8636" s="426"/>
      <c r="Z8636" s="427"/>
    </row>
    <row r="8637" spans="24:26" x14ac:dyDescent="0.25">
      <c r="X8637" s="426"/>
      <c r="Y8637" s="426"/>
      <c r="Z8637" s="427"/>
    </row>
    <row r="8638" spans="24:26" x14ac:dyDescent="0.25">
      <c r="X8638" s="426"/>
      <c r="Y8638" s="426"/>
      <c r="Z8638" s="427"/>
    </row>
    <row r="8639" spans="24:26" x14ac:dyDescent="0.25">
      <c r="X8639" s="426"/>
      <c r="Y8639" s="426"/>
      <c r="Z8639" s="427"/>
    </row>
    <row r="8640" spans="24:26" x14ac:dyDescent="0.25">
      <c r="X8640" s="426"/>
      <c r="Y8640" s="426"/>
      <c r="Z8640" s="427"/>
    </row>
    <row r="8641" spans="24:26" x14ac:dyDescent="0.25">
      <c r="X8641" s="426"/>
      <c r="Y8641" s="426"/>
      <c r="Z8641" s="427"/>
    </row>
    <row r="8642" spans="24:26" x14ac:dyDescent="0.25">
      <c r="X8642" s="426"/>
      <c r="Y8642" s="426"/>
      <c r="Z8642" s="427"/>
    </row>
    <row r="8643" spans="24:26" x14ac:dyDescent="0.25">
      <c r="X8643" s="426"/>
      <c r="Y8643" s="426"/>
      <c r="Z8643" s="427"/>
    </row>
    <row r="8644" spans="24:26" x14ac:dyDescent="0.25">
      <c r="X8644" s="426"/>
      <c r="Y8644" s="426"/>
      <c r="Z8644" s="427"/>
    </row>
    <row r="8645" spans="24:26" x14ac:dyDescent="0.25">
      <c r="X8645" s="426"/>
      <c r="Y8645" s="426"/>
      <c r="Z8645" s="427"/>
    </row>
    <row r="8646" spans="24:26" x14ac:dyDescent="0.25">
      <c r="X8646" s="426"/>
      <c r="Y8646" s="426"/>
      <c r="Z8646" s="427"/>
    </row>
    <row r="8647" spans="24:26" x14ac:dyDescent="0.25">
      <c r="X8647" s="426"/>
      <c r="Y8647" s="426"/>
      <c r="Z8647" s="427"/>
    </row>
    <row r="8648" spans="24:26" x14ac:dyDescent="0.25">
      <c r="X8648" s="426"/>
      <c r="Y8648" s="426"/>
      <c r="Z8648" s="427"/>
    </row>
    <row r="8649" spans="24:26" x14ac:dyDescent="0.25">
      <c r="X8649" s="426"/>
      <c r="Y8649" s="426"/>
      <c r="Z8649" s="427"/>
    </row>
    <row r="8650" spans="24:26" x14ac:dyDescent="0.25">
      <c r="X8650" s="426"/>
      <c r="Y8650" s="426"/>
      <c r="Z8650" s="427"/>
    </row>
    <row r="8651" spans="24:26" x14ac:dyDescent="0.25">
      <c r="X8651" s="426"/>
      <c r="Y8651" s="426"/>
      <c r="Z8651" s="427"/>
    </row>
    <row r="8652" spans="24:26" x14ac:dyDescent="0.25">
      <c r="X8652" s="426"/>
      <c r="Y8652" s="426"/>
      <c r="Z8652" s="427"/>
    </row>
    <row r="8653" spans="24:26" x14ac:dyDescent="0.25">
      <c r="X8653" s="426"/>
      <c r="Y8653" s="426"/>
      <c r="Z8653" s="427"/>
    </row>
    <row r="8654" spans="24:26" x14ac:dyDescent="0.25">
      <c r="X8654" s="426"/>
      <c r="Y8654" s="426"/>
      <c r="Z8654" s="427"/>
    </row>
    <row r="8655" spans="24:26" x14ac:dyDescent="0.25">
      <c r="X8655" s="426"/>
      <c r="Y8655" s="426"/>
      <c r="Z8655" s="427"/>
    </row>
    <row r="8656" spans="24:26" x14ac:dyDescent="0.25">
      <c r="X8656" s="426"/>
      <c r="Y8656" s="426"/>
      <c r="Z8656" s="427"/>
    </row>
    <row r="8657" spans="24:26" x14ac:dyDescent="0.25">
      <c r="X8657" s="426"/>
      <c r="Y8657" s="426"/>
      <c r="Z8657" s="427"/>
    </row>
    <row r="8658" spans="24:26" x14ac:dyDescent="0.25">
      <c r="X8658" s="426"/>
      <c r="Y8658" s="426"/>
      <c r="Z8658" s="427"/>
    </row>
    <row r="8659" spans="24:26" x14ac:dyDescent="0.25">
      <c r="X8659" s="426"/>
      <c r="Y8659" s="426"/>
      <c r="Z8659" s="427"/>
    </row>
    <row r="8660" spans="24:26" x14ac:dyDescent="0.25">
      <c r="X8660" s="426"/>
      <c r="Y8660" s="426"/>
      <c r="Z8660" s="427"/>
    </row>
    <row r="8661" spans="24:26" x14ac:dyDescent="0.25">
      <c r="X8661" s="426"/>
      <c r="Y8661" s="426"/>
      <c r="Z8661" s="427"/>
    </row>
    <row r="8662" spans="24:26" x14ac:dyDescent="0.25">
      <c r="X8662" s="426"/>
      <c r="Y8662" s="426"/>
      <c r="Z8662" s="427"/>
    </row>
    <row r="8663" spans="24:26" x14ac:dyDescent="0.25">
      <c r="X8663" s="426"/>
      <c r="Y8663" s="426"/>
      <c r="Z8663" s="427"/>
    </row>
    <row r="8664" spans="24:26" x14ac:dyDescent="0.25">
      <c r="X8664" s="426"/>
      <c r="Y8664" s="426"/>
      <c r="Z8664" s="427"/>
    </row>
    <row r="8665" spans="24:26" x14ac:dyDescent="0.25">
      <c r="X8665" s="426"/>
      <c r="Y8665" s="426"/>
      <c r="Z8665" s="427"/>
    </row>
    <row r="8666" spans="24:26" x14ac:dyDescent="0.25">
      <c r="X8666" s="426"/>
      <c r="Y8666" s="426"/>
      <c r="Z8666" s="427"/>
    </row>
    <row r="8667" spans="24:26" x14ac:dyDescent="0.25">
      <c r="X8667" s="426"/>
      <c r="Y8667" s="426"/>
      <c r="Z8667" s="427"/>
    </row>
    <row r="8668" spans="24:26" x14ac:dyDescent="0.25">
      <c r="X8668" s="426"/>
      <c r="Y8668" s="426"/>
      <c r="Z8668" s="427"/>
    </row>
    <row r="8669" spans="24:26" x14ac:dyDescent="0.25">
      <c r="X8669" s="426"/>
      <c r="Y8669" s="426"/>
      <c r="Z8669" s="427"/>
    </row>
    <row r="8670" spans="24:26" x14ac:dyDescent="0.25">
      <c r="X8670" s="426"/>
      <c r="Y8670" s="426"/>
      <c r="Z8670" s="427"/>
    </row>
    <row r="8671" spans="24:26" x14ac:dyDescent="0.25">
      <c r="X8671" s="426"/>
      <c r="Y8671" s="426"/>
      <c r="Z8671" s="427"/>
    </row>
    <row r="8672" spans="24:26" x14ac:dyDescent="0.25">
      <c r="X8672" s="426"/>
      <c r="Y8672" s="426"/>
      <c r="Z8672" s="427"/>
    </row>
    <row r="8673" spans="24:26" x14ac:dyDescent="0.25">
      <c r="X8673" s="426"/>
      <c r="Y8673" s="426"/>
      <c r="Z8673" s="427"/>
    </row>
    <row r="8674" spans="24:26" x14ac:dyDescent="0.25">
      <c r="X8674" s="426"/>
      <c r="Y8674" s="426"/>
      <c r="Z8674" s="427"/>
    </row>
    <row r="8675" spans="24:26" x14ac:dyDescent="0.25">
      <c r="X8675" s="426"/>
      <c r="Y8675" s="426"/>
      <c r="Z8675" s="427"/>
    </row>
    <row r="8676" spans="24:26" x14ac:dyDescent="0.25">
      <c r="X8676" s="426"/>
      <c r="Y8676" s="426"/>
      <c r="Z8676" s="427"/>
    </row>
    <row r="8677" spans="24:26" x14ac:dyDescent="0.25">
      <c r="X8677" s="426"/>
      <c r="Y8677" s="426"/>
      <c r="Z8677" s="427"/>
    </row>
    <row r="8678" spans="24:26" x14ac:dyDescent="0.25">
      <c r="X8678" s="426"/>
      <c r="Y8678" s="426"/>
      <c r="Z8678" s="427"/>
    </row>
    <row r="8679" spans="24:26" x14ac:dyDescent="0.25">
      <c r="X8679" s="426"/>
      <c r="Y8679" s="426"/>
      <c r="Z8679" s="427"/>
    </row>
    <row r="8680" spans="24:26" x14ac:dyDescent="0.25">
      <c r="X8680" s="426"/>
      <c r="Y8680" s="426"/>
      <c r="Z8680" s="427"/>
    </row>
    <row r="8681" spans="24:26" x14ac:dyDescent="0.25">
      <c r="X8681" s="426"/>
      <c r="Y8681" s="426"/>
      <c r="Z8681" s="427"/>
    </row>
    <row r="8682" spans="24:26" x14ac:dyDescent="0.25">
      <c r="X8682" s="426"/>
      <c r="Y8682" s="426"/>
      <c r="Z8682" s="427"/>
    </row>
    <row r="8683" spans="24:26" x14ac:dyDescent="0.25">
      <c r="X8683" s="426"/>
      <c r="Y8683" s="426"/>
      <c r="Z8683" s="427"/>
    </row>
    <row r="8684" spans="24:26" x14ac:dyDescent="0.25">
      <c r="X8684" s="426"/>
      <c r="Y8684" s="426"/>
      <c r="Z8684" s="427"/>
    </row>
    <row r="8685" spans="24:26" x14ac:dyDescent="0.25">
      <c r="X8685" s="426"/>
      <c r="Y8685" s="426"/>
      <c r="Z8685" s="427"/>
    </row>
    <row r="8686" spans="24:26" x14ac:dyDescent="0.25">
      <c r="X8686" s="426"/>
      <c r="Y8686" s="426"/>
      <c r="Z8686" s="427"/>
    </row>
    <row r="8687" spans="24:26" x14ac:dyDescent="0.25">
      <c r="X8687" s="426"/>
      <c r="Y8687" s="426"/>
      <c r="Z8687" s="427"/>
    </row>
    <row r="8688" spans="24:26" x14ac:dyDescent="0.25">
      <c r="X8688" s="426"/>
      <c r="Y8688" s="426"/>
      <c r="Z8688" s="427"/>
    </row>
    <row r="8689" spans="24:26" x14ac:dyDescent="0.25">
      <c r="X8689" s="426"/>
      <c r="Y8689" s="426"/>
      <c r="Z8689" s="427"/>
    </row>
    <row r="8690" spans="24:26" x14ac:dyDescent="0.25">
      <c r="X8690" s="426"/>
      <c r="Y8690" s="426"/>
      <c r="Z8690" s="427"/>
    </row>
    <row r="8691" spans="24:26" x14ac:dyDescent="0.25">
      <c r="X8691" s="426"/>
      <c r="Y8691" s="426"/>
      <c r="Z8691" s="427"/>
    </row>
    <row r="8692" spans="24:26" x14ac:dyDescent="0.25">
      <c r="X8692" s="426"/>
      <c r="Y8692" s="426"/>
      <c r="Z8692" s="427"/>
    </row>
    <row r="8693" spans="24:26" x14ac:dyDescent="0.25">
      <c r="X8693" s="426"/>
      <c r="Y8693" s="426"/>
      <c r="Z8693" s="427"/>
    </row>
    <row r="8694" spans="24:26" x14ac:dyDescent="0.25">
      <c r="X8694" s="426"/>
      <c r="Y8694" s="426"/>
      <c r="Z8694" s="427"/>
    </row>
    <row r="8695" spans="24:26" x14ac:dyDescent="0.25">
      <c r="X8695" s="426"/>
      <c r="Y8695" s="426"/>
      <c r="Z8695" s="427"/>
    </row>
    <row r="8696" spans="24:26" x14ac:dyDescent="0.25">
      <c r="X8696" s="426"/>
      <c r="Y8696" s="426"/>
      <c r="Z8696" s="427"/>
    </row>
    <row r="8697" spans="24:26" x14ac:dyDescent="0.25">
      <c r="X8697" s="426"/>
      <c r="Y8697" s="426"/>
      <c r="Z8697" s="427"/>
    </row>
    <row r="8698" spans="24:26" x14ac:dyDescent="0.25">
      <c r="X8698" s="426"/>
      <c r="Y8698" s="426"/>
      <c r="Z8698" s="427"/>
    </row>
    <row r="8699" spans="24:26" x14ac:dyDescent="0.25">
      <c r="X8699" s="426"/>
      <c r="Y8699" s="426"/>
      <c r="Z8699" s="427"/>
    </row>
    <row r="8700" spans="24:26" x14ac:dyDescent="0.25">
      <c r="X8700" s="426"/>
      <c r="Y8700" s="426"/>
      <c r="Z8700" s="427"/>
    </row>
    <row r="8701" spans="24:26" x14ac:dyDescent="0.25">
      <c r="X8701" s="426"/>
      <c r="Y8701" s="426"/>
      <c r="Z8701" s="427"/>
    </row>
    <row r="8702" spans="24:26" x14ac:dyDescent="0.25">
      <c r="X8702" s="426"/>
      <c r="Y8702" s="426"/>
      <c r="Z8702" s="427"/>
    </row>
    <row r="8703" spans="24:26" x14ac:dyDescent="0.25">
      <c r="X8703" s="426"/>
      <c r="Y8703" s="426"/>
      <c r="Z8703" s="427"/>
    </row>
    <row r="8704" spans="24:26" x14ac:dyDescent="0.25">
      <c r="X8704" s="426"/>
      <c r="Y8704" s="426"/>
      <c r="Z8704" s="427"/>
    </row>
    <row r="8705" spans="24:26" x14ac:dyDescent="0.25">
      <c r="X8705" s="426"/>
      <c r="Y8705" s="426"/>
      <c r="Z8705" s="427"/>
    </row>
    <row r="8706" spans="24:26" x14ac:dyDescent="0.25">
      <c r="X8706" s="426"/>
      <c r="Y8706" s="426"/>
      <c r="Z8706" s="427"/>
    </row>
    <row r="8707" spans="24:26" x14ac:dyDescent="0.25">
      <c r="X8707" s="426"/>
      <c r="Y8707" s="426"/>
      <c r="Z8707" s="427"/>
    </row>
    <row r="8708" spans="24:26" x14ac:dyDescent="0.25">
      <c r="X8708" s="426"/>
      <c r="Y8708" s="426"/>
      <c r="Z8708" s="427"/>
    </row>
    <row r="8709" spans="24:26" x14ac:dyDescent="0.25">
      <c r="X8709" s="426"/>
      <c r="Y8709" s="426"/>
      <c r="Z8709" s="427"/>
    </row>
    <row r="8710" spans="24:26" x14ac:dyDescent="0.25">
      <c r="X8710" s="426"/>
      <c r="Y8710" s="426"/>
      <c r="Z8710" s="427"/>
    </row>
    <row r="8711" spans="24:26" x14ac:dyDescent="0.25">
      <c r="X8711" s="426"/>
      <c r="Y8711" s="426"/>
      <c r="Z8711" s="427"/>
    </row>
    <row r="8712" spans="24:26" x14ac:dyDescent="0.25">
      <c r="X8712" s="426"/>
      <c r="Y8712" s="426"/>
      <c r="Z8712" s="427"/>
    </row>
    <row r="8713" spans="24:26" x14ac:dyDescent="0.25">
      <c r="X8713" s="426"/>
      <c r="Y8713" s="426"/>
      <c r="Z8713" s="427"/>
    </row>
    <row r="8714" spans="24:26" x14ac:dyDescent="0.25">
      <c r="X8714" s="426"/>
      <c r="Y8714" s="426"/>
      <c r="Z8714" s="427"/>
    </row>
    <row r="8715" spans="24:26" x14ac:dyDescent="0.25">
      <c r="X8715" s="426"/>
      <c r="Y8715" s="426"/>
      <c r="Z8715" s="427"/>
    </row>
    <row r="8716" spans="24:26" x14ac:dyDescent="0.25">
      <c r="X8716" s="426"/>
      <c r="Y8716" s="426"/>
      <c r="Z8716" s="427"/>
    </row>
    <row r="8717" spans="24:26" x14ac:dyDescent="0.25">
      <c r="X8717" s="426"/>
      <c r="Y8717" s="426"/>
      <c r="Z8717" s="427"/>
    </row>
    <row r="8718" spans="24:26" x14ac:dyDescent="0.25">
      <c r="X8718" s="426"/>
      <c r="Y8718" s="426"/>
      <c r="Z8718" s="427"/>
    </row>
    <row r="8719" spans="24:26" x14ac:dyDescent="0.25">
      <c r="X8719" s="426"/>
      <c r="Y8719" s="426"/>
      <c r="Z8719" s="427"/>
    </row>
    <row r="8720" spans="24:26" x14ac:dyDescent="0.25">
      <c r="X8720" s="426"/>
      <c r="Y8720" s="426"/>
      <c r="Z8720" s="427"/>
    </row>
    <row r="8721" spans="24:26" x14ac:dyDescent="0.25">
      <c r="X8721" s="426"/>
      <c r="Y8721" s="426"/>
      <c r="Z8721" s="427"/>
    </row>
    <row r="8722" spans="24:26" x14ac:dyDescent="0.25">
      <c r="X8722" s="426"/>
      <c r="Y8722" s="426"/>
      <c r="Z8722" s="427"/>
    </row>
    <row r="8723" spans="24:26" x14ac:dyDescent="0.25">
      <c r="X8723" s="426"/>
      <c r="Y8723" s="426"/>
      <c r="Z8723" s="427"/>
    </row>
    <row r="8724" spans="24:26" x14ac:dyDescent="0.25">
      <c r="X8724" s="426"/>
      <c r="Y8724" s="426"/>
      <c r="Z8724" s="427"/>
    </row>
    <row r="8725" spans="24:26" x14ac:dyDescent="0.25">
      <c r="X8725" s="426"/>
      <c r="Y8725" s="426"/>
      <c r="Z8725" s="427"/>
    </row>
    <row r="8726" spans="24:26" x14ac:dyDescent="0.25">
      <c r="X8726" s="426"/>
      <c r="Y8726" s="426"/>
      <c r="Z8726" s="427"/>
    </row>
    <row r="8727" spans="24:26" x14ac:dyDescent="0.25">
      <c r="X8727" s="426"/>
      <c r="Y8727" s="426"/>
      <c r="Z8727" s="427"/>
    </row>
    <row r="8728" spans="24:26" x14ac:dyDescent="0.25">
      <c r="X8728" s="426"/>
      <c r="Y8728" s="426"/>
      <c r="Z8728" s="427"/>
    </row>
    <row r="8729" spans="24:26" x14ac:dyDescent="0.25">
      <c r="X8729" s="426"/>
      <c r="Y8729" s="426"/>
      <c r="Z8729" s="427"/>
    </row>
    <row r="8730" spans="24:26" x14ac:dyDescent="0.25">
      <c r="X8730" s="426"/>
      <c r="Y8730" s="426"/>
      <c r="Z8730" s="427"/>
    </row>
    <row r="8731" spans="24:26" x14ac:dyDescent="0.25">
      <c r="X8731" s="426"/>
      <c r="Y8731" s="426"/>
      <c r="Z8731" s="427"/>
    </row>
    <row r="8732" spans="24:26" x14ac:dyDescent="0.25">
      <c r="X8732" s="426"/>
      <c r="Y8732" s="426"/>
      <c r="Z8732" s="427"/>
    </row>
    <row r="8733" spans="24:26" x14ac:dyDescent="0.25">
      <c r="X8733" s="426"/>
      <c r="Y8733" s="426"/>
      <c r="Z8733" s="427"/>
    </row>
    <row r="8734" spans="24:26" x14ac:dyDescent="0.25">
      <c r="X8734" s="426"/>
      <c r="Y8734" s="426"/>
      <c r="Z8734" s="427"/>
    </row>
    <row r="8735" spans="24:26" x14ac:dyDescent="0.25">
      <c r="X8735" s="426"/>
      <c r="Y8735" s="426"/>
      <c r="Z8735" s="427"/>
    </row>
    <row r="8736" spans="24:26" x14ac:dyDescent="0.25">
      <c r="X8736" s="426"/>
      <c r="Y8736" s="426"/>
      <c r="Z8736" s="427"/>
    </row>
    <row r="8737" spans="24:26" x14ac:dyDescent="0.25">
      <c r="X8737" s="426"/>
      <c r="Y8737" s="426"/>
      <c r="Z8737" s="427"/>
    </row>
    <row r="8738" spans="24:26" x14ac:dyDescent="0.25">
      <c r="X8738" s="426"/>
      <c r="Y8738" s="426"/>
      <c r="Z8738" s="427"/>
    </row>
    <row r="8739" spans="24:26" x14ac:dyDescent="0.25">
      <c r="X8739" s="426"/>
      <c r="Y8739" s="426"/>
      <c r="Z8739" s="427"/>
    </row>
    <row r="8740" spans="24:26" x14ac:dyDescent="0.25">
      <c r="X8740" s="426"/>
      <c r="Y8740" s="426"/>
      <c r="Z8740" s="427"/>
    </row>
    <row r="8741" spans="24:26" x14ac:dyDescent="0.25">
      <c r="X8741" s="426"/>
      <c r="Y8741" s="426"/>
      <c r="Z8741" s="427"/>
    </row>
    <row r="8742" spans="24:26" x14ac:dyDescent="0.25">
      <c r="X8742" s="426"/>
      <c r="Y8742" s="426"/>
      <c r="Z8742" s="427"/>
    </row>
    <row r="8743" spans="24:26" x14ac:dyDescent="0.25">
      <c r="X8743" s="426"/>
      <c r="Y8743" s="426"/>
      <c r="Z8743" s="427"/>
    </row>
    <row r="8744" spans="24:26" x14ac:dyDescent="0.25">
      <c r="X8744" s="426"/>
      <c r="Y8744" s="426"/>
      <c r="Z8744" s="427"/>
    </row>
    <row r="8745" spans="24:26" x14ac:dyDescent="0.25">
      <c r="X8745" s="426"/>
      <c r="Y8745" s="426"/>
      <c r="Z8745" s="427"/>
    </row>
    <row r="8746" spans="24:26" x14ac:dyDescent="0.25">
      <c r="X8746" s="426"/>
      <c r="Y8746" s="426"/>
      <c r="Z8746" s="427"/>
    </row>
    <row r="8747" spans="24:26" x14ac:dyDescent="0.25">
      <c r="X8747" s="426"/>
      <c r="Y8747" s="426"/>
      <c r="Z8747" s="427"/>
    </row>
    <row r="8748" spans="24:26" x14ac:dyDescent="0.25">
      <c r="X8748" s="426"/>
      <c r="Y8748" s="426"/>
      <c r="Z8748" s="427"/>
    </row>
    <row r="8749" spans="24:26" x14ac:dyDescent="0.25">
      <c r="X8749" s="426"/>
      <c r="Y8749" s="426"/>
      <c r="Z8749" s="427"/>
    </row>
    <row r="8750" spans="24:26" x14ac:dyDescent="0.25">
      <c r="X8750" s="426"/>
      <c r="Y8750" s="426"/>
      <c r="Z8750" s="427"/>
    </row>
    <row r="8751" spans="24:26" x14ac:dyDescent="0.25">
      <c r="X8751" s="426"/>
      <c r="Y8751" s="426"/>
      <c r="Z8751" s="427"/>
    </row>
    <row r="8752" spans="24:26" x14ac:dyDescent="0.25">
      <c r="X8752" s="426"/>
      <c r="Y8752" s="426"/>
      <c r="Z8752" s="427"/>
    </row>
    <row r="8753" spans="24:26" x14ac:dyDescent="0.25">
      <c r="X8753" s="426"/>
      <c r="Y8753" s="426"/>
      <c r="Z8753" s="427"/>
    </row>
    <row r="8754" spans="24:26" x14ac:dyDescent="0.25">
      <c r="X8754" s="426"/>
      <c r="Y8754" s="426"/>
      <c r="Z8754" s="427"/>
    </row>
    <row r="8755" spans="24:26" x14ac:dyDescent="0.25">
      <c r="X8755" s="426"/>
      <c r="Y8755" s="426"/>
      <c r="Z8755" s="427"/>
    </row>
    <row r="8756" spans="24:26" x14ac:dyDescent="0.25">
      <c r="X8756" s="426"/>
      <c r="Y8756" s="426"/>
      <c r="Z8756" s="427"/>
    </row>
    <row r="8757" spans="24:26" x14ac:dyDescent="0.25">
      <c r="X8757" s="426"/>
      <c r="Y8757" s="426"/>
      <c r="Z8757" s="427"/>
    </row>
    <row r="8758" spans="24:26" x14ac:dyDescent="0.25">
      <c r="X8758" s="426"/>
      <c r="Y8758" s="426"/>
      <c r="Z8758" s="427"/>
    </row>
    <row r="8759" spans="24:26" x14ac:dyDescent="0.25">
      <c r="X8759" s="426"/>
      <c r="Y8759" s="426"/>
      <c r="Z8759" s="427"/>
    </row>
    <row r="8760" spans="24:26" x14ac:dyDescent="0.25">
      <c r="X8760" s="426"/>
      <c r="Y8760" s="426"/>
      <c r="Z8760" s="427"/>
    </row>
    <row r="8761" spans="24:26" x14ac:dyDescent="0.25">
      <c r="X8761" s="426"/>
      <c r="Y8761" s="426"/>
      <c r="Z8761" s="427"/>
    </row>
    <row r="8762" spans="24:26" x14ac:dyDescent="0.25">
      <c r="X8762" s="426"/>
      <c r="Y8762" s="426"/>
      <c r="Z8762" s="427"/>
    </row>
    <row r="8763" spans="24:26" x14ac:dyDescent="0.25">
      <c r="X8763" s="426"/>
      <c r="Y8763" s="426"/>
      <c r="Z8763" s="427"/>
    </row>
    <row r="8764" spans="24:26" x14ac:dyDescent="0.25">
      <c r="X8764" s="426"/>
      <c r="Y8764" s="426"/>
      <c r="Z8764" s="427"/>
    </row>
    <row r="8765" spans="24:26" x14ac:dyDescent="0.25">
      <c r="X8765" s="426"/>
      <c r="Y8765" s="426"/>
      <c r="Z8765" s="427"/>
    </row>
    <row r="8766" spans="24:26" x14ac:dyDescent="0.25">
      <c r="X8766" s="426"/>
      <c r="Y8766" s="426"/>
      <c r="Z8766" s="427"/>
    </row>
    <row r="8767" spans="24:26" x14ac:dyDescent="0.25">
      <c r="X8767" s="426"/>
      <c r="Y8767" s="426"/>
      <c r="Z8767" s="427"/>
    </row>
    <row r="8768" spans="24:26" x14ac:dyDescent="0.25">
      <c r="X8768" s="426"/>
      <c r="Y8768" s="426"/>
      <c r="Z8768" s="427"/>
    </row>
    <row r="8769" spans="24:26" x14ac:dyDescent="0.25">
      <c r="X8769" s="426"/>
      <c r="Y8769" s="426"/>
      <c r="Z8769" s="427"/>
    </row>
    <row r="8770" spans="24:26" x14ac:dyDescent="0.25">
      <c r="X8770" s="426"/>
      <c r="Y8770" s="426"/>
      <c r="Z8770" s="427"/>
    </row>
    <row r="8771" spans="24:26" x14ac:dyDescent="0.25">
      <c r="X8771" s="426"/>
      <c r="Y8771" s="426"/>
      <c r="Z8771" s="427"/>
    </row>
    <row r="8772" spans="24:26" x14ac:dyDescent="0.25">
      <c r="X8772" s="426"/>
      <c r="Y8772" s="426"/>
      <c r="Z8772" s="427"/>
    </row>
    <row r="8773" spans="24:26" x14ac:dyDescent="0.25">
      <c r="X8773" s="426"/>
      <c r="Y8773" s="426"/>
      <c r="Z8773" s="427"/>
    </row>
    <row r="8774" spans="24:26" x14ac:dyDescent="0.25">
      <c r="X8774" s="426"/>
      <c r="Y8774" s="426"/>
      <c r="Z8774" s="427"/>
    </row>
    <row r="8775" spans="24:26" x14ac:dyDescent="0.25">
      <c r="X8775" s="426"/>
      <c r="Y8775" s="426"/>
      <c r="Z8775" s="427"/>
    </row>
    <row r="8776" spans="24:26" x14ac:dyDescent="0.25">
      <c r="X8776" s="426"/>
      <c r="Y8776" s="426"/>
      <c r="Z8776" s="427"/>
    </row>
    <row r="8777" spans="24:26" x14ac:dyDescent="0.25">
      <c r="X8777" s="426"/>
      <c r="Y8777" s="426"/>
      <c r="Z8777" s="427"/>
    </row>
    <row r="8778" spans="24:26" x14ac:dyDescent="0.25">
      <c r="X8778" s="426"/>
      <c r="Y8778" s="426"/>
      <c r="Z8778" s="427"/>
    </row>
    <row r="8779" spans="24:26" x14ac:dyDescent="0.25">
      <c r="X8779" s="426"/>
      <c r="Y8779" s="426"/>
      <c r="Z8779" s="427"/>
    </row>
    <row r="8780" spans="24:26" x14ac:dyDescent="0.25">
      <c r="X8780" s="426"/>
      <c r="Y8780" s="426"/>
      <c r="Z8780" s="427"/>
    </row>
    <row r="8781" spans="24:26" x14ac:dyDescent="0.25">
      <c r="X8781" s="426"/>
      <c r="Y8781" s="426"/>
      <c r="Z8781" s="427"/>
    </row>
    <row r="8782" spans="24:26" x14ac:dyDescent="0.25">
      <c r="X8782" s="426"/>
      <c r="Y8782" s="426"/>
      <c r="Z8782" s="427"/>
    </row>
    <row r="8783" spans="24:26" x14ac:dyDescent="0.25">
      <c r="X8783" s="426"/>
      <c r="Y8783" s="426"/>
      <c r="Z8783" s="427"/>
    </row>
    <row r="8784" spans="24:26" x14ac:dyDescent="0.25">
      <c r="X8784" s="426"/>
      <c r="Y8784" s="426"/>
      <c r="Z8784" s="427"/>
    </row>
    <row r="8785" spans="24:26" x14ac:dyDescent="0.25">
      <c r="X8785" s="426"/>
      <c r="Y8785" s="426"/>
      <c r="Z8785" s="427"/>
    </row>
    <row r="8786" spans="24:26" x14ac:dyDescent="0.25">
      <c r="X8786" s="426"/>
      <c r="Y8786" s="426"/>
      <c r="Z8786" s="427"/>
    </row>
    <row r="8787" spans="24:26" x14ac:dyDescent="0.25">
      <c r="X8787" s="426"/>
      <c r="Y8787" s="426"/>
      <c r="Z8787" s="427"/>
    </row>
    <row r="8788" spans="24:26" x14ac:dyDescent="0.25">
      <c r="X8788" s="426"/>
      <c r="Y8788" s="426"/>
      <c r="Z8788" s="427"/>
    </row>
    <row r="8789" spans="24:26" x14ac:dyDescent="0.25">
      <c r="X8789" s="426"/>
      <c r="Y8789" s="426"/>
      <c r="Z8789" s="427"/>
    </row>
    <row r="8790" spans="24:26" x14ac:dyDescent="0.25">
      <c r="X8790" s="426"/>
      <c r="Y8790" s="426"/>
      <c r="Z8790" s="427"/>
    </row>
    <row r="8791" spans="24:26" x14ac:dyDescent="0.25">
      <c r="X8791" s="426"/>
      <c r="Y8791" s="426"/>
      <c r="Z8791" s="427"/>
    </row>
    <row r="8792" spans="24:26" x14ac:dyDescent="0.25">
      <c r="X8792" s="426"/>
      <c r="Y8792" s="426"/>
      <c r="Z8792" s="427"/>
    </row>
    <row r="8793" spans="24:26" x14ac:dyDescent="0.25">
      <c r="X8793" s="426"/>
      <c r="Y8793" s="426"/>
      <c r="Z8793" s="427"/>
    </row>
    <row r="8794" spans="24:26" x14ac:dyDescent="0.25">
      <c r="X8794" s="426"/>
      <c r="Y8794" s="426"/>
      <c r="Z8794" s="427"/>
    </row>
    <row r="8795" spans="24:26" x14ac:dyDescent="0.25">
      <c r="X8795" s="426"/>
      <c r="Y8795" s="426"/>
      <c r="Z8795" s="427"/>
    </row>
    <row r="8796" spans="24:26" x14ac:dyDescent="0.25">
      <c r="X8796" s="426"/>
      <c r="Y8796" s="426"/>
      <c r="Z8796" s="427"/>
    </row>
    <row r="8797" spans="24:26" x14ac:dyDescent="0.25">
      <c r="X8797" s="426"/>
      <c r="Y8797" s="426"/>
      <c r="Z8797" s="427"/>
    </row>
    <row r="8798" spans="24:26" x14ac:dyDescent="0.25">
      <c r="X8798" s="426"/>
      <c r="Y8798" s="426"/>
      <c r="Z8798" s="427"/>
    </row>
    <row r="8799" spans="24:26" x14ac:dyDescent="0.25">
      <c r="X8799" s="426"/>
      <c r="Y8799" s="426"/>
      <c r="Z8799" s="427"/>
    </row>
    <row r="8800" spans="24:26" x14ac:dyDescent="0.25">
      <c r="X8800" s="426"/>
      <c r="Y8800" s="426"/>
      <c r="Z8800" s="427"/>
    </row>
    <row r="8801" spans="24:26" x14ac:dyDescent="0.25">
      <c r="X8801" s="426"/>
      <c r="Y8801" s="426"/>
      <c r="Z8801" s="427"/>
    </row>
    <row r="8802" spans="24:26" x14ac:dyDescent="0.25">
      <c r="X8802" s="426"/>
      <c r="Y8802" s="426"/>
      <c r="Z8802" s="427"/>
    </row>
    <row r="8803" spans="24:26" x14ac:dyDescent="0.25">
      <c r="X8803" s="426"/>
      <c r="Y8803" s="426"/>
      <c r="Z8803" s="427"/>
    </row>
    <row r="8804" spans="24:26" x14ac:dyDescent="0.25">
      <c r="X8804" s="426"/>
      <c r="Y8804" s="426"/>
      <c r="Z8804" s="427"/>
    </row>
    <row r="8805" spans="24:26" x14ac:dyDescent="0.25">
      <c r="X8805" s="426"/>
      <c r="Y8805" s="426"/>
      <c r="Z8805" s="427"/>
    </row>
    <row r="8806" spans="24:26" x14ac:dyDescent="0.25">
      <c r="X8806" s="426"/>
      <c r="Y8806" s="426"/>
      <c r="Z8806" s="427"/>
    </row>
    <row r="8807" spans="24:26" x14ac:dyDescent="0.25">
      <c r="X8807" s="426"/>
      <c r="Y8807" s="426"/>
      <c r="Z8807" s="427"/>
    </row>
    <row r="8808" spans="24:26" x14ac:dyDescent="0.25">
      <c r="X8808" s="426"/>
      <c r="Y8808" s="426"/>
      <c r="Z8808" s="427"/>
    </row>
    <row r="8809" spans="24:26" x14ac:dyDescent="0.25">
      <c r="X8809" s="426"/>
      <c r="Y8809" s="426"/>
      <c r="Z8809" s="427"/>
    </row>
    <row r="8810" spans="24:26" x14ac:dyDescent="0.25">
      <c r="X8810" s="426"/>
      <c r="Y8810" s="426"/>
      <c r="Z8810" s="427"/>
    </row>
    <row r="8811" spans="24:26" x14ac:dyDescent="0.25">
      <c r="X8811" s="426"/>
      <c r="Y8811" s="426"/>
      <c r="Z8811" s="427"/>
    </row>
    <row r="8812" spans="24:26" x14ac:dyDescent="0.25">
      <c r="X8812" s="426"/>
      <c r="Y8812" s="426"/>
      <c r="Z8812" s="427"/>
    </row>
    <row r="8813" spans="24:26" x14ac:dyDescent="0.25">
      <c r="X8813" s="426"/>
      <c r="Y8813" s="426"/>
      <c r="Z8813" s="427"/>
    </row>
    <row r="8814" spans="24:26" x14ac:dyDescent="0.25">
      <c r="X8814" s="426"/>
      <c r="Y8814" s="426"/>
      <c r="Z8814" s="427"/>
    </row>
    <row r="8815" spans="24:26" x14ac:dyDescent="0.25">
      <c r="X8815" s="426"/>
      <c r="Y8815" s="426"/>
      <c r="Z8815" s="427"/>
    </row>
    <row r="8816" spans="24:26" x14ac:dyDescent="0.25">
      <c r="X8816" s="426"/>
      <c r="Y8816" s="426"/>
      <c r="Z8816" s="427"/>
    </row>
    <row r="8817" spans="24:26" x14ac:dyDescent="0.25">
      <c r="X8817" s="426"/>
      <c r="Y8817" s="426"/>
      <c r="Z8817" s="427"/>
    </row>
    <row r="8818" spans="24:26" x14ac:dyDescent="0.25">
      <c r="X8818" s="426"/>
      <c r="Y8818" s="426"/>
      <c r="Z8818" s="427"/>
    </row>
    <row r="8819" spans="24:26" x14ac:dyDescent="0.25">
      <c r="X8819" s="426"/>
      <c r="Y8819" s="426"/>
      <c r="Z8819" s="427"/>
    </row>
    <row r="8820" spans="24:26" x14ac:dyDescent="0.25">
      <c r="X8820" s="426"/>
      <c r="Y8820" s="426"/>
      <c r="Z8820" s="427"/>
    </row>
    <row r="8821" spans="24:26" x14ac:dyDescent="0.25">
      <c r="X8821" s="426"/>
      <c r="Y8821" s="426"/>
      <c r="Z8821" s="427"/>
    </row>
    <row r="8822" spans="24:26" x14ac:dyDescent="0.25">
      <c r="X8822" s="426"/>
      <c r="Y8822" s="426"/>
      <c r="Z8822" s="427"/>
    </row>
    <row r="8823" spans="24:26" x14ac:dyDescent="0.25">
      <c r="X8823" s="426"/>
      <c r="Y8823" s="426"/>
      <c r="Z8823" s="427"/>
    </row>
    <row r="8824" spans="24:26" x14ac:dyDescent="0.25">
      <c r="X8824" s="426"/>
      <c r="Y8824" s="426"/>
      <c r="Z8824" s="427"/>
    </row>
    <row r="8825" spans="24:26" x14ac:dyDescent="0.25">
      <c r="X8825" s="426"/>
      <c r="Y8825" s="426"/>
      <c r="Z8825" s="427"/>
    </row>
    <row r="8826" spans="24:26" x14ac:dyDescent="0.25">
      <c r="X8826" s="426"/>
      <c r="Y8826" s="426"/>
      <c r="Z8826" s="427"/>
    </row>
    <row r="8827" spans="24:26" x14ac:dyDescent="0.25">
      <c r="X8827" s="426"/>
      <c r="Y8827" s="426"/>
      <c r="Z8827" s="427"/>
    </row>
    <row r="8828" spans="24:26" x14ac:dyDescent="0.25">
      <c r="X8828" s="426"/>
      <c r="Y8828" s="426"/>
      <c r="Z8828" s="427"/>
    </row>
    <row r="8829" spans="24:26" x14ac:dyDescent="0.25">
      <c r="X8829" s="426"/>
      <c r="Y8829" s="426"/>
      <c r="Z8829" s="427"/>
    </row>
    <row r="8830" spans="24:26" x14ac:dyDescent="0.25">
      <c r="X8830" s="426"/>
      <c r="Y8830" s="426"/>
      <c r="Z8830" s="427"/>
    </row>
    <row r="8831" spans="24:26" x14ac:dyDescent="0.25">
      <c r="X8831" s="426"/>
      <c r="Y8831" s="426"/>
      <c r="Z8831" s="427"/>
    </row>
    <row r="8832" spans="24:26" x14ac:dyDescent="0.25">
      <c r="X8832" s="426"/>
      <c r="Y8832" s="426"/>
      <c r="Z8832" s="427"/>
    </row>
    <row r="8833" spans="24:26" x14ac:dyDescent="0.25">
      <c r="X8833" s="426"/>
      <c r="Y8833" s="426"/>
      <c r="Z8833" s="427"/>
    </row>
    <row r="8834" spans="24:26" x14ac:dyDescent="0.25">
      <c r="X8834" s="426"/>
      <c r="Y8834" s="426"/>
      <c r="Z8834" s="427"/>
    </row>
    <row r="8835" spans="24:26" x14ac:dyDescent="0.25">
      <c r="X8835" s="426"/>
      <c r="Y8835" s="426"/>
      <c r="Z8835" s="427"/>
    </row>
    <row r="8836" spans="24:26" x14ac:dyDescent="0.25">
      <c r="X8836" s="426"/>
      <c r="Y8836" s="426"/>
      <c r="Z8836" s="427"/>
    </row>
    <row r="8837" spans="24:26" x14ac:dyDescent="0.25">
      <c r="X8837" s="426"/>
      <c r="Y8837" s="426"/>
      <c r="Z8837" s="427"/>
    </row>
    <row r="8838" spans="24:26" x14ac:dyDescent="0.25">
      <c r="X8838" s="426"/>
      <c r="Y8838" s="426"/>
      <c r="Z8838" s="427"/>
    </row>
    <row r="8839" spans="24:26" x14ac:dyDescent="0.25">
      <c r="X8839" s="426"/>
      <c r="Y8839" s="426"/>
      <c r="Z8839" s="427"/>
    </row>
    <row r="8840" spans="24:26" x14ac:dyDescent="0.25">
      <c r="X8840" s="426"/>
      <c r="Y8840" s="426"/>
      <c r="Z8840" s="427"/>
    </row>
    <row r="8841" spans="24:26" x14ac:dyDescent="0.25">
      <c r="X8841" s="426"/>
      <c r="Y8841" s="426"/>
      <c r="Z8841" s="427"/>
    </row>
    <row r="8842" spans="24:26" x14ac:dyDescent="0.25">
      <c r="X8842" s="426"/>
      <c r="Y8842" s="426"/>
      <c r="Z8842" s="427"/>
    </row>
    <row r="8843" spans="24:26" x14ac:dyDescent="0.25">
      <c r="X8843" s="426"/>
      <c r="Y8843" s="426"/>
      <c r="Z8843" s="427"/>
    </row>
    <row r="8844" spans="24:26" x14ac:dyDescent="0.25">
      <c r="X8844" s="426"/>
      <c r="Y8844" s="426"/>
      <c r="Z8844" s="427"/>
    </row>
    <row r="8845" spans="24:26" x14ac:dyDescent="0.25">
      <c r="X8845" s="426"/>
      <c r="Y8845" s="426"/>
      <c r="Z8845" s="427"/>
    </row>
    <row r="8846" spans="24:26" x14ac:dyDescent="0.25">
      <c r="X8846" s="426"/>
      <c r="Y8846" s="426"/>
      <c r="Z8846" s="427"/>
    </row>
    <row r="8847" spans="24:26" x14ac:dyDescent="0.25">
      <c r="X8847" s="426"/>
      <c r="Y8847" s="426"/>
      <c r="Z8847" s="427"/>
    </row>
    <row r="8848" spans="24:26" x14ac:dyDescent="0.25">
      <c r="X8848" s="426"/>
      <c r="Y8848" s="426"/>
      <c r="Z8848" s="427"/>
    </row>
    <row r="8849" spans="24:26" x14ac:dyDescent="0.25">
      <c r="X8849" s="426"/>
      <c r="Y8849" s="426"/>
      <c r="Z8849" s="427"/>
    </row>
    <row r="8850" spans="24:26" x14ac:dyDescent="0.25">
      <c r="X8850" s="426"/>
      <c r="Y8850" s="426"/>
      <c r="Z8850" s="427"/>
    </row>
    <row r="8851" spans="24:26" x14ac:dyDescent="0.25">
      <c r="X8851" s="426"/>
      <c r="Y8851" s="426"/>
      <c r="Z8851" s="427"/>
    </row>
    <row r="8852" spans="24:26" x14ac:dyDescent="0.25">
      <c r="X8852" s="426"/>
      <c r="Y8852" s="426"/>
      <c r="Z8852" s="427"/>
    </row>
    <row r="8853" spans="24:26" x14ac:dyDescent="0.25">
      <c r="X8853" s="426"/>
      <c r="Y8853" s="426"/>
      <c r="Z8853" s="427"/>
    </row>
    <row r="8854" spans="24:26" x14ac:dyDescent="0.25">
      <c r="X8854" s="426"/>
      <c r="Y8854" s="426"/>
      <c r="Z8854" s="427"/>
    </row>
    <row r="8855" spans="24:26" x14ac:dyDescent="0.25">
      <c r="X8855" s="426"/>
      <c r="Y8855" s="426"/>
      <c r="Z8855" s="427"/>
    </row>
    <row r="8856" spans="24:26" x14ac:dyDescent="0.25">
      <c r="X8856" s="426"/>
      <c r="Y8856" s="426"/>
      <c r="Z8856" s="427"/>
    </row>
    <row r="8857" spans="24:26" x14ac:dyDescent="0.25">
      <c r="X8857" s="426"/>
      <c r="Y8857" s="426"/>
      <c r="Z8857" s="427"/>
    </row>
    <row r="8858" spans="24:26" x14ac:dyDescent="0.25">
      <c r="X8858" s="426"/>
      <c r="Y8858" s="426"/>
      <c r="Z8858" s="427"/>
    </row>
    <row r="8859" spans="24:26" x14ac:dyDescent="0.25">
      <c r="X8859" s="426"/>
      <c r="Y8859" s="426"/>
      <c r="Z8859" s="427"/>
    </row>
    <row r="8860" spans="24:26" x14ac:dyDescent="0.25">
      <c r="X8860" s="426"/>
      <c r="Y8860" s="426"/>
      <c r="Z8860" s="427"/>
    </row>
    <row r="8861" spans="24:26" x14ac:dyDescent="0.25">
      <c r="X8861" s="426"/>
      <c r="Y8861" s="426"/>
      <c r="Z8861" s="427"/>
    </row>
    <row r="8862" spans="24:26" x14ac:dyDescent="0.25">
      <c r="X8862" s="426"/>
      <c r="Y8862" s="426"/>
      <c r="Z8862" s="427"/>
    </row>
    <row r="8863" spans="24:26" x14ac:dyDescent="0.25">
      <c r="X8863" s="426"/>
      <c r="Y8863" s="426"/>
      <c r="Z8863" s="427"/>
    </row>
    <row r="8864" spans="24:26" x14ac:dyDescent="0.25">
      <c r="X8864" s="426"/>
      <c r="Y8864" s="426"/>
      <c r="Z8864" s="427"/>
    </row>
    <row r="8865" spans="24:26" x14ac:dyDescent="0.25">
      <c r="X8865" s="426"/>
      <c r="Y8865" s="426"/>
      <c r="Z8865" s="427"/>
    </row>
    <row r="8866" spans="24:26" x14ac:dyDescent="0.25">
      <c r="X8866" s="426"/>
      <c r="Y8866" s="426"/>
      <c r="Z8866" s="427"/>
    </row>
    <row r="8867" spans="24:26" x14ac:dyDescent="0.25">
      <c r="X8867" s="426"/>
      <c r="Y8867" s="426"/>
      <c r="Z8867" s="427"/>
    </row>
    <row r="8868" spans="24:26" x14ac:dyDescent="0.25">
      <c r="X8868" s="426"/>
      <c r="Y8868" s="426"/>
      <c r="Z8868" s="427"/>
    </row>
    <row r="8869" spans="24:26" x14ac:dyDescent="0.25">
      <c r="X8869" s="426"/>
      <c r="Y8869" s="426"/>
      <c r="Z8869" s="427"/>
    </row>
    <row r="8870" spans="24:26" x14ac:dyDescent="0.25">
      <c r="X8870" s="426"/>
      <c r="Y8870" s="426"/>
      <c r="Z8870" s="427"/>
    </row>
    <row r="8871" spans="24:26" x14ac:dyDescent="0.25">
      <c r="X8871" s="426"/>
      <c r="Y8871" s="426"/>
      <c r="Z8871" s="427"/>
    </row>
    <row r="8872" spans="24:26" x14ac:dyDescent="0.25">
      <c r="X8872" s="426"/>
      <c r="Y8872" s="426"/>
      <c r="Z8872" s="427"/>
    </row>
    <row r="8873" spans="24:26" x14ac:dyDescent="0.25">
      <c r="X8873" s="426"/>
      <c r="Y8873" s="426"/>
      <c r="Z8873" s="427"/>
    </row>
    <row r="8874" spans="24:26" x14ac:dyDescent="0.25">
      <c r="X8874" s="426"/>
      <c r="Y8874" s="426"/>
      <c r="Z8874" s="427"/>
    </row>
    <row r="8875" spans="24:26" x14ac:dyDescent="0.25">
      <c r="X8875" s="426"/>
      <c r="Y8875" s="426"/>
      <c r="Z8875" s="427"/>
    </row>
    <row r="8876" spans="24:26" x14ac:dyDescent="0.25">
      <c r="X8876" s="426"/>
      <c r="Y8876" s="426"/>
      <c r="Z8876" s="427"/>
    </row>
    <row r="8877" spans="24:26" x14ac:dyDescent="0.25">
      <c r="X8877" s="426"/>
      <c r="Y8877" s="426"/>
      <c r="Z8877" s="427"/>
    </row>
    <row r="8878" spans="24:26" x14ac:dyDescent="0.25">
      <c r="X8878" s="426"/>
      <c r="Y8878" s="426"/>
      <c r="Z8878" s="427"/>
    </row>
    <row r="8879" spans="24:26" x14ac:dyDescent="0.25">
      <c r="X8879" s="426"/>
      <c r="Y8879" s="426"/>
      <c r="Z8879" s="427"/>
    </row>
    <row r="8880" spans="24:26" x14ac:dyDescent="0.25">
      <c r="X8880" s="426"/>
      <c r="Y8880" s="426"/>
      <c r="Z8880" s="427"/>
    </row>
    <row r="8881" spans="24:26" x14ac:dyDescent="0.25">
      <c r="X8881" s="426"/>
      <c r="Y8881" s="426"/>
      <c r="Z8881" s="427"/>
    </row>
    <row r="8882" spans="24:26" x14ac:dyDescent="0.25">
      <c r="X8882" s="426"/>
      <c r="Y8882" s="426"/>
      <c r="Z8882" s="427"/>
    </row>
    <row r="8883" spans="24:26" x14ac:dyDescent="0.25">
      <c r="X8883" s="426"/>
      <c r="Y8883" s="426"/>
      <c r="Z8883" s="427"/>
    </row>
    <row r="8884" spans="24:26" x14ac:dyDescent="0.25">
      <c r="X8884" s="426"/>
      <c r="Y8884" s="426"/>
      <c r="Z8884" s="427"/>
    </row>
    <row r="8885" spans="24:26" x14ac:dyDescent="0.25">
      <c r="X8885" s="426"/>
      <c r="Y8885" s="426"/>
      <c r="Z8885" s="427"/>
    </row>
    <row r="8886" spans="24:26" x14ac:dyDescent="0.25">
      <c r="X8886" s="426"/>
      <c r="Y8886" s="426"/>
      <c r="Z8886" s="427"/>
    </row>
    <row r="8887" spans="24:26" x14ac:dyDescent="0.25">
      <c r="X8887" s="426"/>
      <c r="Y8887" s="426"/>
      <c r="Z8887" s="427"/>
    </row>
    <row r="8888" spans="24:26" x14ac:dyDescent="0.25">
      <c r="X8888" s="426"/>
      <c r="Y8888" s="426"/>
      <c r="Z8888" s="427"/>
    </row>
    <row r="8889" spans="24:26" x14ac:dyDescent="0.25">
      <c r="X8889" s="426"/>
      <c r="Y8889" s="426"/>
      <c r="Z8889" s="427"/>
    </row>
    <row r="8890" spans="24:26" x14ac:dyDescent="0.25">
      <c r="X8890" s="426"/>
      <c r="Y8890" s="426"/>
      <c r="Z8890" s="427"/>
    </row>
    <row r="8891" spans="24:26" x14ac:dyDescent="0.25">
      <c r="X8891" s="426"/>
      <c r="Y8891" s="426"/>
      <c r="Z8891" s="427"/>
    </row>
    <row r="8892" spans="24:26" x14ac:dyDescent="0.25">
      <c r="X8892" s="426"/>
      <c r="Y8892" s="426"/>
      <c r="Z8892" s="427"/>
    </row>
    <row r="8893" spans="24:26" x14ac:dyDescent="0.25">
      <c r="X8893" s="426"/>
      <c r="Y8893" s="426"/>
      <c r="Z8893" s="427"/>
    </row>
    <row r="8894" spans="24:26" x14ac:dyDescent="0.25">
      <c r="X8894" s="426"/>
      <c r="Y8894" s="426"/>
      <c r="Z8894" s="427"/>
    </row>
    <row r="8895" spans="24:26" x14ac:dyDescent="0.25">
      <c r="X8895" s="426"/>
      <c r="Y8895" s="426"/>
      <c r="Z8895" s="427"/>
    </row>
    <row r="8896" spans="24:26" x14ac:dyDescent="0.25">
      <c r="X8896" s="426"/>
      <c r="Y8896" s="426"/>
      <c r="Z8896" s="427"/>
    </row>
    <row r="8897" spans="24:26" x14ac:dyDescent="0.25">
      <c r="X8897" s="426"/>
      <c r="Y8897" s="426"/>
      <c r="Z8897" s="427"/>
    </row>
    <row r="8898" spans="24:26" x14ac:dyDescent="0.25">
      <c r="X8898" s="426"/>
      <c r="Y8898" s="426"/>
      <c r="Z8898" s="427"/>
    </row>
    <row r="8899" spans="24:26" x14ac:dyDescent="0.25">
      <c r="X8899" s="426"/>
      <c r="Y8899" s="426"/>
      <c r="Z8899" s="427"/>
    </row>
    <row r="8900" spans="24:26" x14ac:dyDescent="0.25">
      <c r="X8900" s="426"/>
      <c r="Y8900" s="426"/>
      <c r="Z8900" s="427"/>
    </row>
    <row r="8901" spans="24:26" x14ac:dyDescent="0.25">
      <c r="X8901" s="426"/>
      <c r="Y8901" s="426"/>
      <c r="Z8901" s="427"/>
    </row>
    <row r="8902" spans="24:26" x14ac:dyDescent="0.25">
      <c r="X8902" s="426"/>
      <c r="Y8902" s="426"/>
      <c r="Z8902" s="427"/>
    </row>
    <row r="8903" spans="24:26" x14ac:dyDescent="0.25">
      <c r="X8903" s="426"/>
      <c r="Y8903" s="426"/>
      <c r="Z8903" s="427"/>
    </row>
    <row r="8904" spans="24:26" x14ac:dyDescent="0.25">
      <c r="X8904" s="426"/>
      <c r="Y8904" s="426"/>
      <c r="Z8904" s="427"/>
    </row>
    <row r="8905" spans="24:26" x14ac:dyDescent="0.25">
      <c r="X8905" s="426"/>
      <c r="Y8905" s="426"/>
      <c r="Z8905" s="427"/>
    </row>
    <row r="8906" spans="24:26" x14ac:dyDescent="0.25">
      <c r="X8906" s="426"/>
      <c r="Y8906" s="426"/>
      <c r="Z8906" s="427"/>
    </row>
    <row r="8907" spans="24:26" x14ac:dyDescent="0.25">
      <c r="X8907" s="426"/>
      <c r="Y8907" s="426"/>
      <c r="Z8907" s="427"/>
    </row>
    <row r="8908" spans="24:26" x14ac:dyDescent="0.25">
      <c r="X8908" s="426"/>
      <c r="Y8908" s="426"/>
      <c r="Z8908" s="427"/>
    </row>
    <row r="8909" spans="24:26" x14ac:dyDescent="0.25">
      <c r="X8909" s="426"/>
      <c r="Y8909" s="426"/>
      <c r="Z8909" s="427"/>
    </row>
    <row r="8910" spans="24:26" x14ac:dyDescent="0.25">
      <c r="X8910" s="426"/>
      <c r="Y8910" s="426"/>
      <c r="Z8910" s="427"/>
    </row>
    <row r="8911" spans="24:26" x14ac:dyDescent="0.25">
      <c r="X8911" s="426"/>
      <c r="Y8911" s="426"/>
      <c r="Z8911" s="427"/>
    </row>
    <row r="8912" spans="24:26" x14ac:dyDescent="0.25">
      <c r="X8912" s="426"/>
      <c r="Y8912" s="426"/>
      <c r="Z8912" s="427"/>
    </row>
    <row r="8913" spans="24:26" x14ac:dyDescent="0.25">
      <c r="X8913" s="426"/>
      <c r="Y8913" s="426"/>
      <c r="Z8913" s="427"/>
    </row>
    <row r="8914" spans="24:26" x14ac:dyDescent="0.25">
      <c r="X8914" s="426"/>
      <c r="Y8914" s="426"/>
      <c r="Z8914" s="427"/>
    </row>
    <row r="8915" spans="24:26" x14ac:dyDescent="0.25">
      <c r="X8915" s="426"/>
      <c r="Y8915" s="426"/>
      <c r="Z8915" s="427"/>
    </row>
    <row r="8916" spans="24:26" x14ac:dyDescent="0.25">
      <c r="X8916" s="426"/>
      <c r="Y8916" s="426"/>
      <c r="Z8916" s="427"/>
    </row>
    <row r="8917" spans="24:26" x14ac:dyDescent="0.25">
      <c r="X8917" s="426"/>
      <c r="Y8917" s="426"/>
      <c r="Z8917" s="427"/>
    </row>
    <row r="8918" spans="24:26" x14ac:dyDescent="0.25">
      <c r="X8918" s="426"/>
      <c r="Y8918" s="426"/>
      <c r="Z8918" s="427"/>
    </row>
    <row r="8919" spans="24:26" x14ac:dyDescent="0.25">
      <c r="X8919" s="426"/>
      <c r="Y8919" s="426"/>
      <c r="Z8919" s="427"/>
    </row>
    <row r="8920" spans="24:26" x14ac:dyDescent="0.25">
      <c r="X8920" s="426"/>
      <c r="Y8920" s="426"/>
      <c r="Z8920" s="427"/>
    </row>
    <row r="8921" spans="24:26" x14ac:dyDescent="0.25">
      <c r="X8921" s="426"/>
      <c r="Y8921" s="426"/>
      <c r="Z8921" s="427"/>
    </row>
    <row r="8922" spans="24:26" x14ac:dyDescent="0.25">
      <c r="X8922" s="426"/>
      <c r="Y8922" s="426"/>
      <c r="Z8922" s="427"/>
    </row>
    <row r="8923" spans="24:26" x14ac:dyDescent="0.25">
      <c r="X8923" s="426"/>
      <c r="Y8923" s="426"/>
      <c r="Z8923" s="427"/>
    </row>
    <row r="8924" spans="24:26" x14ac:dyDescent="0.25">
      <c r="X8924" s="426"/>
      <c r="Y8924" s="426"/>
      <c r="Z8924" s="427"/>
    </row>
    <row r="8925" spans="24:26" x14ac:dyDescent="0.25">
      <c r="X8925" s="426"/>
      <c r="Y8925" s="426"/>
      <c r="Z8925" s="427"/>
    </row>
    <row r="8926" spans="24:26" x14ac:dyDescent="0.25">
      <c r="X8926" s="426"/>
      <c r="Y8926" s="426"/>
      <c r="Z8926" s="427"/>
    </row>
    <row r="8927" spans="24:26" x14ac:dyDescent="0.25">
      <c r="X8927" s="426"/>
      <c r="Y8927" s="426"/>
      <c r="Z8927" s="427"/>
    </row>
    <row r="8928" spans="24:26" x14ac:dyDescent="0.25">
      <c r="X8928" s="426"/>
      <c r="Y8928" s="426"/>
      <c r="Z8928" s="427"/>
    </row>
    <row r="8929" spans="24:26" x14ac:dyDescent="0.25">
      <c r="X8929" s="426"/>
      <c r="Y8929" s="426"/>
      <c r="Z8929" s="427"/>
    </row>
    <row r="8930" spans="24:26" x14ac:dyDescent="0.25">
      <c r="X8930" s="426"/>
      <c r="Y8930" s="426"/>
      <c r="Z8930" s="427"/>
    </row>
    <row r="8931" spans="24:26" x14ac:dyDescent="0.25">
      <c r="X8931" s="426"/>
      <c r="Y8931" s="426"/>
      <c r="Z8931" s="427"/>
    </row>
    <row r="8932" spans="24:26" x14ac:dyDescent="0.25">
      <c r="X8932" s="426"/>
      <c r="Y8932" s="426"/>
      <c r="Z8932" s="427"/>
    </row>
    <row r="8933" spans="24:26" x14ac:dyDescent="0.25">
      <c r="X8933" s="426"/>
      <c r="Y8933" s="426"/>
      <c r="Z8933" s="427"/>
    </row>
    <row r="8934" spans="24:26" x14ac:dyDescent="0.25">
      <c r="X8934" s="426"/>
      <c r="Y8934" s="426"/>
      <c r="Z8934" s="427"/>
    </row>
    <row r="8935" spans="24:26" x14ac:dyDescent="0.25">
      <c r="X8935" s="426"/>
      <c r="Y8935" s="426"/>
      <c r="Z8935" s="427"/>
    </row>
    <row r="8936" spans="24:26" x14ac:dyDescent="0.25">
      <c r="X8936" s="426"/>
      <c r="Y8936" s="426"/>
      <c r="Z8936" s="427"/>
    </row>
    <row r="8937" spans="24:26" x14ac:dyDescent="0.25">
      <c r="X8937" s="426"/>
      <c r="Y8937" s="426"/>
      <c r="Z8937" s="427"/>
    </row>
    <row r="8938" spans="24:26" x14ac:dyDescent="0.25">
      <c r="X8938" s="426"/>
      <c r="Y8938" s="426"/>
      <c r="Z8938" s="427"/>
    </row>
    <row r="8939" spans="24:26" x14ac:dyDescent="0.25">
      <c r="X8939" s="426"/>
      <c r="Y8939" s="426"/>
      <c r="Z8939" s="427"/>
    </row>
    <row r="8940" spans="24:26" x14ac:dyDescent="0.25">
      <c r="X8940" s="426"/>
      <c r="Y8940" s="426"/>
      <c r="Z8940" s="427"/>
    </row>
    <row r="8941" spans="24:26" x14ac:dyDescent="0.25">
      <c r="X8941" s="426"/>
      <c r="Y8941" s="426"/>
      <c r="Z8941" s="427"/>
    </row>
    <row r="8942" spans="24:26" x14ac:dyDescent="0.25">
      <c r="X8942" s="426"/>
      <c r="Y8942" s="426"/>
      <c r="Z8942" s="427"/>
    </row>
    <row r="8943" spans="24:26" x14ac:dyDescent="0.25">
      <c r="X8943" s="426"/>
      <c r="Y8943" s="426"/>
      <c r="Z8943" s="427"/>
    </row>
    <row r="8944" spans="24:26" x14ac:dyDescent="0.25">
      <c r="X8944" s="426"/>
      <c r="Y8944" s="426"/>
      <c r="Z8944" s="427"/>
    </row>
    <row r="8945" spans="24:26" x14ac:dyDescent="0.25">
      <c r="X8945" s="426"/>
      <c r="Y8945" s="426"/>
      <c r="Z8945" s="427"/>
    </row>
    <row r="8946" spans="24:26" x14ac:dyDescent="0.25">
      <c r="X8946" s="426"/>
      <c r="Y8946" s="426"/>
      <c r="Z8946" s="427"/>
    </row>
    <row r="8947" spans="24:26" x14ac:dyDescent="0.25">
      <c r="X8947" s="426"/>
      <c r="Y8947" s="426"/>
      <c r="Z8947" s="427"/>
    </row>
    <row r="8948" spans="24:26" x14ac:dyDescent="0.25">
      <c r="X8948" s="426"/>
      <c r="Y8948" s="426"/>
      <c r="Z8948" s="427"/>
    </row>
    <row r="8949" spans="24:26" x14ac:dyDescent="0.25">
      <c r="X8949" s="426"/>
      <c r="Y8949" s="426"/>
      <c r="Z8949" s="427"/>
    </row>
    <row r="8950" spans="24:26" x14ac:dyDescent="0.25">
      <c r="X8950" s="426"/>
      <c r="Y8950" s="426"/>
      <c r="Z8950" s="427"/>
    </row>
    <row r="8951" spans="24:26" x14ac:dyDescent="0.25">
      <c r="X8951" s="426"/>
      <c r="Y8951" s="426"/>
      <c r="Z8951" s="427"/>
    </row>
    <row r="8952" spans="24:26" x14ac:dyDescent="0.25">
      <c r="X8952" s="426"/>
      <c r="Y8952" s="426"/>
      <c r="Z8952" s="427"/>
    </row>
    <row r="8953" spans="24:26" x14ac:dyDescent="0.25">
      <c r="X8953" s="426"/>
      <c r="Y8953" s="426"/>
      <c r="Z8953" s="427"/>
    </row>
    <row r="8954" spans="24:26" x14ac:dyDescent="0.25">
      <c r="X8954" s="426"/>
      <c r="Y8954" s="426"/>
      <c r="Z8954" s="427"/>
    </row>
    <row r="8955" spans="24:26" x14ac:dyDescent="0.25">
      <c r="X8955" s="426"/>
      <c r="Y8955" s="426"/>
      <c r="Z8955" s="427"/>
    </row>
    <row r="8956" spans="24:26" x14ac:dyDescent="0.25">
      <c r="X8956" s="426"/>
      <c r="Y8956" s="426"/>
      <c r="Z8956" s="427"/>
    </row>
    <row r="8957" spans="24:26" x14ac:dyDescent="0.25">
      <c r="X8957" s="426"/>
      <c r="Y8957" s="426"/>
      <c r="Z8957" s="427"/>
    </row>
    <row r="8958" spans="24:26" x14ac:dyDescent="0.25">
      <c r="X8958" s="426"/>
      <c r="Y8958" s="426"/>
      <c r="Z8958" s="427"/>
    </row>
    <row r="8959" spans="24:26" x14ac:dyDescent="0.25">
      <c r="X8959" s="426"/>
      <c r="Y8959" s="426"/>
      <c r="Z8959" s="427"/>
    </row>
    <row r="8960" spans="24:26" x14ac:dyDescent="0.25">
      <c r="X8960" s="426"/>
      <c r="Y8960" s="426"/>
      <c r="Z8960" s="427"/>
    </row>
    <row r="8961" spans="24:26" x14ac:dyDescent="0.25">
      <c r="X8961" s="426"/>
      <c r="Y8961" s="426"/>
      <c r="Z8961" s="427"/>
    </row>
    <row r="8962" spans="24:26" x14ac:dyDescent="0.25">
      <c r="X8962" s="426"/>
      <c r="Y8962" s="426"/>
      <c r="Z8962" s="427"/>
    </row>
    <row r="8963" spans="24:26" x14ac:dyDescent="0.25">
      <c r="X8963" s="426"/>
      <c r="Y8963" s="426"/>
      <c r="Z8963" s="427"/>
    </row>
    <row r="8964" spans="24:26" x14ac:dyDescent="0.25">
      <c r="X8964" s="426"/>
      <c r="Y8964" s="426"/>
      <c r="Z8964" s="427"/>
    </row>
    <row r="8965" spans="24:26" x14ac:dyDescent="0.25">
      <c r="X8965" s="426"/>
      <c r="Y8965" s="426"/>
      <c r="Z8965" s="427"/>
    </row>
    <row r="8966" spans="24:26" x14ac:dyDescent="0.25">
      <c r="X8966" s="426"/>
      <c r="Y8966" s="426"/>
      <c r="Z8966" s="427"/>
    </row>
    <row r="8967" spans="24:26" x14ac:dyDescent="0.25">
      <c r="X8967" s="426"/>
      <c r="Y8967" s="426"/>
      <c r="Z8967" s="427"/>
    </row>
    <row r="8968" spans="24:26" x14ac:dyDescent="0.25">
      <c r="X8968" s="426"/>
      <c r="Y8968" s="426"/>
      <c r="Z8968" s="427"/>
    </row>
    <row r="8969" spans="24:26" x14ac:dyDescent="0.25">
      <c r="X8969" s="426"/>
      <c r="Y8969" s="426"/>
      <c r="Z8969" s="427"/>
    </row>
    <row r="8970" spans="24:26" x14ac:dyDescent="0.25">
      <c r="X8970" s="426"/>
      <c r="Y8970" s="426"/>
      <c r="Z8970" s="427"/>
    </row>
    <row r="8971" spans="24:26" x14ac:dyDescent="0.25">
      <c r="X8971" s="426"/>
      <c r="Y8971" s="426"/>
      <c r="Z8971" s="427"/>
    </row>
    <row r="8972" spans="24:26" x14ac:dyDescent="0.25">
      <c r="X8972" s="426"/>
      <c r="Y8972" s="426"/>
      <c r="Z8972" s="427"/>
    </row>
    <row r="8973" spans="24:26" x14ac:dyDescent="0.25">
      <c r="X8973" s="426"/>
      <c r="Y8973" s="426"/>
      <c r="Z8973" s="427"/>
    </row>
    <row r="8974" spans="24:26" x14ac:dyDescent="0.25">
      <c r="X8974" s="426"/>
      <c r="Y8974" s="426"/>
      <c r="Z8974" s="427"/>
    </row>
    <row r="8975" spans="24:26" x14ac:dyDescent="0.25">
      <c r="X8975" s="426"/>
      <c r="Y8975" s="426"/>
      <c r="Z8975" s="427"/>
    </row>
    <row r="8976" spans="24:26" x14ac:dyDescent="0.25">
      <c r="X8976" s="426"/>
      <c r="Y8976" s="426"/>
      <c r="Z8976" s="427"/>
    </row>
    <row r="8977" spans="24:26" x14ac:dyDescent="0.25">
      <c r="X8977" s="426"/>
      <c r="Y8977" s="426"/>
      <c r="Z8977" s="427"/>
    </row>
    <row r="8978" spans="24:26" x14ac:dyDescent="0.25">
      <c r="X8978" s="426"/>
      <c r="Y8978" s="426"/>
      <c r="Z8978" s="427"/>
    </row>
    <row r="8979" spans="24:26" x14ac:dyDescent="0.25">
      <c r="X8979" s="426"/>
      <c r="Y8979" s="426"/>
      <c r="Z8979" s="427"/>
    </row>
    <row r="8980" spans="24:26" x14ac:dyDescent="0.25">
      <c r="X8980" s="426"/>
      <c r="Y8980" s="426"/>
      <c r="Z8980" s="427"/>
    </row>
    <row r="8981" spans="24:26" x14ac:dyDescent="0.25">
      <c r="X8981" s="426"/>
      <c r="Y8981" s="426"/>
      <c r="Z8981" s="427"/>
    </row>
    <row r="8982" spans="24:26" x14ac:dyDescent="0.25">
      <c r="X8982" s="426"/>
      <c r="Y8982" s="426"/>
      <c r="Z8982" s="427"/>
    </row>
    <row r="8983" spans="24:26" x14ac:dyDescent="0.25">
      <c r="X8983" s="426"/>
      <c r="Y8983" s="426"/>
      <c r="Z8983" s="427"/>
    </row>
    <row r="8984" spans="24:26" x14ac:dyDescent="0.25">
      <c r="X8984" s="426"/>
      <c r="Y8984" s="426"/>
      <c r="Z8984" s="427"/>
    </row>
    <row r="8985" spans="24:26" x14ac:dyDescent="0.25">
      <c r="X8985" s="426"/>
      <c r="Y8985" s="426"/>
      <c r="Z8985" s="427"/>
    </row>
    <row r="8986" spans="24:26" x14ac:dyDescent="0.25">
      <c r="X8986" s="426"/>
      <c r="Y8986" s="426"/>
      <c r="Z8986" s="427"/>
    </row>
    <row r="8987" spans="24:26" x14ac:dyDescent="0.25">
      <c r="X8987" s="426"/>
      <c r="Y8987" s="426"/>
      <c r="Z8987" s="427"/>
    </row>
    <row r="8988" spans="24:26" x14ac:dyDescent="0.25">
      <c r="X8988" s="426"/>
      <c r="Y8988" s="426"/>
      <c r="Z8988" s="427"/>
    </row>
    <row r="8989" spans="24:26" x14ac:dyDescent="0.25">
      <c r="X8989" s="426"/>
      <c r="Y8989" s="426"/>
      <c r="Z8989" s="427"/>
    </row>
    <row r="8990" spans="24:26" x14ac:dyDescent="0.25">
      <c r="X8990" s="426"/>
      <c r="Y8990" s="426"/>
      <c r="Z8990" s="427"/>
    </row>
    <row r="8991" spans="24:26" x14ac:dyDescent="0.25">
      <c r="X8991" s="426"/>
      <c r="Y8991" s="426"/>
      <c r="Z8991" s="427"/>
    </row>
    <row r="8992" spans="24:26" x14ac:dyDescent="0.25">
      <c r="X8992" s="426"/>
      <c r="Y8992" s="426"/>
      <c r="Z8992" s="427"/>
    </row>
    <row r="8993" spans="24:26" x14ac:dyDescent="0.25">
      <c r="X8993" s="426"/>
      <c r="Y8993" s="426"/>
      <c r="Z8993" s="427"/>
    </row>
    <row r="8994" spans="24:26" x14ac:dyDescent="0.25">
      <c r="X8994" s="426"/>
      <c r="Y8994" s="426"/>
      <c r="Z8994" s="427"/>
    </row>
    <row r="8995" spans="24:26" x14ac:dyDescent="0.25">
      <c r="X8995" s="426"/>
      <c r="Y8995" s="426"/>
      <c r="Z8995" s="427"/>
    </row>
    <row r="8996" spans="24:26" x14ac:dyDescent="0.25">
      <c r="X8996" s="426"/>
      <c r="Y8996" s="426"/>
      <c r="Z8996" s="427"/>
    </row>
    <row r="8997" spans="24:26" x14ac:dyDescent="0.25">
      <c r="X8997" s="426"/>
      <c r="Y8997" s="426"/>
      <c r="Z8997" s="427"/>
    </row>
    <row r="8998" spans="24:26" x14ac:dyDescent="0.25">
      <c r="X8998" s="426"/>
      <c r="Y8998" s="426"/>
      <c r="Z8998" s="427"/>
    </row>
    <row r="8999" spans="24:26" x14ac:dyDescent="0.25">
      <c r="X8999" s="426"/>
      <c r="Y8999" s="426"/>
      <c r="Z8999" s="427"/>
    </row>
    <row r="9000" spans="24:26" x14ac:dyDescent="0.25">
      <c r="X9000" s="426"/>
      <c r="Y9000" s="426"/>
      <c r="Z9000" s="427"/>
    </row>
    <row r="9001" spans="24:26" x14ac:dyDescent="0.25">
      <c r="X9001" s="426"/>
      <c r="Y9001" s="426"/>
      <c r="Z9001" s="427"/>
    </row>
    <row r="9002" spans="24:26" x14ac:dyDescent="0.25">
      <c r="X9002" s="426"/>
      <c r="Y9002" s="426"/>
      <c r="Z9002" s="427"/>
    </row>
    <row r="9003" spans="24:26" x14ac:dyDescent="0.25">
      <c r="X9003" s="426"/>
      <c r="Y9003" s="426"/>
      <c r="Z9003" s="427"/>
    </row>
    <row r="9004" spans="24:26" x14ac:dyDescent="0.25">
      <c r="X9004" s="426"/>
      <c r="Y9004" s="426"/>
      <c r="Z9004" s="427"/>
    </row>
    <row r="9005" spans="24:26" x14ac:dyDescent="0.25">
      <c r="X9005" s="426"/>
      <c r="Y9005" s="426"/>
      <c r="Z9005" s="427"/>
    </row>
    <row r="9006" spans="24:26" x14ac:dyDescent="0.25">
      <c r="X9006" s="426"/>
      <c r="Y9006" s="426"/>
      <c r="Z9006" s="427"/>
    </row>
    <row r="9007" spans="24:26" x14ac:dyDescent="0.25">
      <c r="X9007" s="426"/>
      <c r="Y9007" s="426"/>
      <c r="Z9007" s="427"/>
    </row>
    <row r="9008" spans="24:26" x14ac:dyDescent="0.25">
      <c r="X9008" s="426"/>
      <c r="Y9008" s="426"/>
      <c r="Z9008" s="427"/>
    </row>
    <row r="9009" spans="24:26" x14ac:dyDescent="0.25">
      <c r="X9009" s="426"/>
      <c r="Y9009" s="426"/>
      <c r="Z9009" s="427"/>
    </row>
    <row r="9010" spans="24:26" x14ac:dyDescent="0.25">
      <c r="X9010" s="426"/>
      <c r="Y9010" s="426"/>
      <c r="Z9010" s="427"/>
    </row>
    <row r="9011" spans="24:26" x14ac:dyDescent="0.25">
      <c r="X9011" s="426"/>
      <c r="Y9011" s="426"/>
      <c r="Z9011" s="427"/>
    </row>
    <row r="9012" spans="24:26" x14ac:dyDescent="0.25">
      <c r="X9012" s="426"/>
      <c r="Y9012" s="426"/>
      <c r="Z9012" s="427"/>
    </row>
    <row r="9013" spans="24:26" x14ac:dyDescent="0.25">
      <c r="X9013" s="426"/>
      <c r="Y9013" s="426"/>
      <c r="Z9013" s="427"/>
    </row>
    <row r="9014" spans="24:26" x14ac:dyDescent="0.25">
      <c r="X9014" s="426"/>
      <c r="Y9014" s="426"/>
      <c r="Z9014" s="427"/>
    </row>
    <row r="9015" spans="24:26" x14ac:dyDescent="0.25">
      <c r="X9015" s="426"/>
      <c r="Y9015" s="426"/>
      <c r="Z9015" s="427"/>
    </row>
    <row r="9016" spans="24:26" x14ac:dyDescent="0.25">
      <c r="X9016" s="426"/>
      <c r="Y9016" s="426"/>
      <c r="Z9016" s="427"/>
    </row>
    <row r="9017" spans="24:26" x14ac:dyDescent="0.25">
      <c r="X9017" s="426"/>
      <c r="Y9017" s="426"/>
      <c r="Z9017" s="427"/>
    </row>
    <row r="9018" spans="24:26" x14ac:dyDescent="0.25">
      <c r="X9018" s="426"/>
      <c r="Y9018" s="426"/>
      <c r="Z9018" s="427"/>
    </row>
    <row r="9019" spans="24:26" x14ac:dyDescent="0.25">
      <c r="X9019" s="426"/>
      <c r="Y9019" s="426"/>
      <c r="Z9019" s="427"/>
    </row>
    <row r="9020" spans="24:26" x14ac:dyDescent="0.25">
      <c r="X9020" s="426"/>
      <c r="Y9020" s="426"/>
      <c r="Z9020" s="427"/>
    </row>
    <row r="9021" spans="24:26" x14ac:dyDescent="0.25">
      <c r="X9021" s="426"/>
      <c r="Y9021" s="426"/>
      <c r="Z9021" s="427"/>
    </row>
    <row r="9022" spans="24:26" x14ac:dyDescent="0.25">
      <c r="X9022" s="426"/>
      <c r="Y9022" s="426"/>
      <c r="Z9022" s="427"/>
    </row>
    <row r="9023" spans="24:26" x14ac:dyDescent="0.25">
      <c r="X9023" s="426"/>
      <c r="Y9023" s="426"/>
      <c r="Z9023" s="427"/>
    </row>
    <row r="9024" spans="24:26" x14ac:dyDescent="0.25">
      <c r="X9024" s="426"/>
      <c r="Y9024" s="426"/>
      <c r="Z9024" s="427"/>
    </row>
    <row r="9025" spans="24:26" x14ac:dyDescent="0.25">
      <c r="X9025" s="426"/>
      <c r="Y9025" s="426"/>
      <c r="Z9025" s="427"/>
    </row>
    <row r="9026" spans="24:26" x14ac:dyDescent="0.25">
      <c r="X9026" s="426"/>
      <c r="Y9026" s="426"/>
      <c r="Z9026" s="427"/>
    </row>
    <row r="9027" spans="24:26" x14ac:dyDescent="0.25">
      <c r="X9027" s="426"/>
      <c r="Y9027" s="426"/>
      <c r="Z9027" s="427"/>
    </row>
    <row r="9028" spans="24:26" x14ac:dyDescent="0.25">
      <c r="X9028" s="426"/>
      <c r="Y9028" s="426"/>
      <c r="Z9028" s="427"/>
    </row>
    <row r="9029" spans="24:26" x14ac:dyDescent="0.25">
      <c r="X9029" s="426"/>
      <c r="Y9029" s="426"/>
      <c r="Z9029" s="427"/>
    </row>
    <row r="9030" spans="24:26" x14ac:dyDescent="0.25">
      <c r="X9030" s="426"/>
      <c r="Y9030" s="426"/>
      <c r="Z9030" s="427"/>
    </row>
    <row r="9031" spans="24:26" x14ac:dyDescent="0.25">
      <c r="X9031" s="426"/>
      <c r="Y9031" s="426"/>
      <c r="Z9031" s="427"/>
    </row>
    <row r="9032" spans="24:26" x14ac:dyDescent="0.25">
      <c r="X9032" s="426"/>
      <c r="Y9032" s="426"/>
      <c r="Z9032" s="427"/>
    </row>
    <row r="9033" spans="24:26" x14ac:dyDescent="0.25">
      <c r="X9033" s="426"/>
      <c r="Y9033" s="426"/>
      <c r="Z9033" s="427"/>
    </row>
    <row r="9034" spans="24:26" x14ac:dyDescent="0.25">
      <c r="X9034" s="426"/>
      <c r="Y9034" s="426"/>
      <c r="Z9034" s="427"/>
    </row>
    <row r="9035" spans="24:26" x14ac:dyDescent="0.25">
      <c r="X9035" s="426"/>
      <c r="Y9035" s="426"/>
      <c r="Z9035" s="427"/>
    </row>
    <row r="9036" spans="24:26" x14ac:dyDescent="0.25">
      <c r="X9036" s="426"/>
      <c r="Y9036" s="426"/>
      <c r="Z9036" s="427"/>
    </row>
    <row r="9037" spans="24:26" x14ac:dyDescent="0.25">
      <c r="X9037" s="426"/>
      <c r="Y9037" s="426"/>
      <c r="Z9037" s="427"/>
    </row>
    <row r="9038" spans="24:26" x14ac:dyDescent="0.25">
      <c r="X9038" s="426"/>
      <c r="Y9038" s="426"/>
      <c r="Z9038" s="427"/>
    </row>
    <row r="9039" spans="24:26" x14ac:dyDescent="0.25">
      <c r="X9039" s="426"/>
      <c r="Y9039" s="426"/>
      <c r="Z9039" s="427"/>
    </row>
    <row r="9040" spans="24:26" x14ac:dyDescent="0.25">
      <c r="X9040" s="426"/>
      <c r="Y9040" s="426"/>
      <c r="Z9040" s="427"/>
    </row>
    <row r="9041" spans="24:26" x14ac:dyDescent="0.25">
      <c r="X9041" s="426"/>
      <c r="Y9041" s="426"/>
      <c r="Z9041" s="427"/>
    </row>
    <row r="9042" spans="24:26" x14ac:dyDescent="0.25">
      <c r="X9042" s="426"/>
      <c r="Y9042" s="426"/>
      <c r="Z9042" s="427"/>
    </row>
    <row r="9043" spans="24:26" x14ac:dyDescent="0.25">
      <c r="X9043" s="426"/>
      <c r="Y9043" s="426"/>
      <c r="Z9043" s="427"/>
    </row>
    <row r="9044" spans="24:26" x14ac:dyDescent="0.25">
      <c r="X9044" s="426"/>
      <c r="Y9044" s="426"/>
      <c r="Z9044" s="427"/>
    </row>
    <row r="9045" spans="24:26" x14ac:dyDescent="0.25">
      <c r="X9045" s="426"/>
      <c r="Y9045" s="426"/>
      <c r="Z9045" s="427"/>
    </row>
    <row r="9046" spans="24:26" x14ac:dyDescent="0.25">
      <c r="X9046" s="426"/>
      <c r="Y9046" s="426"/>
      <c r="Z9046" s="427"/>
    </row>
    <row r="9047" spans="24:26" x14ac:dyDescent="0.25">
      <c r="X9047" s="426"/>
      <c r="Y9047" s="426"/>
      <c r="Z9047" s="427"/>
    </row>
    <row r="9048" spans="24:26" x14ac:dyDescent="0.25">
      <c r="X9048" s="426"/>
      <c r="Y9048" s="426"/>
      <c r="Z9048" s="427"/>
    </row>
    <row r="9049" spans="24:26" x14ac:dyDescent="0.25">
      <c r="X9049" s="426"/>
      <c r="Y9049" s="426"/>
      <c r="Z9049" s="427"/>
    </row>
    <row r="9050" spans="24:26" x14ac:dyDescent="0.25">
      <c r="X9050" s="426"/>
      <c r="Y9050" s="426"/>
      <c r="Z9050" s="427"/>
    </row>
    <row r="9051" spans="24:26" x14ac:dyDescent="0.25">
      <c r="X9051" s="426"/>
      <c r="Y9051" s="426"/>
      <c r="Z9051" s="427"/>
    </row>
    <row r="9052" spans="24:26" x14ac:dyDescent="0.25">
      <c r="X9052" s="426"/>
      <c r="Y9052" s="426"/>
      <c r="Z9052" s="427"/>
    </row>
    <row r="9053" spans="24:26" x14ac:dyDescent="0.25">
      <c r="X9053" s="426"/>
      <c r="Y9053" s="426"/>
      <c r="Z9053" s="427"/>
    </row>
    <row r="9054" spans="24:26" x14ac:dyDescent="0.25">
      <c r="X9054" s="426"/>
      <c r="Y9054" s="426"/>
      <c r="Z9054" s="427"/>
    </row>
    <row r="9055" spans="24:26" x14ac:dyDescent="0.25">
      <c r="X9055" s="426"/>
      <c r="Y9055" s="426"/>
      <c r="Z9055" s="427"/>
    </row>
    <row r="9056" spans="24:26" x14ac:dyDescent="0.25">
      <c r="X9056" s="426"/>
      <c r="Y9056" s="426"/>
      <c r="Z9056" s="427"/>
    </row>
    <row r="9057" spans="24:26" x14ac:dyDescent="0.25">
      <c r="X9057" s="426"/>
      <c r="Y9057" s="426"/>
      <c r="Z9057" s="427"/>
    </row>
    <row r="9058" spans="24:26" x14ac:dyDescent="0.25">
      <c r="X9058" s="426"/>
      <c r="Y9058" s="426"/>
      <c r="Z9058" s="427"/>
    </row>
    <row r="9059" spans="24:26" x14ac:dyDescent="0.25">
      <c r="X9059" s="426"/>
      <c r="Y9059" s="426"/>
      <c r="Z9059" s="427"/>
    </row>
    <row r="9060" spans="24:26" x14ac:dyDescent="0.25">
      <c r="X9060" s="426"/>
      <c r="Y9060" s="426"/>
      <c r="Z9060" s="427"/>
    </row>
    <row r="9061" spans="24:26" x14ac:dyDescent="0.25">
      <c r="X9061" s="426"/>
      <c r="Y9061" s="426"/>
      <c r="Z9061" s="427"/>
    </row>
    <row r="9062" spans="24:26" x14ac:dyDescent="0.25">
      <c r="X9062" s="426"/>
      <c r="Y9062" s="426"/>
      <c r="Z9062" s="427"/>
    </row>
    <row r="9063" spans="24:26" x14ac:dyDescent="0.25">
      <c r="X9063" s="426"/>
      <c r="Y9063" s="426"/>
      <c r="Z9063" s="427"/>
    </row>
    <row r="9064" spans="24:26" x14ac:dyDescent="0.25">
      <c r="X9064" s="426"/>
      <c r="Y9064" s="426"/>
      <c r="Z9064" s="427"/>
    </row>
    <row r="9065" spans="24:26" x14ac:dyDescent="0.25">
      <c r="X9065" s="426"/>
      <c r="Y9065" s="426"/>
      <c r="Z9065" s="427"/>
    </row>
    <row r="9066" spans="24:26" x14ac:dyDescent="0.25">
      <c r="X9066" s="426"/>
      <c r="Y9066" s="426"/>
      <c r="Z9066" s="427"/>
    </row>
    <row r="9067" spans="24:26" x14ac:dyDescent="0.25">
      <c r="X9067" s="426"/>
      <c r="Y9067" s="426"/>
      <c r="Z9067" s="427"/>
    </row>
    <row r="9068" spans="24:26" x14ac:dyDescent="0.25">
      <c r="X9068" s="426"/>
      <c r="Y9068" s="426"/>
      <c r="Z9068" s="427"/>
    </row>
    <row r="9069" spans="24:26" x14ac:dyDescent="0.25">
      <c r="X9069" s="426"/>
      <c r="Y9069" s="426"/>
      <c r="Z9069" s="427"/>
    </row>
    <row r="9070" spans="24:26" x14ac:dyDescent="0.25">
      <c r="X9070" s="426"/>
      <c r="Y9070" s="426"/>
      <c r="Z9070" s="427"/>
    </row>
    <row r="9071" spans="24:26" x14ac:dyDescent="0.25">
      <c r="X9071" s="426"/>
      <c r="Y9071" s="426"/>
      <c r="Z9071" s="427"/>
    </row>
    <row r="9072" spans="24:26" x14ac:dyDescent="0.25">
      <c r="X9072" s="426"/>
      <c r="Y9072" s="426"/>
      <c r="Z9072" s="427"/>
    </row>
    <row r="9073" spans="24:26" x14ac:dyDescent="0.25">
      <c r="X9073" s="426"/>
      <c r="Y9073" s="426"/>
      <c r="Z9073" s="427"/>
    </row>
    <row r="9074" spans="24:26" x14ac:dyDescent="0.25">
      <c r="X9074" s="426"/>
      <c r="Y9074" s="426"/>
      <c r="Z9074" s="427"/>
    </row>
    <row r="9075" spans="24:26" x14ac:dyDescent="0.25">
      <c r="X9075" s="426"/>
      <c r="Y9075" s="426"/>
      <c r="Z9075" s="427"/>
    </row>
    <row r="9076" spans="24:26" x14ac:dyDescent="0.25">
      <c r="X9076" s="426"/>
      <c r="Y9076" s="426"/>
      <c r="Z9076" s="427"/>
    </row>
    <row r="9077" spans="24:26" x14ac:dyDescent="0.25">
      <c r="X9077" s="426"/>
      <c r="Y9077" s="426"/>
      <c r="Z9077" s="427"/>
    </row>
    <row r="9078" spans="24:26" x14ac:dyDescent="0.25">
      <c r="X9078" s="426"/>
      <c r="Y9078" s="426"/>
      <c r="Z9078" s="427"/>
    </row>
    <row r="9079" spans="24:26" x14ac:dyDescent="0.25">
      <c r="X9079" s="426"/>
      <c r="Y9079" s="426"/>
      <c r="Z9079" s="427"/>
    </row>
    <row r="9080" spans="24:26" x14ac:dyDescent="0.25">
      <c r="X9080" s="426"/>
      <c r="Y9080" s="426"/>
      <c r="Z9080" s="427"/>
    </row>
    <row r="9081" spans="24:26" x14ac:dyDescent="0.25">
      <c r="X9081" s="426"/>
      <c r="Y9081" s="426"/>
      <c r="Z9081" s="427"/>
    </row>
    <row r="9082" spans="24:26" x14ac:dyDescent="0.25">
      <c r="X9082" s="426"/>
      <c r="Y9082" s="426"/>
      <c r="Z9082" s="427"/>
    </row>
    <row r="9083" spans="24:26" x14ac:dyDescent="0.25">
      <c r="X9083" s="426"/>
      <c r="Y9083" s="426"/>
      <c r="Z9083" s="427"/>
    </row>
    <row r="9084" spans="24:26" x14ac:dyDescent="0.25">
      <c r="X9084" s="426"/>
      <c r="Y9084" s="426"/>
      <c r="Z9084" s="427"/>
    </row>
    <row r="9085" spans="24:26" x14ac:dyDescent="0.25">
      <c r="X9085" s="426"/>
      <c r="Y9085" s="426"/>
      <c r="Z9085" s="427"/>
    </row>
    <row r="9086" spans="24:26" x14ac:dyDescent="0.25">
      <c r="X9086" s="426"/>
      <c r="Y9086" s="426"/>
      <c r="Z9086" s="427"/>
    </row>
    <row r="9087" spans="24:26" x14ac:dyDescent="0.25">
      <c r="X9087" s="426"/>
      <c r="Y9087" s="426"/>
      <c r="Z9087" s="427"/>
    </row>
    <row r="9088" spans="24:26" x14ac:dyDescent="0.25">
      <c r="X9088" s="426"/>
      <c r="Y9088" s="426"/>
      <c r="Z9088" s="427"/>
    </row>
    <row r="9089" spans="24:26" x14ac:dyDescent="0.25">
      <c r="X9089" s="426"/>
      <c r="Y9089" s="426"/>
      <c r="Z9089" s="427"/>
    </row>
    <row r="9090" spans="24:26" x14ac:dyDescent="0.25">
      <c r="X9090" s="426"/>
      <c r="Y9090" s="426"/>
      <c r="Z9090" s="427"/>
    </row>
    <row r="9091" spans="24:26" x14ac:dyDescent="0.25">
      <c r="X9091" s="426"/>
      <c r="Y9091" s="426"/>
      <c r="Z9091" s="427"/>
    </row>
    <row r="9092" spans="24:26" x14ac:dyDescent="0.25">
      <c r="X9092" s="426"/>
      <c r="Y9092" s="426"/>
      <c r="Z9092" s="427"/>
    </row>
    <row r="9093" spans="24:26" x14ac:dyDescent="0.25">
      <c r="X9093" s="426"/>
      <c r="Y9093" s="426"/>
      <c r="Z9093" s="427"/>
    </row>
    <row r="9094" spans="24:26" x14ac:dyDescent="0.25">
      <c r="X9094" s="426"/>
      <c r="Y9094" s="426"/>
      <c r="Z9094" s="427"/>
    </row>
    <row r="9095" spans="24:26" x14ac:dyDescent="0.25">
      <c r="X9095" s="426"/>
      <c r="Y9095" s="426"/>
      <c r="Z9095" s="427"/>
    </row>
    <row r="9096" spans="24:26" x14ac:dyDescent="0.25">
      <c r="X9096" s="426"/>
      <c r="Y9096" s="426"/>
      <c r="Z9096" s="427"/>
    </row>
    <row r="9097" spans="24:26" x14ac:dyDescent="0.25">
      <c r="X9097" s="426"/>
      <c r="Y9097" s="426"/>
      <c r="Z9097" s="427"/>
    </row>
    <row r="9098" spans="24:26" x14ac:dyDescent="0.25">
      <c r="X9098" s="426"/>
      <c r="Y9098" s="426"/>
      <c r="Z9098" s="427"/>
    </row>
    <row r="9099" spans="24:26" x14ac:dyDescent="0.25">
      <c r="X9099" s="426"/>
      <c r="Y9099" s="426"/>
      <c r="Z9099" s="427"/>
    </row>
    <row r="9100" spans="24:26" x14ac:dyDescent="0.25">
      <c r="X9100" s="426"/>
      <c r="Y9100" s="426"/>
      <c r="Z9100" s="427"/>
    </row>
    <row r="9101" spans="24:26" x14ac:dyDescent="0.25">
      <c r="X9101" s="426"/>
      <c r="Y9101" s="426"/>
      <c r="Z9101" s="427"/>
    </row>
    <row r="9102" spans="24:26" x14ac:dyDescent="0.25">
      <c r="X9102" s="426"/>
      <c r="Y9102" s="426"/>
      <c r="Z9102" s="427"/>
    </row>
    <row r="9103" spans="24:26" x14ac:dyDescent="0.25">
      <c r="X9103" s="426"/>
      <c r="Y9103" s="426"/>
      <c r="Z9103" s="427"/>
    </row>
    <row r="9104" spans="24:26" x14ac:dyDescent="0.25">
      <c r="X9104" s="426"/>
      <c r="Y9104" s="426"/>
      <c r="Z9104" s="427"/>
    </row>
    <row r="9105" spans="24:26" x14ac:dyDescent="0.25">
      <c r="X9105" s="426"/>
      <c r="Y9105" s="426"/>
      <c r="Z9105" s="427"/>
    </row>
    <row r="9106" spans="24:26" x14ac:dyDescent="0.25">
      <c r="X9106" s="426"/>
      <c r="Y9106" s="426"/>
      <c r="Z9106" s="427"/>
    </row>
    <row r="9107" spans="24:26" x14ac:dyDescent="0.25">
      <c r="X9107" s="426"/>
      <c r="Y9107" s="426"/>
      <c r="Z9107" s="427"/>
    </row>
    <row r="9108" spans="24:26" x14ac:dyDescent="0.25">
      <c r="X9108" s="426"/>
      <c r="Y9108" s="426"/>
      <c r="Z9108" s="427"/>
    </row>
    <row r="9109" spans="24:26" x14ac:dyDescent="0.25">
      <c r="X9109" s="426"/>
      <c r="Y9109" s="426"/>
      <c r="Z9109" s="427"/>
    </row>
    <row r="9110" spans="24:26" x14ac:dyDescent="0.25">
      <c r="X9110" s="426"/>
      <c r="Y9110" s="426"/>
      <c r="Z9110" s="427"/>
    </row>
    <row r="9111" spans="24:26" x14ac:dyDescent="0.25">
      <c r="X9111" s="426"/>
      <c r="Y9111" s="426"/>
      <c r="Z9111" s="427"/>
    </row>
    <row r="9112" spans="24:26" x14ac:dyDescent="0.25">
      <c r="X9112" s="426"/>
      <c r="Y9112" s="426"/>
      <c r="Z9112" s="427"/>
    </row>
    <row r="9113" spans="24:26" x14ac:dyDescent="0.25">
      <c r="X9113" s="426"/>
      <c r="Y9113" s="426"/>
      <c r="Z9113" s="427"/>
    </row>
    <row r="9114" spans="24:26" x14ac:dyDescent="0.25">
      <c r="X9114" s="426"/>
      <c r="Y9114" s="426"/>
      <c r="Z9114" s="427"/>
    </row>
    <row r="9115" spans="24:26" x14ac:dyDescent="0.25">
      <c r="X9115" s="426"/>
      <c r="Y9115" s="426"/>
      <c r="Z9115" s="427"/>
    </row>
    <row r="9116" spans="24:26" x14ac:dyDescent="0.25">
      <c r="X9116" s="426"/>
      <c r="Y9116" s="426"/>
      <c r="Z9116" s="427"/>
    </row>
    <row r="9117" spans="24:26" x14ac:dyDescent="0.25">
      <c r="X9117" s="426"/>
      <c r="Y9117" s="426"/>
      <c r="Z9117" s="427"/>
    </row>
    <row r="9118" spans="24:26" x14ac:dyDescent="0.25">
      <c r="X9118" s="426"/>
      <c r="Y9118" s="426"/>
      <c r="Z9118" s="427"/>
    </row>
    <row r="9119" spans="24:26" x14ac:dyDescent="0.25">
      <c r="X9119" s="426"/>
      <c r="Y9119" s="426"/>
      <c r="Z9119" s="427"/>
    </row>
    <row r="9120" spans="24:26" x14ac:dyDescent="0.25">
      <c r="X9120" s="426"/>
      <c r="Y9120" s="426"/>
      <c r="Z9120" s="427"/>
    </row>
    <row r="9121" spans="24:26" x14ac:dyDescent="0.25">
      <c r="X9121" s="426"/>
      <c r="Y9121" s="426"/>
      <c r="Z9121" s="427"/>
    </row>
    <row r="9122" spans="24:26" x14ac:dyDescent="0.25">
      <c r="X9122" s="426"/>
      <c r="Y9122" s="426"/>
      <c r="Z9122" s="427"/>
    </row>
    <row r="9123" spans="24:26" x14ac:dyDescent="0.25">
      <c r="X9123" s="426"/>
      <c r="Y9123" s="426"/>
      <c r="Z9123" s="427"/>
    </row>
    <row r="9124" spans="24:26" x14ac:dyDescent="0.25">
      <c r="X9124" s="426"/>
      <c r="Y9124" s="426"/>
      <c r="Z9124" s="427"/>
    </row>
    <row r="9125" spans="24:26" x14ac:dyDescent="0.25">
      <c r="X9125" s="426"/>
      <c r="Y9125" s="426"/>
      <c r="Z9125" s="427"/>
    </row>
    <row r="9126" spans="24:26" x14ac:dyDescent="0.25">
      <c r="X9126" s="426"/>
      <c r="Y9126" s="426"/>
      <c r="Z9126" s="427"/>
    </row>
    <row r="9127" spans="24:26" x14ac:dyDescent="0.25">
      <c r="X9127" s="426"/>
      <c r="Y9127" s="426"/>
      <c r="Z9127" s="427"/>
    </row>
    <row r="9128" spans="24:26" x14ac:dyDescent="0.25">
      <c r="X9128" s="426"/>
      <c r="Y9128" s="426"/>
      <c r="Z9128" s="427"/>
    </row>
    <row r="9129" spans="24:26" x14ac:dyDescent="0.25">
      <c r="X9129" s="426"/>
      <c r="Y9129" s="426"/>
      <c r="Z9129" s="427"/>
    </row>
    <row r="9130" spans="24:26" x14ac:dyDescent="0.25">
      <c r="X9130" s="426"/>
      <c r="Y9130" s="426"/>
      <c r="Z9130" s="427"/>
    </row>
    <row r="9131" spans="24:26" x14ac:dyDescent="0.25">
      <c r="X9131" s="426"/>
      <c r="Y9131" s="426"/>
      <c r="Z9131" s="427"/>
    </row>
    <row r="9132" spans="24:26" x14ac:dyDescent="0.25">
      <c r="X9132" s="426"/>
      <c r="Y9132" s="426"/>
      <c r="Z9132" s="427"/>
    </row>
    <row r="9133" spans="24:26" x14ac:dyDescent="0.25">
      <c r="X9133" s="426"/>
      <c r="Y9133" s="426"/>
      <c r="Z9133" s="427"/>
    </row>
    <row r="9134" spans="24:26" x14ac:dyDescent="0.25">
      <c r="X9134" s="426"/>
      <c r="Y9134" s="426"/>
      <c r="Z9134" s="427"/>
    </row>
    <row r="9135" spans="24:26" x14ac:dyDescent="0.25">
      <c r="X9135" s="426"/>
      <c r="Y9135" s="426"/>
      <c r="Z9135" s="427"/>
    </row>
    <row r="9136" spans="24:26" x14ac:dyDescent="0.25">
      <c r="X9136" s="426"/>
      <c r="Y9136" s="426"/>
      <c r="Z9136" s="427"/>
    </row>
    <row r="9137" spans="24:26" x14ac:dyDescent="0.25">
      <c r="X9137" s="426"/>
      <c r="Y9137" s="426"/>
      <c r="Z9137" s="427"/>
    </row>
    <row r="9138" spans="24:26" x14ac:dyDescent="0.25">
      <c r="X9138" s="426"/>
      <c r="Y9138" s="426"/>
      <c r="Z9138" s="427"/>
    </row>
    <row r="9139" spans="24:26" x14ac:dyDescent="0.25">
      <c r="X9139" s="426"/>
      <c r="Y9139" s="426"/>
      <c r="Z9139" s="427"/>
    </row>
    <row r="9140" spans="24:26" x14ac:dyDescent="0.25">
      <c r="X9140" s="426"/>
      <c r="Y9140" s="426"/>
      <c r="Z9140" s="427"/>
    </row>
    <row r="9141" spans="24:26" x14ac:dyDescent="0.25">
      <c r="X9141" s="426"/>
      <c r="Y9141" s="426"/>
      <c r="Z9141" s="427"/>
    </row>
    <row r="9142" spans="24:26" x14ac:dyDescent="0.25">
      <c r="X9142" s="426"/>
      <c r="Y9142" s="426"/>
      <c r="Z9142" s="427"/>
    </row>
    <row r="9143" spans="24:26" x14ac:dyDescent="0.25">
      <c r="X9143" s="426"/>
      <c r="Y9143" s="426"/>
      <c r="Z9143" s="427"/>
    </row>
    <row r="9144" spans="24:26" x14ac:dyDescent="0.25">
      <c r="X9144" s="426"/>
      <c r="Y9144" s="426"/>
      <c r="Z9144" s="427"/>
    </row>
    <row r="9145" spans="24:26" x14ac:dyDescent="0.25">
      <c r="X9145" s="426"/>
      <c r="Y9145" s="426"/>
      <c r="Z9145" s="427"/>
    </row>
    <row r="9146" spans="24:26" x14ac:dyDescent="0.25">
      <c r="X9146" s="426"/>
      <c r="Y9146" s="426"/>
      <c r="Z9146" s="427"/>
    </row>
    <row r="9147" spans="24:26" x14ac:dyDescent="0.25">
      <c r="X9147" s="426"/>
      <c r="Y9147" s="426"/>
      <c r="Z9147" s="427"/>
    </row>
    <row r="9148" spans="24:26" x14ac:dyDescent="0.25">
      <c r="X9148" s="426"/>
      <c r="Y9148" s="426"/>
      <c r="Z9148" s="427"/>
    </row>
    <row r="9149" spans="24:26" x14ac:dyDescent="0.25">
      <c r="X9149" s="426"/>
      <c r="Y9149" s="426"/>
      <c r="Z9149" s="427"/>
    </row>
    <row r="9150" spans="24:26" x14ac:dyDescent="0.25">
      <c r="X9150" s="426"/>
      <c r="Y9150" s="426"/>
      <c r="Z9150" s="427"/>
    </row>
    <row r="9151" spans="24:26" x14ac:dyDescent="0.25">
      <c r="X9151" s="426"/>
      <c r="Y9151" s="426"/>
      <c r="Z9151" s="427"/>
    </row>
    <row r="9152" spans="24:26" x14ac:dyDescent="0.25">
      <c r="X9152" s="426"/>
      <c r="Y9152" s="426"/>
      <c r="Z9152" s="427"/>
    </row>
    <row r="9153" spans="24:26" x14ac:dyDescent="0.25">
      <c r="X9153" s="426"/>
      <c r="Y9153" s="426"/>
      <c r="Z9153" s="427"/>
    </row>
    <row r="9154" spans="24:26" x14ac:dyDescent="0.25">
      <c r="X9154" s="426"/>
      <c r="Y9154" s="426"/>
      <c r="Z9154" s="427"/>
    </row>
    <row r="9155" spans="24:26" x14ac:dyDescent="0.25">
      <c r="X9155" s="426"/>
      <c r="Y9155" s="426"/>
      <c r="Z9155" s="427"/>
    </row>
    <row r="9156" spans="24:26" x14ac:dyDescent="0.25">
      <c r="X9156" s="426"/>
      <c r="Y9156" s="426"/>
      <c r="Z9156" s="427"/>
    </row>
    <row r="9157" spans="24:26" x14ac:dyDescent="0.25">
      <c r="X9157" s="426"/>
      <c r="Y9157" s="426"/>
      <c r="Z9157" s="427"/>
    </row>
    <row r="9158" spans="24:26" x14ac:dyDescent="0.25">
      <c r="X9158" s="426"/>
      <c r="Y9158" s="426"/>
      <c r="Z9158" s="427"/>
    </row>
    <row r="9159" spans="24:26" x14ac:dyDescent="0.25">
      <c r="X9159" s="426"/>
      <c r="Y9159" s="426"/>
      <c r="Z9159" s="427"/>
    </row>
    <row r="9160" spans="24:26" x14ac:dyDescent="0.25">
      <c r="X9160" s="426"/>
      <c r="Y9160" s="426"/>
      <c r="Z9160" s="427"/>
    </row>
    <row r="9161" spans="24:26" x14ac:dyDescent="0.25">
      <c r="X9161" s="426"/>
      <c r="Y9161" s="426"/>
      <c r="Z9161" s="427"/>
    </row>
    <row r="9162" spans="24:26" x14ac:dyDescent="0.25">
      <c r="X9162" s="426"/>
      <c r="Y9162" s="426"/>
      <c r="Z9162" s="427"/>
    </row>
    <row r="9163" spans="24:26" x14ac:dyDescent="0.25">
      <c r="X9163" s="426"/>
      <c r="Y9163" s="426"/>
      <c r="Z9163" s="427"/>
    </row>
    <row r="9164" spans="24:26" x14ac:dyDescent="0.25">
      <c r="X9164" s="426"/>
      <c r="Y9164" s="426"/>
      <c r="Z9164" s="427"/>
    </row>
    <row r="9165" spans="24:26" x14ac:dyDescent="0.25">
      <c r="X9165" s="426"/>
      <c r="Y9165" s="426"/>
      <c r="Z9165" s="427"/>
    </row>
    <row r="9166" spans="24:26" x14ac:dyDescent="0.25">
      <c r="X9166" s="426"/>
      <c r="Y9166" s="426"/>
      <c r="Z9166" s="427"/>
    </row>
    <row r="9167" spans="24:26" x14ac:dyDescent="0.25">
      <c r="X9167" s="426"/>
      <c r="Y9167" s="426"/>
      <c r="Z9167" s="427"/>
    </row>
    <row r="9168" spans="24:26" x14ac:dyDescent="0.25">
      <c r="X9168" s="426"/>
      <c r="Y9168" s="426"/>
      <c r="Z9168" s="427"/>
    </row>
    <row r="9169" spans="24:26" x14ac:dyDescent="0.25">
      <c r="X9169" s="426"/>
      <c r="Y9169" s="426"/>
      <c r="Z9169" s="427"/>
    </row>
    <row r="9170" spans="24:26" x14ac:dyDescent="0.25">
      <c r="X9170" s="426"/>
      <c r="Y9170" s="426"/>
      <c r="Z9170" s="427"/>
    </row>
    <row r="9171" spans="24:26" x14ac:dyDescent="0.25">
      <c r="X9171" s="426"/>
      <c r="Y9171" s="426"/>
      <c r="Z9171" s="427"/>
    </row>
    <row r="9172" spans="24:26" x14ac:dyDescent="0.25">
      <c r="X9172" s="426"/>
      <c r="Y9172" s="426"/>
      <c r="Z9172" s="427"/>
    </row>
    <row r="9173" spans="24:26" x14ac:dyDescent="0.25">
      <c r="X9173" s="426"/>
      <c r="Y9173" s="426"/>
      <c r="Z9173" s="427"/>
    </row>
    <row r="9174" spans="24:26" x14ac:dyDescent="0.25">
      <c r="X9174" s="426"/>
      <c r="Y9174" s="426"/>
      <c r="Z9174" s="427"/>
    </row>
    <row r="9175" spans="24:26" x14ac:dyDescent="0.25">
      <c r="X9175" s="426"/>
      <c r="Y9175" s="426"/>
      <c r="Z9175" s="427"/>
    </row>
    <row r="9176" spans="24:26" x14ac:dyDescent="0.25">
      <c r="X9176" s="426"/>
      <c r="Y9176" s="426"/>
      <c r="Z9176" s="427"/>
    </row>
    <row r="9177" spans="24:26" x14ac:dyDescent="0.25">
      <c r="X9177" s="426"/>
      <c r="Y9177" s="426"/>
      <c r="Z9177" s="427"/>
    </row>
    <row r="9178" spans="24:26" x14ac:dyDescent="0.25">
      <c r="X9178" s="426"/>
      <c r="Y9178" s="426"/>
      <c r="Z9178" s="427"/>
    </row>
    <row r="9179" spans="24:26" x14ac:dyDescent="0.25">
      <c r="X9179" s="426"/>
      <c r="Y9179" s="426"/>
      <c r="Z9179" s="427"/>
    </row>
    <row r="9180" spans="24:26" x14ac:dyDescent="0.25">
      <c r="X9180" s="426"/>
      <c r="Y9180" s="426"/>
      <c r="Z9180" s="427"/>
    </row>
    <row r="9181" spans="24:26" x14ac:dyDescent="0.25">
      <c r="X9181" s="426"/>
      <c r="Y9181" s="426"/>
      <c r="Z9181" s="427"/>
    </row>
    <row r="9182" spans="24:26" x14ac:dyDescent="0.25">
      <c r="X9182" s="426"/>
      <c r="Y9182" s="426"/>
      <c r="Z9182" s="427"/>
    </row>
    <row r="9183" spans="24:26" x14ac:dyDescent="0.25">
      <c r="X9183" s="426"/>
      <c r="Y9183" s="426"/>
      <c r="Z9183" s="427"/>
    </row>
    <row r="9184" spans="24:26" x14ac:dyDescent="0.25">
      <c r="X9184" s="426"/>
      <c r="Y9184" s="426"/>
      <c r="Z9184" s="427"/>
    </row>
    <row r="9185" spans="24:26" x14ac:dyDescent="0.25">
      <c r="X9185" s="426"/>
      <c r="Y9185" s="426"/>
      <c r="Z9185" s="427"/>
    </row>
    <row r="9186" spans="24:26" x14ac:dyDescent="0.25">
      <c r="X9186" s="426"/>
      <c r="Y9186" s="426"/>
      <c r="Z9186" s="427"/>
    </row>
    <row r="9187" spans="24:26" x14ac:dyDescent="0.25">
      <c r="X9187" s="426"/>
      <c r="Y9187" s="426"/>
      <c r="Z9187" s="427"/>
    </row>
    <row r="9188" spans="24:26" x14ac:dyDescent="0.25">
      <c r="X9188" s="426"/>
      <c r="Y9188" s="426"/>
      <c r="Z9188" s="427"/>
    </row>
    <row r="9189" spans="24:26" x14ac:dyDescent="0.25">
      <c r="X9189" s="426"/>
      <c r="Y9189" s="426"/>
      <c r="Z9189" s="427"/>
    </row>
    <row r="9190" spans="24:26" x14ac:dyDescent="0.25">
      <c r="X9190" s="426"/>
      <c r="Y9190" s="426"/>
      <c r="Z9190" s="427"/>
    </row>
    <row r="9191" spans="24:26" x14ac:dyDescent="0.25">
      <c r="X9191" s="426"/>
      <c r="Y9191" s="426"/>
      <c r="Z9191" s="427"/>
    </row>
    <row r="9192" spans="24:26" x14ac:dyDescent="0.25">
      <c r="X9192" s="426"/>
      <c r="Y9192" s="426"/>
      <c r="Z9192" s="427"/>
    </row>
    <row r="9193" spans="24:26" x14ac:dyDescent="0.25">
      <c r="X9193" s="426"/>
      <c r="Y9193" s="426"/>
      <c r="Z9193" s="427"/>
    </row>
    <row r="9194" spans="24:26" x14ac:dyDescent="0.25">
      <c r="X9194" s="426"/>
      <c r="Y9194" s="426"/>
      <c r="Z9194" s="427"/>
    </row>
    <row r="9195" spans="24:26" x14ac:dyDescent="0.25">
      <c r="X9195" s="426"/>
      <c r="Y9195" s="426"/>
      <c r="Z9195" s="427"/>
    </row>
    <row r="9196" spans="24:26" x14ac:dyDescent="0.25">
      <c r="X9196" s="426"/>
      <c r="Y9196" s="426"/>
      <c r="Z9196" s="427"/>
    </row>
    <row r="9197" spans="24:26" x14ac:dyDescent="0.25">
      <c r="X9197" s="426"/>
      <c r="Y9197" s="426"/>
      <c r="Z9197" s="427"/>
    </row>
    <row r="9198" spans="24:26" x14ac:dyDescent="0.25">
      <c r="X9198" s="426"/>
      <c r="Y9198" s="426"/>
      <c r="Z9198" s="427"/>
    </row>
    <row r="9199" spans="24:26" x14ac:dyDescent="0.25">
      <c r="X9199" s="426"/>
      <c r="Y9199" s="426"/>
      <c r="Z9199" s="427"/>
    </row>
    <row r="9200" spans="24:26" x14ac:dyDescent="0.25">
      <c r="X9200" s="426"/>
      <c r="Y9200" s="426"/>
      <c r="Z9200" s="427"/>
    </row>
    <row r="9201" spans="24:26" x14ac:dyDescent="0.25">
      <c r="X9201" s="426"/>
      <c r="Y9201" s="426"/>
      <c r="Z9201" s="427"/>
    </row>
    <row r="9202" spans="24:26" x14ac:dyDescent="0.25">
      <c r="X9202" s="426"/>
      <c r="Y9202" s="426"/>
      <c r="Z9202" s="427"/>
    </row>
    <row r="9203" spans="24:26" x14ac:dyDescent="0.25">
      <c r="X9203" s="426"/>
      <c r="Y9203" s="426"/>
      <c r="Z9203" s="427"/>
    </row>
    <row r="9204" spans="24:26" x14ac:dyDescent="0.25">
      <c r="X9204" s="426"/>
      <c r="Y9204" s="426"/>
      <c r="Z9204" s="427"/>
    </row>
    <row r="9205" spans="24:26" x14ac:dyDescent="0.25">
      <c r="X9205" s="426"/>
      <c r="Y9205" s="426"/>
      <c r="Z9205" s="427"/>
    </row>
    <row r="9206" spans="24:26" x14ac:dyDescent="0.25">
      <c r="X9206" s="426"/>
      <c r="Y9206" s="426"/>
      <c r="Z9206" s="427"/>
    </row>
    <row r="9207" spans="24:26" x14ac:dyDescent="0.25">
      <c r="X9207" s="426"/>
      <c r="Y9207" s="426"/>
      <c r="Z9207" s="427"/>
    </row>
    <row r="9208" spans="24:26" x14ac:dyDescent="0.25">
      <c r="X9208" s="426"/>
      <c r="Y9208" s="426"/>
      <c r="Z9208" s="427"/>
    </row>
    <row r="9209" spans="24:26" x14ac:dyDescent="0.25">
      <c r="X9209" s="426"/>
      <c r="Y9209" s="426"/>
      <c r="Z9209" s="427"/>
    </row>
    <row r="9210" spans="24:26" x14ac:dyDescent="0.25">
      <c r="X9210" s="426"/>
      <c r="Y9210" s="426"/>
      <c r="Z9210" s="427"/>
    </row>
    <row r="9211" spans="24:26" x14ac:dyDescent="0.25">
      <c r="X9211" s="426"/>
      <c r="Y9211" s="426"/>
      <c r="Z9211" s="427"/>
    </row>
    <row r="9212" spans="24:26" x14ac:dyDescent="0.25">
      <c r="X9212" s="426"/>
      <c r="Y9212" s="426"/>
      <c r="Z9212" s="427"/>
    </row>
    <row r="9213" spans="24:26" x14ac:dyDescent="0.25">
      <c r="X9213" s="426"/>
      <c r="Y9213" s="426"/>
      <c r="Z9213" s="427"/>
    </row>
    <row r="9214" spans="24:26" x14ac:dyDescent="0.25">
      <c r="X9214" s="426"/>
      <c r="Y9214" s="426"/>
      <c r="Z9214" s="427"/>
    </row>
    <row r="9215" spans="24:26" x14ac:dyDescent="0.25">
      <c r="X9215" s="426"/>
      <c r="Y9215" s="426"/>
      <c r="Z9215" s="427"/>
    </row>
    <row r="9216" spans="24:26" x14ac:dyDescent="0.25">
      <c r="X9216" s="426"/>
      <c r="Y9216" s="426"/>
      <c r="Z9216" s="427"/>
    </row>
    <row r="9217" spans="24:26" x14ac:dyDescent="0.25">
      <c r="X9217" s="426"/>
      <c r="Y9217" s="426"/>
      <c r="Z9217" s="427"/>
    </row>
    <row r="9218" spans="24:26" x14ac:dyDescent="0.25">
      <c r="X9218" s="426"/>
      <c r="Y9218" s="426"/>
      <c r="Z9218" s="427"/>
    </row>
    <row r="9219" spans="24:26" x14ac:dyDescent="0.25">
      <c r="X9219" s="426"/>
      <c r="Y9219" s="426"/>
      <c r="Z9219" s="427"/>
    </row>
    <row r="9220" spans="24:26" x14ac:dyDescent="0.25">
      <c r="X9220" s="426"/>
      <c r="Y9220" s="426"/>
      <c r="Z9220" s="427"/>
    </row>
    <row r="9221" spans="24:26" x14ac:dyDescent="0.25">
      <c r="X9221" s="426"/>
      <c r="Y9221" s="426"/>
      <c r="Z9221" s="427"/>
    </row>
    <row r="9222" spans="24:26" x14ac:dyDescent="0.25">
      <c r="X9222" s="426"/>
      <c r="Y9222" s="426"/>
      <c r="Z9222" s="427"/>
    </row>
    <row r="9223" spans="24:26" x14ac:dyDescent="0.25">
      <c r="X9223" s="426"/>
      <c r="Y9223" s="426"/>
      <c r="Z9223" s="427"/>
    </row>
    <row r="9224" spans="24:26" x14ac:dyDescent="0.25">
      <c r="X9224" s="426"/>
      <c r="Y9224" s="426"/>
      <c r="Z9224" s="427"/>
    </row>
    <row r="9225" spans="24:26" x14ac:dyDescent="0.25">
      <c r="X9225" s="426"/>
      <c r="Y9225" s="426"/>
      <c r="Z9225" s="427"/>
    </row>
    <row r="9226" spans="24:26" x14ac:dyDescent="0.25">
      <c r="X9226" s="426"/>
      <c r="Y9226" s="426"/>
      <c r="Z9226" s="427"/>
    </row>
    <row r="9227" spans="24:26" x14ac:dyDescent="0.25">
      <c r="X9227" s="426"/>
      <c r="Y9227" s="426"/>
      <c r="Z9227" s="427"/>
    </row>
    <row r="9228" spans="24:26" x14ac:dyDescent="0.25">
      <c r="X9228" s="426"/>
      <c r="Y9228" s="426"/>
      <c r="Z9228" s="427"/>
    </row>
    <row r="9229" spans="24:26" x14ac:dyDescent="0.25">
      <c r="X9229" s="426"/>
      <c r="Y9229" s="426"/>
      <c r="Z9229" s="427"/>
    </row>
    <row r="9230" spans="24:26" x14ac:dyDescent="0.25">
      <c r="X9230" s="426"/>
      <c r="Y9230" s="426"/>
      <c r="Z9230" s="427"/>
    </row>
    <row r="9231" spans="24:26" x14ac:dyDescent="0.25">
      <c r="X9231" s="426"/>
      <c r="Y9231" s="426"/>
      <c r="Z9231" s="427"/>
    </row>
    <row r="9232" spans="24:26" x14ac:dyDescent="0.25">
      <c r="X9232" s="426"/>
      <c r="Y9232" s="426"/>
      <c r="Z9232" s="427"/>
    </row>
    <row r="9233" spans="24:26" x14ac:dyDescent="0.25">
      <c r="X9233" s="426"/>
      <c r="Y9233" s="426"/>
      <c r="Z9233" s="427"/>
    </row>
    <row r="9234" spans="24:26" x14ac:dyDescent="0.25">
      <c r="X9234" s="426"/>
      <c r="Y9234" s="426"/>
      <c r="Z9234" s="427"/>
    </row>
    <row r="9235" spans="24:26" x14ac:dyDescent="0.25">
      <c r="X9235" s="426"/>
      <c r="Y9235" s="426"/>
      <c r="Z9235" s="427"/>
    </row>
    <row r="9236" spans="24:26" x14ac:dyDescent="0.25">
      <c r="X9236" s="426"/>
      <c r="Y9236" s="426"/>
      <c r="Z9236" s="427"/>
    </row>
    <row r="9237" spans="24:26" x14ac:dyDescent="0.25">
      <c r="X9237" s="426"/>
      <c r="Y9237" s="426"/>
      <c r="Z9237" s="427"/>
    </row>
    <row r="9238" spans="24:26" x14ac:dyDescent="0.25">
      <c r="X9238" s="426"/>
      <c r="Y9238" s="426"/>
      <c r="Z9238" s="427"/>
    </row>
    <row r="9239" spans="24:26" x14ac:dyDescent="0.25">
      <c r="X9239" s="426"/>
      <c r="Y9239" s="426"/>
      <c r="Z9239" s="427"/>
    </row>
    <row r="9240" spans="24:26" x14ac:dyDescent="0.25">
      <c r="X9240" s="426"/>
      <c r="Y9240" s="426"/>
      <c r="Z9240" s="427"/>
    </row>
    <row r="9241" spans="24:26" x14ac:dyDescent="0.25">
      <c r="X9241" s="426"/>
      <c r="Y9241" s="426"/>
      <c r="Z9241" s="427"/>
    </row>
    <row r="9242" spans="24:26" x14ac:dyDescent="0.25">
      <c r="X9242" s="426"/>
      <c r="Y9242" s="426"/>
      <c r="Z9242" s="427"/>
    </row>
    <row r="9243" spans="24:26" x14ac:dyDescent="0.25">
      <c r="X9243" s="426"/>
      <c r="Y9243" s="426"/>
      <c r="Z9243" s="427"/>
    </row>
    <row r="9244" spans="24:26" x14ac:dyDescent="0.25">
      <c r="X9244" s="426"/>
      <c r="Y9244" s="426"/>
      <c r="Z9244" s="427"/>
    </row>
    <row r="9245" spans="24:26" x14ac:dyDescent="0.25">
      <c r="X9245" s="426"/>
      <c r="Y9245" s="426"/>
      <c r="Z9245" s="427"/>
    </row>
    <row r="9246" spans="24:26" x14ac:dyDescent="0.25">
      <c r="X9246" s="426"/>
      <c r="Y9246" s="426"/>
      <c r="Z9246" s="427"/>
    </row>
    <row r="9247" spans="24:26" x14ac:dyDescent="0.25">
      <c r="X9247" s="426"/>
      <c r="Y9247" s="426"/>
      <c r="Z9247" s="427"/>
    </row>
    <row r="9248" spans="24:26" x14ac:dyDescent="0.25">
      <c r="X9248" s="426"/>
      <c r="Y9248" s="426"/>
      <c r="Z9248" s="427"/>
    </row>
    <row r="9249" spans="24:26" x14ac:dyDescent="0.25">
      <c r="X9249" s="426"/>
      <c r="Y9249" s="426"/>
      <c r="Z9249" s="427"/>
    </row>
    <row r="9250" spans="24:26" x14ac:dyDescent="0.25">
      <c r="X9250" s="426"/>
      <c r="Y9250" s="426"/>
      <c r="Z9250" s="427"/>
    </row>
    <row r="9251" spans="24:26" x14ac:dyDescent="0.25">
      <c r="X9251" s="426"/>
      <c r="Y9251" s="426"/>
      <c r="Z9251" s="427"/>
    </row>
    <row r="9252" spans="24:26" x14ac:dyDescent="0.25">
      <c r="X9252" s="426"/>
      <c r="Y9252" s="426"/>
      <c r="Z9252" s="427"/>
    </row>
    <row r="9253" spans="24:26" x14ac:dyDescent="0.25">
      <c r="X9253" s="426"/>
      <c r="Y9253" s="426"/>
      <c r="Z9253" s="427"/>
    </row>
    <row r="9254" spans="24:26" x14ac:dyDescent="0.25">
      <c r="X9254" s="426"/>
      <c r="Y9254" s="426"/>
      <c r="Z9254" s="427"/>
    </row>
    <row r="9255" spans="24:26" x14ac:dyDescent="0.25">
      <c r="X9255" s="426"/>
      <c r="Y9255" s="426"/>
      <c r="Z9255" s="427"/>
    </row>
    <row r="9256" spans="24:26" x14ac:dyDescent="0.25">
      <c r="X9256" s="426"/>
      <c r="Y9256" s="426"/>
      <c r="Z9256" s="427"/>
    </row>
    <row r="9257" spans="24:26" x14ac:dyDescent="0.25">
      <c r="X9257" s="426"/>
      <c r="Y9257" s="426"/>
      <c r="Z9257" s="427"/>
    </row>
    <row r="9258" spans="24:26" x14ac:dyDescent="0.25">
      <c r="X9258" s="426"/>
      <c r="Y9258" s="426"/>
      <c r="Z9258" s="427"/>
    </row>
    <row r="9259" spans="24:26" x14ac:dyDescent="0.25">
      <c r="X9259" s="426"/>
      <c r="Y9259" s="426"/>
      <c r="Z9259" s="427"/>
    </row>
    <row r="9260" spans="24:26" x14ac:dyDescent="0.25">
      <c r="X9260" s="426"/>
      <c r="Y9260" s="426"/>
      <c r="Z9260" s="427"/>
    </row>
    <row r="9261" spans="24:26" x14ac:dyDescent="0.25">
      <c r="X9261" s="426"/>
      <c r="Y9261" s="426"/>
      <c r="Z9261" s="427"/>
    </row>
    <row r="9262" spans="24:26" x14ac:dyDescent="0.25">
      <c r="X9262" s="426"/>
      <c r="Y9262" s="426"/>
      <c r="Z9262" s="427"/>
    </row>
    <row r="9263" spans="24:26" x14ac:dyDescent="0.25">
      <c r="X9263" s="426"/>
      <c r="Y9263" s="426"/>
      <c r="Z9263" s="427"/>
    </row>
    <row r="9264" spans="24:26" x14ac:dyDescent="0.25">
      <c r="X9264" s="426"/>
      <c r="Y9264" s="426"/>
      <c r="Z9264" s="427"/>
    </row>
    <row r="9265" spans="24:26" x14ac:dyDescent="0.25">
      <c r="X9265" s="426"/>
      <c r="Y9265" s="426"/>
      <c r="Z9265" s="427"/>
    </row>
    <row r="9266" spans="24:26" x14ac:dyDescent="0.25">
      <c r="X9266" s="426"/>
      <c r="Y9266" s="426"/>
      <c r="Z9266" s="427"/>
    </row>
    <row r="9267" spans="24:26" x14ac:dyDescent="0.25">
      <c r="X9267" s="426"/>
      <c r="Y9267" s="426"/>
      <c r="Z9267" s="427"/>
    </row>
    <row r="9268" spans="24:26" x14ac:dyDescent="0.25">
      <c r="X9268" s="426"/>
      <c r="Y9268" s="426"/>
      <c r="Z9268" s="427"/>
    </row>
    <row r="9269" spans="24:26" x14ac:dyDescent="0.25">
      <c r="X9269" s="426"/>
      <c r="Y9269" s="426"/>
      <c r="Z9269" s="427"/>
    </row>
    <row r="9270" spans="24:26" x14ac:dyDescent="0.25">
      <c r="X9270" s="426"/>
      <c r="Y9270" s="426"/>
      <c r="Z9270" s="427"/>
    </row>
    <row r="9271" spans="24:26" x14ac:dyDescent="0.25">
      <c r="X9271" s="426"/>
      <c r="Y9271" s="426"/>
      <c r="Z9271" s="427"/>
    </row>
    <row r="9272" spans="24:26" x14ac:dyDescent="0.25">
      <c r="X9272" s="426"/>
      <c r="Y9272" s="426"/>
      <c r="Z9272" s="427"/>
    </row>
    <row r="9273" spans="24:26" x14ac:dyDescent="0.25">
      <c r="X9273" s="426"/>
      <c r="Y9273" s="426"/>
      <c r="Z9273" s="427"/>
    </row>
    <row r="9274" spans="24:26" x14ac:dyDescent="0.25">
      <c r="X9274" s="426"/>
      <c r="Y9274" s="426"/>
      <c r="Z9274" s="427"/>
    </row>
    <row r="9275" spans="24:26" x14ac:dyDescent="0.25">
      <c r="X9275" s="426"/>
      <c r="Y9275" s="426"/>
      <c r="Z9275" s="427"/>
    </row>
    <row r="9276" spans="24:26" x14ac:dyDescent="0.25">
      <c r="X9276" s="426"/>
      <c r="Y9276" s="426"/>
      <c r="Z9276" s="427"/>
    </row>
    <row r="9277" spans="24:26" x14ac:dyDescent="0.25">
      <c r="X9277" s="426"/>
      <c r="Y9277" s="426"/>
      <c r="Z9277" s="427"/>
    </row>
    <row r="9278" spans="24:26" x14ac:dyDescent="0.25">
      <c r="X9278" s="426"/>
      <c r="Y9278" s="426"/>
      <c r="Z9278" s="427"/>
    </row>
    <row r="9279" spans="24:26" x14ac:dyDescent="0.25">
      <c r="X9279" s="426"/>
      <c r="Y9279" s="426"/>
      <c r="Z9279" s="427"/>
    </row>
    <row r="9280" spans="24:26" x14ac:dyDescent="0.25">
      <c r="X9280" s="426"/>
      <c r="Y9280" s="426"/>
      <c r="Z9280" s="427"/>
    </row>
    <row r="9281" spans="24:26" x14ac:dyDescent="0.25">
      <c r="X9281" s="426"/>
      <c r="Y9281" s="426"/>
      <c r="Z9281" s="427"/>
    </row>
    <row r="9282" spans="24:26" x14ac:dyDescent="0.25">
      <c r="X9282" s="426"/>
      <c r="Y9282" s="426"/>
      <c r="Z9282" s="427"/>
    </row>
    <row r="9283" spans="24:26" x14ac:dyDescent="0.25">
      <c r="X9283" s="426"/>
      <c r="Y9283" s="426"/>
      <c r="Z9283" s="427"/>
    </row>
    <row r="9284" spans="24:26" x14ac:dyDescent="0.25">
      <c r="X9284" s="426"/>
      <c r="Y9284" s="426"/>
      <c r="Z9284" s="427"/>
    </row>
    <row r="9285" spans="24:26" x14ac:dyDescent="0.25">
      <c r="X9285" s="426"/>
      <c r="Y9285" s="426"/>
      <c r="Z9285" s="427"/>
    </row>
    <row r="9286" spans="24:26" x14ac:dyDescent="0.25">
      <c r="X9286" s="426"/>
      <c r="Y9286" s="426"/>
      <c r="Z9286" s="427"/>
    </row>
    <row r="9287" spans="24:26" x14ac:dyDescent="0.25">
      <c r="X9287" s="426"/>
      <c r="Y9287" s="426"/>
      <c r="Z9287" s="427"/>
    </row>
    <row r="9288" spans="24:26" x14ac:dyDescent="0.25">
      <c r="X9288" s="426"/>
      <c r="Y9288" s="426"/>
      <c r="Z9288" s="427"/>
    </row>
    <row r="9289" spans="24:26" x14ac:dyDescent="0.25">
      <c r="X9289" s="426"/>
      <c r="Y9289" s="426"/>
      <c r="Z9289" s="427"/>
    </row>
    <row r="9290" spans="24:26" x14ac:dyDescent="0.25">
      <c r="X9290" s="426"/>
      <c r="Y9290" s="426"/>
      <c r="Z9290" s="427"/>
    </row>
    <row r="9291" spans="24:26" x14ac:dyDescent="0.25">
      <c r="X9291" s="426"/>
      <c r="Y9291" s="426"/>
      <c r="Z9291" s="427"/>
    </row>
    <row r="9292" spans="24:26" x14ac:dyDescent="0.25">
      <c r="X9292" s="426"/>
      <c r="Y9292" s="426"/>
      <c r="Z9292" s="427"/>
    </row>
    <row r="9293" spans="24:26" x14ac:dyDescent="0.25">
      <c r="X9293" s="426"/>
      <c r="Y9293" s="426"/>
      <c r="Z9293" s="427"/>
    </row>
    <row r="9294" spans="24:26" x14ac:dyDescent="0.25">
      <c r="X9294" s="426"/>
      <c r="Y9294" s="426"/>
      <c r="Z9294" s="427"/>
    </row>
    <row r="9295" spans="24:26" x14ac:dyDescent="0.25">
      <c r="X9295" s="426"/>
      <c r="Y9295" s="426"/>
      <c r="Z9295" s="427"/>
    </row>
    <row r="9296" spans="24:26" x14ac:dyDescent="0.25">
      <c r="X9296" s="426"/>
      <c r="Y9296" s="426"/>
      <c r="Z9296" s="427"/>
    </row>
    <row r="9297" spans="24:26" x14ac:dyDescent="0.25">
      <c r="X9297" s="426"/>
      <c r="Y9297" s="426"/>
      <c r="Z9297" s="427"/>
    </row>
    <row r="9298" spans="24:26" x14ac:dyDescent="0.25">
      <c r="X9298" s="426"/>
      <c r="Y9298" s="426"/>
      <c r="Z9298" s="427"/>
    </row>
    <row r="9299" spans="24:26" x14ac:dyDescent="0.25">
      <c r="X9299" s="426"/>
      <c r="Y9299" s="426"/>
      <c r="Z9299" s="427"/>
    </row>
    <row r="9300" spans="24:26" x14ac:dyDescent="0.25">
      <c r="X9300" s="426"/>
      <c r="Y9300" s="426"/>
      <c r="Z9300" s="427"/>
    </row>
    <row r="9301" spans="24:26" x14ac:dyDescent="0.25">
      <c r="X9301" s="426"/>
      <c r="Y9301" s="426"/>
      <c r="Z9301" s="427"/>
    </row>
    <row r="9302" spans="24:26" x14ac:dyDescent="0.25">
      <c r="X9302" s="426"/>
      <c r="Y9302" s="426"/>
      <c r="Z9302" s="427"/>
    </row>
    <row r="9303" spans="24:26" x14ac:dyDescent="0.25">
      <c r="X9303" s="426"/>
      <c r="Y9303" s="426"/>
      <c r="Z9303" s="427"/>
    </row>
    <row r="9304" spans="24:26" x14ac:dyDescent="0.25">
      <c r="X9304" s="426"/>
      <c r="Y9304" s="426"/>
      <c r="Z9304" s="427"/>
    </row>
    <row r="9305" spans="24:26" x14ac:dyDescent="0.25">
      <c r="X9305" s="426"/>
      <c r="Y9305" s="426"/>
      <c r="Z9305" s="427"/>
    </row>
    <row r="9306" spans="24:26" x14ac:dyDescent="0.25">
      <c r="X9306" s="426"/>
      <c r="Y9306" s="426"/>
      <c r="Z9306" s="427"/>
    </row>
    <row r="9307" spans="24:26" x14ac:dyDescent="0.25">
      <c r="X9307" s="426"/>
      <c r="Y9307" s="426"/>
      <c r="Z9307" s="427"/>
    </row>
    <row r="9308" spans="24:26" x14ac:dyDescent="0.25">
      <c r="X9308" s="426"/>
      <c r="Y9308" s="426"/>
      <c r="Z9308" s="427"/>
    </row>
    <row r="9309" spans="24:26" x14ac:dyDescent="0.25">
      <c r="X9309" s="426"/>
      <c r="Y9309" s="426"/>
      <c r="Z9309" s="427"/>
    </row>
    <row r="9310" spans="24:26" x14ac:dyDescent="0.25">
      <c r="X9310" s="426"/>
      <c r="Y9310" s="426"/>
      <c r="Z9310" s="427"/>
    </row>
    <row r="9311" spans="24:26" x14ac:dyDescent="0.25">
      <c r="X9311" s="426"/>
      <c r="Y9311" s="426"/>
      <c r="Z9311" s="427"/>
    </row>
    <row r="9312" spans="24:26" x14ac:dyDescent="0.25">
      <c r="X9312" s="426"/>
      <c r="Y9312" s="426"/>
      <c r="Z9312" s="427"/>
    </row>
    <row r="9313" spans="24:26" x14ac:dyDescent="0.25">
      <c r="X9313" s="426"/>
      <c r="Y9313" s="426"/>
      <c r="Z9313" s="427"/>
    </row>
    <row r="9314" spans="24:26" x14ac:dyDescent="0.25">
      <c r="X9314" s="426"/>
      <c r="Y9314" s="426"/>
      <c r="Z9314" s="427"/>
    </row>
    <row r="9315" spans="24:26" x14ac:dyDescent="0.25">
      <c r="X9315" s="426"/>
      <c r="Y9315" s="426"/>
      <c r="Z9315" s="427"/>
    </row>
    <row r="9316" spans="24:26" x14ac:dyDescent="0.25">
      <c r="X9316" s="426"/>
      <c r="Y9316" s="426"/>
      <c r="Z9316" s="427"/>
    </row>
    <row r="9317" spans="24:26" x14ac:dyDescent="0.25">
      <c r="X9317" s="426"/>
      <c r="Y9317" s="426"/>
      <c r="Z9317" s="427"/>
    </row>
    <row r="9318" spans="24:26" x14ac:dyDescent="0.25">
      <c r="X9318" s="426"/>
      <c r="Y9318" s="426"/>
      <c r="Z9318" s="427"/>
    </row>
    <row r="9319" spans="24:26" x14ac:dyDescent="0.25">
      <c r="X9319" s="426"/>
      <c r="Y9319" s="426"/>
      <c r="Z9319" s="427"/>
    </row>
    <row r="9320" spans="24:26" x14ac:dyDescent="0.25">
      <c r="X9320" s="426"/>
      <c r="Y9320" s="426"/>
      <c r="Z9320" s="427"/>
    </row>
    <row r="9321" spans="24:26" x14ac:dyDescent="0.25">
      <c r="X9321" s="426"/>
      <c r="Y9321" s="426"/>
      <c r="Z9321" s="427"/>
    </row>
    <row r="9322" spans="24:26" x14ac:dyDescent="0.25">
      <c r="X9322" s="426"/>
      <c r="Y9322" s="426"/>
      <c r="Z9322" s="427"/>
    </row>
    <row r="9323" spans="24:26" x14ac:dyDescent="0.25">
      <c r="X9323" s="426"/>
      <c r="Y9323" s="426"/>
      <c r="Z9323" s="427"/>
    </row>
    <row r="9324" spans="24:26" x14ac:dyDescent="0.25">
      <c r="X9324" s="426"/>
      <c r="Y9324" s="426"/>
      <c r="Z9324" s="427"/>
    </row>
    <row r="9325" spans="24:26" x14ac:dyDescent="0.25">
      <c r="X9325" s="426"/>
      <c r="Y9325" s="426"/>
      <c r="Z9325" s="427"/>
    </row>
    <row r="9326" spans="24:26" x14ac:dyDescent="0.25">
      <c r="X9326" s="426"/>
      <c r="Y9326" s="426"/>
      <c r="Z9326" s="427"/>
    </row>
    <row r="9327" spans="24:26" x14ac:dyDescent="0.25">
      <c r="X9327" s="426"/>
      <c r="Y9327" s="426"/>
      <c r="Z9327" s="427"/>
    </row>
    <row r="9328" spans="24:26" x14ac:dyDescent="0.25">
      <c r="X9328" s="426"/>
      <c r="Y9328" s="426"/>
      <c r="Z9328" s="427"/>
    </row>
    <row r="9329" spans="24:26" x14ac:dyDescent="0.25">
      <c r="X9329" s="426"/>
      <c r="Y9329" s="426"/>
      <c r="Z9329" s="427"/>
    </row>
    <row r="9330" spans="24:26" x14ac:dyDescent="0.25">
      <c r="X9330" s="426"/>
      <c r="Y9330" s="426"/>
      <c r="Z9330" s="427"/>
    </row>
    <row r="9331" spans="24:26" x14ac:dyDescent="0.25">
      <c r="X9331" s="426"/>
      <c r="Y9331" s="426"/>
      <c r="Z9331" s="427"/>
    </row>
    <row r="9332" spans="24:26" x14ac:dyDescent="0.25">
      <c r="X9332" s="426"/>
      <c r="Y9332" s="426"/>
      <c r="Z9332" s="427"/>
    </row>
    <row r="9333" spans="24:26" x14ac:dyDescent="0.25">
      <c r="X9333" s="426"/>
      <c r="Y9333" s="426"/>
      <c r="Z9333" s="427"/>
    </row>
    <row r="9334" spans="24:26" x14ac:dyDescent="0.25">
      <c r="X9334" s="426"/>
      <c r="Y9334" s="426"/>
      <c r="Z9334" s="427"/>
    </row>
    <row r="9335" spans="24:26" x14ac:dyDescent="0.25">
      <c r="X9335" s="426"/>
      <c r="Y9335" s="426"/>
      <c r="Z9335" s="427"/>
    </row>
    <row r="9336" spans="24:26" x14ac:dyDescent="0.25">
      <c r="X9336" s="426"/>
      <c r="Y9336" s="426"/>
      <c r="Z9336" s="427"/>
    </row>
    <row r="9337" spans="24:26" x14ac:dyDescent="0.25">
      <c r="X9337" s="426"/>
      <c r="Y9337" s="426"/>
      <c r="Z9337" s="427"/>
    </row>
    <row r="9338" spans="24:26" x14ac:dyDescent="0.25">
      <c r="X9338" s="426"/>
      <c r="Y9338" s="426"/>
      <c r="Z9338" s="427"/>
    </row>
    <row r="9339" spans="24:26" x14ac:dyDescent="0.25">
      <c r="X9339" s="426"/>
      <c r="Y9339" s="426"/>
      <c r="Z9339" s="427"/>
    </row>
    <row r="9340" spans="24:26" x14ac:dyDescent="0.25">
      <c r="X9340" s="426"/>
      <c r="Y9340" s="426"/>
      <c r="Z9340" s="427"/>
    </row>
    <row r="9341" spans="24:26" x14ac:dyDescent="0.25">
      <c r="X9341" s="426"/>
      <c r="Y9341" s="426"/>
      <c r="Z9341" s="427"/>
    </row>
    <row r="9342" spans="24:26" x14ac:dyDescent="0.25">
      <c r="X9342" s="426"/>
      <c r="Y9342" s="426"/>
      <c r="Z9342" s="427"/>
    </row>
    <row r="9343" spans="24:26" x14ac:dyDescent="0.25">
      <c r="X9343" s="426"/>
      <c r="Y9343" s="426"/>
      <c r="Z9343" s="427"/>
    </row>
    <row r="9344" spans="24:26" x14ac:dyDescent="0.25">
      <c r="X9344" s="426"/>
      <c r="Y9344" s="426"/>
      <c r="Z9344" s="427"/>
    </row>
    <row r="9345" spans="24:26" x14ac:dyDescent="0.25">
      <c r="X9345" s="426"/>
      <c r="Y9345" s="426"/>
      <c r="Z9345" s="427"/>
    </row>
    <row r="9346" spans="24:26" x14ac:dyDescent="0.25">
      <c r="X9346" s="426"/>
      <c r="Y9346" s="426"/>
      <c r="Z9346" s="427"/>
    </row>
    <row r="9347" spans="24:26" x14ac:dyDescent="0.25">
      <c r="X9347" s="426"/>
      <c r="Y9347" s="426"/>
      <c r="Z9347" s="427"/>
    </row>
    <row r="9348" spans="24:26" x14ac:dyDescent="0.25">
      <c r="X9348" s="426"/>
      <c r="Y9348" s="426"/>
      <c r="Z9348" s="427"/>
    </row>
    <row r="9349" spans="24:26" x14ac:dyDescent="0.25">
      <c r="X9349" s="426"/>
      <c r="Y9349" s="426"/>
      <c r="Z9349" s="427"/>
    </row>
    <row r="9350" spans="24:26" x14ac:dyDescent="0.25">
      <c r="X9350" s="426"/>
      <c r="Y9350" s="426"/>
      <c r="Z9350" s="427"/>
    </row>
    <row r="9351" spans="24:26" x14ac:dyDescent="0.25">
      <c r="X9351" s="426"/>
      <c r="Y9351" s="426"/>
      <c r="Z9351" s="427"/>
    </row>
    <row r="9352" spans="24:26" x14ac:dyDescent="0.25">
      <c r="X9352" s="426"/>
      <c r="Y9352" s="426"/>
      <c r="Z9352" s="427"/>
    </row>
    <row r="9353" spans="24:26" x14ac:dyDescent="0.25">
      <c r="X9353" s="426"/>
      <c r="Y9353" s="426"/>
      <c r="Z9353" s="427"/>
    </row>
    <row r="9354" spans="24:26" x14ac:dyDescent="0.25">
      <c r="X9354" s="426"/>
      <c r="Y9354" s="426"/>
      <c r="Z9354" s="427"/>
    </row>
    <row r="9355" spans="24:26" x14ac:dyDescent="0.25">
      <c r="X9355" s="426"/>
      <c r="Y9355" s="426"/>
      <c r="Z9355" s="427"/>
    </row>
    <row r="9356" spans="24:26" x14ac:dyDescent="0.25">
      <c r="X9356" s="426"/>
      <c r="Y9356" s="426"/>
      <c r="Z9356" s="427"/>
    </row>
    <row r="9357" spans="24:26" x14ac:dyDescent="0.25">
      <c r="X9357" s="426"/>
      <c r="Y9357" s="426"/>
      <c r="Z9357" s="427"/>
    </row>
    <row r="9358" spans="24:26" x14ac:dyDescent="0.25">
      <c r="X9358" s="426"/>
      <c r="Y9358" s="426"/>
      <c r="Z9358" s="427"/>
    </row>
    <row r="9359" spans="24:26" x14ac:dyDescent="0.25">
      <c r="X9359" s="426"/>
      <c r="Y9359" s="426"/>
      <c r="Z9359" s="427"/>
    </row>
    <row r="9360" spans="24:26" x14ac:dyDescent="0.25">
      <c r="X9360" s="426"/>
      <c r="Y9360" s="426"/>
      <c r="Z9360" s="427"/>
    </row>
    <row r="9361" spans="24:26" x14ac:dyDescent="0.25">
      <c r="X9361" s="426"/>
      <c r="Y9361" s="426"/>
      <c r="Z9361" s="427"/>
    </row>
    <row r="9362" spans="24:26" x14ac:dyDescent="0.25">
      <c r="X9362" s="426"/>
      <c r="Y9362" s="426"/>
      <c r="Z9362" s="427"/>
    </row>
    <row r="9363" spans="24:26" x14ac:dyDescent="0.25">
      <c r="X9363" s="426"/>
      <c r="Y9363" s="426"/>
      <c r="Z9363" s="427"/>
    </row>
    <row r="9364" spans="24:26" x14ac:dyDescent="0.25">
      <c r="X9364" s="426"/>
      <c r="Y9364" s="426"/>
      <c r="Z9364" s="427"/>
    </row>
    <row r="9365" spans="24:26" x14ac:dyDescent="0.25">
      <c r="X9365" s="426"/>
      <c r="Y9365" s="426"/>
      <c r="Z9365" s="427"/>
    </row>
    <row r="9366" spans="24:26" x14ac:dyDescent="0.25">
      <c r="X9366" s="426"/>
      <c r="Y9366" s="426"/>
      <c r="Z9366" s="427"/>
    </row>
    <row r="9367" spans="24:26" x14ac:dyDescent="0.25">
      <c r="X9367" s="426"/>
      <c r="Y9367" s="426"/>
      <c r="Z9367" s="427"/>
    </row>
    <row r="9368" spans="24:26" x14ac:dyDescent="0.25">
      <c r="X9368" s="426"/>
      <c r="Y9368" s="426"/>
      <c r="Z9368" s="427"/>
    </row>
    <row r="9369" spans="24:26" x14ac:dyDescent="0.25">
      <c r="X9369" s="426"/>
      <c r="Y9369" s="426"/>
      <c r="Z9369" s="427"/>
    </row>
    <row r="9370" spans="24:26" x14ac:dyDescent="0.25">
      <c r="X9370" s="426"/>
      <c r="Y9370" s="426"/>
      <c r="Z9370" s="427"/>
    </row>
    <row r="9371" spans="24:26" x14ac:dyDescent="0.25">
      <c r="X9371" s="426"/>
      <c r="Y9371" s="426"/>
      <c r="Z9371" s="427"/>
    </row>
    <row r="9372" spans="24:26" x14ac:dyDescent="0.25">
      <c r="X9372" s="426"/>
      <c r="Y9372" s="426"/>
      <c r="Z9372" s="427"/>
    </row>
    <row r="9373" spans="24:26" x14ac:dyDescent="0.25">
      <c r="X9373" s="426"/>
      <c r="Y9373" s="426"/>
      <c r="Z9373" s="427"/>
    </row>
    <row r="9374" spans="24:26" x14ac:dyDescent="0.25">
      <c r="X9374" s="426"/>
      <c r="Y9374" s="426"/>
      <c r="Z9374" s="427"/>
    </row>
    <row r="9375" spans="24:26" x14ac:dyDescent="0.25">
      <c r="X9375" s="426"/>
      <c r="Y9375" s="426"/>
      <c r="Z9375" s="427"/>
    </row>
    <row r="9376" spans="24:26" x14ac:dyDescent="0.25">
      <c r="X9376" s="426"/>
      <c r="Y9376" s="426"/>
      <c r="Z9376" s="427"/>
    </row>
    <row r="9377" spans="24:26" x14ac:dyDescent="0.25">
      <c r="X9377" s="426"/>
      <c r="Y9377" s="426"/>
      <c r="Z9377" s="427"/>
    </row>
    <row r="9378" spans="24:26" x14ac:dyDescent="0.25">
      <c r="X9378" s="426"/>
      <c r="Y9378" s="426"/>
      <c r="Z9378" s="427"/>
    </row>
    <row r="9379" spans="24:26" x14ac:dyDescent="0.25">
      <c r="X9379" s="426"/>
      <c r="Y9379" s="426"/>
      <c r="Z9379" s="427"/>
    </row>
    <row r="9380" spans="24:26" x14ac:dyDescent="0.25">
      <c r="X9380" s="426"/>
      <c r="Y9380" s="426"/>
      <c r="Z9380" s="427"/>
    </row>
    <row r="9381" spans="24:26" x14ac:dyDescent="0.25">
      <c r="X9381" s="426"/>
      <c r="Y9381" s="426"/>
      <c r="Z9381" s="427"/>
    </row>
    <row r="9382" spans="24:26" x14ac:dyDescent="0.25">
      <c r="X9382" s="426"/>
      <c r="Y9382" s="426"/>
      <c r="Z9382" s="427"/>
    </row>
    <row r="9383" spans="24:26" x14ac:dyDescent="0.25">
      <c r="X9383" s="426"/>
      <c r="Y9383" s="426"/>
      <c r="Z9383" s="427"/>
    </row>
    <row r="9384" spans="24:26" x14ac:dyDescent="0.25">
      <c r="X9384" s="426"/>
      <c r="Y9384" s="426"/>
      <c r="Z9384" s="427"/>
    </row>
    <row r="9385" spans="24:26" x14ac:dyDescent="0.25">
      <c r="X9385" s="426"/>
      <c r="Y9385" s="426"/>
      <c r="Z9385" s="427"/>
    </row>
    <row r="9386" spans="24:26" x14ac:dyDescent="0.25">
      <c r="X9386" s="426"/>
      <c r="Y9386" s="426"/>
      <c r="Z9386" s="427"/>
    </row>
    <row r="9387" spans="24:26" x14ac:dyDescent="0.25">
      <c r="X9387" s="426"/>
      <c r="Y9387" s="426"/>
      <c r="Z9387" s="427"/>
    </row>
    <row r="9388" spans="24:26" x14ac:dyDescent="0.25">
      <c r="X9388" s="426"/>
      <c r="Y9388" s="426"/>
      <c r="Z9388" s="427"/>
    </row>
    <row r="9389" spans="24:26" x14ac:dyDescent="0.25">
      <c r="X9389" s="426"/>
      <c r="Y9389" s="426"/>
      <c r="Z9389" s="427"/>
    </row>
    <row r="9390" spans="24:26" x14ac:dyDescent="0.25">
      <c r="X9390" s="426"/>
      <c r="Y9390" s="426"/>
      <c r="Z9390" s="427"/>
    </row>
    <row r="9391" spans="24:26" x14ac:dyDescent="0.25">
      <c r="X9391" s="426"/>
      <c r="Y9391" s="426"/>
      <c r="Z9391" s="427"/>
    </row>
    <row r="9392" spans="24:26" x14ac:dyDescent="0.25">
      <c r="X9392" s="426"/>
      <c r="Y9392" s="426"/>
      <c r="Z9392" s="427"/>
    </row>
    <row r="9393" spans="24:26" x14ac:dyDescent="0.25">
      <c r="X9393" s="426"/>
      <c r="Y9393" s="426"/>
      <c r="Z9393" s="427"/>
    </row>
    <row r="9394" spans="24:26" x14ac:dyDescent="0.25">
      <c r="X9394" s="426"/>
      <c r="Y9394" s="426"/>
      <c r="Z9394" s="427"/>
    </row>
    <row r="9395" spans="24:26" x14ac:dyDescent="0.25">
      <c r="X9395" s="426"/>
      <c r="Y9395" s="426"/>
      <c r="Z9395" s="427"/>
    </row>
    <row r="9396" spans="24:26" x14ac:dyDescent="0.25">
      <c r="X9396" s="426"/>
      <c r="Y9396" s="426"/>
      <c r="Z9396" s="427"/>
    </row>
    <row r="9397" spans="24:26" x14ac:dyDescent="0.25">
      <c r="X9397" s="426"/>
      <c r="Y9397" s="426"/>
      <c r="Z9397" s="427"/>
    </row>
    <row r="9398" spans="24:26" x14ac:dyDescent="0.25">
      <c r="X9398" s="426"/>
      <c r="Y9398" s="426"/>
      <c r="Z9398" s="427"/>
    </row>
    <row r="9399" spans="24:26" x14ac:dyDescent="0.25">
      <c r="X9399" s="426"/>
      <c r="Y9399" s="426"/>
      <c r="Z9399" s="427"/>
    </row>
    <row r="9400" spans="24:26" x14ac:dyDescent="0.25">
      <c r="X9400" s="426"/>
      <c r="Y9400" s="426"/>
      <c r="Z9400" s="427"/>
    </row>
    <row r="9401" spans="24:26" x14ac:dyDescent="0.25">
      <c r="X9401" s="426"/>
      <c r="Y9401" s="426"/>
      <c r="Z9401" s="427"/>
    </row>
    <row r="9402" spans="24:26" x14ac:dyDescent="0.25">
      <c r="X9402" s="426"/>
      <c r="Y9402" s="426"/>
      <c r="Z9402" s="427"/>
    </row>
    <row r="9403" spans="24:26" x14ac:dyDescent="0.25">
      <c r="X9403" s="426"/>
      <c r="Y9403" s="426"/>
      <c r="Z9403" s="427"/>
    </row>
    <row r="9404" spans="24:26" x14ac:dyDescent="0.25">
      <c r="X9404" s="426"/>
      <c r="Y9404" s="426"/>
      <c r="Z9404" s="427"/>
    </row>
    <row r="9405" spans="24:26" x14ac:dyDescent="0.25">
      <c r="X9405" s="426"/>
      <c r="Y9405" s="426"/>
      <c r="Z9405" s="427"/>
    </row>
    <row r="9406" spans="24:26" x14ac:dyDescent="0.25">
      <c r="X9406" s="426"/>
      <c r="Y9406" s="426"/>
      <c r="Z9406" s="427"/>
    </row>
    <row r="9407" spans="24:26" x14ac:dyDescent="0.25">
      <c r="X9407" s="426"/>
      <c r="Y9407" s="426"/>
      <c r="Z9407" s="427"/>
    </row>
    <row r="9408" spans="24:26" x14ac:dyDescent="0.25">
      <c r="X9408" s="426"/>
      <c r="Y9408" s="426"/>
      <c r="Z9408" s="427"/>
    </row>
    <row r="9409" spans="24:26" x14ac:dyDescent="0.25">
      <c r="X9409" s="426"/>
      <c r="Y9409" s="426"/>
      <c r="Z9409" s="427"/>
    </row>
    <row r="9410" spans="24:26" x14ac:dyDescent="0.25">
      <c r="X9410" s="426"/>
      <c r="Y9410" s="426"/>
      <c r="Z9410" s="427"/>
    </row>
    <row r="9411" spans="24:26" x14ac:dyDescent="0.25">
      <c r="X9411" s="426"/>
      <c r="Y9411" s="426"/>
      <c r="Z9411" s="427"/>
    </row>
    <row r="9412" spans="24:26" x14ac:dyDescent="0.25">
      <c r="X9412" s="426"/>
      <c r="Y9412" s="426"/>
      <c r="Z9412" s="427"/>
    </row>
    <row r="9413" spans="24:26" x14ac:dyDescent="0.25">
      <c r="X9413" s="426"/>
      <c r="Y9413" s="426"/>
      <c r="Z9413" s="427"/>
    </row>
    <row r="9414" spans="24:26" x14ac:dyDescent="0.25">
      <c r="X9414" s="426"/>
      <c r="Y9414" s="426"/>
      <c r="Z9414" s="427"/>
    </row>
    <row r="9415" spans="24:26" x14ac:dyDescent="0.25">
      <c r="X9415" s="426"/>
      <c r="Y9415" s="426"/>
      <c r="Z9415" s="427"/>
    </row>
    <row r="9416" spans="24:26" x14ac:dyDescent="0.25">
      <c r="X9416" s="426"/>
      <c r="Y9416" s="426"/>
      <c r="Z9416" s="427"/>
    </row>
    <row r="9417" spans="24:26" x14ac:dyDescent="0.25">
      <c r="X9417" s="426"/>
      <c r="Y9417" s="426"/>
      <c r="Z9417" s="427"/>
    </row>
    <row r="9418" spans="24:26" x14ac:dyDescent="0.25">
      <c r="X9418" s="426"/>
      <c r="Y9418" s="426"/>
      <c r="Z9418" s="427"/>
    </row>
    <row r="9419" spans="24:26" x14ac:dyDescent="0.25">
      <c r="X9419" s="426"/>
      <c r="Y9419" s="426"/>
      <c r="Z9419" s="427"/>
    </row>
    <row r="9420" spans="24:26" x14ac:dyDescent="0.25">
      <c r="X9420" s="426"/>
      <c r="Y9420" s="426"/>
      <c r="Z9420" s="427"/>
    </row>
    <row r="9421" spans="24:26" x14ac:dyDescent="0.25">
      <c r="X9421" s="426"/>
      <c r="Y9421" s="426"/>
      <c r="Z9421" s="427"/>
    </row>
    <row r="9422" spans="24:26" x14ac:dyDescent="0.25">
      <c r="X9422" s="426"/>
      <c r="Y9422" s="426"/>
      <c r="Z9422" s="427"/>
    </row>
    <row r="9423" spans="24:26" x14ac:dyDescent="0.25">
      <c r="X9423" s="426"/>
      <c r="Y9423" s="426"/>
      <c r="Z9423" s="427"/>
    </row>
    <row r="9424" spans="24:26" x14ac:dyDescent="0.25">
      <c r="X9424" s="426"/>
      <c r="Y9424" s="426"/>
      <c r="Z9424" s="427"/>
    </row>
    <row r="9425" spans="24:26" x14ac:dyDescent="0.25">
      <c r="X9425" s="426"/>
      <c r="Y9425" s="426"/>
      <c r="Z9425" s="427"/>
    </row>
    <row r="9426" spans="24:26" x14ac:dyDescent="0.25">
      <c r="X9426" s="426"/>
      <c r="Y9426" s="426"/>
      <c r="Z9426" s="427"/>
    </row>
    <row r="9427" spans="24:26" x14ac:dyDescent="0.25">
      <c r="X9427" s="426"/>
      <c r="Y9427" s="426"/>
      <c r="Z9427" s="427"/>
    </row>
    <row r="9428" spans="24:26" x14ac:dyDescent="0.25">
      <c r="X9428" s="426"/>
      <c r="Y9428" s="426"/>
      <c r="Z9428" s="427"/>
    </row>
    <row r="9429" spans="24:26" x14ac:dyDescent="0.25">
      <c r="X9429" s="426"/>
      <c r="Y9429" s="426"/>
      <c r="Z9429" s="427"/>
    </row>
    <row r="9430" spans="24:26" x14ac:dyDescent="0.25">
      <c r="X9430" s="426"/>
      <c r="Y9430" s="426"/>
      <c r="Z9430" s="427"/>
    </row>
    <row r="9431" spans="24:26" x14ac:dyDescent="0.25">
      <c r="X9431" s="426"/>
      <c r="Y9431" s="426"/>
      <c r="Z9431" s="427"/>
    </row>
    <row r="9432" spans="24:26" x14ac:dyDescent="0.25">
      <c r="X9432" s="426"/>
      <c r="Y9432" s="426"/>
      <c r="Z9432" s="427"/>
    </row>
    <row r="9433" spans="24:26" x14ac:dyDescent="0.25">
      <c r="X9433" s="426"/>
      <c r="Y9433" s="426"/>
      <c r="Z9433" s="427"/>
    </row>
    <row r="9434" spans="24:26" x14ac:dyDescent="0.25">
      <c r="X9434" s="426"/>
      <c r="Y9434" s="426"/>
      <c r="Z9434" s="427"/>
    </row>
    <row r="9435" spans="24:26" x14ac:dyDescent="0.25">
      <c r="X9435" s="426"/>
      <c r="Y9435" s="426"/>
      <c r="Z9435" s="427"/>
    </row>
    <row r="9436" spans="24:26" x14ac:dyDescent="0.25">
      <c r="X9436" s="426"/>
      <c r="Y9436" s="426"/>
      <c r="Z9436" s="427"/>
    </row>
    <row r="9437" spans="24:26" x14ac:dyDescent="0.25">
      <c r="X9437" s="426"/>
      <c r="Y9437" s="426"/>
      <c r="Z9437" s="427"/>
    </row>
    <row r="9438" spans="24:26" x14ac:dyDescent="0.25">
      <c r="X9438" s="426"/>
      <c r="Y9438" s="426"/>
      <c r="Z9438" s="427"/>
    </row>
    <row r="9439" spans="24:26" x14ac:dyDescent="0.25">
      <c r="X9439" s="426"/>
      <c r="Y9439" s="426"/>
      <c r="Z9439" s="427"/>
    </row>
    <row r="9440" spans="24:26" x14ac:dyDescent="0.25">
      <c r="X9440" s="426"/>
      <c r="Y9440" s="426"/>
      <c r="Z9440" s="427"/>
    </row>
    <row r="9441" spans="24:26" x14ac:dyDescent="0.25">
      <c r="X9441" s="426"/>
      <c r="Y9441" s="426"/>
      <c r="Z9441" s="427"/>
    </row>
    <row r="9442" spans="24:26" x14ac:dyDescent="0.25">
      <c r="X9442" s="426"/>
      <c r="Y9442" s="426"/>
      <c r="Z9442" s="427"/>
    </row>
    <row r="9443" spans="24:26" x14ac:dyDescent="0.25">
      <c r="X9443" s="426"/>
      <c r="Y9443" s="426"/>
      <c r="Z9443" s="427"/>
    </row>
    <row r="9444" spans="24:26" x14ac:dyDescent="0.25">
      <c r="X9444" s="426"/>
      <c r="Y9444" s="426"/>
      <c r="Z9444" s="427"/>
    </row>
    <row r="9445" spans="24:26" x14ac:dyDescent="0.25">
      <c r="X9445" s="426"/>
      <c r="Y9445" s="426"/>
      <c r="Z9445" s="427"/>
    </row>
    <row r="9446" spans="24:26" x14ac:dyDescent="0.25">
      <c r="X9446" s="426"/>
      <c r="Y9446" s="426"/>
      <c r="Z9446" s="427"/>
    </row>
    <row r="9447" spans="24:26" x14ac:dyDescent="0.25">
      <c r="X9447" s="426"/>
      <c r="Y9447" s="426"/>
      <c r="Z9447" s="427"/>
    </row>
    <row r="9448" spans="24:26" x14ac:dyDescent="0.25">
      <c r="X9448" s="426"/>
      <c r="Y9448" s="426"/>
      <c r="Z9448" s="427"/>
    </row>
    <row r="9449" spans="24:26" x14ac:dyDescent="0.25">
      <c r="X9449" s="426"/>
      <c r="Y9449" s="426"/>
      <c r="Z9449" s="427"/>
    </row>
    <row r="9450" spans="24:26" x14ac:dyDescent="0.25">
      <c r="X9450" s="426"/>
      <c r="Y9450" s="426"/>
      <c r="Z9450" s="427"/>
    </row>
    <row r="9451" spans="24:26" x14ac:dyDescent="0.25">
      <c r="X9451" s="426"/>
      <c r="Y9451" s="426"/>
      <c r="Z9451" s="427"/>
    </row>
    <row r="9452" spans="24:26" x14ac:dyDescent="0.25">
      <c r="X9452" s="426"/>
      <c r="Y9452" s="426"/>
      <c r="Z9452" s="427"/>
    </row>
    <row r="9453" spans="24:26" x14ac:dyDescent="0.25">
      <c r="X9453" s="426"/>
      <c r="Y9453" s="426"/>
      <c r="Z9453" s="427"/>
    </row>
    <row r="9454" spans="24:26" x14ac:dyDescent="0.25">
      <c r="X9454" s="426"/>
      <c r="Y9454" s="426"/>
      <c r="Z9454" s="427"/>
    </row>
    <row r="9455" spans="24:26" x14ac:dyDescent="0.25">
      <c r="X9455" s="426"/>
      <c r="Y9455" s="426"/>
      <c r="Z9455" s="427"/>
    </row>
    <row r="9456" spans="24:26" x14ac:dyDescent="0.25">
      <c r="X9456" s="426"/>
      <c r="Y9456" s="426"/>
      <c r="Z9456" s="427"/>
    </row>
    <row r="9457" spans="24:26" x14ac:dyDescent="0.25">
      <c r="X9457" s="426"/>
      <c r="Y9457" s="426"/>
      <c r="Z9457" s="427"/>
    </row>
    <row r="9458" spans="24:26" x14ac:dyDescent="0.25">
      <c r="X9458" s="426"/>
      <c r="Y9458" s="426"/>
      <c r="Z9458" s="427"/>
    </row>
    <row r="9459" spans="24:26" x14ac:dyDescent="0.25">
      <c r="X9459" s="426"/>
      <c r="Y9459" s="426"/>
      <c r="Z9459" s="427"/>
    </row>
    <row r="9460" spans="24:26" x14ac:dyDescent="0.25">
      <c r="X9460" s="426"/>
      <c r="Y9460" s="426"/>
      <c r="Z9460" s="427"/>
    </row>
    <row r="9461" spans="24:26" x14ac:dyDescent="0.25">
      <c r="X9461" s="426"/>
      <c r="Y9461" s="426"/>
      <c r="Z9461" s="427"/>
    </row>
    <row r="9462" spans="24:26" x14ac:dyDescent="0.25">
      <c r="X9462" s="426"/>
      <c r="Y9462" s="426"/>
      <c r="Z9462" s="427"/>
    </row>
    <row r="9463" spans="24:26" x14ac:dyDescent="0.25">
      <c r="X9463" s="426"/>
      <c r="Y9463" s="426"/>
      <c r="Z9463" s="427"/>
    </row>
    <row r="9464" spans="24:26" x14ac:dyDescent="0.25">
      <c r="X9464" s="426"/>
      <c r="Y9464" s="426"/>
      <c r="Z9464" s="427"/>
    </row>
    <row r="9465" spans="24:26" x14ac:dyDescent="0.25">
      <c r="X9465" s="426"/>
      <c r="Y9465" s="426"/>
      <c r="Z9465" s="427"/>
    </row>
    <row r="9466" spans="24:26" x14ac:dyDescent="0.25">
      <c r="X9466" s="426"/>
      <c r="Y9466" s="426"/>
      <c r="Z9466" s="427"/>
    </row>
    <row r="9467" spans="24:26" x14ac:dyDescent="0.25">
      <c r="X9467" s="426"/>
      <c r="Y9467" s="426"/>
      <c r="Z9467" s="427"/>
    </row>
    <row r="9468" spans="24:26" x14ac:dyDescent="0.25">
      <c r="X9468" s="426"/>
      <c r="Y9468" s="426"/>
      <c r="Z9468" s="427"/>
    </row>
    <row r="9469" spans="24:26" x14ac:dyDescent="0.25">
      <c r="X9469" s="426"/>
      <c r="Y9469" s="426"/>
      <c r="Z9469" s="427"/>
    </row>
    <row r="9470" spans="24:26" x14ac:dyDescent="0.25">
      <c r="X9470" s="426"/>
      <c r="Y9470" s="426"/>
      <c r="Z9470" s="427"/>
    </row>
    <row r="9471" spans="24:26" x14ac:dyDescent="0.25">
      <c r="X9471" s="426"/>
      <c r="Y9471" s="426"/>
      <c r="Z9471" s="427"/>
    </row>
    <row r="9472" spans="24:26" x14ac:dyDescent="0.25">
      <c r="X9472" s="426"/>
      <c r="Y9472" s="426"/>
      <c r="Z9472" s="427"/>
    </row>
    <row r="9473" spans="24:26" x14ac:dyDescent="0.25">
      <c r="X9473" s="426"/>
      <c r="Y9473" s="426"/>
      <c r="Z9473" s="427"/>
    </row>
    <row r="9474" spans="24:26" x14ac:dyDescent="0.25">
      <c r="X9474" s="426"/>
      <c r="Y9474" s="426"/>
      <c r="Z9474" s="427"/>
    </row>
    <row r="9475" spans="24:26" x14ac:dyDescent="0.25">
      <c r="X9475" s="426"/>
      <c r="Y9475" s="426"/>
      <c r="Z9475" s="427"/>
    </row>
    <row r="9476" spans="24:26" x14ac:dyDescent="0.25">
      <c r="X9476" s="426"/>
      <c r="Y9476" s="426"/>
      <c r="Z9476" s="427"/>
    </row>
    <row r="9477" spans="24:26" x14ac:dyDescent="0.25">
      <c r="X9477" s="426"/>
      <c r="Y9477" s="426"/>
      <c r="Z9477" s="427"/>
    </row>
    <row r="9478" spans="24:26" x14ac:dyDescent="0.25">
      <c r="X9478" s="426"/>
      <c r="Y9478" s="426"/>
      <c r="Z9478" s="427"/>
    </row>
    <row r="9479" spans="24:26" x14ac:dyDescent="0.25">
      <c r="X9479" s="426"/>
      <c r="Y9479" s="426"/>
      <c r="Z9479" s="427"/>
    </row>
    <row r="9480" spans="24:26" x14ac:dyDescent="0.25">
      <c r="X9480" s="426"/>
      <c r="Y9480" s="426"/>
      <c r="Z9480" s="427"/>
    </row>
    <row r="9481" spans="24:26" x14ac:dyDescent="0.25">
      <c r="X9481" s="426"/>
      <c r="Y9481" s="426"/>
      <c r="Z9481" s="427"/>
    </row>
    <row r="9482" spans="24:26" x14ac:dyDescent="0.25">
      <c r="X9482" s="426"/>
      <c r="Y9482" s="426"/>
      <c r="Z9482" s="427"/>
    </row>
    <row r="9483" spans="24:26" x14ac:dyDescent="0.25">
      <c r="X9483" s="426"/>
      <c r="Y9483" s="426"/>
      <c r="Z9483" s="427"/>
    </row>
    <row r="9484" spans="24:26" x14ac:dyDescent="0.25">
      <c r="X9484" s="426"/>
      <c r="Y9484" s="426"/>
      <c r="Z9484" s="427"/>
    </row>
    <row r="9485" spans="24:26" x14ac:dyDescent="0.25">
      <c r="X9485" s="426"/>
      <c r="Y9485" s="426"/>
      <c r="Z9485" s="427"/>
    </row>
    <row r="9486" spans="24:26" x14ac:dyDescent="0.25">
      <c r="X9486" s="426"/>
      <c r="Y9486" s="426"/>
      <c r="Z9486" s="427"/>
    </row>
    <row r="9487" spans="24:26" x14ac:dyDescent="0.25">
      <c r="X9487" s="426"/>
      <c r="Y9487" s="426"/>
      <c r="Z9487" s="427"/>
    </row>
    <row r="9488" spans="24:26" x14ac:dyDescent="0.25">
      <c r="X9488" s="426"/>
      <c r="Y9488" s="426"/>
      <c r="Z9488" s="427"/>
    </row>
    <row r="9489" spans="24:26" x14ac:dyDescent="0.25">
      <c r="X9489" s="426"/>
      <c r="Y9489" s="426"/>
      <c r="Z9489" s="427"/>
    </row>
    <row r="9490" spans="24:26" x14ac:dyDescent="0.25">
      <c r="X9490" s="426"/>
      <c r="Y9490" s="426"/>
      <c r="Z9490" s="427"/>
    </row>
    <row r="9491" spans="24:26" x14ac:dyDescent="0.25">
      <c r="X9491" s="426"/>
      <c r="Y9491" s="426"/>
      <c r="Z9491" s="427"/>
    </row>
    <row r="9492" spans="24:26" x14ac:dyDescent="0.25">
      <c r="X9492" s="426"/>
      <c r="Y9492" s="426"/>
      <c r="Z9492" s="427"/>
    </row>
    <row r="9493" spans="24:26" x14ac:dyDescent="0.25">
      <c r="X9493" s="426"/>
      <c r="Y9493" s="426"/>
      <c r="Z9493" s="427"/>
    </row>
    <row r="9494" spans="24:26" x14ac:dyDescent="0.25">
      <c r="X9494" s="426"/>
      <c r="Y9494" s="426"/>
      <c r="Z9494" s="427"/>
    </row>
    <row r="9495" spans="24:26" x14ac:dyDescent="0.25">
      <c r="X9495" s="426"/>
      <c r="Y9495" s="426"/>
      <c r="Z9495" s="427"/>
    </row>
    <row r="9496" spans="24:26" x14ac:dyDescent="0.25">
      <c r="X9496" s="426"/>
      <c r="Y9496" s="426"/>
      <c r="Z9496" s="427"/>
    </row>
    <row r="9497" spans="24:26" x14ac:dyDescent="0.25">
      <c r="X9497" s="426"/>
      <c r="Y9497" s="426"/>
      <c r="Z9497" s="427"/>
    </row>
    <row r="9498" spans="24:26" x14ac:dyDescent="0.25">
      <c r="X9498" s="426"/>
      <c r="Y9498" s="426"/>
      <c r="Z9498" s="427"/>
    </row>
    <row r="9499" spans="24:26" x14ac:dyDescent="0.25">
      <c r="X9499" s="426"/>
      <c r="Y9499" s="426"/>
      <c r="Z9499" s="427"/>
    </row>
    <row r="9500" spans="24:26" x14ac:dyDescent="0.25">
      <c r="X9500" s="426"/>
      <c r="Y9500" s="426"/>
      <c r="Z9500" s="427"/>
    </row>
    <row r="9501" spans="24:26" x14ac:dyDescent="0.25">
      <c r="X9501" s="426"/>
      <c r="Y9501" s="426"/>
      <c r="Z9501" s="427"/>
    </row>
    <row r="9502" spans="24:26" x14ac:dyDescent="0.25">
      <c r="X9502" s="426"/>
      <c r="Y9502" s="426"/>
      <c r="Z9502" s="427"/>
    </row>
    <row r="9503" spans="24:26" x14ac:dyDescent="0.25">
      <c r="X9503" s="426"/>
      <c r="Y9503" s="426"/>
      <c r="Z9503" s="427"/>
    </row>
    <row r="9504" spans="24:26" x14ac:dyDescent="0.25">
      <c r="X9504" s="426"/>
      <c r="Y9504" s="426"/>
      <c r="Z9504" s="427"/>
    </row>
    <row r="9505" spans="24:26" x14ac:dyDescent="0.25">
      <c r="X9505" s="426"/>
      <c r="Y9505" s="426"/>
      <c r="Z9505" s="427"/>
    </row>
    <row r="9506" spans="24:26" x14ac:dyDescent="0.25">
      <c r="X9506" s="426"/>
      <c r="Y9506" s="426"/>
      <c r="Z9506" s="427"/>
    </row>
    <row r="9507" spans="24:26" x14ac:dyDescent="0.25">
      <c r="X9507" s="426"/>
      <c r="Y9507" s="426"/>
      <c r="Z9507" s="427"/>
    </row>
    <row r="9508" spans="24:26" x14ac:dyDescent="0.25">
      <c r="X9508" s="426"/>
      <c r="Y9508" s="426"/>
      <c r="Z9508" s="427"/>
    </row>
    <row r="9509" spans="24:26" x14ac:dyDescent="0.25">
      <c r="X9509" s="426"/>
      <c r="Y9509" s="426"/>
      <c r="Z9509" s="427"/>
    </row>
    <row r="9510" spans="24:26" x14ac:dyDescent="0.25">
      <c r="X9510" s="426"/>
      <c r="Y9510" s="426"/>
      <c r="Z9510" s="427"/>
    </row>
    <row r="9511" spans="24:26" x14ac:dyDescent="0.25">
      <c r="X9511" s="426"/>
      <c r="Y9511" s="426"/>
      <c r="Z9511" s="427"/>
    </row>
    <row r="9512" spans="24:26" x14ac:dyDescent="0.25">
      <c r="X9512" s="426"/>
      <c r="Y9512" s="426"/>
      <c r="Z9512" s="427"/>
    </row>
    <row r="9513" spans="24:26" x14ac:dyDescent="0.25">
      <c r="X9513" s="426"/>
      <c r="Y9513" s="426"/>
      <c r="Z9513" s="427"/>
    </row>
    <row r="9514" spans="24:26" x14ac:dyDescent="0.25">
      <c r="X9514" s="426"/>
      <c r="Y9514" s="426"/>
      <c r="Z9514" s="427"/>
    </row>
    <row r="9515" spans="24:26" x14ac:dyDescent="0.25">
      <c r="X9515" s="426"/>
      <c r="Y9515" s="426"/>
      <c r="Z9515" s="427"/>
    </row>
    <row r="9516" spans="24:26" x14ac:dyDescent="0.25">
      <c r="X9516" s="426"/>
      <c r="Y9516" s="426"/>
      <c r="Z9516" s="427"/>
    </row>
    <row r="9517" spans="24:26" x14ac:dyDescent="0.25">
      <c r="X9517" s="426"/>
      <c r="Y9517" s="426"/>
      <c r="Z9517" s="427"/>
    </row>
    <row r="9518" spans="24:26" x14ac:dyDescent="0.25">
      <c r="X9518" s="426"/>
      <c r="Y9518" s="426"/>
      <c r="Z9518" s="427"/>
    </row>
    <row r="9519" spans="24:26" x14ac:dyDescent="0.25">
      <c r="X9519" s="426"/>
      <c r="Y9519" s="426"/>
      <c r="Z9519" s="427"/>
    </row>
    <row r="9520" spans="24:26" x14ac:dyDescent="0.25">
      <c r="X9520" s="426"/>
      <c r="Y9520" s="426"/>
      <c r="Z9520" s="427"/>
    </row>
    <row r="9521" spans="24:26" x14ac:dyDescent="0.25">
      <c r="X9521" s="426"/>
      <c r="Y9521" s="426"/>
      <c r="Z9521" s="427"/>
    </row>
    <row r="9522" spans="24:26" x14ac:dyDescent="0.25">
      <c r="X9522" s="426"/>
      <c r="Y9522" s="426"/>
      <c r="Z9522" s="427"/>
    </row>
    <row r="9523" spans="24:26" x14ac:dyDescent="0.25">
      <c r="X9523" s="426"/>
      <c r="Y9523" s="426"/>
      <c r="Z9523" s="427"/>
    </row>
    <row r="9524" spans="24:26" x14ac:dyDescent="0.25">
      <c r="X9524" s="426"/>
      <c r="Y9524" s="426"/>
      <c r="Z9524" s="427"/>
    </row>
    <row r="9525" spans="24:26" x14ac:dyDescent="0.25">
      <c r="X9525" s="426"/>
      <c r="Y9525" s="426"/>
      <c r="Z9525" s="427"/>
    </row>
    <row r="9526" spans="24:26" x14ac:dyDescent="0.25">
      <c r="X9526" s="426"/>
      <c r="Y9526" s="426"/>
      <c r="Z9526" s="427"/>
    </row>
    <row r="9527" spans="24:26" x14ac:dyDescent="0.25">
      <c r="X9527" s="426"/>
      <c r="Y9527" s="426"/>
      <c r="Z9527" s="427"/>
    </row>
    <row r="9528" spans="24:26" x14ac:dyDescent="0.25">
      <c r="X9528" s="426"/>
      <c r="Y9528" s="426"/>
      <c r="Z9528" s="427"/>
    </row>
    <row r="9529" spans="24:26" x14ac:dyDescent="0.25">
      <c r="X9529" s="426"/>
      <c r="Y9529" s="426"/>
      <c r="Z9529" s="427"/>
    </row>
    <row r="9530" spans="24:26" x14ac:dyDescent="0.25">
      <c r="X9530" s="426"/>
      <c r="Y9530" s="426"/>
      <c r="Z9530" s="427"/>
    </row>
    <row r="9531" spans="24:26" x14ac:dyDescent="0.25">
      <c r="X9531" s="426"/>
      <c r="Y9531" s="426"/>
      <c r="Z9531" s="427"/>
    </row>
    <row r="9532" spans="24:26" x14ac:dyDescent="0.25">
      <c r="X9532" s="426"/>
      <c r="Y9532" s="426"/>
      <c r="Z9532" s="427"/>
    </row>
    <row r="9533" spans="24:26" x14ac:dyDescent="0.25">
      <c r="X9533" s="426"/>
      <c r="Y9533" s="426"/>
      <c r="Z9533" s="427"/>
    </row>
    <row r="9534" spans="24:26" x14ac:dyDescent="0.25">
      <c r="X9534" s="426"/>
      <c r="Y9534" s="426"/>
      <c r="Z9534" s="427"/>
    </row>
    <row r="9535" spans="24:26" x14ac:dyDescent="0.25">
      <c r="X9535" s="426"/>
      <c r="Y9535" s="426"/>
      <c r="Z9535" s="427"/>
    </row>
    <row r="9536" spans="24:26" x14ac:dyDescent="0.25">
      <c r="X9536" s="426"/>
      <c r="Y9536" s="426"/>
      <c r="Z9536" s="427"/>
    </row>
    <row r="9537" spans="24:26" x14ac:dyDescent="0.25">
      <c r="X9537" s="426"/>
      <c r="Y9537" s="426"/>
      <c r="Z9537" s="427"/>
    </row>
    <row r="9538" spans="24:26" x14ac:dyDescent="0.25">
      <c r="X9538" s="426"/>
      <c r="Y9538" s="426"/>
      <c r="Z9538" s="427"/>
    </row>
    <row r="9539" spans="24:26" x14ac:dyDescent="0.25">
      <c r="X9539" s="426"/>
      <c r="Y9539" s="426"/>
      <c r="Z9539" s="427"/>
    </row>
    <row r="9540" spans="24:26" x14ac:dyDescent="0.25">
      <c r="X9540" s="426"/>
      <c r="Y9540" s="426"/>
      <c r="Z9540" s="427"/>
    </row>
    <row r="9541" spans="24:26" x14ac:dyDescent="0.25">
      <c r="X9541" s="426"/>
      <c r="Y9541" s="426"/>
      <c r="Z9541" s="427"/>
    </row>
    <row r="9542" spans="24:26" x14ac:dyDescent="0.25">
      <c r="X9542" s="426"/>
      <c r="Y9542" s="426"/>
      <c r="Z9542" s="427"/>
    </row>
    <row r="9543" spans="24:26" x14ac:dyDescent="0.25">
      <c r="X9543" s="426"/>
      <c r="Y9543" s="426"/>
      <c r="Z9543" s="427"/>
    </row>
    <row r="9544" spans="24:26" x14ac:dyDescent="0.25">
      <c r="X9544" s="426"/>
      <c r="Y9544" s="426"/>
      <c r="Z9544" s="427"/>
    </row>
    <row r="9545" spans="24:26" x14ac:dyDescent="0.25">
      <c r="X9545" s="426"/>
      <c r="Y9545" s="426"/>
      <c r="Z9545" s="427"/>
    </row>
    <row r="9546" spans="24:26" x14ac:dyDescent="0.25">
      <c r="X9546" s="426"/>
      <c r="Y9546" s="426"/>
      <c r="Z9546" s="427"/>
    </row>
    <row r="9547" spans="24:26" x14ac:dyDescent="0.25">
      <c r="X9547" s="426"/>
      <c r="Y9547" s="426"/>
      <c r="Z9547" s="427"/>
    </row>
    <row r="9548" spans="24:26" x14ac:dyDescent="0.25">
      <c r="X9548" s="426"/>
      <c r="Y9548" s="426"/>
      <c r="Z9548" s="427"/>
    </row>
    <row r="9549" spans="24:26" x14ac:dyDescent="0.25">
      <c r="X9549" s="426"/>
      <c r="Y9549" s="426"/>
      <c r="Z9549" s="427"/>
    </row>
    <row r="9550" spans="24:26" x14ac:dyDescent="0.25">
      <c r="X9550" s="426"/>
      <c r="Y9550" s="426"/>
      <c r="Z9550" s="427"/>
    </row>
    <row r="9551" spans="24:26" x14ac:dyDescent="0.25">
      <c r="X9551" s="426"/>
      <c r="Y9551" s="426"/>
      <c r="Z9551" s="427"/>
    </row>
    <row r="9552" spans="24:26" x14ac:dyDescent="0.25">
      <c r="X9552" s="426"/>
      <c r="Y9552" s="426"/>
      <c r="Z9552" s="427"/>
    </row>
    <row r="9553" spans="24:26" x14ac:dyDescent="0.25">
      <c r="X9553" s="426"/>
      <c r="Y9553" s="426"/>
      <c r="Z9553" s="427"/>
    </row>
    <row r="9554" spans="24:26" x14ac:dyDescent="0.25">
      <c r="X9554" s="426"/>
      <c r="Y9554" s="426"/>
      <c r="Z9554" s="427"/>
    </row>
    <row r="9555" spans="24:26" x14ac:dyDescent="0.25">
      <c r="X9555" s="426"/>
      <c r="Y9555" s="426"/>
      <c r="Z9555" s="427"/>
    </row>
    <row r="9556" spans="24:26" x14ac:dyDescent="0.25">
      <c r="X9556" s="426"/>
      <c r="Y9556" s="426"/>
      <c r="Z9556" s="427"/>
    </row>
    <row r="9557" spans="24:26" x14ac:dyDescent="0.25">
      <c r="X9557" s="426"/>
      <c r="Y9557" s="426"/>
      <c r="Z9557" s="427"/>
    </row>
    <row r="9558" spans="24:26" x14ac:dyDescent="0.25">
      <c r="X9558" s="426"/>
      <c r="Y9558" s="426"/>
      <c r="Z9558" s="427"/>
    </row>
    <row r="9559" spans="24:26" x14ac:dyDescent="0.25">
      <c r="X9559" s="426"/>
      <c r="Y9559" s="426"/>
      <c r="Z9559" s="427"/>
    </row>
    <row r="9560" spans="24:26" x14ac:dyDescent="0.25">
      <c r="X9560" s="426"/>
      <c r="Y9560" s="426"/>
      <c r="Z9560" s="427"/>
    </row>
    <row r="9561" spans="24:26" x14ac:dyDescent="0.25">
      <c r="X9561" s="426"/>
      <c r="Y9561" s="426"/>
      <c r="Z9561" s="427"/>
    </row>
    <row r="9562" spans="24:26" x14ac:dyDescent="0.25">
      <c r="X9562" s="426"/>
      <c r="Y9562" s="426"/>
      <c r="Z9562" s="427"/>
    </row>
    <row r="9563" spans="24:26" x14ac:dyDescent="0.25">
      <c r="X9563" s="426"/>
      <c r="Y9563" s="426"/>
      <c r="Z9563" s="427"/>
    </row>
    <row r="9564" spans="24:26" x14ac:dyDescent="0.25">
      <c r="X9564" s="426"/>
      <c r="Y9564" s="426"/>
      <c r="Z9564" s="427"/>
    </row>
    <row r="9565" spans="24:26" x14ac:dyDescent="0.25">
      <c r="X9565" s="426"/>
      <c r="Y9565" s="426"/>
      <c r="Z9565" s="427"/>
    </row>
    <row r="9566" spans="24:26" x14ac:dyDescent="0.25">
      <c r="X9566" s="426"/>
      <c r="Y9566" s="426"/>
      <c r="Z9566" s="427"/>
    </row>
    <row r="9567" spans="24:26" x14ac:dyDescent="0.25">
      <c r="X9567" s="426"/>
      <c r="Y9567" s="426"/>
      <c r="Z9567" s="427"/>
    </row>
    <row r="9568" spans="24:26" x14ac:dyDescent="0.25">
      <c r="X9568" s="426"/>
      <c r="Y9568" s="426"/>
      <c r="Z9568" s="427"/>
    </row>
    <row r="9569" spans="24:26" x14ac:dyDescent="0.25">
      <c r="X9569" s="426"/>
      <c r="Y9569" s="426"/>
      <c r="Z9569" s="427"/>
    </row>
    <row r="9570" spans="24:26" x14ac:dyDescent="0.25">
      <c r="X9570" s="426"/>
      <c r="Y9570" s="426"/>
      <c r="Z9570" s="427"/>
    </row>
    <row r="9571" spans="24:26" x14ac:dyDescent="0.25">
      <c r="X9571" s="426"/>
      <c r="Y9571" s="426"/>
      <c r="Z9571" s="427"/>
    </row>
    <row r="9572" spans="24:26" x14ac:dyDescent="0.25">
      <c r="X9572" s="426"/>
      <c r="Y9572" s="426"/>
      <c r="Z9572" s="427"/>
    </row>
    <row r="9573" spans="24:26" x14ac:dyDescent="0.25">
      <c r="X9573" s="426"/>
      <c r="Y9573" s="426"/>
      <c r="Z9573" s="427"/>
    </row>
    <row r="9574" spans="24:26" x14ac:dyDescent="0.25">
      <c r="X9574" s="426"/>
      <c r="Y9574" s="426"/>
      <c r="Z9574" s="427"/>
    </row>
    <row r="9575" spans="24:26" x14ac:dyDescent="0.25">
      <c r="X9575" s="426"/>
      <c r="Y9575" s="426"/>
      <c r="Z9575" s="427"/>
    </row>
    <row r="9576" spans="24:26" x14ac:dyDescent="0.25">
      <c r="X9576" s="426"/>
      <c r="Y9576" s="426"/>
      <c r="Z9576" s="427"/>
    </row>
    <row r="9577" spans="24:26" x14ac:dyDescent="0.25">
      <c r="X9577" s="426"/>
      <c r="Y9577" s="426"/>
      <c r="Z9577" s="427"/>
    </row>
    <row r="9578" spans="24:26" x14ac:dyDescent="0.25">
      <c r="X9578" s="426"/>
      <c r="Y9578" s="426"/>
      <c r="Z9578" s="427"/>
    </row>
    <row r="9579" spans="24:26" x14ac:dyDescent="0.25">
      <c r="X9579" s="426"/>
      <c r="Y9579" s="426"/>
      <c r="Z9579" s="427"/>
    </row>
    <row r="9580" spans="24:26" x14ac:dyDescent="0.25">
      <c r="X9580" s="426"/>
      <c r="Y9580" s="426"/>
      <c r="Z9580" s="427"/>
    </row>
    <row r="9581" spans="24:26" x14ac:dyDescent="0.25">
      <c r="X9581" s="426"/>
      <c r="Y9581" s="426"/>
      <c r="Z9581" s="427"/>
    </row>
    <row r="9582" spans="24:26" x14ac:dyDescent="0.25">
      <c r="X9582" s="426"/>
      <c r="Y9582" s="426"/>
      <c r="Z9582" s="427"/>
    </row>
    <row r="9583" spans="24:26" x14ac:dyDescent="0.25">
      <c r="X9583" s="426"/>
      <c r="Y9583" s="426"/>
      <c r="Z9583" s="427"/>
    </row>
    <row r="9584" spans="24:26" x14ac:dyDescent="0.25">
      <c r="X9584" s="426"/>
      <c r="Y9584" s="426"/>
      <c r="Z9584" s="427"/>
    </row>
    <row r="9585" spans="24:26" x14ac:dyDescent="0.25">
      <c r="X9585" s="426"/>
      <c r="Y9585" s="426"/>
      <c r="Z9585" s="427"/>
    </row>
    <row r="9586" spans="24:26" x14ac:dyDescent="0.25">
      <c r="X9586" s="426"/>
      <c r="Y9586" s="426"/>
      <c r="Z9586" s="427"/>
    </row>
    <row r="9587" spans="24:26" x14ac:dyDescent="0.25">
      <c r="X9587" s="426"/>
      <c r="Y9587" s="426"/>
      <c r="Z9587" s="427"/>
    </row>
    <row r="9588" spans="24:26" x14ac:dyDescent="0.25">
      <c r="X9588" s="426"/>
      <c r="Y9588" s="426"/>
      <c r="Z9588" s="427"/>
    </row>
    <row r="9589" spans="24:26" x14ac:dyDescent="0.25">
      <c r="X9589" s="426"/>
      <c r="Y9589" s="426"/>
      <c r="Z9589" s="427"/>
    </row>
    <row r="9590" spans="24:26" x14ac:dyDescent="0.25">
      <c r="X9590" s="426"/>
      <c r="Y9590" s="426"/>
      <c r="Z9590" s="427"/>
    </row>
    <row r="9591" spans="24:26" x14ac:dyDescent="0.25">
      <c r="X9591" s="426"/>
      <c r="Y9591" s="426"/>
      <c r="Z9591" s="427"/>
    </row>
    <row r="9592" spans="24:26" x14ac:dyDescent="0.25">
      <c r="X9592" s="426"/>
      <c r="Y9592" s="426"/>
      <c r="Z9592" s="427"/>
    </row>
    <row r="9593" spans="24:26" x14ac:dyDescent="0.25">
      <c r="X9593" s="426"/>
      <c r="Y9593" s="426"/>
      <c r="Z9593" s="427"/>
    </row>
    <row r="9594" spans="24:26" x14ac:dyDescent="0.25">
      <c r="X9594" s="426"/>
      <c r="Y9594" s="426"/>
      <c r="Z9594" s="427"/>
    </row>
    <row r="9595" spans="24:26" x14ac:dyDescent="0.25">
      <c r="X9595" s="426"/>
      <c r="Y9595" s="426"/>
      <c r="Z9595" s="427"/>
    </row>
    <row r="9596" spans="24:26" x14ac:dyDescent="0.25">
      <c r="X9596" s="426"/>
      <c r="Y9596" s="426"/>
      <c r="Z9596" s="427"/>
    </row>
    <row r="9597" spans="24:26" x14ac:dyDescent="0.25">
      <c r="X9597" s="426"/>
      <c r="Y9597" s="426"/>
      <c r="Z9597" s="427"/>
    </row>
    <row r="9598" spans="24:26" x14ac:dyDescent="0.25">
      <c r="X9598" s="426"/>
      <c r="Y9598" s="426"/>
      <c r="Z9598" s="427"/>
    </row>
    <row r="9599" spans="24:26" x14ac:dyDescent="0.25">
      <c r="X9599" s="426"/>
      <c r="Y9599" s="426"/>
      <c r="Z9599" s="427"/>
    </row>
    <row r="9600" spans="24:26" x14ac:dyDescent="0.25">
      <c r="X9600" s="426"/>
      <c r="Y9600" s="426"/>
      <c r="Z9600" s="427"/>
    </row>
    <row r="9601" spans="24:26" x14ac:dyDescent="0.25">
      <c r="X9601" s="426"/>
      <c r="Y9601" s="426"/>
      <c r="Z9601" s="427"/>
    </row>
    <row r="9602" spans="24:26" x14ac:dyDescent="0.25">
      <c r="X9602" s="426"/>
      <c r="Y9602" s="426"/>
      <c r="Z9602" s="427"/>
    </row>
    <row r="9603" spans="24:26" x14ac:dyDescent="0.25">
      <c r="X9603" s="426"/>
      <c r="Y9603" s="426"/>
      <c r="Z9603" s="427"/>
    </row>
    <row r="9604" spans="24:26" x14ac:dyDescent="0.25">
      <c r="X9604" s="426"/>
      <c r="Y9604" s="426"/>
      <c r="Z9604" s="427"/>
    </row>
    <row r="9605" spans="24:26" x14ac:dyDescent="0.25">
      <c r="X9605" s="426"/>
      <c r="Y9605" s="426"/>
      <c r="Z9605" s="427"/>
    </row>
    <row r="9606" spans="24:26" x14ac:dyDescent="0.25">
      <c r="X9606" s="426"/>
      <c r="Y9606" s="426"/>
      <c r="Z9606" s="427"/>
    </row>
    <row r="9607" spans="24:26" x14ac:dyDescent="0.25">
      <c r="X9607" s="426"/>
      <c r="Y9607" s="426"/>
      <c r="Z9607" s="427"/>
    </row>
    <row r="9608" spans="24:26" x14ac:dyDescent="0.25">
      <c r="X9608" s="426"/>
      <c r="Y9608" s="426"/>
      <c r="Z9608" s="427"/>
    </row>
    <row r="9609" spans="24:26" x14ac:dyDescent="0.25">
      <c r="X9609" s="426"/>
      <c r="Y9609" s="426"/>
      <c r="Z9609" s="427"/>
    </row>
    <row r="9610" spans="24:26" x14ac:dyDescent="0.25">
      <c r="X9610" s="426"/>
      <c r="Y9610" s="426"/>
      <c r="Z9610" s="427"/>
    </row>
    <row r="9611" spans="24:26" x14ac:dyDescent="0.25">
      <c r="X9611" s="426"/>
      <c r="Y9611" s="426"/>
      <c r="Z9611" s="427"/>
    </row>
    <row r="9612" spans="24:26" x14ac:dyDescent="0.25">
      <c r="X9612" s="426"/>
      <c r="Y9612" s="426"/>
      <c r="Z9612" s="427"/>
    </row>
    <row r="9613" spans="24:26" x14ac:dyDescent="0.25">
      <c r="X9613" s="426"/>
      <c r="Y9613" s="426"/>
      <c r="Z9613" s="427"/>
    </row>
    <row r="9614" spans="24:26" x14ac:dyDescent="0.25">
      <c r="X9614" s="426"/>
      <c r="Y9614" s="426"/>
      <c r="Z9614" s="427"/>
    </row>
    <row r="9615" spans="24:26" x14ac:dyDescent="0.25">
      <c r="X9615" s="426"/>
      <c r="Y9615" s="426"/>
      <c r="Z9615" s="427"/>
    </row>
    <row r="9616" spans="24:26" x14ac:dyDescent="0.25">
      <c r="X9616" s="426"/>
      <c r="Y9616" s="426"/>
      <c r="Z9616" s="427"/>
    </row>
    <row r="9617" spans="24:26" x14ac:dyDescent="0.25">
      <c r="X9617" s="426"/>
      <c r="Y9617" s="426"/>
      <c r="Z9617" s="427"/>
    </row>
    <row r="9618" spans="24:26" x14ac:dyDescent="0.25">
      <c r="X9618" s="426"/>
      <c r="Y9618" s="426"/>
      <c r="Z9618" s="427"/>
    </row>
    <row r="9619" spans="24:26" x14ac:dyDescent="0.25">
      <c r="X9619" s="426"/>
      <c r="Y9619" s="426"/>
      <c r="Z9619" s="427"/>
    </row>
    <row r="9620" spans="24:26" x14ac:dyDescent="0.25">
      <c r="X9620" s="426"/>
      <c r="Y9620" s="426"/>
      <c r="Z9620" s="427"/>
    </row>
    <row r="9621" spans="24:26" x14ac:dyDescent="0.25">
      <c r="X9621" s="426"/>
      <c r="Y9621" s="426"/>
      <c r="Z9621" s="427"/>
    </row>
    <row r="9622" spans="24:26" x14ac:dyDescent="0.25">
      <c r="X9622" s="426"/>
      <c r="Y9622" s="426"/>
      <c r="Z9622" s="427"/>
    </row>
    <row r="9623" spans="24:26" x14ac:dyDescent="0.25">
      <c r="X9623" s="426"/>
      <c r="Y9623" s="426"/>
      <c r="Z9623" s="427"/>
    </row>
    <row r="9624" spans="24:26" x14ac:dyDescent="0.25">
      <c r="X9624" s="426"/>
      <c r="Y9624" s="426"/>
      <c r="Z9624" s="427"/>
    </row>
    <row r="9625" spans="24:26" x14ac:dyDescent="0.25">
      <c r="X9625" s="426"/>
      <c r="Y9625" s="426"/>
      <c r="Z9625" s="427"/>
    </row>
    <row r="9626" spans="24:26" x14ac:dyDescent="0.25">
      <c r="X9626" s="426"/>
      <c r="Y9626" s="426"/>
      <c r="Z9626" s="427"/>
    </row>
    <row r="9627" spans="24:26" x14ac:dyDescent="0.25">
      <c r="X9627" s="426"/>
      <c r="Y9627" s="426"/>
      <c r="Z9627" s="427"/>
    </row>
    <row r="9628" spans="24:26" x14ac:dyDescent="0.25">
      <c r="X9628" s="426"/>
      <c r="Y9628" s="426"/>
      <c r="Z9628" s="427"/>
    </row>
    <row r="9629" spans="24:26" x14ac:dyDescent="0.25">
      <c r="X9629" s="426"/>
      <c r="Y9629" s="426"/>
      <c r="Z9629" s="427"/>
    </row>
    <row r="9630" spans="24:26" x14ac:dyDescent="0.25">
      <c r="X9630" s="426"/>
      <c r="Y9630" s="426"/>
      <c r="Z9630" s="427"/>
    </row>
    <row r="9631" spans="24:26" x14ac:dyDescent="0.25">
      <c r="X9631" s="426"/>
      <c r="Y9631" s="426"/>
      <c r="Z9631" s="427"/>
    </row>
    <row r="9632" spans="24:26" x14ac:dyDescent="0.25">
      <c r="X9632" s="426"/>
      <c r="Y9632" s="426"/>
      <c r="Z9632" s="427"/>
    </row>
    <row r="9633" spans="24:26" x14ac:dyDescent="0.25">
      <c r="X9633" s="426"/>
      <c r="Y9633" s="426"/>
      <c r="Z9633" s="427"/>
    </row>
    <row r="9634" spans="24:26" x14ac:dyDescent="0.25">
      <c r="X9634" s="426"/>
      <c r="Y9634" s="426"/>
      <c r="Z9634" s="427"/>
    </row>
    <row r="9635" spans="24:26" x14ac:dyDescent="0.25">
      <c r="X9635" s="426"/>
      <c r="Y9635" s="426"/>
      <c r="Z9635" s="427"/>
    </row>
    <row r="9636" spans="24:26" x14ac:dyDescent="0.25">
      <c r="X9636" s="426"/>
      <c r="Y9636" s="426"/>
      <c r="Z9636" s="427"/>
    </row>
    <row r="9637" spans="24:26" x14ac:dyDescent="0.25">
      <c r="X9637" s="426"/>
      <c r="Y9637" s="426"/>
      <c r="Z9637" s="427"/>
    </row>
    <row r="9638" spans="24:26" x14ac:dyDescent="0.25">
      <c r="X9638" s="426"/>
      <c r="Y9638" s="426"/>
      <c r="Z9638" s="427"/>
    </row>
    <row r="9639" spans="24:26" x14ac:dyDescent="0.25">
      <c r="X9639" s="426"/>
      <c r="Y9639" s="426"/>
      <c r="Z9639" s="427"/>
    </row>
    <row r="9640" spans="24:26" x14ac:dyDescent="0.25">
      <c r="X9640" s="426"/>
      <c r="Y9640" s="426"/>
      <c r="Z9640" s="427"/>
    </row>
    <row r="9641" spans="24:26" x14ac:dyDescent="0.25">
      <c r="X9641" s="426"/>
      <c r="Y9641" s="426"/>
      <c r="Z9641" s="427"/>
    </row>
    <row r="9642" spans="24:26" x14ac:dyDescent="0.25">
      <c r="X9642" s="426"/>
      <c r="Y9642" s="426"/>
      <c r="Z9642" s="427"/>
    </row>
    <row r="9643" spans="24:26" x14ac:dyDescent="0.25">
      <c r="X9643" s="426"/>
      <c r="Y9643" s="426"/>
      <c r="Z9643" s="427"/>
    </row>
    <row r="9644" spans="24:26" x14ac:dyDescent="0.25">
      <c r="X9644" s="426"/>
      <c r="Y9644" s="426"/>
      <c r="Z9644" s="427"/>
    </row>
    <row r="9645" spans="24:26" x14ac:dyDescent="0.25">
      <c r="X9645" s="426"/>
      <c r="Y9645" s="426"/>
      <c r="Z9645" s="427"/>
    </row>
    <row r="9646" spans="24:26" x14ac:dyDescent="0.25">
      <c r="X9646" s="426"/>
      <c r="Y9646" s="426"/>
      <c r="Z9646" s="427"/>
    </row>
    <row r="9647" spans="24:26" x14ac:dyDescent="0.25">
      <c r="X9647" s="426"/>
      <c r="Y9647" s="426"/>
      <c r="Z9647" s="427"/>
    </row>
    <row r="9648" spans="24:26" x14ac:dyDescent="0.25">
      <c r="X9648" s="426"/>
      <c r="Y9648" s="426"/>
      <c r="Z9648" s="427"/>
    </row>
    <row r="9649" spans="24:26" x14ac:dyDescent="0.25">
      <c r="X9649" s="426"/>
      <c r="Y9649" s="426"/>
      <c r="Z9649" s="427"/>
    </row>
    <row r="9650" spans="24:26" x14ac:dyDescent="0.25">
      <c r="X9650" s="426"/>
      <c r="Y9650" s="426"/>
      <c r="Z9650" s="427"/>
    </row>
    <row r="9651" spans="24:26" x14ac:dyDescent="0.25">
      <c r="X9651" s="426"/>
      <c r="Y9651" s="426"/>
      <c r="Z9651" s="427"/>
    </row>
    <row r="9652" spans="24:26" x14ac:dyDescent="0.25">
      <c r="X9652" s="426"/>
      <c r="Y9652" s="426"/>
      <c r="Z9652" s="427"/>
    </row>
    <row r="9653" spans="24:26" x14ac:dyDescent="0.25">
      <c r="X9653" s="426"/>
      <c r="Y9653" s="426"/>
      <c r="Z9653" s="427"/>
    </row>
    <row r="9654" spans="24:26" x14ac:dyDescent="0.25">
      <c r="X9654" s="426"/>
      <c r="Y9654" s="426"/>
      <c r="Z9654" s="427"/>
    </row>
    <row r="9655" spans="24:26" x14ac:dyDescent="0.25">
      <c r="X9655" s="426"/>
      <c r="Y9655" s="426"/>
      <c r="Z9655" s="427"/>
    </row>
    <row r="9656" spans="24:26" x14ac:dyDescent="0.25">
      <c r="X9656" s="426"/>
      <c r="Y9656" s="426"/>
      <c r="Z9656" s="427"/>
    </row>
    <row r="9657" spans="24:26" x14ac:dyDescent="0.25">
      <c r="X9657" s="426"/>
      <c r="Y9657" s="426"/>
      <c r="Z9657" s="427"/>
    </row>
    <row r="9658" spans="24:26" x14ac:dyDescent="0.25">
      <c r="X9658" s="426"/>
      <c r="Y9658" s="426"/>
      <c r="Z9658" s="427"/>
    </row>
    <row r="9659" spans="24:26" x14ac:dyDescent="0.25">
      <c r="X9659" s="426"/>
      <c r="Y9659" s="426"/>
      <c r="Z9659" s="427"/>
    </row>
    <row r="9660" spans="24:26" x14ac:dyDescent="0.25">
      <c r="X9660" s="426"/>
      <c r="Y9660" s="426"/>
      <c r="Z9660" s="427"/>
    </row>
    <row r="9661" spans="24:26" x14ac:dyDescent="0.25">
      <c r="X9661" s="426"/>
      <c r="Y9661" s="426"/>
      <c r="Z9661" s="427"/>
    </row>
    <row r="9662" spans="24:26" x14ac:dyDescent="0.25">
      <c r="X9662" s="426"/>
      <c r="Y9662" s="426"/>
      <c r="Z9662" s="427"/>
    </row>
    <row r="9663" spans="24:26" x14ac:dyDescent="0.25">
      <c r="X9663" s="426"/>
      <c r="Y9663" s="426"/>
      <c r="Z9663" s="427"/>
    </row>
    <row r="9664" spans="24:26" x14ac:dyDescent="0.25">
      <c r="X9664" s="426"/>
      <c r="Y9664" s="426"/>
      <c r="Z9664" s="427"/>
    </row>
    <row r="9665" spans="24:26" x14ac:dyDescent="0.25">
      <c r="X9665" s="426"/>
      <c r="Y9665" s="426"/>
      <c r="Z9665" s="427"/>
    </row>
    <row r="9666" spans="24:26" x14ac:dyDescent="0.25">
      <c r="X9666" s="426"/>
      <c r="Y9666" s="426"/>
      <c r="Z9666" s="427"/>
    </row>
    <row r="9667" spans="24:26" x14ac:dyDescent="0.25">
      <c r="X9667" s="426"/>
      <c r="Y9667" s="426"/>
      <c r="Z9667" s="427"/>
    </row>
    <row r="9668" spans="24:26" x14ac:dyDescent="0.25">
      <c r="X9668" s="426"/>
      <c r="Y9668" s="426"/>
      <c r="Z9668" s="427"/>
    </row>
    <row r="9669" spans="24:26" x14ac:dyDescent="0.25">
      <c r="X9669" s="426"/>
      <c r="Y9669" s="426"/>
      <c r="Z9669" s="427"/>
    </row>
    <row r="9670" spans="24:26" x14ac:dyDescent="0.25">
      <c r="X9670" s="426"/>
      <c r="Y9670" s="426"/>
      <c r="Z9670" s="427"/>
    </row>
    <row r="9671" spans="24:26" x14ac:dyDescent="0.25">
      <c r="X9671" s="426"/>
      <c r="Y9671" s="426"/>
      <c r="Z9671" s="427"/>
    </row>
    <row r="9672" spans="24:26" x14ac:dyDescent="0.25">
      <c r="X9672" s="426"/>
      <c r="Y9672" s="426"/>
      <c r="Z9672" s="427"/>
    </row>
    <row r="9673" spans="24:26" x14ac:dyDescent="0.25">
      <c r="X9673" s="426"/>
      <c r="Y9673" s="426"/>
      <c r="Z9673" s="427"/>
    </row>
    <row r="9674" spans="24:26" x14ac:dyDescent="0.25">
      <c r="X9674" s="426"/>
      <c r="Y9674" s="426"/>
      <c r="Z9674" s="427"/>
    </row>
    <row r="9675" spans="24:26" x14ac:dyDescent="0.25">
      <c r="X9675" s="426"/>
      <c r="Y9675" s="426"/>
      <c r="Z9675" s="427"/>
    </row>
    <row r="9676" spans="24:26" x14ac:dyDescent="0.25">
      <c r="X9676" s="426"/>
      <c r="Y9676" s="426"/>
      <c r="Z9676" s="427"/>
    </row>
    <row r="9677" spans="24:26" x14ac:dyDescent="0.25">
      <c r="X9677" s="426"/>
      <c r="Y9677" s="426"/>
      <c r="Z9677" s="427"/>
    </row>
    <row r="9678" spans="24:26" x14ac:dyDescent="0.25">
      <c r="X9678" s="426"/>
      <c r="Y9678" s="426"/>
      <c r="Z9678" s="427"/>
    </row>
    <row r="9679" spans="24:26" x14ac:dyDescent="0.25">
      <c r="X9679" s="426"/>
      <c r="Y9679" s="426"/>
      <c r="Z9679" s="427"/>
    </row>
    <row r="9680" spans="24:26" x14ac:dyDescent="0.25">
      <c r="X9680" s="426"/>
      <c r="Y9680" s="426"/>
      <c r="Z9680" s="427"/>
    </row>
    <row r="9681" spans="24:26" x14ac:dyDescent="0.25">
      <c r="X9681" s="426"/>
      <c r="Y9681" s="426"/>
      <c r="Z9681" s="427"/>
    </row>
    <row r="9682" spans="24:26" x14ac:dyDescent="0.25">
      <c r="X9682" s="426"/>
      <c r="Y9682" s="426"/>
      <c r="Z9682" s="427"/>
    </row>
    <row r="9683" spans="24:26" x14ac:dyDescent="0.25">
      <c r="X9683" s="426"/>
      <c r="Y9683" s="426"/>
      <c r="Z9683" s="427"/>
    </row>
    <row r="9684" spans="24:26" x14ac:dyDescent="0.25">
      <c r="X9684" s="426"/>
      <c r="Y9684" s="426"/>
      <c r="Z9684" s="427"/>
    </row>
    <row r="9685" spans="24:26" x14ac:dyDescent="0.25">
      <c r="X9685" s="426"/>
      <c r="Y9685" s="426"/>
      <c r="Z9685" s="427"/>
    </row>
    <row r="9686" spans="24:26" x14ac:dyDescent="0.25">
      <c r="X9686" s="426"/>
      <c r="Y9686" s="426"/>
      <c r="Z9686" s="427"/>
    </row>
    <row r="9687" spans="24:26" x14ac:dyDescent="0.25">
      <c r="X9687" s="426"/>
      <c r="Y9687" s="426"/>
      <c r="Z9687" s="427"/>
    </row>
    <row r="9688" spans="24:26" x14ac:dyDescent="0.25">
      <c r="X9688" s="426"/>
      <c r="Y9688" s="426"/>
      <c r="Z9688" s="427"/>
    </row>
    <row r="9689" spans="24:26" x14ac:dyDescent="0.25">
      <c r="X9689" s="426"/>
      <c r="Y9689" s="426"/>
      <c r="Z9689" s="427"/>
    </row>
    <row r="9690" spans="24:26" x14ac:dyDescent="0.25">
      <c r="X9690" s="426"/>
      <c r="Y9690" s="426"/>
      <c r="Z9690" s="427"/>
    </row>
    <row r="9691" spans="24:26" x14ac:dyDescent="0.25">
      <c r="X9691" s="426"/>
      <c r="Y9691" s="426"/>
      <c r="Z9691" s="427"/>
    </row>
    <row r="9692" spans="24:26" x14ac:dyDescent="0.25">
      <c r="X9692" s="426"/>
      <c r="Y9692" s="426"/>
      <c r="Z9692" s="427"/>
    </row>
    <row r="9693" spans="24:26" x14ac:dyDescent="0.25">
      <c r="X9693" s="426"/>
      <c r="Y9693" s="426"/>
      <c r="Z9693" s="427"/>
    </row>
    <row r="9694" spans="24:26" x14ac:dyDescent="0.25">
      <c r="X9694" s="426"/>
      <c r="Y9694" s="426"/>
      <c r="Z9694" s="427"/>
    </row>
    <row r="9695" spans="24:26" x14ac:dyDescent="0.25">
      <c r="X9695" s="426"/>
      <c r="Y9695" s="426"/>
      <c r="Z9695" s="427"/>
    </row>
    <row r="9696" spans="24:26" x14ac:dyDescent="0.25">
      <c r="X9696" s="426"/>
      <c r="Y9696" s="426"/>
      <c r="Z9696" s="427"/>
    </row>
    <row r="9697" spans="24:26" x14ac:dyDescent="0.25">
      <c r="X9697" s="426"/>
      <c r="Y9697" s="426"/>
      <c r="Z9697" s="427"/>
    </row>
    <row r="9698" spans="24:26" x14ac:dyDescent="0.25">
      <c r="X9698" s="426"/>
      <c r="Y9698" s="426"/>
      <c r="Z9698" s="427"/>
    </row>
    <row r="9699" spans="24:26" x14ac:dyDescent="0.25">
      <c r="X9699" s="426"/>
      <c r="Y9699" s="426"/>
      <c r="Z9699" s="427"/>
    </row>
    <row r="9700" spans="24:26" x14ac:dyDescent="0.25">
      <c r="X9700" s="426"/>
      <c r="Y9700" s="426"/>
      <c r="Z9700" s="427"/>
    </row>
    <row r="9701" spans="24:26" x14ac:dyDescent="0.25">
      <c r="X9701" s="426"/>
      <c r="Y9701" s="426"/>
      <c r="Z9701" s="427"/>
    </row>
    <row r="9702" spans="24:26" x14ac:dyDescent="0.25">
      <c r="X9702" s="426"/>
      <c r="Y9702" s="426"/>
      <c r="Z9702" s="427"/>
    </row>
    <row r="9703" spans="24:26" x14ac:dyDescent="0.25">
      <c r="X9703" s="426"/>
      <c r="Y9703" s="426"/>
      <c r="Z9703" s="427"/>
    </row>
    <row r="9704" spans="24:26" x14ac:dyDescent="0.25">
      <c r="X9704" s="426"/>
      <c r="Y9704" s="426"/>
      <c r="Z9704" s="427"/>
    </row>
    <row r="9705" spans="24:26" x14ac:dyDescent="0.25">
      <c r="X9705" s="426"/>
      <c r="Y9705" s="426"/>
      <c r="Z9705" s="427"/>
    </row>
    <row r="9706" spans="24:26" x14ac:dyDescent="0.25">
      <c r="X9706" s="426"/>
      <c r="Y9706" s="426"/>
      <c r="Z9706" s="427"/>
    </row>
    <row r="9707" spans="24:26" x14ac:dyDescent="0.25">
      <c r="X9707" s="426"/>
      <c r="Y9707" s="426"/>
      <c r="Z9707" s="427"/>
    </row>
    <row r="9708" spans="24:26" x14ac:dyDescent="0.25">
      <c r="X9708" s="426"/>
      <c r="Y9708" s="426"/>
      <c r="Z9708" s="427"/>
    </row>
    <row r="9709" spans="24:26" x14ac:dyDescent="0.25">
      <c r="X9709" s="426"/>
      <c r="Y9709" s="426"/>
      <c r="Z9709" s="427"/>
    </row>
    <row r="9710" spans="24:26" x14ac:dyDescent="0.25">
      <c r="X9710" s="426"/>
      <c r="Y9710" s="426"/>
      <c r="Z9710" s="427"/>
    </row>
    <row r="9711" spans="24:26" x14ac:dyDescent="0.25">
      <c r="X9711" s="426"/>
      <c r="Y9711" s="426"/>
      <c r="Z9711" s="427"/>
    </row>
    <row r="9712" spans="24:26" x14ac:dyDescent="0.25">
      <c r="X9712" s="426"/>
      <c r="Y9712" s="426"/>
      <c r="Z9712" s="427"/>
    </row>
    <row r="9713" spans="24:26" x14ac:dyDescent="0.25">
      <c r="X9713" s="426"/>
      <c r="Y9713" s="426"/>
      <c r="Z9713" s="427"/>
    </row>
    <row r="9714" spans="24:26" x14ac:dyDescent="0.25">
      <c r="X9714" s="426"/>
      <c r="Y9714" s="426"/>
      <c r="Z9714" s="427"/>
    </row>
    <row r="9715" spans="24:26" x14ac:dyDescent="0.25">
      <c r="X9715" s="426"/>
      <c r="Y9715" s="426"/>
      <c r="Z9715" s="427"/>
    </row>
    <row r="9716" spans="24:26" x14ac:dyDescent="0.25">
      <c r="X9716" s="426"/>
      <c r="Y9716" s="426"/>
      <c r="Z9716" s="427"/>
    </row>
    <row r="9717" spans="24:26" x14ac:dyDescent="0.25">
      <c r="X9717" s="426"/>
      <c r="Y9717" s="426"/>
      <c r="Z9717" s="427"/>
    </row>
    <row r="9718" spans="24:26" x14ac:dyDescent="0.25">
      <c r="X9718" s="426"/>
      <c r="Y9718" s="426"/>
      <c r="Z9718" s="427"/>
    </row>
    <row r="9719" spans="24:26" x14ac:dyDescent="0.25">
      <c r="X9719" s="426"/>
      <c r="Y9719" s="426"/>
      <c r="Z9719" s="427"/>
    </row>
    <row r="9720" spans="24:26" x14ac:dyDescent="0.25">
      <c r="X9720" s="426"/>
      <c r="Y9720" s="426"/>
      <c r="Z9720" s="427"/>
    </row>
    <row r="9721" spans="24:26" x14ac:dyDescent="0.25">
      <c r="X9721" s="426"/>
      <c r="Y9721" s="426"/>
      <c r="Z9721" s="427"/>
    </row>
    <row r="9722" spans="24:26" x14ac:dyDescent="0.25">
      <c r="X9722" s="426"/>
      <c r="Y9722" s="426"/>
      <c r="Z9722" s="427"/>
    </row>
    <row r="9723" spans="24:26" x14ac:dyDescent="0.25">
      <c r="X9723" s="426"/>
      <c r="Y9723" s="426"/>
      <c r="Z9723" s="427"/>
    </row>
    <row r="9724" spans="24:26" x14ac:dyDescent="0.25">
      <c r="X9724" s="426"/>
      <c r="Y9724" s="426"/>
      <c r="Z9724" s="427"/>
    </row>
    <row r="9725" spans="24:26" x14ac:dyDescent="0.25">
      <c r="X9725" s="426"/>
      <c r="Y9725" s="426"/>
      <c r="Z9725" s="427"/>
    </row>
    <row r="9726" spans="24:26" x14ac:dyDescent="0.25">
      <c r="X9726" s="426"/>
      <c r="Y9726" s="426"/>
      <c r="Z9726" s="427"/>
    </row>
    <row r="9727" spans="24:26" x14ac:dyDescent="0.25">
      <c r="X9727" s="426"/>
      <c r="Y9727" s="426"/>
      <c r="Z9727" s="427"/>
    </row>
    <row r="9728" spans="24:26" x14ac:dyDescent="0.25">
      <c r="X9728" s="426"/>
      <c r="Y9728" s="426"/>
      <c r="Z9728" s="427"/>
    </row>
    <row r="9729" spans="24:26" x14ac:dyDescent="0.25">
      <c r="X9729" s="426"/>
      <c r="Y9729" s="426"/>
      <c r="Z9729" s="427"/>
    </row>
    <row r="9730" spans="24:26" x14ac:dyDescent="0.25">
      <c r="X9730" s="426"/>
      <c r="Y9730" s="426"/>
      <c r="Z9730" s="427"/>
    </row>
    <row r="9731" spans="24:26" x14ac:dyDescent="0.25">
      <c r="X9731" s="426"/>
      <c r="Y9731" s="426"/>
      <c r="Z9731" s="427"/>
    </row>
    <row r="9732" spans="24:26" x14ac:dyDescent="0.25">
      <c r="X9732" s="426"/>
      <c r="Y9732" s="426"/>
      <c r="Z9732" s="427"/>
    </row>
    <row r="9733" spans="24:26" x14ac:dyDescent="0.25">
      <c r="X9733" s="426"/>
      <c r="Y9733" s="426"/>
      <c r="Z9733" s="427"/>
    </row>
    <row r="9734" spans="24:26" x14ac:dyDescent="0.25">
      <c r="X9734" s="426"/>
      <c r="Y9734" s="426"/>
      <c r="Z9734" s="427"/>
    </row>
    <row r="9735" spans="24:26" x14ac:dyDescent="0.25">
      <c r="X9735" s="426"/>
      <c r="Y9735" s="426"/>
      <c r="Z9735" s="427"/>
    </row>
    <row r="9736" spans="24:26" x14ac:dyDescent="0.25">
      <c r="X9736" s="426"/>
      <c r="Y9736" s="426"/>
      <c r="Z9736" s="427"/>
    </row>
    <row r="9737" spans="24:26" x14ac:dyDescent="0.25">
      <c r="X9737" s="426"/>
      <c r="Y9737" s="426"/>
      <c r="Z9737" s="427"/>
    </row>
    <row r="9738" spans="24:26" x14ac:dyDescent="0.25">
      <c r="X9738" s="426"/>
      <c r="Y9738" s="426"/>
      <c r="Z9738" s="427"/>
    </row>
    <row r="9739" spans="24:26" x14ac:dyDescent="0.25">
      <c r="X9739" s="426"/>
      <c r="Y9739" s="426"/>
      <c r="Z9739" s="427"/>
    </row>
    <row r="9740" spans="24:26" x14ac:dyDescent="0.25">
      <c r="X9740" s="426"/>
      <c r="Y9740" s="426"/>
      <c r="Z9740" s="427"/>
    </row>
    <row r="9741" spans="24:26" x14ac:dyDescent="0.25">
      <c r="X9741" s="426"/>
      <c r="Y9741" s="426"/>
      <c r="Z9741" s="427"/>
    </row>
    <row r="9742" spans="24:26" x14ac:dyDescent="0.25">
      <c r="X9742" s="426"/>
      <c r="Y9742" s="426"/>
      <c r="Z9742" s="427"/>
    </row>
    <row r="9743" spans="24:26" x14ac:dyDescent="0.25">
      <c r="X9743" s="426"/>
      <c r="Y9743" s="426"/>
      <c r="Z9743" s="427"/>
    </row>
    <row r="9744" spans="24:26" x14ac:dyDescent="0.25">
      <c r="X9744" s="426"/>
      <c r="Y9744" s="426"/>
      <c r="Z9744" s="427"/>
    </row>
    <row r="9745" spans="24:26" x14ac:dyDescent="0.25">
      <c r="X9745" s="426"/>
      <c r="Y9745" s="426"/>
      <c r="Z9745" s="427"/>
    </row>
    <row r="9746" spans="24:26" x14ac:dyDescent="0.25">
      <c r="X9746" s="426"/>
      <c r="Y9746" s="426"/>
      <c r="Z9746" s="427"/>
    </row>
    <row r="9747" spans="24:26" x14ac:dyDescent="0.25">
      <c r="X9747" s="426"/>
      <c r="Y9747" s="426"/>
      <c r="Z9747" s="427"/>
    </row>
    <row r="9748" spans="24:26" x14ac:dyDescent="0.25">
      <c r="X9748" s="426"/>
      <c r="Y9748" s="426"/>
      <c r="Z9748" s="427"/>
    </row>
    <row r="9749" spans="24:26" x14ac:dyDescent="0.25">
      <c r="X9749" s="426"/>
      <c r="Y9749" s="426"/>
      <c r="Z9749" s="427"/>
    </row>
    <row r="9750" spans="24:26" x14ac:dyDescent="0.25">
      <c r="X9750" s="426"/>
      <c r="Y9750" s="426"/>
      <c r="Z9750" s="427"/>
    </row>
    <row r="9751" spans="24:26" x14ac:dyDescent="0.25">
      <c r="X9751" s="426"/>
      <c r="Y9751" s="426"/>
      <c r="Z9751" s="427"/>
    </row>
    <row r="9752" spans="24:26" x14ac:dyDescent="0.25">
      <c r="X9752" s="426"/>
      <c r="Y9752" s="426"/>
      <c r="Z9752" s="427"/>
    </row>
    <row r="9753" spans="24:26" x14ac:dyDescent="0.25">
      <c r="X9753" s="426"/>
      <c r="Y9753" s="426"/>
      <c r="Z9753" s="427"/>
    </row>
    <row r="9754" spans="24:26" x14ac:dyDescent="0.25">
      <c r="X9754" s="426"/>
      <c r="Y9754" s="426"/>
      <c r="Z9754" s="427"/>
    </row>
    <row r="9755" spans="24:26" x14ac:dyDescent="0.25">
      <c r="X9755" s="426"/>
      <c r="Y9755" s="426"/>
      <c r="Z9755" s="427"/>
    </row>
    <row r="9756" spans="24:26" x14ac:dyDescent="0.25">
      <c r="X9756" s="426"/>
      <c r="Y9756" s="426"/>
      <c r="Z9756" s="427"/>
    </row>
    <row r="9757" spans="24:26" x14ac:dyDescent="0.25">
      <c r="X9757" s="426"/>
      <c r="Y9757" s="426"/>
      <c r="Z9757" s="427"/>
    </row>
    <row r="9758" spans="24:26" x14ac:dyDescent="0.25">
      <c r="X9758" s="426"/>
      <c r="Y9758" s="426"/>
      <c r="Z9758" s="427"/>
    </row>
    <row r="9759" spans="24:26" x14ac:dyDescent="0.25">
      <c r="X9759" s="426"/>
      <c r="Y9759" s="426"/>
      <c r="Z9759" s="427"/>
    </row>
    <row r="9760" spans="24:26" x14ac:dyDescent="0.25">
      <c r="X9760" s="426"/>
      <c r="Y9760" s="426"/>
      <c r="Z9760" s="427"/>
    </row>
    <row r="9761" spans="24:26" x14ac:dyDescent="0.25">
      <c r="X9761" s="426"/>
      <c r="Y9761" s="426"/>
      <c r="Z9761" s="427"/>
    </row>
    <row r="9762" spans="24:26" x14ac:dyDescent="0.25">
      <c r="X9762" s="426"/>
      <c r="Y9762" s="426"/>
      <c r="Z9762" s="427"/>
    </row>
    <row r="9763" spans="24:26" x14ac:dyDescent="0.25">
      <c r="X9763" s="426"/>
      <c r="Y9763" s="426"/>
      <c r="Z9763" s="427"/>
    </row>
    <row r="9764" spans="24:26" x14ac:dyDescent="0.25">
      <c r="X9764" s="426"/>
      <c r="Y9764" s="426"/>
      <c r="Z9764" s="427"/>
    </row>
    <row r="9765" spans="24:26" x14ac:dyDescent="0.25">
      <c r="X9765" s="426"/>
      <c r="Y9765" s="426"/>
      <c r="Z9765" s="427"/>
    </row>
    <row r="9766" spans="24:26" x14ac:dyDescent="0.25">
      <c r="X9766" s="426"/>
      <c r="Y9766" s="426"/>
      <c r="Z9766" s="427"/>
    </row>
    <row r="9767" spans="24:26" x14ac:dyDescent="0.25">
      <c r="X9767" s="426"/>
      <c r="Y9767" s="426"/>
      <c r="Z9767" s="427"/>
    </row>
    <row r="9768" spans="24:26" x14ac:dyDescent="0.25">
      <c r="X9768" s="426"/>
      <c r="Y9768" s="426"/>
      <c r="Z9768" s="427"/>
    </row>
    <row r="9769" spans="24:26" x14ac:dyDescent="0.25">
      <c r="X9769" s="426"/>
      <c r="Y9769" s="426"/>
      <c r="Z9769" s="427"/>
    </row>
    <row r="9770" spans="24:26" x14ac:dyDescent="0.25">
      <c r="X9770" s="426"/>
      <c r="Y9770" s="426"/>
      <c r="Z9770" s="427"/>
    </row>
    <row r="9771" spans="24:26" x14ac:dyDescent="0.25">
      <c r="X9771" s="426"/>
      <c r="Y9771" s="426"/>
      <c r="Z9771" s="427"/>
    </row>
    <row r="9772" spans="24:26" x14ac:dyDescent="0.25">
      <c r="X9772" s="426"/>
      <c r="Y9772" s="426"/>
      <c r="Z9772" s="427"/>
    </row>
    <row r="9773" spans="24:26" x14ac:dyDescent="0.25">
      <c r="X9773" s="426"/>
      <c r="Y9773" s="426"/>
      <c r="Z9773" s="427"/>
    </row>
    <row r="9774" spans="24:26" x14ac:dyDescent="0.25">
      <c r="X9774" s="426"/>
      <c r="Y9774" s="426"/>
      <c r="Z9774" s="427"/>
    </row>
    <row r="9775" spans="24:26" x14ac:dyDescent="0.25">
      <c r="X9775" s="426"/>
      <c r="Y9775" s="426"/>
      <c r="Z9775" s="427"/>
    </row>
    <row r="9776" spans="24:26" x14ac:dyDescent="0.25">
      <c r="X9776" s="426"/>
      <c r="Y9776" s="426"/>
      <c r="Z9776" s="427"/>
    </row>
    <row r="9777" spans="24:26" x14ac:dyDescent="0.25">
      <c r="X9777" s="426"/>
      <c r="Y9777" s="426"/>
      <c r="Z9777" s="427"/>
    </row>
    <row r="9778" spans="24:26" x14ac:dyDescent="0.25">
      <c r="X9778" s="426"/>
      <c r="Y9778" s="426"/>
      <c r="Z9778" s="427"/>
    </row>
    <row r="9779" spans="24:26" x14ac:dyDescent="0.25">
      <c r="X9779" s="426"/>
      <c r="Y9779" s="426"/>
      <c r="Z9779" s="427"/>
    </row>
    <row r="9780" spans="24:26" x14ac:dyDescent="0.25">
      <c r="X9780" s="426"/>
      <c r="Y9780" s="426"/>
      <c r="Z9780" s="427"/>
    </row>
    <row r="9781" spans="24:26" x14ac:dyDescent="0.25">
      <c r="X9781" s="426"/>
      <c r="Y9781" s="426"/>
      <c r="Z9781" s="427"/>
    </row>
    <row r="9782" spans="24:26" x14ac:dyDescent="0.25">
      <c r="X9782" s="426"/>
      <c r="Y9782" s="426"/>
      <c r="Z9782" s="427"/>
    </row>
    <row r="9783" spans="24:26" x14ac:dyDescent="0.25">
      <c r="X9783" s="426"/>
      <c r="Y9783" s="426"/>
      <c r="Z9783" s="427"/>
    </row>
    <row r="9784" spans="24:26" x14ac:dyDescent="0.25">
      <c r="X9784" s="426"/>
      <c r="Y9784" s="426"/>
      <c r="Z9784" s="427"/>
    </row>
    <row r="9785" spans="24:26" x14ac:dyDescent="0.25">
      <c r="X9785" s="426"/>
      <c r="Y9785" s="426"/>
      <c r="Z9785" s="427"/>
    </row>
    <row r="9786" spans="24:26" x14ac:dyDescent="0.25">
      <c r="X9786" s="426"/>
      <c r="Y9786" s="426"/>
      <c r="Z9786" s="427"/>
    </row>
    <row r="9787" spans="24:26" x14ac:dyDescent="0.25">
      <c r="X9787" s="426"/>
      <c r="Y9787" s="426"/>
      <c r="Z9787" s="427"/>
    </row>
    <row r="9788" spans="24:26" x14ac:dyDescent="0.25">
      <c r="X9788" s="426"/>
      <c r="Y9788" s="426"/>
      <c r="Z9788" s="427"/>
    </row>
    <row r="9789" spans="24:26" x14ac:dyDescent="0.25">
      <c r="X9789" s="426"/>
      <c r="Y9789" s="426"/>
      <c r="Z9789" s="427"/>
    </row>
    <row r="9790" spans="24:26" x14ac:dyDescent="0.25">
      <c r="X9790" s="426"/>
      <c r="Y9790" s="426"/>
      <c r="Z9790" s="427"/>
    </row>
    <row r="9791" spans="24:26" x14ac:dyDescent="0.25">
      <c r="X9791" s="426"/>
      <c r="Y9791" s="426"/>
      <c r="Z9791" s="427"/>
    </row>
    <row r="9792" spans="24:26" x14ac:dyDescent="0.25">
      <c r="X9792" s="426"/>
      <c r="Y9792" s="426"/>
      <c r="Z9792" s="427"/>
    </row>
    <row r="9793" spans="24:26" x14ac:dyDescent="0.25">
      <c r="X9793" s="426"/>
      <c r="Y9793" s="426"/>
      <c r="Z9793" s="427"/>
    </row>
    <row r="9794" spans="24:26" x14ac:dyDescent="0.25">
      <c r="X9794" s="426"/>
      <c r="Y9794" s="426"/>
      <c r="Z9794" s="427"/>
    </row>
    <row r="9795" spans="24:26" x14ac:dyDescent="0.25">
      <c r="X9795" s="426"/>
      <c r="Y9795" s="426"/>
      <c r="Z9795" s="427"/>
    </row>
    <row r="9796" spans="24:26" x14ac:dyDescent="0.25">
      <c r="X9796" s="426"/>
      <c r="Y9796" s="426"/>
      <c r="Z9796" s="427"/>
    </row>
    <row r="9797" spans="24:26" x14ac:dyDescent="0.25">
      <c r="X9797" s="426"/>
      <c r="Y9797" s="426"/>
      <c r="Z9797" s="427"/>
    </row>
    <row r="9798" spans="24:26" x14ac:dyDescent="0.25">
      <c r="X9798" s="426"/>
      <c r="Y9798" s="426"/>
      <c r="Z9798" s="427"/>
    </row>
    <row r="9799" spans="24:26" x14ac:dyDescent="0.25">
      <c r="X9799" s="426"/>
      <c r="Y9799" s="426"/>
      <c r="Z9799" s="427"/>
    </row>
    <row r="9800" spans="24:26" x14ac:dyDescent="0.25">
      <c r="X9800" s="426"/>
      <c r="Y9800" s="426"/>
      <c r="Z9800" s="427"/>
    </row>
    <row r="9801" spans="24:26" x14ac:dyDescent="0.25">
      <c r="X9801" s="426"/>
      <c r="Y9801" s="426"/>
      <c r="Z9801" s="427"/>
    </row>
    <row r="9802" spans="24:26" x14ac:dyDescent="0.25">
      <c r="X9802" s="426"/>
      <c r="Y9802" s="426"/>
      <c r="Z9802" s="427"/>
    </row>
    <row r="9803" spans="24:26" x14ac:dyDescent="0.25">
      <c r="X9803" s="426"/>
      <c r="Y9803" s="426"/>
      <c r="Z9803" s="427"/>
    </row>
    <row r="9804" spans="24:26" x14ac:dyDescent="0.25">
      <c r="X9804" s="426"/>
      <c r="Y9804" s="426"/>
      <c r="Z9804" s="427"/>
    </row>
    <row r="9805" spans="24:26" x14ac:dyDescent="0.25">
      <c r="X9805" s="426"/>
      <c r="Y9805" s="426"/>
      <c r="Z9805" s="427"/>
    </row>
    <row r="9806" spans="24:26" x14ac:dyDescent="0.25">
      <c r="X9806" s="426"/>
      <c r="Y9806" s="426"/>
      <c r="Z9806" s="427"/>
    </row>
    <row r="9807" spans="24:26" x14ac:dyDescent="0.25">
      <c r="X9807" s="426"/>
      <c r="Y9807" s="426"/>
      <c r="Z9807" s="427"/>
    </row>
    <row r="9808" spans="24:26" x14ac:dyDescent="0.25">
      <c r="X9808" s="426"/>
      <c r="Y9808" s="426"/>
      <c r="Z9808" s="427"/>
    </row>
    <row r="9809" spans="24:26" x14ac:dyDescent="0.25">
      <c r="X9809" s="426"/>
      <c r="Y9809" s="426"/>
      <c r="Z9809" s="427"/>
    </row>
    <row r="9810" spans="24:26" x14ac:dyDescent="0.25">
      <c r="X9810" s="426"/>
      <c r="Y9810" s="426"/>
      <c r="Z9810" s="427"/>
    </row>
    <row r="9811" spans="24:26" x14ac:dyDescent="0.25">
      <c r="X9811" s="426"/>
      <c r="Y9811" s="426"/>
      <c r="Z9811" s="427"/>
    </row>
    <row r="9812" spans="24:26" x14ac:dyDescent="0.25">
      <c r="X9812" s="426"/>
      <c r="Y9812" s="426"/>
      <c r="Z9812" s="427"/>
    </row>
    <row r="9813" spans="24:26" x14ac:dyDescent="0.25">
      <c r="X9813" s="426"/>
      <c r="Y9813" s="426"/>
      <c r="Z9813" s="427"/>
    </row>
    <row r="9814" spans="24:26" x14ac:dyDescent="0.25">
      <c r="X9814" s="426"/>
      <c r="Y9814" s="426"/>
      <c r="Z9814" s="427"/>
    </row>
    <row r="9815" spans="24:26" x14ac:dyDescent="0.25">
      <c r="X9815" s="426"/>
      <c r="Y9815" s="426"/>
      <c r="Z9815" s="427"/>
    </row>
    <row r="9816" spans="24:26" x14ac:dyDescent="0.25">
      <c r="X9816" s="426"/>
      <c r="Y9816" s="426"/>
      <c r="Z9816" s="427"/>
    </row>
    <row r="9817" spans="24:26" x14ac:dyDescent="0.25">
      <c r="X9817" s="426"/>
      <c r="Y9817" s="426"/>
      <c r="Z9817" s="427"/>
    </row>
    <row r="9818" spans="24:26" x14ac:dyDescent="0.25">
      <c r="X9818" s="426"/>
      <c r="Y9818" s="426"/>
      <c r="Z9818" s="427"/>
    </row>
    <row r="9819" spans="24:26" x14ac:dyDescent="0.25">
      <c r="X9819" s="426"/>
      <c r="Y9819" s="426"/>
      <c r="Z9819" s="427"/>
    </row>
    <row r="9820" spans="24:26" x14ac:dyDescent="0.25">
      <c r="X9820" s="426"/>
      <c r="Y9820" s="426"/>
      <c r="Z9820" s="427"/>
    </row>
    <row r="9821" spans="24:26" x14ac:dyDescent="0.25">
      <c r="X9821" s="426"/>
      <c r="Y9821" s="426"/>
      <c r="Z9821" s="427"/>
    </row>
    <row r="9822" spans="24:26" x14ac:dyDescent="0.25">
      <c r="X9822" s="426"/>
      <c r="Y9822" s="426"/>
      <c r="Z9822" s="427"/>
    </row>
    <row r="9823" spans="24:26" x14ac:dyDescent="0.25">
      <c r="X9823" s="426"/>
      <c r="Y9823" s="426"/>
      <c r="Z9823" s="427"/>
    </row>
    <row r="9824" spans="24:26" x14ac:dyDescent="0.25">
      <c r="X9824" s="426"/>
      <c r="Y9824" s="426"/>
      <c r="Z9824" s="427"/>
    </row>
    <row r="9825" spans="24:26" x14ac:dyDescent="0.25">
      <c r="X9825" s="426"/>
      <c r="Y9825" s="426"/>
      <c r="Z9825" s="427"/>
    </row>
    <row r="9826" spans="24:26" x14ac:dyDescent="0.25">
      <c r="X9826" s="426"/>
      <c r="Y9826" s="426"/>
      <c r="Z9826" s="427"/>
    </row>
    <row r="9827" spans="24:26" x14ac:dyDescent="0.25">
      <c r="X9827" s="426"/>
      <c r="Y9827" s="426"/>
      <c r="Z9827" s="427"/>
    </row>
    <row r="9828" spans="24:26" x14ac:dyDescent="0.25">
      <c r="X9828" s="426"/>
      <c r="Y9828" s="426"/>
      <c r="Z9828" s="427"/>
    </row>
    <row r="9829" spans="24:26" x14ac:dyDescent="0.25">
      <c r="X9829" s="426"/>
      <c r="Y9829" s="426"/>
      <c r="Z9829" s="427"/>
    </row>
    <row r="9830" spans="24:26" x14ac:dyDescent="0.25">
      <c r="X9830" s="426"/>
      <c r="Y9830" s="426"/>
      <c r="Z9830" s="427"/>
    </row>
    <row r="9831" spans="24:26" x14ac:dyDescent="0.25">
      <c r="X9831" s="426"/>
      <c r="Y9831" s="426"/>
      <c r="Z9831" s="427"/>
    </row>
    <row r="9832" spans="24:26" x14ac:dyDescent="0.25">
      <c r="X9832" s="426"/>
      <c r="Y9832" s="426"/>
      <c r="Z9832" s="427"/>
    </row>
    <row r="9833" spans="24:26" x14ac:dyDescent="0.25">
      <c r="X9833" s="426"/>
      <c r="Y9833" s="426"/>
      <c r="Z9833" s="427"/>
    </row>
    <row r="9834" spans="24:26" x14ac:dyDescent="0.25">
      <c r="X9834" s="426"/>
      <c r="Y9834" s="426"/>
      <c r="Z9834" s="427"/>
    </row>
    <row r="9835" spans="24:26" x14ac:dyDescent="0.25">
      <c r="X9835" s="426"/>
      <c r="Y9835" s="426"/>
      <c r="Z9835" s="427"/>
    </row>
    <row r="9836" spans="24:26" x14ac:dyDescent="0.25">
      <c r="X9836" s="426"/>
      <c r="Y9836" s="426"/>
      <c r="Z9836" s="427"/>
    </row>
    <row r="9837" spans="24:26" x14ac:dyDescent="0.25">
      <c r="X9837" s="426"/>
      <c r="Y9837" s="426"/>
      <c r="Z9837" s="427"/>
    </row>
    <row r="9838" spans="24:26" x14ac:dyDescent="0.25">
      <c r="X9838" s="426"/>
      <c r="Y9838" s="426"/>
      <c r="Z9838" s="427"/>
    </row>
    <row r="9839" spans="24:26" x14ac:dyDescent="0.25">
      <c r="X9839" s="426"/>
      <c r="Y9839" s="426"/>
      <c r="Z9839" s="427"/>
    </row>
    <row r="9840" spans="24:26" x14ac:dyDescent="0.25">
      <c r="X9840" s="426"/>
      <c r="Y9840" s="426"/>
      <c r="Z9840" s="427"/>
    </row>
    <row r="9841" spans="24:26" x14ac:dyDescent="0.25">
      <c r="X9841" s="426"/>
      <c r="Y9841" s="426"/>
      <c r="Z9841" s="427"/>
    </row>
    <row r="9842" spans="24:26" x14ac:dyDescent="0.25">
      <c r="X9842" s="426"/>
      <c r="Y9842" s="426"/>
      <c r="Z9842" s="427"/>
    </row>
    <row r="9843" spans="24:26" x14ac:dyDescent="0.25">
      <c r="X9843" s="426"/>
      <c r="Y9843" s="426"/>
      <c r="Z9843" s="427"/>
    </row>
    <row r="9844" spans="24:26" x14ac:dyDescent="0.25">
      <c r="X9844" s="426"/>
      <c r="Y9844" s="426"/>
      <c r="Z9844" s="427"/>
    </row>
    <row r="9845" spans="24:26" x14ac:dyDescent="0.25">
      <c r="X9845" s="426"/>
      <c r="Y9845" s="426"/>
      <c r="Z9845" s="427"/>
    </row>
    <row r="9846" spans="24:26" x14ac:dyDescent="0.25">
      <c r="X9846" s="426"/>
      <c r="Y9846" s="426"/>
      <c r="Z9846" s="427"/>
    </row>
    <row r="9847" spans="24:26" x14ac:dyDescent="0.25">
      <c r="X9847" s="426"/>
      <c r="Y9847" s="426"/>
      <c r="Z9847" s="427"/>
    </row>
    <row r="9848" spans="24:26" x14ac:dyDescent="0.25">
      <c r="X9848" s="426"/>
      <c r="Y9848" s="426"/>
      <c r="Z9848" s="427"/>
    </row>
    <row r="9849" spans="24:26" x14ac:dyDescent="0.25">
      <c r="X9849" s="426"/>
      <c r="Y9849" s="426"/>
      <c r="Z9849" s="427"/>
    </row>
    <row r="9850" spans="24:26" x14ac:dyDescent="0.25">
      <c r="X9850" s="426"/>
      <c r="Y9850" s="426"/>
      <c r="Z9850" s="427"/>
    </row>
    <row r="9851" spans="24:26" x14ac:dyDescent="0.25">
      <c r="X9851" s="426"/>
      <c r="Y9851" s="426"/>
      <c r="Z9851" s="427"/>
    </row>
    <row r="9852" spans="24:26" x14ac:dyDescent="0.25">
      <c r="X9852" s="426"/>
      <c r="Y9852" s="426"/>
      <c r="Z9852" s="427"/>
    </row>
    <row r="9853" spans="24:26" x14ac:dyDescent="0.25">
      <c r="X9853" s="426"/>
      <c r="Y9853" s="426"/>
      <c r="Z9853" s="427"/>
    </row>
    <row r="9854" spans="24:26" x14ac:dyDescent="0.25">
      <c r="X9854" s="426"/>
      <c r="Y9854" s="426"/>
      <c r="Z9854" s="427"/>
    </row>
    <row r="9855" spans="24:26" x14ac:dyDescent="0.25">
      <c r="X9855" s="426"/>
      <c r="Y9855" s="426"/>
      <c r="Z9855" s="427"/>
    </row>
    <row r="9856" spans="24:26" x14ac:dyDescent="0.25">
      <c r="X9856" s="426"/>
      <c r="Y9856" s="426"/>
      <c r="Z9856" s="427"/>
    </row>
    <row r="9857" spans="24:26" x14ac:dyDescent="0.25">
      <c r="X9857" s="426"/>
      <c r="Y9857" s="426"/>
      <c r="Z9857" s="427"/>
    </row>
    <row r="9858" spans="24:26" x14ac:dyDescent="0.25">
      <c r="X9858" s="426"/>
      <c r="Y9858" s="426"/>
      <c r="Z9858" s="427"/>
    </row>
    <row r="9859" spans="24:26" x14ac:dyDescent="0.25">
      <c r="X9859" s="426"/>
      <c r="Y9859" s="426"/>
      <c r="Z9859" s="427"/>
    </row>
    <row r="9860" spans="24:26" x14ac:dyDescent="0.25">
      <c r="X9860" s="426"/>
      <c r="Y9860" s="426"/>
      <c r="Z9860" s="427"/>
    </row>
    <row r="9861" spans="24:26" x14ac:dyDescent="0.25">
      <c r="X9861" s="426"/>
      <c r="Y9861" s="426"/>
      <c r="Z9861" s="427"/>
    </row>
    <row r="9862" spans="24:26" x14ac:dyDescent="0.25">
      <c r="X9862" s="426"/>
      <c r="Y9862" s="426"/>
      <c r="Z9862" s="427"/>
    </row>
    <row r="9863" spans="24:26" x14ac:dyDescent="0.25">
      <c r="X9863" s="426"/>
      <c r="Y9863" s="426"/>
      <c r="Z9863" s="427"/>
    </row>
    <row r="9864" spans="24:26" x14ac:dyDescent="0.25">
      <c r="X9864" s="426"/>
      <c r="Y9864" s="426"/>
      <c r="Z9864" s="427"/>
    </row>
    <row r="9865" spans="24:26" x14ac:dyDescent="0.25">
      <c r="X9865" s="426"/>
      <c r="Y9865" s="426"/>
      <c r="Z9865" s="427"/>
    </row>
    <row r="9866" spans="24:26" x14ac:dyDescent="0.25">
      <c r="X9866" s="426"/>
      <c r="Y9866" s="426"/>
      <c r="Z9866" s="427"/>
    </row>
    <row r="9867" spans="24:26" x14ac:dyDescent="0.25">
      <c r="X9867" s="426"/>
      <c r="Y9867" s="426"/>
      <c r="Z9867" s="427"/>
    </row>
    <row r="9868" spans="24:26" x14ac:dyDescent="0.25">
      <c r="X9868" s="426"/>
      <c r="Y9868" s="426"/>
      <c r="Z9868" s="427"/>
    </row>
    <row r="9869" spans="24:26" x14ac:dyDescent="0.25">
      <c r="X9869" s="426"/>
      <c r="Y9869" s="426"/>
      <c r="Z9869" s="427"/>
    </row>
    <row r="9870" spans="24:26" x14ac:dyDescent="0.25">
      <c r="X9870" s="426"/>
      <c r="Y9870" s="426"/>
      <c r="Z9870" s="427"/>
    </row>
    <row r="9871" spans="24:26" x14ac:dyDescent="0.25">
      <c r="X9871" s="426"/>
      <c r="Y9871" s="426"/>
      <c r="Z9871" s="427"/>
    </row>
    <row r="9872" spans="24:26" x14ac:dyDescent="0.25">
      <c r="X9872" s="426"/>
      <c r="Y9872" s="426"/>
      <c r="Z9872" s="427"/>
    </row>
    <row r="9873" spans="24:26" x14ac:dyDescent="0.25">
      <c r="X9873" s="426"/>
      <c r="Y9873" s="426"/>
      <c r="Z9873" s="427"/>
    </row>
    <row r="9874" spans="24:26" x14ac:dyDescent="0.25">
      <c r="X9874" s="426"/>
      <c r="Y9874" s="426"/>
      <c r="Z9874" s="427"/>
    </row>
    <row r="9875" spans="24:26" x14ac:dyDescent="0.25">
      <c r="X9875" s="426"/>
      <c r="Y9875" s="426"/>
      <c r="Z9875" s="427"/>
    </row>
    <row r="9876" spans="24:26" x14ac:dyDescent="0.25">
      <c r="X9876" s="426"/>
      <c r="Y9876" s="426"/>
      <c r="Z9876" s="427"/>
    </row>
    <row r="9877" spans="24:26" x14ac:dyDescent="0.25">
      <c r="X9877" s="426"/>
      <c r="Y9877" s="426"/>
      <c r="Z9877" s="427"/>
    </row>
    <row r="9878" spans="24:26" x14ac:dyDescent="0.25">
      <c r="X9878" s="426"/>
      <c r="Y9878" s="426"/>
      <c r="Z9878" s="427"/>
    </row>
    <row r="9879" spans="24:26" x14ac:dyDescent="0.25">
      <c r="X9879" s="426"/>
      <c r="Y9879" s="426"/>
      <c r="Z9879" s="427"/>
    </row>
    <row r="9880" spans="24:26" x14ac:dyDescent="0.25">
      <c r="X9880" s="426"/>
      <c r="Y9880" s="426"/>
      <c r="Z9880" s="427"/>
    </row>
    <row r="9881" spans="24:26" x14ac:dyDescent="0.25">
      <c r="X9881" s="426"/>
      <c r="Y9881" s="426"/>
      <c r="Z9881" s="427"/>
    </row>
    <row r="9882" spans="24:26" x14ac:dyDescent="0.25">
      <c r="X9882" s="426"/>
      <c r="Y9882" s="426"/>
      <c r="Z9882" s="427"/>
    </row>
    <row r="9883" spans="24:26" x14ac:dyDescent="0.25">
      <c r="X9883" s="426"/>
      <c r="Y9883" s="426"/>
      <c r="Z9883" s="427"/>
    </row>
    <row r="9884" spans="24:26" x14ac:dyDescent="0.25">
      <c r="X9884" s="426"/>
      <c r="Y9884" s="426"/>
      <c r="Z9884" s="427"/>
    </row>
    <row r="9885" spans="24:26" x14ac:dyDescent="0.25">
      <c r="X9885" s="426"/>
      <c r="Y9885" s="426"/>
      <c r="Z9885" s="427"/>
    </row>
    <row r="9886" spans="24:26" x14ac:dyDescent="0.25">
      <c r="X9886" s="426"/>
      <c r="Y9886" s="426"/>
      <c r="Z9886" s="427"/>
    </row>
    <row r="9887" spans="24:26" x14ac:dyDescent="0.25">
      <c r="X9887" s="426"/>
      <c r="Y9887" s="426"/>
      <c r="Z9887" s="427"/>
    </row>
    <row r="9888" spans="24:26" x14ac:dyDescent="0.25">
      <c r="X9888" s="426"/>
      <c r="Y9888" s="426"/>
      <c r="Z9888" s="427"/>
    </row>
    <row r="9889" spans="24:26" x14ac:dyDescent="0.25">
      <c r="X9889" s="426"/>
      <c r="Y9889" s="426"/>
      <c r="Z9889" s="427"/>
    </row>
    <row r="9890" spans="24:26" x14ac:dyDescent="0.25">
      <c r="X9890" s="426"/>
      <c r="Y9890" s="426"/>
      <c r="Z9890" s="427"/>
    </row>
    <row r="9891" spans="24:26" x14ac:dyDescent="0.25">
      <c r="X9891" s="426"/>
      <c r="Y9891" s="426"/>
      <c r="Z9891" s="427"/>
    </row>
    <row r="9892" spans="24:26" x14ac:dyDescent="0.25">
      <c r="X9892" s="426"/>
      <c r="Y9892" s="426"/>
      <c r="Z9892" s="427"/>
    </row>
    <row r="9893" spans="24:26" x14ac:dyDescent="0.25">
      <c r="X9893" s="426"/>
      <c r="Y9893" s="426"/>
      <c r="Z9893" s="427"/>
    </row>
    <row r="9894" spans="24:26" x14ac:dyDescent="0.25">
      <c r="X9894" s="426"/>
      <c r="Y9894" s="426"/>
      <c r="Z9894" s="427"/>
    </row>
    <row r="9895" spans="24:26" x14ac:dyDescent="0.25">
      <c r="X9895" s="426"/>
      <c r="Y9895" s="426"/>
      <c r="Z9895" s="427"/>
    </row>
    <row r="9896" spans="24:26" x14ac:dyDescent="0.25">
      <c r="X9896" s="426"/>
      <c r="Y9896" s="426"/>
      <c r="Z9896" s="427"/>
    </row>
    <row r="9897" spans="24:26" x14ac:dyDescent="0.25">
      <c r="X9897" s="426"/>
      <c r="Y9897" s="426"/>
      <c r="Z9897" s="427"/>
    </row>
    <row r="9898" spans="24:26" x14ac:dyDescent="0.25">
      <c r="X9898" s="426"/>
      <c r="Y9898" s="426"/>
      <c r="Z9898" s="427"/>
    </row>
    <row r="9899" spans="24:26" x14ac:dyDescent="0.25">
      <c r="X9899" s="426"/>
      <c r="Y9899" s="426"/>
      <c r="Z9899" s="427"/>
    </row>
    <row r="9900" spans="24:26" x14ac:dyDescent="0.25">
      <c r="X9900" s="426"/>
      <c r="Y9900" s="426"/>
      <c r="Z9900" s="427"/>
    </row>
    <row r="9901" spans="24:26" x14ac:dyDescent="0.25">
      <c r="X9901" s="426"/>
      <c r="Y9901" s="426"/>
      <c r="Z9901" s="427"/>
    </row>
    <row r="9902" spans="24:26" x14ac:dyDescent="0.25">
      <c r="X9902" s="426"/>
      <c r="Y9902" s="426"/>
      <c r="Z9902" s="427"/>
    </row>
    <row r="9903" spans="24:26" x14ac:dyDescent="0.25">
      <c r="X9903" s="426"/>
      <c r="Y9903" s="426"/>
      <c r="Z9903" s="427"/>
    </row>
    <row r="9904" spans="24:26" x14ac:dyDescent="0.25">
      <c r="X9904" s="426"/>
      <c r="Y9904" s="426"/>
      <c r="Z9904" s="427"/>
    </row>
    <row r="9905" spans="24:26" x14ac:dyDescent="0.25">
      <c r="X9905" s="426"/>
      <c r="Y9905" s="426"/>
      <c r="Z9905" s="427"/>
    </row>
    <row r="9906" spans="24:26" x14ac:dyDescent="0.25">
      <c r="X9906" s="426"/>
      <c r="Y9906" s="426"/>
      <c r="Z9906" s="427"/>
    </row>
    <row r="9907" spans="24:26" x14ac:dyDescent="0.25">
      <c r="X9907" s="426"/>
      <c r="Y9907" s="426"/>
      <c r="Z9907" s="427"/>
    </row>
    <row r="9908" spans="24:26" x14ac:dyDescent="0.25">
      <c r="X9908" s="426"/>
      <c r="Y9908" s="426"/>
      <c r="Z9908" s="427"/>
    </row>
    <row r="9909" spans="24:26" x14ac:dyDescent="0.25">
      <c r="X9909" s="426"/>
      <c r="Y9909" s="426"/>
      <c r="Z9909" s="427"/>
    </row>
    <row r="9910" spans="24:26" x14ac:dyDescent="0.25">
      <c r="X9910" s="426"/>
      <c r="Y9910" s="426"/>
      <c r="Z9910" s="427"/>
    </row>
    <row r="9911" spans="24:26" x14ac:dyDescent="0.25">
      <c r="X9911" s="426"/>
      <c r="Y9911" s="426"/>
      <c r="Z9911" s="427"/>
    </row>
    <row r="9912" spans="24:26" x14ac:dyDescent="0.25">
      <c r="X9912" s="426"/>
      <c r="Y9912" s="426"/>
      <c r="Z9912" s="427"/>
    </row>
    <row r="9913" spans="24:26" x14ac:dyDescent="0.25">
      <c r="X9913" s="426"/>
      <c r="Y9913" s="426"/>
      <c r="Z9913" s="427"/>
    </row>
    <row r="9914" spans="24:26" x14ac:dyDescent="0.25">
      <c r="X9914" s="426"/>
      <c r="Y9914" s="426"/>
      <c r="Z9914" s="427"/>
    </row>
    <row r="9915" spans="24:26" x14ac:dyDescent="0.25">
      <c r="X9915" s="426"/>
      <c r="Y9915" s="426"/>
      <c r="Z9915" s="427"/>
    </row>
    <row r="9916" spans="24:26" x14ac:dyDescent="0.25">
      <c r="X9916" s="426"/>
      <c r="Y9916" s="426"/>
      <c r="Z9916" s="427"/>
    </row>
    <row r="9917" spans="24:26" x14ac:dyDescent="0.25">
      <c r="X9917" s="426"/>
      <c r="Y9917" s="426"/>
      <c r="Z9917" s="427"/>
    </row>
    <row r="9918" spans="24:26" x14ac:dyDescent="0.25">
      <c r="X9918" s="426"/>
      <c r="Y9918" s="426"/>
      <c r="Z9918" s="427"/>
    </row>
    <row r="9919" spans="24:26" x14ac:dyDescent="0.25">
      <c r="X9919" s="426"/>
      <c r="Y9919" s="426"/>
      <c r="Z9919" s="427"/>
    </row>
    <row r="9920" spans="24:26" x14ac:dyDescent="0.25">
      <c r="X9920" s="426"/>
      <c r="Y9920" s="426"/>
      <c r="Z9920" s="427"/>
    </row>
    <row r="9921" spans="24:26" x14ac:dyDescent="0.25">
      <c r="X9921" s="426"/>
      <c r="Y9921" s="426"/>
      <c r="Z9921" s="427"/>
    </row>
    <row r="9922" spans="24:26" x14ac:dyDescent="0.25">
      <c r="X9922" s="426"/>
      <c r="Y9922" s="426"/>
      <c r="Z9922" s="427"/>
    </row>
    <row r="9923" spans="24:26" x14ac:dyDescent="0.25">
      <c r="X9923" s="426"/>
      <c r="Y9923" s="426"/>
      <c r="Z9923" s="427"/>
    </row>
    <row r="9924" spans="24:26" x14ac:dyDescent="0.25">
      <c r="X9924" s="426"/>
      <c r="Y9924" s="426"/>
      <c r="Z9924" s="427"/>
    </row>
    <row r="9925" spans="24:26" x14ac:dyDescent="0.25">
      <c r="X9925" s="426"/>
      <c r="Y9925" s="426"/>
      <c r="Z9925" s="427"/>
    </row>
    <row r="9926" spans="24:26" x14ac:dyDescent="0.25">
      <c r="X9926" s="426"/>
      <c r="Y9926" s="426"/>
      <c r="Z9926" s="427"/>
    </row>
    <row r="9927" spans="24:26" x14ac:dyDescent="0.25">
      <c r="X9927" s="426"/>
      <c r="Y9927" s="426"/>
      <c r="Z9927" s="427"/>
    </row>
    <row r="9928" spans="24:26" x14ac:dyDescent="0.25">
      <c r="X9928" s="426"/>
      <c r="Y9928" s="426"/>
      <c r="Z9928" s="427"/>
    </row>
    <row r="9929" spans="24:26" x14ac:dyDescent="0.25">
      <c r="X9929" s="426"/>
      <c r="Y9929" s="426"/>
      <c r="Z9929" s="427"/>
    </row>
    <row r="9930" spans="24:26" x14ac:dyDescent="0.25">
      <c r="X9930" s="426"/>
      <c r="Y9930" s="426"/>
      <c r="Z9930" s="427"/>
    </row>
    <row r="9931" spans="24:26" x14ac:dyDescent="0.25">
      <c r="X9931" s="426"/>
      <c r="Y9931" s="426"/>
      <c r="Z9931" s="427"/>
    </row>
    <row r="9932" spans="24:26" x14ac:dyDescent="0.25">
      <c r="X9932" s="426"/>
      <c r="Y9932" s="426"/>
      <c r="Z9932" s="427"/>
    </row>
    <row r="9933" spans="24:26" x14ac:dyDescent="0.25">
      <c r="X9933" s="426"/>
      <c r="Y9933" s="426"/>
      <c r="Z9933" s="427"/>
    </row>
    <row r="9934" spans="24:26" x14ac:dyDescent="0.25">
      <c r="X9934" s="426"/>
      <c r="Y9934" s="426"/>
      <c r="Z9934" s="427"/>
    </row>
    <row r="9935" spans="24:26" x14ac:dyDescent="0.25">
      <c r="X9935" s="426"/>
      <c r="Y9935" s="426"/>
      <c r="Z9935" s="427"/>
    </row>
    <row r="9936" spans="24:26" x14ac:dyDescent="0.25">
      <c r="X9936" s="426"/>
      <c r="Y9936" s="426"/>
      <c r="Z9936" s="427"/>
    </row>
    <row r="9937" spans="24:26" x14ac:dyDescent="0.25">
      <c r="X9937" s="426"/>
      <c r="Y9937" s="426"/>
      <c r="Z9937" s="427"/>
    </row>
    <row r="9938" spans="24:26" x14ac:dyDescent="0.25">
      <c r="X9938" s="426"/>
      <c r="Y9938" s="426"/>
      <c r="Z9938" s="427"/>
    </row>
    <row r="9939" spans="24:26" x14ac:dyDescent="0.25">
      <c r="X9939" s="426"/>
      <c r="Y9939" s="426"/>
      <c r="Z9939" s="427"/>
    </row>
    <row r="9940" spans="24:26" x14ac:dyDescent="0.25">
      <c r="X9940" s="426"/>
      <c r="Y9940" s="426"/>
      <c r="Z9940" s="427"/>
    </row>
    <row r="9941" spans="24:26" x14ac:dyDescent="0.25">
      <c r="X9941" s="426"/>
      <c r="Y9941" s="426"/>
      <c r="Z9941" s="427"/>
    </row>
    <row r="9942" spans="24:26" x14ac:dyDescent="0.25">
      <c r="X9942" s="426"/>
      <c r="Y9942" s="426"/>
      <c r="Z9942" s="427"/>
    </row>
    <row r="9943" spans="24:26" x14ac:dyDescent="0.25">
      <c r="X9943" s="426"/>
      <c r="Y9943" s="426"/>
      <c r="Z9943" s="427"/>
    </row>
    <row r="9944" spans="24:26" x14ac:dyDescent="0.25">
      <c r="X9944" s="426"/>
      <c r="Y9944" s="426"/>
      <c r="Z9944" s="427"/>
    </row>
    <row r="9945" spans="24:26" x14ac:dyDescent="0.25">
      <c r="X9945" s="426"/>
      <c r="Y9945" s="426"/>
      <c r="Z9945" s="427"/>
    </row>
    <row r="9946" spans="24:26" x14ac:dyDescent="0.25">
      <c r="X9946" s="426"/>
      <c r="Y9946" s="426"/>
      <c r="Z9946" s="427"/>
    </row>
    <row r="9947" spans="24:26" x14ac:dyDescent="0.25">
      <c r="X9947" s="426"/>
      <c r="Y9947" s="426"/>
      <c r="Z9947" s="427"/>
    </row>
    <row r="9948" spans="24:26" x14ac:dyDescent="0.25">
      <c r="X9948" s="426"/>
      <c r="Y9948" s="426"/>
      <c r="Z9948" s="427"/>
    </row>
    <row r="9949" spans="24:26" x14ac:dyDescent="0.25">
      <c r="X9949" s="426"/>
      <c r="Y9949" s="426"/>
      <c r="Z9949" s="427"/>
    </row>
    <row r="9950" spans="24:26" x14ac:dyDescent="0.25">
      <c r="X9950" s="426"/>
      <c r="Y9950" s="426"/>
      <c r="Z9950" s="427"/>
    </row>
    <row r="9951" spans="24:26" x14ac:dyDescent="0.25">
      <c r="X9951" s="426"/>
      <c r="Y9951" s="426"/>
      <c r="Z9951" s="427"/>
    </row>
    <row r="9952" spans="24:26" x14ac:dyDescent="0.25">
      <c r="X9952" s="426"/>
      <c r="Y9952" s="426"/>
      <c r="Z9952" s="427"/>
    </row>
    <row r="9953" spans="24:26" x14ac:dyDescent="0.25">
      <c r="X9953" s="426"/>
      <c r="Y9953" s="426"/>
      <c r="Z9953" s="427"/>
    </row>
    <row r="9954" spans="24:26" x14ac:dyDescent="0.25">
      <c r="X9954" s="426"/>
      <c r="Y9954" s="426"/>
      <c r="Z9954" s="427"/>
    </row>
    <row r="9955" spans="24:26" x14ac:dyDescent="0.25">
      <c r="X9955" s="426"/>
      <c r="Y9955" s="426"/>
      <c r="Z9955" s="427"/>
    </row>
    <row r="9956" spans="24:26" x14ac:dyDescent="0.25">
      <c r="X9956" s="426"/>
      <c r="Y9956" s="426"/>
      <c r="Z9956" s="427"/>
    </row>
    <row r="9957" spans="24:26" x14ac:dyDescent="0.25">
      <c r="X9957" s="426"/>
      <c r="Y9957" s="426"/>
      <c r="Z9957" s="427"/>
    </row>
    <row r="9958" spans="24:26" x14ac:dyDescent="0.25">
      <c r="X9958" s="426"/>
      <c r="Y9958" s="426"/>
      <c r="Z9958" s="427"/>
    </row>
    <row r="9959" spans="24:26" x14ac:dyDescent="0.25">
      <c r="X9959" s="426"/>
      <c r="Y9959" s="426"/>
      <c r="Z9959" s="427"/>
    </row>
    <row r="9960" spans="24:26" x14ac:dyDescent="0.25">
      <c r="X9960" s="426"/>
      <c r="Y9960" s="426"/>
      <c r="Z9960" s="427"/>
    </row>
    <row r="9961" spans="24:26" x14ac:dyDescent="0.25">
      <c r="X9961" s="426"/>
      <c r="Y9961" s="426"/>
      <c r="Z9961" s="427"/>
    </row>
    <row r="9962" spans="24:26" x14ac:dyDescent="0.25">
      <c r="X9962" s="426"/>
      <c r="Y9962" s="426"/>
      <c r="Z9962" s="427"/>
    </row>
    <row r="9963" spans="24:26" x14ac:dyDescent="0.25">
      <c r="X9963" s="426"/>
      <c r="Y9963" s="426"/>
      <c r="Z9963" s="427"/>
    </row>
    <row r="9964" spans="24:26" x14ac:dyDescent="0.25">
      <c r="X9964" s="426"/>
      <c r="Y9964" s="426"/>
      <c r="Z9964" s="427"/>
    </row>
    <row r="9965" spans="24:26" x14ac:dyDescent="0.25">
      <c r="X9965" s="426"/>
      <c r="Y9965" s="426"/>
      <c r="Z9965" s="427"/>
    </row>
    <row r="9966" spans="24:26" x14ac:dyDescent="0.25">
      <c r="X9966" s="426"/>
      <c r="Y9966" s="426"/>
      <c r="Z9966" s="427"/>
    </row>
    <row r="9967" spans="24:26" x14ac:dyDescent="0.25">
      <c r="X9967" s="426"/>
      <c r="Y9967" s="426"/>
      <c r="Z9967" s="427"/>
    </row>
    <row r="9968" spans="24:26" x14ac:dyDescent="0.25">
      <c r="X9968" s="426"/>
      <c r="Y9968" s="426"/>
      <c r="Z9968" s="427"/>
    </row>
    <row r="9969" spans="24:26" x14ac:dyDescent="0.25">
      <c r="X9969" s="426"/>
      <c r="Y9969" s="426"/>
      <c r="Z9969" s="427"/>
    </row>
    <row r="9970" spans="24:26" x14ac:dyDescent="0.25">
      <c r="X9970" s="426"/>
      <c r="Y9970" s="426"/>
      <c r="Z9970" s="427"/>
    </row>
    <row r="9971" spans="24:26" x14ac:dyDescent="0.25">
      <c r="X9971" s="426"/>
      <c r="Y9971" s="426"/>
      <c r="Z9971" s="427"/>
    </row>
    <row r="9972" spans="24:26" x14ac:dyDescent="0.25">
      <c r="X9972" s="426"/>
      <c r="Y9972" s="426"/>
      <c r="Z9972" s="427"/>
    </row>
    <row r="9973" spans="24:26" x14ac:dyDescent="0.25">
      <c r="X9973" s="426"/>
      <c r="Y9973" s="426"/>
      <c r="Z9973" s="427"/>
    </row>
    <row r="9974" spans="24:26" x14ac:dyDescent="0.25">
      <c r="X9974" s="426"/>
      <c r="Y9974" s="426"/>
      <c r="Z9974" s="427"/>
    </row>
    <row r="9975" spans="24:26" x14ac:dyDescent="0.25">
      <c r="X9975" s="426"/>
      <c r="Y9975" s="426"/>
      <c r="Z9975" s="427"/>
    </row>
    <row r="9976" spans="24:26" x14ac:dyDescent="0.25">
      <c r="X9976" s="426"/>
      <c r="Y9976" s="426"/>
      <c r="Z9976" s="427"/>
    </row>
    <row r="9977" spans="24:26" x14ac:dyDescent="0.25">
      <c r="X9977" s="426"/>
      <c r="Y9977" s="426"/>
      <c r="Z9977" s="427"/>
    </row>
    <row r="9978" spans="24:26" x14ac:dyDescent="0.25">
      <c r="X9978" s="426"/>
      <c r="Y9978" s="426"/>
      <c r="Z9978" s="427"/>
    </row>
    <row r="9979" spans="24:26" x14ac:dyDescent="0.25">
      <c r="X9979" s="426"/>
      <c r="Y9979" s="426"/>
      <c r="Z9979" s="427"/>
    </row>
    <row r="9980" spans="24:26" x14ac:dyDescent="0.25">
      <c r="X9980" s="426"/>
      <c r="Y9980" s="426"/>
      <c r="Z9980" s="427"/>
    </row>
    <row r="9981" spans="24:26" x14ac:dyDescent="0.25">
      <c r="X9981" s="426"/>
      <c r="Y9981" s="426"/>
      <c r="Z9981" s="427"/>
    </row>
    <row r="9982" spans="24:26" x14ac:dyDescent="0.25">
      <c r="X9982" s="426"/>
      <c r="Y9982" s="426"/>
      <c r="Z9982" s="427"/>
    </row>
    <row r="9983" spans="24:26" x14ac:dyDescent="0.25">
      <c r="X9983" s="426"/>
      <c r="Y9983" s="426"/>
      <c r="Z9983" s="427"/>
    </row>
    <row r="9984" spans="24:26" x14ac:dyDescent="0.25">
      <c r="X9984" s="426"/>
      <c r="Y9984" s="426"/>
      <c r="Z9984" s="427"/>
    </row>
    <row r="9985" spans="24:26" x14ac:dyDescent="0.25">
      <c r="X9985" s="426"/>
      <c r="Y9985" s="426"/>
      <c r="Z9985" s="427"/>
    </row>
    <row r="9986" spans="24:26" x14ac:dyDescent="0.25">
      <c r="X9986" s="426"/>
      <c r="Y9986" s="426"/>
      <c r="Z9986" s="427"/>
    </row>
    <row r="9987" spans="24:26" x14ac:dyDescent="0.25">
      <c r="X9987" s="426"/>
      <c r="Y9987" s="426"/>
      <c r="Z9987" s="427"/>
    </row>
    <row r="9988" spans="24:26" x14ac:dyDescent="0.25">
      <c r="X9988" s="426"/>
      <c r="Y9988" s="426"/>
      <c r="Z9988" s="427"/>
    </row>
    <row r="9989" spans="24:26" x14ac:dyDescent="0.25">
      <c r="X9989" s="426"/>
      <c r="Y9989" s="426"/>
      <c r="Z9989" s="427"/>
    </row>
    <row r="9990" spans="24:26" x14ac:dyDescent="0.25">
      <c r="X9990" s="426"/>
      <c r="Y9990" s="426"/>
      <c r="Z9990" s="427"/>
    </row>
    <row r="9991" spans="24:26" x14ac:dyDescent="0.25">
      <c r="X9991" s="426"/>
      <c r="Y9991" s="426"/>
      <c r="Z9991" s="427"/>
    </row>
    <row r="9992" spans="24:26" x14ac:dyDescent="0.25">
      <c r="X9992" s="426"/>
      <c r="Y9992" s="426"/>
      <c r="Z9992" s="427"/>
    </row>
    <row r="9993" spans="24:26" x14ac:dyDescent="0.25">
      <c r="X9993" s="426"/>
      <c r="Y9993" s="426"/>
      <c r="Z9993" s="427"/>
    </row>
    <row r="9994" spans="24:26" x14ac:dyDescent="0.25">
      <c r="X9994" s="426"/>
      <c r="Y9994" s="426"/>
      <c r="Z9994" s="427"/>
    </row>
    <row r="9995" spans="24:26" x14ac:dyDescent="0.25">
      <c r="X9995" s="426"/>
      <c r="Y9995" s="426"/>
      <c r="Z9995" s="427"/>
    </row>
    <row r="9996" spans="24:26" x14ac:dyDescent="0.25">
      <c r="X9996" s="426"/>
      <c r="Y9996" s="426"/>
      <c r="Z9996" s="427"/>
    </row>
    <row r="9997" spans="24:26" x14ac:dyDescent="0.25">
      <c r="X9997" s="426"/>
      <c r="Y9997" s="426"/>
      <c r="Z9997" s="427"/>
    </row>
    <row r="9998" spans="24:26" x14ac:dyDescent="0.25">
      <c r="X9998" s="426"/>
      <c r="Y9998" s="426"/>
      <c r="Z9998" s="427"/>
    </row>
    <row r="9999" spans="24:26" x14ac:dyDescent="0.25">
      <c r="X9999" s="426"/>
      <c r="Y9999" s="426"/>
      <c r="Z9999" s="427"/>
    </row>
    <row r="10000" spans="24:26" x14ac:dyDescent="0.25">
      <c r="X10000" s="426"/>
      <c r="Y10000" s="426"/>
      <c r="Z10000" s="427"/>
    </row>
    <row r="10001" spans="24:26" x14ac:dyDescent="0.25">
      <c r="X10001" s="426"/>
      <c r="Y10001" s="426"/>
      <c r="Z10001" s="427"/>
    </row>
    <row r="10002" spans="24:26" x14ac:dyDescent="0.25">
      <c r="X10002" s="426"/>
      <c r="Y10002" s="426"/>
      <c r="Z10002" s="427"/>
    </row>
    <row r="10003" spans="24:26" x14ac:dyDescent="0.25">
      <c r="X10003" s="426"/>
      <c r="Y10003" s="426"/>
      <c r="Z10003" s="427"/>
    </row>
    <row r="10004" spans="24:26" x14ac:dyDescent="0.25">
      <c r="X10004" s="426"/>
      <c r="Y10004" s="426"/>
      <c r="Z10004" s="427"/>
    </row>
    <row r="10005" spans="24:26" x14ac:dyDescent="0.25">
      <c r="X10005" s="426"/>
      <c r="Y10005" s="426"/>
      <c r="Z10005" s="427"/>
    </row>
    <row r="10006" spans="24:26" x14ac:dyDescent="0.25">
      <c r="X10006" s="426"/>
      <c r="Y10006" s="426"/>
      <c r="Z10006" s="427"/>
    </row>
    <row r="10007" spans="24:26" x14ac:dyDescent="0.25">
      <c r="X10007" s="426"/>
      <c r="Y10007" s="426"/>
      <c r="Z10007" s="427"/>
    </row>
    <row r="10008" spans="24:26" x14ac:dyDescent="0.25">
      <c r="X10008" s="426"/>
      <c r="Y10008" s="426"/>
      <c r="Z10008" s="427"/>
    </row>
    <row r="10009" spans="24:26" x14ac:dyDescent="0.25">
      <c r="X10009" s="426"/>
      <c r="Y10009" s="426"/>
      <c r="Z10009" s="427"/>
    </row>
    <row r="10010" spans="24:26" x14ac:dyDescent="0.25">
      <c r="X10010" s="426"/>
      <c r="Y10010" s="426"/>
      <c r="Z10010" s="427"/>
    </row>
    <row r="10011" spans="24:26" x14ac:dyDescent="0.25">
      <c r="X10011" s="426"/>
      <c r="Y10011" s="426"/>
      <c r="Z10011" s="427"/>
    </row>
    <row r="10012" spans="24:26" x14ac:dyDescent="0.25">
      <c r="X10012" s="426"/>
      <c r="Y10012" s="426"/>
      <c r="Z10012" s="427"/>
    </row>
    <row r="10013" spans="24:26" x14ac:dyDescent="0.25">
      <c r="X10013" s="426"/>
      <c r="Y10013" s="426"/>
      <c r="Z10013" s="427"/>
    </row>
    <row r="10014" spans="24:26" x14ac:dyDescent="0.25">
      <c r="X10014" s="426"/>
      <c r="Y10014" s="426"/>
      <c r="Z10014" s="427"/>
    </row>
    <row r="10015" spans="24:26" x14ac:dyDescent="0.25">
      <c r="X10015" s="426"/>
      <c r="Y10015" s="426"/>
      <c r="Z10015" s="427"/>
    </row>
    <row r="10016" spans="24:26" x14ac:dyDescent="0.25">
      <c r="X10016" s="426"/>
      <c r="Y10016" s="426"/>
      <c r="Z10016" s="427"/>
    </row>
    <row r="10017" spans="24:26" x14ac:dyDescent="0.25">
      <c r="X10017" s="426"/>
      <c r="Y10017" s="426"/>
      <c r="Z10017" s="427"/>
    </row>
    <row r="10018" spans="24:26" x14ac:dyDescent="0.25">
      <c r="X10018" s="426"/>
      <c r="Y10018" s="426"/>
      <c r="Z10018" s="427"/>
    </row>
    <row r="10019" spans="24:26" x14ac:dyDescent="0.25">
      <c r="X10019" s="426"/>
      <c r="Y10019" s="426"/>
      <c r="Z10019" s="427"/>
    </row>
    <row r="10020" spans="24:26" x14ac:dyDescent="0.25">
      <c r="X10020" s="426"/>
      <c r="Y10020" s="426"/>
      <c r="Z10020" s="427"/>
    </row>
    <row r="10021" spans="24:26" x14ac:dyDescent="0.25">
      <c r="X10021" s="426"/>
      <c r="Y10021" s="426"/>
      <c r="Z10021" s="427"/>
    </row>
    <row r="10022" spans="24:26" x14ac:dyDescent="0.25">
      <c r="X10022" s="426"/>
      <c r="Y10022" s="426"/>
      <c r="Z10022" s="427"/>
    </row>
    <row r="10023" spans="24:26" x14ac:dyDescent="0.25">
      <c r="X10023" s="426"/>
      <c r="Y10023" s="426"/>
      <c r="Z10023" s="427"/>
    </row>
    <row r="10024" spans="24:26" x14ac:dyDescent="0.25">
      <c r="X10024" s="426"/>
      <c r="Y10024" s="426"/>
      <c r="Z10024" s="427"/>
    </row>
    <row r="10025" spans="24:26" x14ac:dyDescent="0.25">
      <c r="X10025" s="426"/>
      <c r="Y10025" s="426"/>
      <c r="Z10025" s="427"/>
    </row>
    <row r="10026" spans="24:26" x14ac:dyDescent="0.25">
      <c r="X10026" s="426"/>
      <c r="Y10026" s="426"/>
      <c r="Z10026" s="427"/>
    </row>
    <row r="10027" spans="24:26" x14ac:dyDescent="0.25">
      <c r="X10027" s="426"/>
      <c r="Y10027" s="426"/>
      <c r="Z10027" s="427"/>
    </row>
    <row r="10028" spans="24:26" x14ac:dyDescent="0.25">
      <c r="X10028" s="426"/>
      <c r="Y10028" s="426"/>
      <c r="Z10028" s="427"/>
    </row>
    <row r="10029" spans="24:26" x14ac:dyDescent="0.25">
      <c r="X10029" s="426"/>
      <c r="Y10029" s="426"/>
      <c r="Z10029" s="427"/>
    </row>
    <row r="10030" spans="24:26" x14ac:dyDescent="0.25">
      <c r="X10030" s="426"/>
      <c r="Y10030" s="426"/>
      <c r="Z10030" s="427"/>
    </row>
    <row r="10031" spans="24:26" x14ac:dyDescent="0.25">
      <c r="X10031" s="426"/>
      <c r="Y10031" s="426"/>
      <c r="Z10031" s="427"/>
    </row>
    <row r="10032" spans="24:26" x14ac:dyDescent="0.25">
      <c r="X10032" s="426"/>
      <c r="Y10032" s="426"/>
      <c r="Z10032" s="427"/>
    </row>
    <row r="10033" spans="24:26" x14ac:dyDescent="0.25">
      <c r="X10033" s="426"/>
      <c r="Y10033" s="426"/>
      <c r="Z10033" s="427"/>
    </row>
    <row r="10034" spans="24:26" x14ac:dyDescent="0.25">
      <c r="X10034" s="426"/>
      <c r="Y10034" s="426"/>
      <c r="Z10034" s="427"/>
    </row>
    <row r="10035" spans="24:26" x14ac:dyDescent="0.25">
      <c r="X10035" s="426"/>
      <c r="Y10035" s="426"/>
      <c r="Z10035" s="427"/>
    </row>
    <row r="10036" spans="24:26" x14ac:dyDescent="0.25">
      <c r="X10036" s="426"/>
      <c r="Y10036" s="426"/>
      <c r="Z10036" s="427"/>
    </row>
    <row r="10037" spans="24:26" x14ac:dyDescent="0.25">
      <c r="X10037" s="426"/>
      <c r="Y10037" s="426"/>
      <c r="Z10037" s="427"/>
    </row>
    <row r="10038" spans="24:26" x14ac:dyDescent="0.25">
      <c r="X10038" s="426"/>
      <c r="Y10038" s="426"/>
      <c r="Z10038" s="427"/>
    </row>
    <row r="10039" spans="24:26" x14ac:dyDescent="0.25">
      <c r="X10039" s="426"/>
      <c r="Y10039" s="426"/>
      <c r="Z10039" s="427"/>
    </row>
    <row r="10040" spans="24:26" x14ac:dyDescent="0.25">
      <c r="X10040" s="426"/>
      <c r="Y10040" s="426"/>
      <c r="Z10040" s="427"/>
    </row>
    <row r="10041" spans="24:26" x14ac:dyDescent="0.25">
      <c r="X10041" s="426"/>
      <c r="Y10041" s="426"/>
      <c r="Z10041" s="427"/>
    </row>
    <row r="10042" spans="24:26" x14ac:dyDescent="0.25">
      <c r="X10042" s="426"/>
      <c r="Y10042" s="426"/>
      <c r="Z10042" s="427"/>
    </row>
    <row r="10043" spans="24:26" x14ac:dyDescent="0.25">
      <c r="X10043" s="426"/>
      <c r="Y10043" s="426"/>
      <c r="Z10043" s="427"/>
    </row>
    <row r="10044" spans="24:26" x14ac:dyDescent="0.25">
      <c r="X10044" s="426"/>
      <c r="Y10044" s="426"/>
      <c r="Z10044" s="427"/>
    </row>
    <row r="10045" spans="24:26" x14ac:dyDescent="0.25">
      <c r="X10045" s="426"/>
      <c r="Y10045" s="426"/>
      <c r="Z10045" s="427"/>
    </row>
    <row r="10046" spans="24:26" x14ac:dyDescent="0.25">
      <c r="X10046" s="426"/>
      <c r="Y10046" s="426"/>
      <c r="Z10046" s="427"/>
    </row>
    <row r="10047" spans="24:26" x14ac:dyDescent="0.25">
      <c r="X10047" s="426"/>
      <c r="Y10047" s="426"/>
      <c r="Z10047" s="427"/>
    </row>
    <row r="10048" spans="24:26" x14ac:dyDescent="0.25">
      <c r="X10048" s="426"/>
      <c r="Y10048" s="426"/>
      <c r="Z10048" s="427"/>
    </row>
    <row r="10049" spans="24:26" x14ac:dyDescent="0.25">
      <c r="X10049" s="426"/>
      <c r="Y10049" s="426"/>
      <c r="Z10049" s="427"/>
    </row>
    <row r="10050" spans="24:26" x14ac:dyDescent="0.25">
      <c r="X10050" s="426"/>
      <c r="Y10050" s="426"/>
      <c r="Z10050" s="427"/>
    </row>
    <row r="10051" spans="24:26" x14ac:dyDescent="0.25">
      <c r="X10051" s="426"/>
      <c r="Y10051" s="426"/>
      <c r="Z10051" s="427"/>
    </row>
    <row r="10052" spans="24:26" x14ac:dyDescent="0.25">
      <c r="X10052" s="426"/>
      <c r="Y10052" s="426"/>
      <c r="Z10052" s="427"/>
    </row>
    <row r="10053" spans="24:26" x14ac:dyDescent="0.25">
      <c r="X10053" s="426"/>
      <c r="Y10053" s="426"/>
      <c r="Z10053" s="427"/>
    </row>
    <row r="10054" spans="24:26" x14ac:dyDescent="0.25">
      <c r="X10054" s="426"/>
      <c r="Y10054" s="426"/>
      <c r="Z10054" s="427"/>
    </row>
    <row r="10055" spans="24:26" x14ac:dyDescent="0.25">
      <c r="X10055" s="426"/>
      <c r="Y10055" s="426"/>
      <c r="Z10055" s="427"/>
    </row>
    <row r="10056" spans="24:26" x14ac:dyDescent="0.25">
      <c r="X10056" s="426"/>
      <c r="Y10056" s="426"/>
      <c r="Z10056" s="427"/>
    </row>
    <row r="10057" spans="24:26" x14ac:dyDescent="0.25">
      <c r="X10057" s="426"/>
      <c r="Y10057" s="426"/>
      <c r="Z10057" s="427"/>
    </row>
    <row r="10058" spans="24:26" x14ac:dyDescent="0.25">
      <c r="X10058" s="426"/>
      <c r="Y10058" s="426"/>
      <c r="Z10058" s="427"/>
    </row>
    <row r="10059" spans="24:26" x14ac:dyDescent="0.25">
      <c r="X10059" s="426"/>
      <c r="Y10059" s="426"/>
      <c r="Z10059" s="427"/>
    </row>
    <row r="10060" spans="24:26" x14ac:dyDescent="0.25">
      <c r="X10060" s="426"/>
      <c r="Y10060" s="426"/>
      <c r="Z10060" s="427"/>
    </row>
    <row r="10061" spans="24:26" x14ac:dyDescent="0.25">
      <c r="X10061" s="426"/>
      <c r="Y10061" s="426"/>
      <c r="Z10061" s="427"/>
    </row>
    <row r="10062" spans="24:26" x14ac:dyDescent="0.25">
      <c r="X10062" s="426"/>
      <c r="Y10062" s="426"/>
      <c r="Z10062" s="427"/>
    </row>
    <row r="10063" spans="24:26" x14ac:dyDescent="0.25">
      <c r="X10063" s="426"/>
      <c r="Y10063" s="426"/>
      <c r="Z10063" s="427"/>
    </row>
    <row r="10064" spans="24:26" x14ac:dyDescent="0.25">
      <c r="X10064" s="426"/>
      <c r="Y10064" s="426"/>
      <c r="Z10064" s="427"/>
    </row>
    <row r="10065" spans="24:26" x14ac:dyDescent="0.25">
      <c r="X10065" s="426"/>
      <c r="Y10065" s="426"/>
      <c r="Z10065" s="427"/>
    </row>
    <row r="10066" spans="24:26" x14ac:dyDescent="0.25">
      <c r="X10066" s="426"/>
      <c r="Y10066" s="426"/>
      <c r="Z10066" s="427"/>
    </row>
    <row r="10067" spans="24:26" x14ac:dyDescent="0.25">
      <c r="X10067" s="426"/>
      <c r="Y10067" s="426"/>
      <c r="Z10067" s="427"/>
    </row>
    <row r="10068" spans="24:26" x14ac:dyDescent="0.25">
      <c r="X10068" s="426"/>
      <c r="Y10068" s="426"/>
      <c r="Z10068" s="427"/>
    </row>
    <row r="10069" spans="24:26" x14ac:dyDescent="0.25">
      <c r="X10069" s="426"/>
      <c r="Y10069" s="426"/>
      <c r="Z10069" s="427"/>
    </row>
    <row r="10070" spans="24:26" x14ac:dyDescent="0.25">
      <c r="X10070" s="426"/>
      <c r="Y10070" s="426"/>
      <c r="Z10070" s="427"/>
    </row>
    <row r="10071" spans="24:26" x14ac:dyDescent="0.25">
      <c r="X10071" s="426"/>
      <c r="Y10071" s="426"/>
      <c r="Z10071" s="427"/>
    </row>
    <row r="10072" spans="24:26" x14ac:dyDescent="0.25">
      <c r="X10072" s="426"/>
      <c r="Y10072" s="426"/>
      <c r="Z10072" s="427"/>
    </row>
    <row r="10073" spans="24:26" x14ac:dyDescent="0.25">
      <c r="X10073" s="426"/>
      <c r="Y10073" s="426"/>
      <c r="Z10073" s="427"/>
    </row>
    <row r="10074" spans="24:26" x14ac:dyDescent="0.25">
      <c r="X10074" s="426"/>
      <c r="Y10074" s="426"/>
      <c r="Z10074" s="427"/>
    </row>
    <row r="10075" spans="24:26" x14ac:dyDescent="0.25">
      <c r="X10075" s="426"/>
      <c r="Y10075" s="426"/>
      <c r="Z10075" s="427"/>
    </row>
    <row r="10076" spans="24:26" x14ac:dyDescent="0.25">
      <c r="X10076" s="426"/>
      <c r="Y10076" s="426"/>
      <c r="Z10076" s="427"/>
    </row>
    <row r="10077" spans="24:26" x14ac:dyDescent="0.25">
      <c r="X10077" s="426"/>
      <c r="Y10077" s="426"/>
      <c r="Z10077" s="427"/>
    </row>
    <row r="10078" spans="24:26" x14ac:dyDescent="0.25">
      <c r="X10078" s="426"/>
      <c r="Y10078" s="426"/>
      <c r="Z10078" s="427"/>
    </row>
    <row r="10079" spans="24:26" x14ac:dyDescent="0.25">
      <c r="X10079" s="426"/>
      <c r="Y10079" s="426"/>
      <c r="Z10079" s="427"/>
    </row>
    <row r="10080" spans="24:26" x14ac:dyDescent="0.25">
      <c r="X10080" s="426"/>
      <c r="Y10080" s="426"/>
      <c r="Z10080" s="427"/>
    </row>
    <row r="10081" spans="24:26" x14ac:dyDescent="0.25">
      <c r="X10081" s="426"/>
      <c r="Y10081" s="426"/>
      <c r="Z10081" s="427"/>
    </row>
    <row r="10082" spans="24:26" x14ac:dyDescent="0.25">
      <c r="X10082" s="426"/>
      <c r="Y10082" s="426"/>
      <c r="Z10082" s="427"/>
    </row>
    <row r="10083" spans="24:26" x14ac:dyDescent="0.25">
      <c r="X10083" s="426"/>
      <c r="Y10083" s="426"/>
      <c r="Z10083" s="427"/>
    </row>
    <row r="10084" spans="24:26" x14ac:dyDescent="0.25">
      <c r="X10084" s="426"/>
      <c r="Y10084" s="426"/>
      <c r="Z10084" s="427"/>
    </row>
    <row r="10085" spans="24:26" x14ac:dyDescent="0.25">
      <c r="X10085" s="426"/>
      <c r="Y10085" s="426"/>
      <c r="Z10085" s="427"/>
    </row>
    <row r="10086" spans="24:26" x14ac:dyDescent="0.25">
      <c r="X10086" s="426"/>
      <c r="Y10086" s="426"/>
      <c r="Z10086" s="427"/>
    </row>
    <row r="10087" spans="24:26" x14ac:dyDescent="0.25">
      <c r="X10087" s="426"/>
      <c r="Y10087" s="426"/>
      <c r="Z10087" s="427"/>
    </row>
    <row r="10088" spans="24:26" x14ac:dyDescent="0.25">
      <c r="X10088" s="426"/>
      <c r="Y10088" s="426"/>
      <c r="Z10088" s="427"/>
    </row>
    <row r="10089" spans="24:26" x14ac:dyDescent="0.25">
      <c r="X10089" s="426"/>
      <c r="Y10089" s="426"/>
      <c r="Z10089" s="427"/>
    </row>
    <row r="10090" spans="24:26" x14ac:dyDescent="0.25">
      <c r="X10090" s="426"/>
      <c r="Y10090" s="426"/>
      <c r="Z10090" s="427"/>
    </row>
    <row r="10091" spans="24:26" x14ac:dyDescent="0.25">
      <c r="X10091" s="426"/>
      <c r="Y10091" s="426"/>
      <c r="Z10091" s="427"/>
    </row>
    <row r="10092" spans="24:26" x14ac:dyDescent="0.25">
      <c r="X10092" s="426"/>
      <c r="Y10092" s="426"/>
      <c r="Z10092" s="427"/>
    </row>
    <row r="10093" spans="24:26" x14ac:dyDescent="0.25">
      <c r="X10093" s="426"/>
      <c r="Y10093" s="426"/>
      <c r="Z10093" s="427"/>
    </row>
    <row r="10094" spans="24:26" x14ac:dyDescent="0.25">
      <c r="X10094" s="426"/>
      <c r="Y10094" s="426"/>
      <c r="Z10094" s="427"/>
    </row>
    <row r="10095" spans="24:26" x14ac:dyDescent="0.25">
      <c r="X10095" s="426"/>
      <c r="Y10095" s="426"/>
      <c r="Z10095" s="427"/>
    </row>
    <row r="10096" spans="24:26" x14ac:dyDescent="0.25">
      <c r="X10096" s="426"/>
      <c r="Y10096" s="426"/>
      <c r="Z10096" s="427"/>
    </row>
    <row r="10097" spans="24:26" x14ac:dyDescent="0.25">
      <c r="X10097" s="426"/>
      <c r="Y10097" s="426"/>
      <c r="Z10097" s="427"/>
    </row>
    <row r="10098" spans="24:26" x14ac:dyDescent="0.25">
      <c r="X10098" s="426"/>
      <c r="Y10098" s="426"/>
      <c r="Z10098" s="427"/>
    </row>
    <row r="10099" spans="24:26" x14ac:dyDescent="0.25">
      <c r="X10099" s="426"/>
      <c r="Y10099" s="426"/>
      <c r="Z10099" s="427"/>
    </row>
    <row r="10100" spans="24:26" x14ac:dyDescent="0.25">
      <c r="X10100" s="426"/>
      <c r="Y10100" s="426"/>
      <c r="Z10100" s="427"/>
    </row>
    <row r="10101" spans="24:26" x14ac:dyDescent="0.25">
      <c r="X10101" s="426"/>
      <c r="Y10101" s="426"/>
      <c r="Z10101" s="427"/>
    </row>
    <row r="10102" spans="24:26" x14ac:dyDescent="0.25">
      <c r="X10102" s="426"/>
      <c r="Y10102" s="426"/>
      <c r="Z10102" s="427"/>
    </row>
    <row r="10103" spans="24:26" x14ac:dyDescent="0.25">
      <c r="X10103" s="426"/>
      <c r="Y10103" s="426"/>
      <c r="Z10103" s="427"/>
    </row>
    <row r="10104" spans="24:26" x14ac:dyDescent="0.25">
      <c r="X10104" s="426"/>
      <c r="Y10104" s="426"/>
      <c r="Z10104" s="427"/>
    </row>
    <row r="10105" spans="24:26" x14ac:dyDescent="0.25">
      <c r="X10105" s="426"/>
      <c r="Y10105" s="426"/>
      <c r="Z10105" s="427"/>
    </row>
    <row r="10106" spans="24:26" x14ac:dyDescent="0.25">
      <c r="X10106" s="426"/>
      <c r="Y10106" s="426"/>
      <c r="Z10106" s="427"/>
    </row>
    <row r="10107" spans="24:26" x14ac:dyDescent="0.25">
      <c r="X10107" s="426"/>
      <c r="Y10107" s="426"/>
      <c r="Z10107" s="427"/>
    </row>
    <row r="10108" spans="24:26" x14ac:dyDescent="0.25">
      <c r="X10108" s="426"/>
      <c r="Y10108" s="426"/>
      <c r="Z10108" s="427"/>
    </row>
    <row r="10109" spans="24:26" x14ac:dyDescent="0.25">
      <c r="X10109" s="426"/>
      <c r="Y10109" s="426"/>
      <c r="Z10109" s="427"/>
    </row>
    <row r="10110" spans="24:26" x14ac:dyDescent="0.25">
      <c r="X10110" s="426"/>
      <c r="Y10110" s="426"/>
      <c r="Z10110" s="427"/>
    </row>
    <row r="10111" spans="24:26" x14ac:dyDescent="0.25">
      <c r="X10111" s="426"/>
      <c r="Y10111" s="426"/>
      <c r="Z10111" s="427"/>
    </row>
    <row r="10112" spans="24:26" x14ac:dyDescent="0.25">
      <c r="X10112" s="426"/>
      <c r="Y10112" s="426"/>
      <c r="Z10112" s="427"/>
    </row>
    <row r="10113" spans="24:26" x14ac:dyDescent="0.25">
      <c r="X10113" s="426"/>
      <c r="Y10113" s="426"/>
      <c r="Z10113" s="427"/>
    </row>
    <row r="10114" spans="24:26" x14ac:dyDescent="0.25">
      <c r="X10114" s="426"/>
      <c r="Y10114" s="426"/>
      <c r="Z10114" s="427"/>
    </row>
    <row r="10115" spans="24:26" x14ac:dyDescent="0.25">
      <c r="X10115" s="426"/>
      <c r="Y10115" s="426"/>
      <c r="Z10115" s="427"/>
    </row>
    <row r="10116" spans="24:26" x14ac:dyDescent="0.25">
      <c r="X10116" s="426"/>
      <c r="Y10116" s="426"/>
      <c r="Z10116" s="427"/>
    </row>
    <row r="10117" spans="24:26" x14ac:dyDescent="0.25">
      <c r="X10117" s="426"/>
      <c r="Y10117" s="426"/>
      <c r="Z10117" s="427"/>
    </row>
    <row r="10118" spans="24:26" x14ac:dyDescent="0.25">
      <c r="X10118" s="426"/>
      <c r="Y10118" s="426"/>
      <c r="Z10118" s="427"/>
    </row>
    <row r="10119" spans="24:26" x14ac:dyDescent="0.25">
      <c r="X10119" s="426"/>
      <c r="Y10119" s="426"/>
      <c r="Z10119" s="427"/>
    </row>
    <row r="10120" spans="24:26" x14ac:dyDescent="0.25">
      <c r="X10120" s="426"/>
      <c r="Y10120" s="426"/>
      <c r="Z10120" s="427"/>
    </row>
    <row r="10121" spans="24:26" x14ac:dyDescent="0.25">
      <c r="X10121" s="426"/>
      <c r="Y10121" s="426"/>
      <c r="Z10121" s="427"/>
    </row>
    <row r="10122" spans="24:26" x14ac:dyDescent="0.25">
      <c r="X10122" s="426"/>
      <c r="Y10122" s="426"/>
      <c r="Z10122" s="427"/>
    </row>
    <row r="10123" spans="24:26" x14ac:dyDescent="0.25">
      <c r="X10123" s="426"/>
      <c r="Y10123" s="426"/>
      <c r="Z10123" s="427"/>
    </row>
    <row r="10124" spans="24:26" x14ac:dyDescent="0.25">
      <c r="X10124" s="426"/>
      <c r="Y10124" s="426"/>
      <c r="Z10124" s="427"/>
    </row>
    <row r="10125" spans="24:26" x14ac:dyDescent="0.25">
      <c r="X10125" s="426"/>
      <c r="Y10125" s="426"/>
      <c r="Z10125" s="427"/>
    </row>
    <row r="10126" spans="24:26" x14ac:dyDescent="0.25">
      <c r="X10126" s="426"/>
      <c r="Y10126" s="426"/>
      <c r="Z10126" s="427"/>
    </row>
    <row r="10127" spans="24:26" x14ac:dyDescent="0.25">
      <c r="X10127" s="426"/>
      <c r="Y10127" s="426"/>
      <c r="Z10127" s="427"/>
    </row>
    <row r="10128" spans="24:26" x14ac:dyDescent="0.25">
      <c r="X10128" s="426"/>
      <c r="Y10128" s="426"/>
      <c r="Z10128" s="427"/>
    </row>
    <row r="10129" spans="24:26" x14ac:dyDescent="0.25">
      <c r="X10129" s="426"/>
      <c r="Y10129" s="426"/>
      <c r="Z10129" s="427"/>
    </row>
    <row r="10130" spans="24:26" x14ac:dyDescent="0.25">
      <c r="X10130" s="426"/>
      <c r="Y10130" s="426"/>
      <c r="Z10130" s="427"/>
    </row>
    <row r="10131" spans="24:26" x14ac:dyDescent="0.25">
      <c r="X10131" s="426"/>
      <c r="Y10131" s="426"/>
      <c r="Z10131" s="427"/>
    </row>
    <row r="10132" spans="24:26" x14ac:dyDescent="0.25">
      <c r="X10132" s="426"/>
      <c r="Y10132" s="426"/>
      <c r="Z10132" s="427"/>
    </row>
    <row r="10133" spans="24:26" x14ac:dyDescent="0.25">
      <c r="X10133" s="426"/>
      <c r="Y10133" s="426"/>
      <c r="Z10133" s="427"/>
    </row>
    <row r="10134" spans="24:26" x14ac:dyDescent="0.25">
      <c r="X10134" s="426"/>
      <c r="Y10134" s="426"/>
      <c r="Z10134" s="427"/>
    </row>
    <row r="10135" spans="24:26" x14ac:dyDescent="0.25">
      <c r="X10135" s="426"/>
      <c r="Y10135" s="426"/>
      <c r="Z10135" s="427"/>
    </row>
    <row r="10136" spans="24:26" x14ac:dyDescent="0.25">
      <c r="X10136" s="426"/>
      <c r="Y10136" s="426"/>
      <c r="Z10136" s="427"/>
    </row>
    <row r="10137" spans="24:26" x14ac:dyDescent="0.25">
      <c r="X10137" s="426"/>
      <c r="Y10137" s="426"/>
      <c r="Z10137" s="427"/>
    </row>
    <row r="10138" spans="24:26" x14ac:dyDescent="0.25">
      <c r="X10138" s="426"/>
      <c r="Y10138" s="426"/>
      <c r="Z10138" s="427"/>
    </row>
    <row r="10139" spans="24:26" x14ac:dyDescent="0.25">
      <c r="X10139" s="426"/>
      <c r="Y10139" s="426"/>
      <c r="Z10139" s="427"/>
    </row>
    <row r="10140" spans="24:26" x14ac:dyDescent="0.25">
      <c r="X10140" s="426"/>
      <c r="Y10140" s="426"/>
      <c r="Z10140" s="427"/>
    </row>
    <row r="10141" spans="24:26" x14ac:dyDescent="0.25">
      <c r="X10141" s="426"/>
      <c r="Y10141" s="426"/>
      <c r="Z10141" s="427"/>
    </row>
    <row r="10142" spans="24:26" x14ac:dyDescent="0.25">
      <c r="X10142" s="426"/>
      <c r="Y10142" s="426"/>
      <c r="Z10142" s="427"/>
    </row>
    <row r="10143" spans="24:26" x14ac:dyDescent="0.25">
      <c r="X10143" s="426"/>
      <c r="Y10143" s="426"/>
      <c r="Z10143" s="427"/>
    </row>
    <row r="10144" spans="24:26" x14ac:dyDescent="0.25">
      <c r="X10144" s="426"/>
      <c r="Y10144" s="426"/>
      <c r="Z10144" s="427"/>
    </row>
    <row r="10145" spans="24:26" x14ac:dyDescent="0.25">
      <c r="X10145" s="426"/>
      <c r="Y10145" s="426"/>
      <c r="Z10145" s="427"/>
    </row>
    <row r="10146" spans="24:26" x14ac:dyDescent="0.25">
      <c r="X10146" s="426"/>
      <c r="Y10146" s="426"/>
      <c r="Z10146" s="427"/>
    </row>
    <row r="10147" spans="24:26" x14ac:dyDescent="0.25">
      <c r="X10147" s="426"/>
      <c r="Y10147" s="426"/>
      <c r="Z10147" s="427"/>
    </row>
    <row r="10148" spans="24:26" x14ac:dyDescent="0.25">
      <c r="X10148" s="426"/>
      <c r="Y10148" s="426"/>
      <c r="Z10148" s="427"/>
    </row>
    <row r="10149" spans="24:26" x14ac:dyDescent="0.25">
      <c r="X10149" s="426"/>
      <c r="Y10149" s="426"/>
      <c r="Z10149" s="427"/>
    </row>
    <row r="10150" spans="24:26" x14ac:dyDescent="0.25">
      <c r="X10150" s="426"/>
      <c r="Y10150" s="426"/>
      <c r="Z10150" s="427"/>
    </row>
    <row r="10151" spans="24:26" x14ac:dyDescent="0.25">
      <c r="X10151" s="426"/>
      <c r="Y10151" s="426"/>
      <c r="Z10151" s="427"/>
    </row>
    <row r="10152" spans="24:26" x14ac:dyDescent="0.25">
      <c r="X10152" s="426"/>
      <c r="Y10152" s="426"/>
      <c r="Z10152" s="427"/>
    </row>
    <row r="10153" spans="24:26" x14ac:dyDescent="0.25">
      <c r="X10153" s="426"/>
      <c r="Y10153" s="426"/>
      <c r="Z10153" s="427"/>
    </row>
    <row r="10154" spans="24:26" x14ac:dyDescent="0.25">
      <c r="X10154" s="426"/>
      <c r="Y10154" s="426"/>
      <c r="Z10154" s="427"/>
    </row>
    <row r="10155" spans="24:26" x14ac:dyDescent="0.25">
      <c r="X10155" s="426"/>
      <c r="Y10155" s="426"/>
      <c r="Z10155" s="427"/>
    </row>
    <row r="10156" spans="24:26" x14ac:dyDescent="0.25">
      <c r="X10156" s="426"/>
      <c r="Y10156" s="426"/>
      <c r="Z10156" s="427"/>
    </row>
    <row r="10157" spans="24:26" x14ac:dyDescent="0.25">
      <c r="X10157" s="426"/>
      <c r="Y10157" s="426"/>
      <c r="Z10157" s="427"/>
    </row>
    <row r="10158" spans="24:26" x14ac:dyDescent="0.25">
      <c r="X10158" s="426"/>
      <c r="Y10158" s="426"/>
      <c r="Z10158" s="427"/>
    </row>
    <row r="10159" spans="24:26" x14ac:dyDescent="0.25">
      <c r="X10159" s="426"/>
      <c r="Y10159" s="426"/>
      <c r="Z10159" s="427"/>
    </row>
    <row r="10160" spans="24:26" x14ac:dyDescent="0.25">
      <c r="X10160" s="426"/>
      <c r="Y10160" s="426"/>
      <c r="Z10160" s="427"/>
    </row>
    <row r="10161" spans="24:26" x14ac:dyDescent="0.25">
      <c r="X10161" s="426"/>
      <c r="Y10161" s="426"/>
      <c r="Z10161" s="427"/>
    </row>
    <row r="10162" spans="24:26" x14ac:dyDescent="0.25">
      <c r="X10162" s="426"/>
      <c r="Y10162" s="426"/>
      <c r="Z10162" s="427"/>
    </row>
    <row r="10163" spans="24:26" x14ac:dyDescent="0.25">
      <c r="X10163" s="426"/>
      <c r="Y10163" s="426"/>
      <c r="Z10163" s="427"/>
    </row>
    <row r="10164" spans="24:26" x14ac:dyDescent="0.25">
      <c r="X10164" s="426"/>
      <c r="Y10164" s="426"/>
      <c r="Z10164" s="427"/>
    </row>
    <row r="10165" spans="24:26" x14ac:dyDescent="0.25">
      <c r="X10165" s="426"/>
      <c r="Y10165" s="426"/>
      <c r="Z10165" s="427"/>
    </row>
    <row r="10166" spans="24:26" x14ac:dyDescent="0.25">
      <c r="X10166" s="426"/>
      <c r="Y10166" s="426"/>
      <c r="Z10166" s="427"/>
    </row>
    <row r="10167" spans="24:26" x14ac:dyDescent="0.25">
      <c r="X10167" s="426"/>
      <c r="Y10167" s="426"/>
      <c r="Z10167" s="427"/>
    </row>
    <row r="10168" spans="24:26" x14ac:dyDescent="0.25">
      <c r="X10168" s="426"/>
      <c r="Y10168" s="426"/>
      <c r="Z10168" s="427"/>
    </row>
    <row r="10169" spans="24:26" x14ac:dyDescent="0.25">
      <c r="X10169" s="426"/>
      <c r="Y10169" s="426"/>
      <c r="Z10169" s="427"/>
    </row>
    <row r="10170" spans="24:26" x14ac:dyDescent="0.25">
      <c r="X10170" s="426"/>
      <c r="Y10170" s="426"/>
      <c r="Z10170" s="427"/>
    </row>
    <row r="10171" spans="24:26" x14ac:dyDescent="0.25">
      <c r="X10171" s="426"/>
      <c r="Y10171" s="426"/>
      <c r="Z10171" s="427"/>
    </row>
    <row r="10172" spans="24:26" x14ac:dyDescent="0.25">
      <c r="X10172" s="426"/>
      <c r="Y10172" s="426"/>
      <c r="Z10172" s="427"/>
    </row>
    <row r="10173" spans="24:26" x14ac:dyDescent="0.25">
      <c r="X10173" s="426"/>
      <c r="Y10173" s="426"/>
      <c r="Z10173" s="427"/>
    </row>
    <row r="10174" spans="24:26" x14ac:dyDescent="0.25">
      <c r="X10174" s="426"/>
      <c r="Y10174" s="426"/>
      <c r="Z10174" s="427"/>
    </row>
    <row r="10175" spans="24:26" x14ac:dyDescent="0.25">
      <c r="X10175" s="426"/>
      <c r="Y10175" s="426"/>
      <c r="Z10175" s="427"/>
    </row>
    <row r="10176" spans="24:26" x14ac:dyDescent="0.25">
      <c r="X10176" s="426"/>
      <c r="Y10176" s="426"/>
      <c r="Z10176" s="427"/>
    </row>
    <row r="10177" spans="24:26" x14ac:dyDescent="0.25">
      <c r="X10177" s="426"/>
      <c r="Y10177" s="426"/>
      <c r="Z10177" s="427"/>
    </row>
    <row r="10178" spans="24:26" x14ac:dyDescent="0.25">
      <c r="X10178" s="426"/>
      <c r="Y10178" s="426"/>
      <c r="Z10178" s="427"/>
    </row>
    <row r="10179" spans="24:26" x14ac:dyDescent="0.25">
      <c r="X10179" s="426"/>
      <c r="Y10179" s="426"/>
      <c r="Z10179" s="427"/>
    </row>
    <row r="10180" spans="24:26" x14ac:dyDescent="0.25">
      <c r="X10180" s="426"/>
      <c r="Y10180" s="426"/>
      <c r="Z10180" s="427"/>
    </row>
    <row r="10181" spans="24:26" x14ac:dyDescent="0.25">
      <c r="X10181" s="426"/>
      <c r="Y10181" s="426"/>
      <c r="Z10181" s="427"/>
    </row>
    <row r="10182" spans="24:26" x14ac:dyDescent="0.25">
      <c r="X10182" s="426"/>
      <c r="Y10182" s="426"/>
      <c r="Z10182" s="427"/>
    </row>
    <row r="10183" spans="24:26" x14ac:dyDescent="0.25">
      <c r="X10183" s="426"/>
      <c r="Y10183" s="426"/>
      <c r="Z10183" s="427"/>
    </row>
    <row r="10184" spans="24:26" x14ac:dyDescent="0.25">
      <c r="X10184" s="426"/>
      <c r="Y10184" s="426"/>
      <c r="Z10184" s="427"/>
    </row>
    <row r="10185" spans="24:26" x14ac:dyDescent="0.25">
      <c r="X10185" s="426"/>
      <c r="Y10185" s="426"/>
      <c r="Z10185" s="427"/>
    </row>
    <row r="10186" spans="24:26" x14ac:dyDescent="0.25">
      <c r="X10186" s="426"/>
      <c r="Y10186" s="426"/>
      <c r="Z10186" s="427"/>
    </row>
    <row r="10187" spans="24:26" x14ac:dyDescent="0.25">
      <c r="X10187" s="426"/>
      <c r="Y10187" s="426"/>
      <c r="Z10187" s="427"/>
    </row>
    <row r="10188" spans="24:26" x14ac:dyDescent="0.25">
      <c r="X10188" s="426"/>
      <c r="Y10188" s="426"/>
      <c r="Z10188" s="427"/>
    </row>
    <row r="10189" spans="24:26" x14ac:dyDescent="0.25">
      <c r="X10189" s="426"/>
      <c r="Y10189" s="426"/>
      <c r="Z10189" s="427"/>
    </row>
    <row r="10190" spans="24:26" x14ac:dyDescent="0.25">
      <c r="X10190" s="426"/>
      <c r="Y10190" s="426"/>
      <c r="Z10190" s="427"/>
    </row>
    <row r="10191" spans="24:26" x14ac:dyDescent="0.25">
      <c r="X10191" s="426"/>
      <c r="Y10191" s="426"/>
      <c r="Z10191" s="427"/>
    </row>
    <row r="10192" spans="24:26" x14ac:dyDescent="0.25">
      <c r="X10192" s="426"/>
      <c r="Y10192" s="426"/>
      <c r="Z10192" s="427"/>
    </row>
    <row r="10193" spans="24:26" x14ac:dyDescent="0.25">
      <c r="X10193" s="426"/>
      <c r="Y10193" s="426"/>
      <c r="Z10193" s="427"/>
    </row>
    <row r="10194" spans="24:26" x14ac:dyDescent="0.25">
      <c r="X10194" s="426"/>
      <c r="Y10194" s="426"/>
      <c r="Z10194" s="427"/>
    </row>
    <row r="10195" spans="24:26" x14ac:dyDescent="0.25">
      <c r="X10195" s="426"/>
      <c r="Y10195" s="426"/>
      <c r="Z10195" s="427"/>
    </row>
    <row r="10196" spans="24:26" x14ac:dyDescent="0.25">
      <c r="X10196" s="426"/>
      <c r="Y10196" s="426"/>
      <c r="Z10196" s="427"/>
    </row>
    <row r="10197" spans="24:26" x14ac:dyDescent="0.25">
      <c r="X10197" s="426"/>
      <c r="Y10197" s="426"/>
      <c r="Z10197" s="427"/>
    </row>
    <row r="10198" spans="24:26" x14ac:dyDescent="0.25">
      <c r="X10198" s="426"/>
      <c r="Y10198" s="426"/>
      <c r="Z10198" s="427"/>
    </row>
    <row r="10199" spans="24:26" x14ac:dyDescent="0.25">
      <c r="X10199" s="426"/>
      <c r="Y10199" s="426"/>
      <c r="Z10199" s="427"/>
    </row>
    <row r="10200" spans="24:26" x14ac:dyDescent="0.25">
      <c r="X10200" s="426"/>
      <c r="Y10200" s="426"/>
      <c r="Z10200" s="427"/>
    </row>
    <row r="10201" spans="24:26" x14ac:dyDescent="0.25">
      <c r="X10201" s="426"/>
      <c r="Y10201" s="426"/>
      <c r="Z10201" s="427"/>
    </row>
    <row r="10202" spans="24:26" x14ac:dyDescent="0.25">
      <c r="X10202" s="426"/>
      <c r="Y10202" s="426"/>
      <c r="Z10202" s="427"/>
    </row>
    <row r="10203" spans="24:26" x14ac:dyDescent="0.25">
      <c r="X10203" s="426"/>
      <c r="Y10203" s="426"/>
      <c r="Z10203" s="427"/>
    </row>
    <row r="10204" spans="24:26" x14ac:dyDescent="0.25">
      <c r="X10204" s="426"/>
      <c r="Y10204" s="426"/>
      <c r="Z10204" s="427"/>
    </row>
    <row r="10205" spans="24:26" x14ac:dyDescent="0.25">
      <c r="X10205" s="426"/>
      <c r="Y10205" s="426"/>
      <c r="Z10205" s="427"/>
    </row>
    <row r="10206" spans="24:26" x14ac:dyDescent="0.25">
      <c r="X10206" s="426"/>
      <c r="Y10206" s="426"/>
      <c r="Z10206" s="427"/>
    </row>
    <row r="10207" spans="24:26" x14ac:dyDescent="0.25">
      <c r="X10207" s="426"/>
      <c r="Y10207" s="426"/>
      <c r="Z10207" s="427"/>
    </row>
    <row r="10208" spans="24:26" x14ac:dyDescent="0.25">
      <c r="X10208" s="426"/>
      <c r="Y10208" s="426"/>
      <c r="Z10208" s="427"/>
    </row>
    <row r="10209" spans="24:26" x14ac:dyDescent="0.25">
      <c r="X10209" s="426"/>
      <c r="Y10209" s="426"/>
      <c r="Z10209" s="427"/>
    </row>
    <row r="10210" spans="24:26" x14ac:dyDescent="0.25">
      <c r="X10210" s="426"/>
      <c r="Y10210" s="426"/>
      <c r="Z10210" s="427"/>
    </row>
    <row r="10211" spans="24:26" x14ac:dyDescent="0.25">
      <c r="X10211" s="426"/>
      <c r="Y10211" s="426"/>
      <c r="Z10211" s="427"/>
    </row>
    <row r="10212" spans="24:26" x14ac:dyDescent="0.25">
      <c r="X10212" s="426"/>
      <c r="Y10212" s="426"/>
      <c r="Z10212" s="427"/>
    </row>
    <row r="10213" spans="24:26" x14ac:dyDescent="0.25">
      <c r="X10213" s="426"/>
      <c r="Y10213" s="426"/>
      <c r="Z10213" s="427"/>
    </row>
    <row r="10214" spans="24:26" x14ac:dyDescent="0.25">
      <c r="X10214" s="426"/>
      <c r="Y10214" s="426"/>
      <c r="Z10214" s="427"/>
    </row>
    <row r="10215" spans="24:26" x14ac:dyDescent="0.25">
      <c r="X10215" s="426"/>
      <c r="Y10215" s="426"/>
      <c r="Z10215" s="427"/>
    </row>
    <row r="10216" spans="24:26" x14ac:dyDescent="0.25">
      <c r="X10216" s="426"/>
      <c r="Y10216" s="426"/>
      <c r="Z10216" s="427"/>
    </row>
    <row r="10217" spans="24:26" x14ac:dyDescent="0.25">
      <c r="X10217" s="426"/>
      <c r="Y10217" s="426"/>
      <c r="Z10217" s="427"/>
    </row>
    <row r="10218" spans="24:26" x14ac:dyDescent="0.25">
      <c r="X10218" s="426"/>
      <c r="Y10218" s="426"/>
      <c r="Z10218" s="427"/>
    </row>
    <row r="10219" spans="24:26" x14ac:dyDescent="0.25">
      <c r="X10219" s="426"/>
      <c r="Y10219" s="426"/>
      <c r="Z10219" s="427"/>
    </row>
    <row r="10220" spans="24:26" x14ac:dyDescent="0.25">
      <c r="X10220" s="426"/>
      <c r="Y10220" s="426"/>
      <c r="Z10220" s="427"/>
    </row>
    <row r="10221" spans="24:26" x14ac:dyDescent="0.25">
      <c r="X10221" s="426"/>
      <c r="Y10221" s="426"/>
      <c r="Z10221" s="427"/>
    </row>
    <row r="10222" spans="24:26" x14ac:dyDescent="0.25">
      <c r="X10222" s="426"/>
      <c r="Y10222" s="426"/>
      <c r="Z10222" s="427"/>
    </row>
    <row r="10223" spans="24:26" x14ac:dyDescent="0.25">
      <c r="X10223" s="426"/>
      <c r="Y10223" s="426"/>
      <c r="Z10223" s="427"/>
    </row>
    <row r="10224" spans="24:26" x14ac:dyDescent="0.25">
      <c r="X10224" s="426"/>
      <c r="Y10224" s="426"/>
      <c r="Z10224" s="427"/>
    </row>
    <row r="10225" spans="24:26" x14ac:dyDescent="0.25">
      <c r="X10225" s="426"/>
      <c r="Y10225" s="426"/>
      <c r="Z10225" s="427"/>
    </row>
    <row r="10226" spans="24:26" x14ac:dyDescent="0.25">
      <c r="X10226" s="426"/>
      <c r="Y10226" s="426"/>
      <c r="Z10226" s="427"/>
    </row>
    <row r="10227" spans="24:26" x14ac:dyDescent="0.25">
      <c r="X10227" s="426"/>
      <c r="Y10227" s="426"/>
      <c r="Z10227" s="427"/>
    </row>
    <row r="10228" spans="24:26" x14ac:dyDescent="0.25">
      <c r="X10228" s="426"/>
      <c r="Y10228" s="426"/>
      <c r="Z10228" s="427"/>
    </row>
    <row r="10229" spans="24:26" x14ac:dyDescent="0.25">
      <c r="X10229" s="426"/>
      <c r="Y10229" s="426"/>
      <c r="Z10229" s="427"/>
    </row>
    <row r="10230" spans="24:26" x14ac:dyDescent="0.25">
      <c r="X10230" s="426"/>
      <c r="Y10230" s="426"/>
      <c r="Z10230" s="427"/>
    </row>
    <row r="10231" spans="24:26" x14ac:dyDescent="0.25">
      <c r="X10231" s="426"/>
      <c r="Y10231" s="426"/>
      <c r="Z10231" s="427"/>
    </row>
    <row r="10232" spans="24:26" x14ac:dyDescent="0.25">
      <c r="X10232" s="426"/>
      <c r="Y10232" s="426"/>
      <c r="Z10232" s="427"/>
    </row>
    <row r="10233" spans="24:26" x14ac:dyDescent="0.25">
      <c r="X10233" s="426"/>
      <c r="Y10233" s="426"/>
      <c r="Z10233" s="427"/>
    </row>
    <row r="10234" spans="24:26" x14ac:dyDescent="0.25">
      <c r="X10234" s="426"/>
      <c r="Y10234" s="426"/>
      <c r="Z10234" s="427"/>
    </row>
    <row r="10235" spans="24:26" x14ac:dyDescent="0.25">
      <c r="X10235" s="426"/>
      <c r="Y10235" s="426"/>
      <c r="Z10235" s="427"/>
    </row>
    <row r="10236" spans="24:26" x14ac:dyDescent="0.25">
      <c r="X10236" s="426"/>
      <c r="Y10236" s="426"/>
      <c r="Z10236" s="427"/>
    </row>
    <row r="10237" spans="24:26" x14ac:dyDescent="0.25">
      <c r="X10237" s="426"/>
      <c r="Y10237" s="426"/>
      <c r="Z10237" s="427"/>
    </row>
    <row r="10238" spans="24:26" x14ac:dyDescent="0.25">
      <c r="X10238" s="426"/>
      <c r="Y10238" s="426"/>
      <c r="Z10238" s="427"/>
    </row>
    <row r="10239" spans="24:26" x14ac:dyDescent="0.25">
      <c r="X10239" s="426"/>
      <c r="Y10239" s="426"/>
      <c r="Z10239" s="427"/>
    </row>
    <row r="10240" spans="24:26" x14ac:dyDescent="0.25">
      <c r="X10240" s="426"/>
      <c r="Y10240" s="426"/>
      <c r="Z10240" s="427"/>
    </row>
    <row r="10241" spans="24:26" x14ac:dyDescent="0.25">
      <c r="X10241" s="426"/>
      <c r="Y10241" s="426"/>
      <c r="Z10241" s="427"/>
    </row>
    <row r="10242" spans="24:26" x14ac:dyDescent="0.25">
      <c r="X10242" s="426"/>
      <c r="Y10242" s="426"/>
      <c r="Z10242" s="427"/>
    </row>
    <row r="10243" spans="24:26" x14ac:dyDescent="0.25">
      <c r="X10243" s="426"/>
      <c r="Y10243" s="426"/>
      <c r="Z10243" s="427"/>
    </row>
    <row r="10244" spans="24:26" x14ac:dyDescent="0.25">
      <c r="X10244" s="426"/>
      <c r="Y10244" s="426"/>
      <c r="Z10244" s="427"/>
    </row>
    <row r="10245" spans="24:26" x14ac:dyDescent="0.25">
      <c r="X10245" s="426"/>
      <c r="Y10245" s="426"/>
      <c r="Z10245" s="427"/>
    </row>
    <row r="10246" spans="24:26" x14ac:dyDescent="0.25">
      <c r="X10246" s="426"/>
      <c r="Y10246" s="426"/>
      <c r="Z10246" s="427"/>
    </row>
    <row r="10247" spans="24:26" x14ac:dyDescent="0.25">
      <c r="X10247" s="426"/>
      <c r="Y10247" s="426"/>
      <c r="Z10247" s="427"/>
    </row>
    <row r="10248" spans="24:26" x14ac:dyDescent="0.25">
      <c r="X10248" s="426"/>
      <c r="Y10248" s="426"/>
      <c r="Z10248" s="427"/>
    </row>
    <row r="10249" spans="24:26" x14ac:dyDescent="0.25">
      <c r="X10249" s="426"/>
      <c r="Y10249" s="426"/>
      <c r="Z10249" s="427"/>
    </row>
    <row r="10250" spans="24:26" x14ac:dyDescent="0.25">
      <c r="X10250" s="426"/>
      <c r="Y10250" s="426"/>
      <c r="Z10250" s="427"/>
    </row>
    <row r="10251" spans="24:26" x14ac:dyDescent="0.25">
      <c r="X10251" s="426"/>
      <c r="Y10251" s="426"/>
      <c r="Z10251" s="427"/>
    </row>
    <row r="10252" spans="24:26" x14ac:dyDescent="0.25">
      <c r="X10252" s="426"/>
      <c r="Y10252" s="426"/>
      <c r="Z10252" s="427"/>
    </row>
    <row r="10253" spans="24:26" x14ac:dyDescent="0.25">
      <c r="X10253" s="426"/>
      <c r="Y10253" s="426"/>
      <c r="Z10253" s="427"/>
    </row>
    <row r="10254" spans="24:26" x14ac:dyDescent="0.25">
      <c r="X10254" s="426"/>
      <c r="Y10254" s="426"/>
      <c r="Z10254" s="427"/>
    </row>
    <row r="10255" spans="24:26" x14ac:dyDescent="0.25">
      <c r="X10255" s="426"/>
      <c r="Y10255" s="426"/>
      <c r="Z10255" s="427"/>
    </row>
    <row r="10256" spans="24:26" x14ac:dyDescent="0.25">
      <c r="X10256" s="426"/>
      <c r="Y10256" s="426"/>
      <c r="Z10256" s="427"/>
    </row>
    <row r="10257" spans="24:26" x14ac:dyDescent="0.25">
      <c r="X10257" s="426"/>
      <c r="Y10257" s="426"/>
      <c r="Z10257" s="427"/>
    </row>
    <row r="10258" spans="24:26" x14ac:dyDescent="0.25">
      <c r="X10258" s="426"/>
      <c r="Y10258" s="426"/>
      <c r="Z10258" s="427"/>
    </row>
    <row r="10259" spans="24:26" x14ac:dyDescent="0.25">
      <c r="X10259" s="426"/>
      <c r="Y10259" s="426"/>
      <c r="Z10259" s="427"/>
    </row>
    <row r="10260" spans="24:26" x14ac:dyDescent="0.25">
      <c r="X10260" s="426"/>
      <c r="Y10260" s="426"/>
      <c r="Z10260" s="427"/>
    </row>
    <row r="10261" spans="24:26" x14ac:dyDescent="0.25">
      <c r="X10261" s="426"/>
      <c r="Y10261" s="426"/>
      <c r="Z10261" s="427"/>
    </row>
    <row r="10262" spans="24:26" x14ac:dyDescent="0.25">
      <c r="X10262" s="426"/>
      <c r="Y10262" s="426"/>
      <c r="Z10262" s="427"/>
    </row>
    <row r="10263" spans="24:26" x14ac:dyDescent="0.25">
      <c r="X10263" s="426"/>
      <c r="Y10263" s="426"/>
      <c r="Z10263" s="427"/>
    </row>
    <row r="10264" spans="24:26" x14ac:dyDescent="0.25">
      <c r="X10264" s="426"/>
      <c r="Y10264" s="426"/>
      <c r="Z10264" s="427"/>
    </row>
    <row r="10265" spans="24:26" x14ac:dyDescent="0.25">
      <c r="X10265" s="426"/>
      <c r="Y10265" s="426"/>
      <c r="Z10265" s="427"/>
    </row>
    <row r="10266" spans="24:26" x14ac:dyDescent="0.25">
      <c r="X10266" s="426"/>
      <c r="Y10266" s="426"/>
      <c r="Z10266" s="427"/>
    </row>
    <row r="10267" spans="24:26" x14ac:dyDescent="0.25">
      <c r="X10267" s="426"/>
      <c r="Y10267" s="426"/>
      <c r="Z10267" s="427"/>
    </row>
    <row r="10268" spans="24:26" x14ac:dyDescent="0.25">
      <c r="X10268" s="426"/>
      <c r="Y10268" s="426"/>
      <c r="Z10268" s="427"/>
    </row>
    <row r="10269" spans="24:26" x14ac:dyDescent="0.25">
      <c r="X10269" s="426"/>
      <c r="Y10269" s="426"/>
      <c r="Z10269" s="427"/>
    </row>
    <row r="10270" spans="24:26" x14ac:dyDescent="0.25">
      <c r="X10270" s="426"/>
      <c r="Y10270" s="426"/>
      <c r="Z10270" s="427"/>
    </row>
    <row r="10271" spans="24:26" x14ac:dyDescent="0.25">
      <c r="X10271" s="426"/>
      <c r="Y10271" s="426"/>
      <c r="Z10271" s="427"/>
    </row>
    <row r="10272" spans="24:26" x14ac:dyDescent="0.25">
      <c r="X10272" s="426"/>
      <c r="Y10272" s="426"/>
      <c r="Z10272" s="427"/>
    </row>
    <row r="10273" spans="24:26" x14ac:dyDescent="0.25">
      <c r="X10273" s="426"/>
      <c r="Y10273" s="426"/>
      <c r="Z10273" s="427"/>
    </row>
    <row r="10274" spans="24:26" x14ac:dyDescent="0.25">
      <c r="X10274" s="426"/>
      <c r="Y10274" s="426"/>
      <c r="Z10274" s="427"/>
    </row>
    <row r="10275" spans="24:26" x14ac:dyDescent="0.25">
      <c r="X10275" s="426"/>
      <c r="Y10275" s="426"/>
      <c r="Z10275" s="427"/>
    </row>
    <row r="10276" spans="24:26" x14ac:dyDescent="0.25">
      <c r="X10276" s="426"/>
      <c r="Y10276" s="426"/>
      <c r="Z10276" s="427"/>
    </row>
    <row r="10277" spans="24:26" x14ac:dyDescent="0.25">
      <c r="X10277" s="426"/>
      <c r="Y10277" s="426"/>
      <c r="Z10277" s="427"/>
    </row>
    <row r="10278" spans="24:26" x14ac:dyDescent="0.25">
      <c r="X10278" s="426"/>
      <c r="Y10278" s="426"/>
      <c r="Z10278" s="427"/>
    </row>
    <row r="10279" spans="24:26" x14ac:dyDescent="0.25">
      <c r="X10279" s="426"/>
      <c r="Y10279" s="426"/>
      <c r="Z10279" s="427"/>
    </row>
    <row r="10280" spans="24:26" x14ac:dyDescent="0.25">
      <c r="X10280" s="426"/>
      <c r="Y10280" s="426"/>
      <c r="Z10280" s="427"/>
    </row>
    <row r="10281" spans="24:26" x14ac:dyDescent="0.25">
      <c r="X10281" s="426"/>
      <c r="Y10281" s="426"/>
      <c r="Z10281" s="427"/>
    </row>
    <row r="10282" spans="24:26" x14ac:dyDescent="0.25">
      <c r="X10282" s="426"/>
      <c r="Y10282" s="426"/>
      <c r="Z10282" s="427"/>
    </row>
    <row r="10283" spans="24:26" x14ac:dyDescent="0.25">
      <c r="X10283" s="426"/>
      <c r="Y10283" s="426"/>
      <c r="Z10283" s="427"/>
    </row>
    <row r="10284" spans="24:26" x14ac:dyDescent="0.25">
      <c r="X10284" s="426"/>
      <c r="Y10284" s="426"/>
      <c r="Z10284" s="427"/>
    </row>
    <row r="10285" spans="24:26" x14ac:dyDescent="0.25">
      <c r="X10285" s="426"/>
      <c r="Y10285" s="426"/>
      <c r="Z10285" s="427"/>
    </row>
    <row r="10286" spans="24:26" x14ac:dyDescent="0.25">
      <c r="X10286" s="426"/>
      <c r="Y10286" s="426"/>
      <c r="Z10286" s="427"/>
    </row>
    <row r="10287" spans="24:26" x14ac:dyDescent="0.25">
      <c r="X10287" s="426"/>
      <c r="Y10287" s="426"/>
      <c r="Z10287" s="427"/>
    </row>
    <row r="10288" spans="24:26" x14ac:dyDescent="0.25">
      <c r="X10288" s="426"/>
      <c r="Y10288" s="426"/>
      <c r="Z10288" s="427"/>
    </row>
    <row r="10289" spans="24:26" x14ac:dyDescent="0.25">
      <c r="X10289" s="426"/>
      <c r="Y10289" s="426"/>
      <c r="Z10289" s="427"/>
    </row>
    <row r="10290" spans="24:26" x14ac:dyDescent="0.25">
      <c r="X10290" s="426"/>
      <c r="Y10290" s="426"/>
      <c r="Z10290" s="427"/>
    </row>
    <row r="10291" spans="24:26" x14ac:dyDescent="0.25">
      <c r="X10291" s="426"/>
      <c r="Y10291" s="426"/>
      <c r="Z10291" s="427"/>
    </row>
    <row r="10292" spans="24:26" x14ac:dyDescent="0.25">
      <c r="X10292" s="426"/>
      <c r="Y10292" s="426"/>
      <c r="Z10292" s="427"/>
    </row>
    <row r="10293" spans="24:26" x14ac:dyDescent="0.25">
      <c r="X10293" s="426"/>
      <c r="Y10293" s="426"/>
      <c r="Z10293" s="427"/>
    </row>
    <row r="10294" spans="24:26" x14ac:dyDescent="0.25">
      <c r="X10294" s="426"/>
      <c r="Y10294" s="426"/>
      <c r="Z10294" s="427"/>
    </row>
    <row r="10295" spans="24:26" x14ac:dyDescent="0.25">
      <c r="X10295" s="426"/>
      <c r="Y10295" s="426"/>
      <c r="Z10295" s="427"/>
    </row>
    <row r="10296" spans="24:26" x14ac:dyDescent="0.25">
      <c r="X10296" s="426"/>
      <c r="Y10296" s="426"/>
      <c r="Z10296" s="427"/>
    </row>
    <row r="10297" spans="24:26" x14ac:dyDescent="0.25">
      <c r="X10297" s="426"/>
      <c r="Y10297" s="426"/>
      <c r="Z10297" s="427"/>
    </row>
    <row r="10298" spans="24:26" x14ac:dyDescent="0.25">
      <c r="X10298" s="426"/>
      <c r="Y10298" s="426"/>
      <c r="Z10298" s="427"/>
    </row>
    <row r="10299" spans="24:26" x14ac:dyDescent="0.25">
      <c r="X10299" s="426"/>
      <c r="Y10299" s="426"/>
      <c r="Z10299" s="427"/>
    </row>
    <row r="10300" spans="24:26" x14ac:dyDescent="0.25">
      <c r="X10300" s="426"/>
      <c r="Y10300" s="426"/>
      <c r="Z10300" s="427"/>
    </row>
    <row r="10301" spans="24:26" x14ac:dyDescent="0.25">
      <c r="X10301" s="426"/>
      <c r="Y10301" s="426"/>
      <c r="Z10301" s="427"/>
    </row>
    <row r="10302" spans="24:26" x14ac:dyDescent="0.25">
      <c r="X10302" s="426"/>
      <c r="Y10302" s="426"/>
      <c r="Z10302" s="427"/>
    </row>
    <row r="10303" spans="24:26" x14ac:dyDescent="0.25">
      <c r="X10303" s="426"/>
      <c r="Y10303" s="426"/>
      <c r="Z10303" s="427"/>
    </row>
    <row r="10304" spans="24:26" x14ac:dyDescent="0.25">
      <c r="X10304" s="426"/>
      <c r="Y10304" s="426"/>
      <c r="Z10304" s="427"/>
    </row>
    <row r="10305" spans="24:26" x14ac:dyDescent="0.25">
      <c r="X10305" s="426"/>
      <c r="Y10305" s="426"/>
      <c r="Z10305" s="427"/>
    </row>
    <row r="10306" spans="24:26" x14ac:dyDescent="0.25">
      <c r="X10306" s="426"/>
      <c r="Y10306" s="426"/>
      <c r="Z10306" s="427"/>
    </row>
    <row r="10307" spans="24:26" x14ac:dyDescent="0.25">
      <c r="X10307" s="426"/>
      <c r="Y10307" s="426"/>
      <c r="Z10307" s="427"/>
    </row>
    <row r="10308" spans="24:26" x14ac:dyDescent="0.25">
      <c r="X10308" s="426"/>
      <c r="Y10308" s="426"/>
      <c r="Z10308" s="427"/>
    </row>
    <row r="10309" spans="24:26" x14ac:dyDescent="0.25">
      <c r="X10309" s="426"/>
      <c r="Y10309" s="426"/>
      <c r="Z10309" s="427"/>
    </row>
    <row r="10310" spans="24:26" x14ac:dyDescent="0.25">
      <c r="X10310" s="426"/>
      <c r="Y10310" s="426"/>
      <c r="Z10310" s="427"/>
    </row>
    <row r="10311" spans="24:26" x14ac:dyDescent="0.25">
      <c r="X10311" s="426"/>
      <c r="Y10311" s="426"/>
      <c r="Z10311" s="427"/>
    </row>
    <row r="10312" spans="24:26" x14ac:dyDescent="0.25">
      <c r="X10312" s="426"/>
      <c r="Y10312" s="426"/>
      <c r="Z10312" s="427"/>
    </row>
    <row r="10313" spans="24:26" x14ac:dyDescent="0.25">
      <c r="X10313" s="426"/>
      <c r="Y10313" s="426"/>
      <c r="Z10313" s="427"/>
    </row>
    <row r="10314" spans="24:26" x14ac:dyDescent="0.25">
      <c r="X10314" s="426"/>
      <c r="Y10314" s="426"/>
      <c r="Z10314" s="427"/>
    </row>
    <row r="10315" spans="24:26" x14ac:dyDescent="0.25">
      <c r="X10315" s="426"/>
      <c r="Y10315" s="426"/>
      <c r="Z10315" s="427"/>
    </row>
    <row r="10316" spans="24:26" x14ac:dyDescent="0.25">
      <c r="X10316" s="426"/>
      <c r="Y10316" s="426"/>
      <c r="Z10316" s="427"/>
    </row>
    <row r="10317" spans="24:26" x14ac:dyDescent="0.25">
      <c r="X10317" s="426"/>
      <c r="Y10317" s="426"/>
      <c r="Z10317" s="427"/>
    </row>
    <row r="10318" spans="24:26" x14ac:dyDescent="0.25">
      <c r="X10318" s="426"/>
      <c r="Y10318" s="426"/>
      <c r="Z10318" s="427"/>
    </row>
    <row r="10319" spans="24:26" x14ac:dyDescent="0.25">
      <c r="X10319" s="426"/>
      <c r="Y10319" s="426"/>
      <c r="Z10319" s="427"/>
    </row>
    <row r="10320" spans="24:26" x14ac:dyDescent="0.25">
      <c r="X10320" s="426"/>
      <c r="Y10320" s="426"/>
      <c r="Z10320" s="427"/>
    </row>
    <row r="10321" spans="24:26" x14ac:dyDescent="0.25">
      <c r="X10321" s="426"/>
      <c r="Y10321" s="426"/>
      <c r="Z10321" s="427"/>
    </row>
    <row r="10322" spans="24:26" x14ac:dyDescent="0.25">
      <c r="X10322" s="426"/>
      <c r="Y10322" s="426"/>
      <c r="Z10322" s="427"/>
    </row>
    <row r="10323" spans="24:26" x14ac:dyDescent="0.25">
      <c r="X10323" s="426"/>
      <c r="Y10323" s="426"/>
      <c r="Z10323" s="427"/>
    </row>
    <row r="10324" spans="24:26" x14ac:dyDescent="0.25">
      <c r="X10324" s="426"/>
      <c r="Y10324" s="426"/>
      <c r="Z10324" s="427"/>
    </row>
    <row r="10325" spans="24:26" x14ac:dyDescent="0.25">
      <c r="X10325" s="426"/>
      <c r="Y10325" s="426"/>
      <c r="Z10325" s="427"/>
    </row>
    <row r="10326" spans="24:26" x14ac:dyDescent="0.25">
      <c r="X10326" s="426"/>
      <c r="Y10326" s="426"/>
      <c r="Z10326" s="427"/>
    </row>
    <row r="10327" spans="24:26" x14ac:dyDescent="0.25">
      <c r="X10327" s="426"/>
      <c r="Y10327" s="426"/>
      <c r="Z10327" s="427"/>
    </row>
    <row r="10328" spans="24:26" x14ac:dyDescent="0.25">
      <c r="X10328" s="426"/>
      <c r="Y10328" s="426"/>
      <c r="Z10328" s="427"/>
    </row>
    <row r="10329" spans="24:26" x14ac:dyDescent="0.25">
      <c r="X10329" s="426"/>
      <c r="Y10329" s="426"/>
      <c r="Z10329" s="427"/>
    </row>
    <row r="10330" spans="24:26" x14ac:dyDescent="0.25">
      <c r="X10330" s="426"/>
      <c r="Y10330" s="426"/>
      <c r="Z10330" s="427"/>
    </row>
    <row r="10331" spans="24:26" x14ac:dyDescent="0.25">
      <c r="X10331" s="426"/>
      <c r="Y10331" s="426"/>
      <c r="Z10331" s="427"/>
    </row>
    <row r="10332" spans="24:26" x14ac:dyDescent="0.25">
      <c r="X10332" s="426"/>
      <c r="Y10332" s="426"/>
      <c r="Z10332" s="427"/>
    </row>
    <row r="10333" spans="24:26" x14ac:dyDescent="0.25">
      <c r="X10333" s="426"/>
      <c r="Y10333" s="426"/>
      <c r="Z10333" s="427"/>
    </row>
    <row r="10334" spans="24:26" x14ac:dyDescent="0.25">
      <c r="X10334" s="426"/>
      <c r="Y10334" s="426"/>
      <c r="Z10334" s="427"/>
    </row>
    <row r="10335" spans="24:26" x14ac:dyDescent="0.25">
      <c r="X10335" s="426"/>
      <c r="Y10335" s="426"/>
      <c r="Z10335" s="427"/>
    </row>
    <row r="10336" spans="24:26" x14ac:dyDescent="0.25">
      <c r="X10336" s="426"/>
      <c r="Y10336" s="426"/>
      <c r="Z10336" s="427"/>
    </row>
    <row r="10337" spans="24:26" x14ac:dyDescent="0.25">
      <c r="X10337" s="426"/>
      <c r="Y10337" s="426"/>
      <c r="Z10337" s="427"/>
    </row>
    <row r="10338" spans="24:26" x14ac:dyDescent="0.25">
      <c r="X10338" s="426"/>
      <c r="Y10338" s="426"/>
      <c r="Z10338" s="427"/>
    </row>
    <row r="10339" spans="24:26" x14ac:dyDescent="0.25">
      <c r="X10339" s="426"/>
      <c r="Y10339" s="426"/>
      <c r="Z10339" s="427"/>
    </row>
    <row r="10340" spans="24:26" x14ac:dyDescent="0.25">
      <c r="X10340" s="426"/>
      <c r="Y10340" s="426"/>
      <c r="Z10340" s="427"/>
    </row>
    <row r="10341" spans="24:26" x14ac:dyDescent="0.25">
      <c r="X10341" s="426"/>
      <c r="Y10341" s="426"/>
      <c r="Z10341" s="427"/>
    </row>
    <row r="10342" spans="24:26" x14ac:dyDescent="0.25">
      <c r="X10342" s="426"/>
      <c r="Y10342" s="426"/>
      <c r="Z10342" s="427"/>
    </row>
    <row r="10343" spans="24:26" x14ac:dyDescent="0.25">
      <c r="X10343" s="426"/>
      <c r="Y10343" s="426"/>
      <c r="Z10343" s="427"/>
    </row>
    <row r="10344" spans="24:26" x14ac:dyDescent="0.25">
      <c r="X10344" s="426"/>
      <c r="Y10344" s="426"/>
      <c r="Z10344" s="427"/>
    </row>
    <row r="10345" spans="24:26" x14ac:dyDescent="0.25">
      <c r="X10345" s="426"/>
      <c r="Y10345" s="426"/>
      <c r="Z10345" s="427"/>
    </row>
    <row r="10346" spans="24:26" x14ac:dyDescent="0.25">
      <c r="X10346" s="426"/>
      <c r="Y10346" s="426"/>
      <c r="Z10346" s="427"/>
    </row>
    <row r="10347" spans="24:26" x14ac:dyDescent="0.25">
      <c r="X10347" s="426"/>
      <c r="Y10347" s="426"/>
      <c r="Z10347" s="427"/>
    </row>
    <row r="10348" spans="24:26" x14ac:dyDescent="0.25">
      <c r="X10348" s="426"/>
      <c r="Y10348" s="426"/>
      <c r="Z10348" s="427"/>
    </row>
    <row r="10349" spans="24:26" x14ac:dyDescent="0.25">
      <c r="X10349" s="426"/>
      <c r="Y10349" s="426"/>
      <c r="Z10349" s="427"/>
    </row>
    <row r="10350" spans="24:26" x14ac:dyDescent="0.25">
      <c r="X10350" s="426"/>
      <c r="Y10350" s="426"/>
      <c r="Z10350" s="427"/>
    </row>
    <row r="10351" spans="24:26" x14ac:dyDescent="0.25">
      <c r="X10351" s="426"/>
      <c r="Y10351" s="426"/>
      <c r="Z10351" s="427"/>
    </row>
    <row r="10352" spans="24:26" x14ac:dyDescent="0.25">
      <c r="X10352" s="426"/>
      <c r="Y10352" s="426"/>
      <c r="Z10352" s="427"/>
    </row>
    <row r="10353" spans="24:26" x14ac:dyDescent="0.25">
      <c r="X10353" s="426"/>
      <c r="Y10353" s="426"/>
      <c r="Z10353" s="427"/>
    </row>
    <row r="10354" spans="24:26" x14ac:dyDescent="0.25">
      <c r="X10354" s="426"/>
      <c r="Y10354" s="426"/>
      <c r="Z10354" s="427"/>
    </row>
    <row r="10355" spans="24:26" x14ac:dyDescent="0.25">
      <c r="X10355" s="426"/>
      <c r="Y10355" s="426"/>
      <c r="Z10355" s="427"/>
    </row>
    <row r="10356" spans="24:26" x14ac:dyDescent="0.25">
      <c r="X10356" s="426"/>
      <c r="Y10356" s="426"/>
      <c r="Z10356" s="427"/>
    </row>
    <row r="10357" spans="24:26" x14ac:dyDescent="0.25">
      <c r="X10357" s="426"/>
      <c r="Y10357" s="426"/>
      <c r="Z10357" s="427"/>
    </row>
    <row r="10358" spans="24:26" x14ac:dyDescent="0.25">
      <c r="X10358" s="426"/>
      <c r="Y10358" s="426"/>
      <c r="Z10358" s="427"/>
    </row>
    <row r="10359" spans="24:26" x14ac:dyDescent="0.25">
      <c r="X10359" s="426"/>
      <c r="Y10359" s="426"/>
      <c r="Z10359" s="427"/>
    </row>
    <row r="10360" spans="24:26" x14ac:dyDescent="0.25">
      <c r="X10360" s="426"/>
      <c r="Y10360" s="426"/>
      <c r="Z10360" s="427"/>
    </row>
    <row r="10361" spans="24:26" x14ac:dyDescent="0.25">
      <c r="X10361" s="426"/>
      <c r="Y10361" s="426"/>
      <c r="Z10361" s="427"/>
    </row>
    <row r="10362" spans="24:26" x14ac:dyDescent="0.25">
      <c r="X10362" s="426"/>
      <c r="Y10362" s="426"/>
      <c r="Z10362" s="427"/>
    </row>
    <row r="10363" spans="24:26" x14ac:dyDescent="0.25">
      <c r="X10363" s="426"/>
      <c r="Y10363" s="426"/>
      <c r="Z10363" s="427"/>
    </row>
    <row r="10364" spans="24:26" x14ac:dyDescent="0.25">
      <c r="X10364" s="426"/>
      <c r="Y10364" s="426"/>
      <c r="Z10364" s="427"/>
    </row>
    <row r="10365" spans="24:26" x14ac:dyDescent="0.25">
      <c r="X10365" s="426"/>
      <c r="Y10365" s="426"/>
      <c r="Z10365" s="427"/>
    </row>
    <row r="10366" spans="24:26" x14ac:dyDescent="0.25">
      <c r="X10366" s="426"/>
      <c r="Y10366" s="426"/>
      <c r="Z10366" s="427"/>
    </row>
    <row r="10367" spans="24:26" x14ac:dyDescent="0.25">
      <c r="X10367" s="426"/>
      <c r="Y10367" s="426"/>
      <c r="Z10367" s="427"/>
    </row>
    <row r="10368" spans="24:26" x14ac:dyDescent="0.25">
      <c r="X10368" s="426"/>
      <c r="Y10368" s="426"/>
      <c r="Z10368" s="427"/>
    </row>
    <row r="10369" spans="24:26" x14ac:dyDescent="0.25">
      <c r="X10369" s="426"/>
      <c r="Y10369" s="426"/>
      <c r="Z10369" s="427"/>
    </row>
    <row r="10370" spans="24:26" x14ac:dyDescent="0.25">
      <c r="X10370" s="426"/>
      <c r="Y10370" s="426"/>
      <c r="Z10370" s="427"/>
    </row>
    <row r="10371" spans="24:26" x14ac:dyDescent="0.25">
      <c r="X10371" s="426"/>
      <c r="Y10371" s="426"/>
      <c r="Z10371" s="427"/>
    </row>
    <row r="10372" spans="24:26" x14ac:dyDescent="0.25">
      <c r="X10372" s="426"/>
      <c r="Y10372" s="426"/>
      <c r="Z10372" s="427"/>
    </row>
    <row r="10373" spans="24:26" x14ac:dyDescent="0.25">
      <c r="X10373" s="426"/>
      <c r="Y10373" s="426"/>
      <c r="Z10373" s="427"/>
    </row>
    <row r="10374" spans="24:26" x14ac:dyDescent="0.25">
      <c r="X10374" s="426"/>
      <c r="Y10374" s="426"/>
      <c r="Z10374" s="427"/>
    </row>
    <row r="10375" spans="24:26" x14ac:dyDescent="0.25">
      <c r="X10375" s="426"/>
      <c r="Y10375" s="426"/>
      <c r="Z10375" s="427"/>
    </row>
    <row r="10376" spans="24:26" x14ac:dyDescent="0.25">
      <c r="X10376" s="426"/>
      <c r="Y10376" s="426"/>
      <c r="Z10376" s="427"/>
    </row>
    <row r="10377" spans="24:26" x14ac:dyDescent="0.25">
      <c r="X10377" s="426"/>
      <c r="Y10377" s="426"/>
      <c r="Z10377" s="427"/>
    </row>
    <row r="10378" spans="24:26" x14ac:dyDescent="0.25">
      <c r="X10378" s="426"/>
      <c r="Y10378" s="426"/>
      <c r="Z10378" s="427"/>
    </row>
    <row r="10379" spans="24:26" x14ac:dyDescent="0.25">
      <c r="X10379" s="426"/>
      <c r="Y10379" s="426"/>
      <c r="Z10379" s="427"/>
    </row>
    <row r="10380" spans="24:26" x14ac:dyDescent="0.25">
      <c r="X10380" s="426"/>
      <c r="Y10380" s="426"/>
      <c r="Z10380" s="427"/>
    </row>
    <row r="10381" spans="24:26" x14ac:dyDescent="0.25">
      <c r="X10381" s="426"/>
      <c r="Y10381" s="426"/>
      <c r="Z10381" s="427"/>
    </row>
    <row r="10382" spans="24:26" x14ac:dyDescent="0.25">
      <c r="X10382" s="426"/>
      <c r="Y10382" s="426"/>
      <c r="Z10382" s="427"/>
    </row>
    <row r="10383" spans="24:26" x14ac:dyDescent="0.25">
      <c r="X10383" s="426"/>
      <c r="Y10383" s="426"/>
      <c r="Z10383" s="427"/>
    </row>
    <row r="10384" spans="24:26" x14ac:dyDescent="0.25">
      <c r="X10384" s="426"/>
      <c r="Y10384" s="426"/>
      <c r="Z10384" s="427"/>
    </row>
    <row r="10385" spans="24:26" x14ac:dyDescent="0.25">
      <c r="X10385" s="426"/>
      <c r="Y10385" s="426"/>
      <c r="Z10385" s="427"/>
    </row>
    <row r="10386" spans="24:26" x14ac:dyDescent="0.25">
      <c r="X10386" s="426"/>
      <c r="Y10386" s="426"/>
      <c r="Z10386" s="427"/>
    </row>
    <row r="10387" spans="24:26" x14ac:dyDescent="0.25">
      <c r="X10387" s="426"/>
      <c r="Y10387" s="426"/>
      <c r="Z10387" s="427"/>
    </row>
    <row r="10388" spans="24:26" x14ac:dyDescent="0.25">
      <c r="X10388" s="426"/>
      <c r="Y10388" s="426"/>
      <c r="Z10388" s="427"/>
    </row>
    <row r="10389" spans="24:26" x14ac:dyDescent="0.25">
      <c r="X10389" s="426"/>
      <c r="Y10389" s="426"/>
      <c r="Z10389" s="427"/>
    </row>
    <row r="10390" spans="24:26" x14ac:dyDescent="0.25">
      <c r="X10390" s="426"/>
      <c r="Y10390" s="426"/>
      <c r="Z10390" s="427"/>
    </row>
    <row r="10391" spans="24:26" x14ac:dyDescent="0.25">
      <c r="X10391" s="426"/>
      <c r="Y10391" s="426"/>
      <c r="Z10391" s="427"/>
    </row>
    <row r="10392" spans="24:26" x14ac:dyDescent="0.25">
      <c r="X10392" s="426"/>
      <c r="Y10392" s="426"/>
      <c r="Z10392" s="427"/>
    </row>
    <row r="10393" spans="24:26" x14ac:dyDescent="0.25">
      <c r="X10393" s="426"/>
      <c r="Y10393" s="426"/>
      <c r="Z10393" s="427"/>
    </row>
    <row r="10394" spans="24:26" x14ac:dyDescent="0.25">
      <c r="X10394" s="426"/>
      <c r="Y10394" s="426"/>
      <c r="Z10394" s="427"/>
    </row>
    <row r="10395" spans="24:26" x14ac:dyDescent="0.25">
      <c r="X10395" s="426"/>
      <c r="Y10395" s="426"/>
      <c r="Z10395" s="427"/>
    </row>
    <row r="10396" spans="24:26" x14ac:dyDescent="0.25">
      <c r="X10396" s="426"/>
      <c r="Y10396" s="426"/>
      <c r="Z10396" s="427"/>
    </row>
    <row r="10397" spans="24:26" x14ac:dyDescent="0.25">
      <c r="X10397" s="426"/>
      <c r="Y10397" s="426"/>
      <c r="Z10397" s="427"/>
    </row>
    <row r="10398" spans="24:26" x14ac:dyDescent="0.25">
      <c r="X10398" s="426"/>
      <c r="Y10398" s="426"/>
      <c r="Z10398" s="427"/>
    </row>
    <row r="10399" spans="24:26" x14ac:dyDescent="0.25">
      <c r="X10399" s="426"/>
      <c r="Y10399" s="426"/>
      <c r="Z10399" s="427"/>
    </row>
    <row r="10400" spans="24:26" x14ac:dyDescent="0.25">
      <c r="X10400" s="426"/>
      <c r="Y10400" s="426"/>
      <c r="Z10400" s="427"/>
    </row>
    <row r="10401" spans="24:26" x14ac:dyDescent="0.25">
      <c r="X10401" s="426"/>
      <c r="Y10401" s="426"/>
      <c r="Z10401" s="427"/>
    </row>
    <row r="10402" spans="24:26" x14ac:dyDescent="0.25">
      <c r="X10402" s="426"/>
      <c r="Y10402" s="426"/>
      <c r="Z10402" s="427"/>
    </row>
    <row r="10403" spans="24:26" x14ac:dyDescent="0.25">
      <c r="X10403" s="426"/>
      <c r="Y10403" s="426"/>
      <c r="Z10403" s="427"/>
    </row>
    <row r="10404" spans="24:26" x14ac:dyDescent="0.25">
      <c r="X10404" s="426"/>
      <c r="Y10404" s="426"/>
      <c r="Z10404" s="427"/>
    </row>
    <row r="10405" spans="24:26" x14ac:dyDescent="0.25">
      <c r="X10405" s="426"/>
      <c r="Y10405" s="426"/>
      <c r="Z10405" s="427"/>
    </row>
    <row r="10406" spans="24:26" x14ac:dyDescent="0.25">
      <c r="X10406" s="426"/>
      <c r="Y10406" s="426"/>
      <c r="Z10406" s="427"/>
    </row>
    <row r="10407" spans="24:26" x14ac:dyDescent="0.25">
      <c r="X10407" s="426"/>
      <c r="Y10407" s="426"/>
      <c r="Z10407" s="427"/>
    </row>
    <row r="10408" spans="24:26" x14ac:dyDescent="0.25">
      <c r="X10408" s="426"/>
      <c r="Y10408" s="426"/>
      <c r="Z10408" s="427"/>
    </row>
    <row r="10409" spans="24:26" x14ac:dyDescent="0.25">
      <c r="X10409" s="426"/>
      <c r="Y10409" s="426"/>
      <c r="Z10409" s="427"/>
    </row>
    <row r="10410" spans="24:26" x14ac:dyDescent="0.25">
      <c r="X10410" s="426"/>
      <c r="Y10410" s="426"/>
      <c r="Z10410" s="427"/>
    </row>
    <row r="10411" spans="24:26" x14ac:dyDescent="0.25">
      <c r="X10411" s="426"/>
      <c r="Y10411" s="426"/>
      <c r="Z10411" s="427"/>
    </row>
    <row r="10412" spans="24:26" x14ac:dyDescent="0.25">
      <c r="X10412" s="426"/>
      <c r="Y10412" s="426"/>
      <c r="Z10412" s="427"/>
    </row>
    <row r="10413" spans="24:26" x14ac:dyDescent="0.25">
      <c r="X10413" s="426"/>
      <c r="Y10413" s="426"/>
      <c r="Z10413" s="427"/>
    </row>
    <row r="10414" spans="24:26" x14ac:dyDescent="0.25">
      <c r="X10414" s="426"/>
      <c r="Y10414" s="426"/>
      <c r="Z10414" s="427"/>
    </row>
    <row r="10415" spans="24:26" x14ac:dyDescent="0.25">
      <c r="X10415" s="426"/>
      <c r="Y10415" s="426"/>
      <c r="Z10415" s="427"/>
    </row>
    <row r="10416" spans="24:26" x14ac:dyDescent="0.25">
      <c r="X10416" s="426"/>
      <c r="Y10416" s="426"/>
      <c r="Z10416" s="427"/>
    </row>
    <row r="10417" spans="24:26" x14ac:dyDescent="0.25">
      <c r="X10417" s="426"/>
      <c r="Y10417" s="426"/>
      <c r="Z10417" s="427"/>
    </row>
    <row r="10418" spans="24:26" x14ac:dyDescent="0.25">
      <c r="X10418" s="426"/>
      <c r="Y10418" s="426"/>
      <c r="Z10418" s="427"/>
    </row>
    <row r="10419" spans="24:26" x14ac:dyDescent="0.25">
      <c r="X10419" s="426"/>
      <c r="Y10419" s="426"/>
      <c r="Z10419" s="427"/>
    </row>
    <row r="10420" spans="24:26" x14ac:dyDescent="0.25">
      <c r="X10420" s="426"/>
      <c r="Y10420" s="426"/>
      <c r="Z10420" s="427"/>
    </row>
    <row r="10421" spans="24:26" x14ac:dyDescent="0.25">
      <c r="X10421" s="426"/>
      <c r="Y10421" s="426"/>
      <c r="Z10421" s="427"/>
    </row>
    <row r="10422" spans="24:26" x14ac:dyDescent="0.25">
      <c r="X10422" s="426"/>
      <c r="Y10422" s="426"/>
      <c r="Z10422" s="427"/>
    </row>
    <row r="10423" spans="24:26" x14ac:dyDescent="0.25">
      <c r="X10423" s="426"/>
      <c r="Y10423" s="426"/>
      <c r="Z10423" s="427"/>
    </row>
    <row r="10424" spans="24:26" x14ac:dyDescent="0.25">
      <c r="X10424" s="426"/>
      <c r="Y10424" s="426"/>
      <c r="Z10424" s="427"/>
    </row>
    <row r="10425" spans="24:26" x14ac:dyDescent="0.25">
      <c r="X10425" s="426"/>
      <c r="Y10425" s="426"/>
      <c r="Z10425" s="427"/>
    </row>
    <row r="10426" spans="24:26" x14ac:dyDescent="0.25">
      <c r="X10426" s="426"/>
      <c r="Y10426" s="426"/>
      <c r="Z10426" s="427"/>
    </row>
    <row r="10427" spans="24:26" x14ac:dyDescent="0.25">
      <c r="X10427" s="426"/>
      <c r="Y10427" s="426"/>
      <c r="Z10427" s="427"/>
    </row>
    <row r="10428" spans="24:26" x14ac:dyDescent="0.25">
      <c r="X10428" s="426"/>
      <c r="Y10428" s="426"/>
      <c r="Z10428" s="427"/>
    </row>
    <row r="10429" spans="24:26" x14ac:dyDescent="0.25">
      <c r="X10429" s="426"/>
      <c r="Y10429" s="426"/>
      <c r="Z10429" s="427"/>
    </row>
    <row r="10430" spans="24:26" x14ac:dyDescent="0.25">
      <c r="X10430" s="426"/>
      <c r="Y10430" s="426"/>
      <c r="Z10430" s="427"/>
    </row>
    <row r="10431" spans="24:26" x14ac:dyDescent="0.25">
      <c r="X10431" s="426"/>
      <c r="Y10431" s="426"/>
      <c r="Z10431" s="427"/>
    </row>
    <row r="10432" spans="24:26" x14ac:dyDescent="0.25">
      <c r="X10432" s="426"/>
      <c r="Y10432" s="426"/>
      <c r="Z10432" s="427"/>
    </row>
    <row r="10433" spans="24:26" x14ac:dyDescent="0.25">
      <c r="X10433" s="426"/>
      <c r="Y10433" s="426"/>
      <c r="Z10433" s="427"/>
    </row>
    <row r="10434" spans="24:26" x14ac:dyDescent="0.25">
      <c r="X10434" s="426"/>
      <c r="Y10434" s="426"/>
      <c r="Z10434" s="427"/>
    </row>
    <row r="10435" spans="24:26" x14ac:dyDescent="0.25">
      <c r="X10435" s="426"/>
      <c r="Y10435" s="426"/>
      <c r="Z10435" s="427"/>
    </row>
    <row r="10436" spans="24:26" x14ac:dyDescent="0.25">
      <c r="X10436" s="426"/>
      <c r="Y10436" s="426"/>
      <c r="Z10436" s="427"/>
    </row>
    <row r="10437" spans="24:26" x14ac:dyDescent="0.25">
      <c r="X10437" s="426"/>
      <c r="Y10437" s="426"/>
      <c r="Z10437" s="427"/>
    </row>
    <row r="10438" spans="24:26" x14ac:dyDescent="0.25">
      <c r="X10438" s="426"/>
      <c r="Y10438" s="426"/>
      <c r="Z10438" s="427"/>
    </row>
    <row r="10439" spans="24:26" x14ac:dyDescent="0.25">
      <c r="X10439" s="426"/>
      <c r="Y10439" s="426"/>
      <c r="Z10439" s="427"/>
    </row>
    <row r="10440" spans="24:26" x14ac:dyDescent="0.25">
      <c r="X10440" s="426"/>
      <c r="Y10440" s="426"/>
      <c r="Z10440" s="427"/>
    </row>
    <row r="10441" spans="24:26" x14ac:dyDescent="0.25">
      <c r="X10441" s="426"/>
      <c r="Y10441" s="426"/>
      <c r="Z10441" s="427"/>
    </row>
    <row r="10442" spans="24:26" x14ac:dyDescent="0.25">
      <c r="X10442" s="426"/>
      <c r="Y10442" s="426"/>
      <c r="Z10442" s="427"/>
    </row>
    <row r="10443" spans="24:26" x14ac:dyDescent="0.25">
      <c r="X10443" s="426"/>
      <c r="Y10443" s="426"/>
      <c r="Z10443" s="427"/>
    </row>
    <row r="10444" spans="24:26" x14ac:dyDescent="0.25">
      <c r="X10444" s="426"/>
      <c r="Y10444" s="426"/>
      <c r="Z10444" s="427"/>
    </row>
    <row r="10445" spans="24:26" x14ac:dyDescent="0.25">
      <c r="X10445" s="426"/>
      <c r="Y10445" s="426"/>
      <c r="Z10445" s="427"/>
    </row>
    <row r="10446" spans="24:26" x14ac:dyDescent="0.25">
      <c r="X10446" s="426"/>
      <c r="Y10446" s="426"/>
      <c r="Z10446" s="427"/>
    </row>
    <row r="10447" spans="24:26" x14ac:dyDescent="0.25">
      <c r="X10447" s="426"/>
      <c r="Y10447" s="426"/>
      <c r="Z10447" s="427"/>
    </row>
    <row r="10448" spans="24:26" x14ac:dyDescent="0.25">
      <c r="X10448" s="426"/>
      <c r="Y10448" s="426"/>
      <c r="Z10448" s="427"/>
    </row>
    <row r="10449" spans="24:26" x14ac:dyDescent="0.25">
      <c r="X10449" s="426"/>
      <c r="Y10449" s="426"/>
      <c r="Z10449" s="427"/>
    </row>
    <row r="10450" spans="24:26" x14ac:dyDescent="0.25">
      <c r="X10450" s="426"/>
      <c r="Y10450" s="426"/>
      <c r="Z10450" s="427"/>
    </row>
    <row r="10451" spans="24:26" x14ac:dyDescent="0.25">
      <c r="X10451" s="426"/>
      <c r="Y10451" s="426"/>
      <c r="Z10451" s="427"/>
    </row>
    <row r="10452" spans="24:26" x14ac:dyDescent="0.25">
      <c r="X10452" s="426"/>
      <c r="Y10452" s="426"/>
      <c r="Z10452" s="427"/>
    </row>
    <row r="10453" spans="24:26" x14ac:dyDescent="0.25">
      <c r="X10453" s="426"/>
      <c r="Y10453" s="426"/>
      <c r="Z10453" s="427"/>
    </row>
    <row r="10454" spans="24:26" x14ac:dyDescent="0.25">
      <c r="X10454" s="426"/>
      <c r="Y10454" s="426"/>
      <c r="Z10454" s="427"/>
    </row>
    <row r="10455" spans="24:26" x14ac:dyDescent="0.25">
      <c r="X10455" s="426"/>
      <c r="Y10455" s="426"/>
      <c r="Z10455" s="427"/>
    </row>
    <row r="10456" spans="24:26" x14ac:dyDescent="0.25">
      <c r="X10456" s="426"/>
      <c r="Y10456" s="426"/>
      <c r="Z10456" s="427"/>
    </row>
    <row r="10457" spans="24:26" x14ac:dyDescent="0.25">
      <c r="X10457" s="426"/>
      <c r="Y10457" s="426"/>
      <c r="Z10457" s="427"/>
    </row>
    <row r="10458" spans="24:26" x14ac:dyDescent="0.25">
      <c r="X10458" s="426"/>
      <c r="Y10458" s="426"/>
      <c r="Z10458" s="427"/>
    </row>
    <row r="10459" spans="24:26" x14ac:dyDescent="0.25">
      <c r="X10459" s="426"/>
      <c r="Y10459" s="426"/>
      <c r="Z10459" s="427"/>
    </row>
    <row r="10460" spans="24:26" x14ac:dyDescent="0.25">
      <c r="X10460" s="426"/>
      <c r="Y10460" s="426"/>
      <c r="Z10460" s="427"/>
    </row>
    <row r="10461" spans="24:26" x14ac:dyDescent="0.25">
      <c r="X10461" s="426"/>
      <c r="Y10461" s="426"/>
      <c r="Z10461" s="427"/>
    </row>
    <row r="10462" spans="24:26" x14ac:dyDescent="0.25">
      <c r="X10462" s="426"/>
      <c r="Y10462" s="426"/>
      <c r="Z10462" s="427"/>
    </row>
    <row r="10463" spans="24:26" x14ac:dyDescent="0.25">
      <c r="X10463" s="426"/>
      <c r="Y10463" s="426"/>
      <c r="Z10463" s="427"/>
    </row>
    <row r="10464" spans="24:26" x14ac:dyDescent="0.25">
      <c r="X10464" s="426"/>
      <c r="Y10464" s="426"/>
      <c r="Z10464" s="427"/>
    </row>
    <row r="10465" spans="24:26" x14ac:dyDescent="0.25">
      <c r="X10465" s="426"/>
      <c r="Y10465" s="426"/>
      <c r="Z10465" s="427"/>
    </row>
    <row r="10466" spans="24:26" x14ac:dyDescent="0.25">
      <c r="X10466" s="426"/>
      <c r="Y10466" s="426"/>
      <c r="Z10466" s="427"/>
    </row>
    <row r="10467" spans="24:26" x14ac:dyDescent="0.25">
      <c r="X10467" s="426"/>
      <c r="Y10467" s="426"/>
      <c r="Z10467" s="427"/>
    </row>
    <row r="10468" spans="24:26" x14ac:dyDescent="0.25">
      <c r="X10468" s="426"/>
      <c r="Y10468" s="426"/>
      <c r="Z10468" s="427"/>
    </row>
    <row r="10469" spans="24:26" x14ac:dyDescent="0.25">
      <c r="X10469" s="426"/>
      <c r="Y10469" s="426"/>
      <c r="Z10469" s="427"/>
    </row>
    <row r="10470" spans="24:26" x14ac:dyDescent="0.25">
      <c r="X10470" s="426"/>
      <c r="Y10470" s="426"/>
      <c r="Z10470" s="427"/>
    </row>
    <row r="10471" spans="24:26" x14ac:dyDescent="0.25">
      <c r="X10471" s="426"/>
      <c r="Y10471" s="426"/>
      <c r="Z10471" s="427"/>
    </row>
    <row r="10472" spans="24:26" x14ac:dyDescent="0.25">
      <c r="X10472" s="426"/>
      <c r="Y10472" s="426"/>
      <c r="Z10472" s="427"/>
    </row>
    <row r="10473" spans="24:26" x14ac:dyDescent="0.25">
      <c r="X10473" s="426"/>
      <c r="Y10473" s="426"/>
      <c r="Z10473" s="427"/>
    </row>
    <row r="10474" spans="24:26" x14ac:dyDescent="0.25">
      <c r="X10474" s="426"/>
      <c r="Y10474" s="426"/>
      <c r="Z10474" s="427"/>
    </row>
    <row r="10475" spans="24:26" x14ac:dyDescent="0.25">
      <c r="X10475" s="426"/>
      <c r="Y10475" s="426"/>
      <c r="Z10475" s="427"/>
    </row>
    <row r="10476" spans="24:26" x14ac:dyDescent="0.25">
      <c r="X10476" s="426"/>
      <c r="Y10476" s="426"/>
      <c r="Z10476" s="427"/>
    </row>
    <row r="10477" spans="24:26" x14ac:dyDescent="0.25">
      <c r="X10477" s="426"/>
      <c r="Y10477" s="426"/>
      <c r="Z10477" s="427"/>
    </row>
    <row r="10478" spans="24:26" x14ac:dyDescent="0.25">
      <c r="X10478" s="426"/>
      <c r="Y10478" s="426"/>
      <c r="Z10478" s="427"/>
    </row>
    <row r="10479" spans="24:26" x14ac:dyDescent="0.25">
      <c r="X10479" s="426"/>
      <c r="Y10479" s="426"/>
      <c r="Z10479" s="427"/>
    </row>
    <row r="10480" spans="24:26" x14ac:dyDescent="0.25">
      <c r="X10480" s="426"/>
      <c r="Y10480" s="426"/>
      <c r="Z10480" s="427"/>
    </row>
    <row r="10481" spans="24:26" x14ac:dyDescent="0.25">
      <c r="X10481" s="426"/>
      <c r="Y10481" s="426"/>
      <c r="Z10481" s="427"/>
    </row>
    <row r="10482" spans="24:26" x14ac:dyDescent="0.25">
      <c r="X10482" s="426"/>
      <c r="Y10482" s="426"/>
      <c r="Z10482" s="427"/>
    </row>
    <row r="10483" spans="24:26" x14ac:dyDescent="0.25">
      <c r="X10483" s="426"/>
      <c r="Y10483" s="426"/>
      <c r="Z10483" s="427"/>
    </row>
    <row r="10484" spans="24:26" x14ac:dyDescent="0.25">
      <c r="X10484" s="426"/>
      <c r="Y10484" s="426"/>
      <c r="Z10484" s="427"/>
    </row>
    <row r="10485" spans="24:26" x14ac:dyDescent="0.25">
      <c r="X10485" s="426"/>
      <c r="Y10485" s="426"/>
      <c r="Z10485" s="427"/>
    </row>
    <row r="10486" spans="24:26" x14ac:dyDescent="0.25">
      <c r="X10486" s="426"/>
      <c r="Y10486" s="426"/>
      <c r="Z10486" s="427"/>
    </row>
    <row r="10487" spans="24:26" x14ac:dyDescent="0.25">
      <c r="X10487" s="426"/>
      <c r="Y10487" s="426"/>
      <c r="Z10487" s="427"/>
    </row>
    <row r="10488" spans="24:26" x14ac:dyDescent="0.25">
      <c r="X10488" s="426"/>
      <c r="Y10488" s="426"/>
      <c r="Z10488" s="427"/>
    </row>
    <row r="10489" spans="24:26" x14ac:dyDescent="0.25">
      <c r="X10489" s="426"/>
      <c r="Y10489" s="426"/>
      <c r="Z10489" s="427"/>
    </row>
    <row r="10490" spans="24:26" x14ac:dyDescent="0.25">
      <c r="X10490" s="426"/>
      <c r="Y10490" s="426"/>
      <c r="Z10490" s="427"/>
    </row>
    <row r="10491" spans="24:26" x14ac:dyDescent="0.25">
      <c r="X10491" s="426"/>
      <c r="Y10491" s="426"/>
      <c r="Z10491" s="427"/>
    </row>
    <row r="10492" spans="24:26" x14ac:dyDescent="0.25">
      <c r="X10492" s="426"/>
      <c r="Y10492" s="426"/>
      <c r="Z10492" s="427"/>
    </row>
    <row r="10493" spans="24:26" x14ac:dyDescent="0.25">
      <c r="X10493" s="426"/>
      <c r="Y10493" s="426"/>
      <c r="Z10493" s="427"/>
    </row>
    <row r="10494" spans="24:26" x14ac:dyDescent="0.25">
      <c r="X10494" s="426"/>
      <c r="Y10494" s="426"/>
      <c r="Z10494" s="427"/>
    </row>
    <row r="10495" spans="24:26" x14ac:dyDescent="0.25">
      <c r="X10495" s="426"/>
      <c r="Y10495" s="426"/>
      <c r="Z10495" s="427"/>
    </row>
    <row r="10496" spans="24:26" x14ac:dyDescent="0.25">
      <c r="X10496" s="426"/>
      <c r="Y10496" s="426"/>
      <c r="Z10496" s="427"/>
    </row>
    <row r="10497" spans="24:26" x14ac:dyDescent="0.25">
      <c r="X10497" s="426"/>
      <c r="Y10497" s="426"/>
      <c r="Z10497" s="427"/>
    </row>
    <row r="10498" spans="24:26" x14ac:dyDescent="0.25">
      <c r="X10498" s="426"/>
      <c r="Y10498" s="426"/>
      <c r="Z10498" s="427"/>
    </row>
    <row r="10499" spans="24:26" x14ac:dyDescent="0.25">
      <c r="X10499" s="426"/>
      <c r="Y10499" s="426"/>
      <c r="Z10499" s="427"/>
    </row>
    <row r="10500" spans="24:26" x14ac:dyDescent="0.25">
      <c r="X10500" s="426"/>
      <c r="Y10500" s="426"/>
      <c r="Z10500" s="427"/>
    </row>
    <row r="10501" spans="24:26" x14ac:dyDescent="0.25">
      <c r="X10501" s="426"/>
      <c r="Y10501" s="426"/>
      <c r="Z10501" s="427"/>
    </row>
    <row r="10502" spans="24:26" x14ac:dyDescent="0.25">
      <c r="X10502" s="426"/>
      <c r="Y10502" s="426"/>
      <c r="Z10502" s="427"/>
    </row>
    <row r="10503" spans="24:26" x14ac:dyDescent="0.25">
      <c r="X10503" s="426"/>
      <c r="Y10503" s="426"/>
      <c r="Z10503" s="427"/>
    </row>
    <row r="10504" spans="24:26" x14ac:dyDescent="0.25">
      <c r="X10504" s="426"/>
      <c r="Y10504" s="426"/>
      <c r="Z10504" s="427"/>
    </row>
    <row r="10505" spans="24:26" x14ac:dyDescent="0.25">
      <c r="X10505" s="426"/>
      <c r="Y10505" s="426"/>
      <c r="Z10505" s="427"/>
    </row>
    <row r="10506" spans="24:26" x14ac:dyDescent="0.25">
      <c r="X10506" s="426"/>
      <c r="Y10506" s="426"/>
      <c r="Z10506" s="427"/>
    </row>
    <row r="10507" spans="24:26" x14ac:dyDescent="0.25">
      <c r="X10507" s="426"/>
      <c r="Y10507" s="426"/>
      <c r="Z10507" s="427"/>
    </row>
    <row r="10508" spans="24:26" x14ac:dyDescent="0.25">
      <c r="X10508" s="426"/>
      <c r="Y10508" s="426"/>
      <c r="Z10508" s="427"/>
    </row>
    <row r="10509" spans="24:26" x14ac:dyDescent="0.25">
      <c r="X10509" s="426"/>
      <c r="Y10509" s="426"/>
      <c r="Z10509" s="427"/>
    </row>
    <row r="10510" spans="24:26" x14ac:dyDescent="0.25">
      <c r="X10510" s="426"/>
      <c r="Y10510" s="426"/>
      <c r="Z10510" s="427"/>
    </row>
    <row r="10511" spans="24:26" x14ac:dyDescent="0.25">
      <c r="X10511" s="426"/>
      <c r="Y10511" s="426"/>
      <c r="Z10511" s="427"/>
    </row>
    <row r="10512" spans="24:26" x14ac:dyDescent="0.25">
      <c r="X10512" s="426"/>
      <c r="Y10512" s="426"/>
      <c r="Z10512" s="427"/>
    </row>
    <row r="10513" spans="24:26" x14ac:dyDescent="0.25">
      <c r="X10513" s="426"/>
      <c r="Y10513" s="426"/>
      <c r="Z10513" s="427"/>
    </row>
    <row r="10514" spans="24:26" x14ac:dyDescent="0.25">
      <c r="X10514" s="426"/>
      <c r="Y10514" s="426"/>
      <c r="Z10514" s="427"/>
    </row>
    <row r="10515" spans="24:26" x14ac:dyDescent="0.25">
      <c r="X10515" s="426"/>
      <c r="Y10515" s="426"/>
      <c r="Z10515" s="427"/>
    </row>
    <row r="10516" spans="24:26" x14ac:dyDescent="0.25">
      <c r="X10516" s="426"/>
      <c r="Y10516" s="426"/>
      <c r="Z10516" s="427"/>
    </row>
    <row r="10517" spans="24:26" x14ac:dyDescent="0.25">
      <c r="X10517" s="426"/>
      <c r="Y10517" s="426"/>
      <c r="Z10517" s="427"/>
    </row>
    <row r="10518" spans="24:26" x14ac:dyDescent="0.25">
      <c r="X10518" s="426"/>
      <c r="Y10518" s="426"/>
      <c r="Z10518" s="427"/>
    </row>
    <row r="10519" spans="24:26" x14ac:dyDescent="0.25">
      <c r="X10519" s="426"/>
      <c r="Y10519" s="426"/>
      <c r="Z10519" s="427"/>
    </row>
    <row r="10520" spans="24:26" x14ac:dyDescent="0.25">
      <c r="X10520" s="426"/>
      <c r="Y10520" s="426"/>
      <c r="Z10520" s="427"/>
    </row>
    <row r="10521" spans="24:26" x14ac:dyDescent="0.25">
      <c r="X10521" s="426"/>
      <c r="Y10521" s="426"/>
      <c r="Z10521" s="427"/>
    </row>
    <row r="10522" spans="24:26" x14ac:dyDescent="0.25">
      <c r="X10522" s="426"/>
      <c r="Y10522" s="426"/>
      <c r="Z10522" s="427"/>
    </row>
    <row r="10523" spans="24:26" x14ac:dyDescent="0.25">
      <c r="X10523" s="426"/>
      <c r="Y10523" s="426"/>
      <c r="Z10523" s="427"/>
    </row>
    <row r="10524" spans="24:26" x14ac:dyDescent="0.25">
      <c r="X10524" s="426"/>
      <c r="Y10524" s="426"/>
      <c r="Z10524" s="427"/>
    </row>
    <row r="10525" spans="24:26" x14ac:dyDescent="0.25">
      <c r="X10525" s="426"/>
      <c r="Y10525" s="426"/>
      <c r="Z10525" s="427"/>
    </row>
    <row r="10526" spans="24:26" x14ac:dyDescent="0.25">
      <c r="X10526" s="426"/>
      <c r="Y10526" s="426"/>
      <c r="Z10526" s="427"/>
    </row>
    <row r="10527" spans="24:26" x14ac:dyDescent="0.25">
      <c r="X10527" s="426"/>
      <c r="Y10527" s="426"/>
      <c r="Z10527" s="427"/>
    </row>
    <row r="10528" spans="24:26" x14ac:dyDescent="0.25">
      <c r="X10528" s="426"/>
      <c r="Y10528" s="426"/>
      <c r="Z10528" s="427"/>
    </row>
    <row r="10529" spans="24:26" x14ac:dyDescent="0.25">
      <c r="X10529" s="426"/>
      <c r="Y10529" s="426"/>
      <c r="Z10529" s="427"/>
    </row>
    <row r="10530" spans="24:26" x14ac:dyDescent="0.25">
      <c r="X10530" s="426"/>
      <c r="Y10530" s="426"/>
      <c r="Z10530" s="427"/>
    </row>
    <row r="10531" spans="24:26" x14ac:dyDescent="0.25">
      <c r="X10531" s="426"/>
      <c r="Y10531" s="426"/>
      <c r="Z10531" s="427"/>
    </row>
    <row r="10532" spans="24:26" x14ac:dyDescent="0.25">
      <c r="X10532" s="426"/>
      <c r="Y10532" s="426"/>
      <c r="Z10532" s="427"/>
    </row>
    <row r="10533" spans="24:26" x14ac:dyDescent="0.25">
      <c r="X10533" s="426"/>
      <c r="Y10533" s="426"/>
      <c r="Z10533" s="427"/>
    </row>
    <row r="10534" spans="24:26" x14ac:dyDescent="0.25">
      <c r="X10534" s="426"/>
      <c r="Y10534" s="426"/>
      <c r="Z10534" s="427"/>
    </row>
    <row r="10535" spans="24:26" x14ac:dyDescent="0.25">
      <c r="X10535" s="426"/>
      <c r="Y10535" s="426"/>
      <c r="Z10535" s="427"/>
    </row>
    <row r="10536" spans="24:26" x14ac:dyDescent="0.25">
      <c r="X10536" s="426"/>
      <c r="Y10536" s="426"/>
      <c r="Z10536" s="427"/>
    </row>
    <row r="10537" spans="24:26" x14ac:dyDescent="0.25">
      <c r="X10537" s="426"/>
      <c r="Y10537" s="426"/>
      <c r="Z10537" s="427"/>
    </row>
    <row r="10538" spans="24:26" x14ac:dyDescent="0.25">
      <c r="X10538" s="426"/>
      <c r="Y10538" s="426"/>
      <c r="Z10538" s="427"/>
    </row>
    <row r="10539" spans="24:26" x14ac:dyDescent="0.25">
      <c r="X10539" s="426"/>
      <c r="Y10539" s="426"/>
      <c r="Z10539" s="427"/>
    </row>
    <row r="10540" spans="24:26" x14ac:dyDescent="0.25">
      <c r="X10540" s="426"/>
      <c r="Y10540" s="426"/>
      <c r="Z10540" s="427"/>
    </row>
    <row r="10541" spans="24:26" x14ac:dyDescent="0.25">
      <c r="X10541" s="426"/>
      <c r="Y10541" s="426"/>
      <c r="Z10541" s="427"/>
    </row>
    <row r="10542" spans="24:26" x14ac:dyDescent="0.25">
      <c r="X10542" s="426"/>
      <c r="Y10542" s="426"/>
      <c r="Z10542" s="427"/>
    </row>
    <row r="10543" spans="24:26" x14ac:dyDescent="0.25">
      <c r="X10543" s="426"/>
      <c r="Y10543" s="426"/>
      <c r="Z10543" s="427"/>
    </row>
    <row r="10544" spans="24:26" x14ac:dyDescent="0.25">
      <c r="X10544" s="426"/>
      <c r="Y10544" s="426"/>
      <c r="Z10544" s="427"/>
    </row>
    <row r="10545" spans="24:26" x14ac:dyDescent="0.25">
      <c r="X10545" s="426"/>
      <c r="Y10545" s="426"/>
      <c r="Z10545" s="427"/>
    </row>
    <row r="10546" spans="24:26" x14ac:dyDescent="0.25">
      <c r="X10546" s="426"/>
      <c r="Y10546" s="426"/>
      <c r="Z10546" s="427"/>
    </row>
    <row r="10547" spans="24:26" x14ac:dyDescent="0.25">
      <c r="X10547" s="426"/>
      <c r="Y10547" s="426"/>
      <c r="Z10547" s="427"/>
    </row>
    <row r="10548" spans="24:26" x14ac:dyDescent="0.25">
      <c r="X10548" s="426"/>
      <c r="Y10548" s="426"/>
      <c r="Z10548" s="427"/>
    </row>
    <row r="10549" spans="24:26" x14ac:dyDescent="0.25">
      <c r="X10549" s="426"/>
      <c r="Y10549" s="426"/>
      <c r="Z10549" s="427"/>
    </row>
    <row r="10550" spans="24:26" x14ac:dyDescent="0.25">
      <c r="X10550" s="426"/>
      <c r="Y10550" s="426"/>
      <c r="Z10550" s="427"/>
    </row>
    <row r="10551" spans="24:26" x14ac:dyDescent="0.25">
      <c r="X10551" s="426"/>
      <c r="Y10551" s="426"/>
      <c r="Z10551" s="427"/>
    </row>
    <row r="10552" spans="24:26" x14ac:dyDescent="0.25">
      <c r="X10552" s="426"/>
      <c r="Y10552" s="426"/>
      <c r="Z10552" s="427"/>
    </row>
    <row r="10553" spans="24:26" x14ac:dyDescent="0.25">
      <c r="X10553" s="426"/>
      <c r="Y10553" s="426"/>
      <c r="Z10553" s="427"/>
    </row>
    <row r="10554" spans="24:26" x14ac:dyDescent="0.25">
      <c r="X10554" s="426"/>
      <c r="Y10554" s="426"/>
      <c r="Z10554" s="427"/>
    </row>
    <row r="10555" spans="24:26" x14ac:dyDescent="0.25">
      <c r="X10555" s="426"/>
      <c r="Y10555" s="426"/>
      <c r="Z10555" s="427"/>
    </row>
    <row r="10556" spans="24:26" x14ac:dyDescent="0.25">
      <c r="X10556" s="426"/>
      <c r="Y10556" s="426"/>
      <c r="Z10556" s="427"/>
    </row>
    <row r="10557" spans="24:26" x14ac:dyDescent="0.25">
      <c r="X10557" s="426"/>
      <c r="Y10557" s="426"/>
      <c r="Z10557" s="427"/>
    </row>
    <row r="10558" spans="24:26" x14ac:dyDescent="0.25">
      <c r="X10558" s="426"/>
      <c r="Y10558" s="426"/>
      <c r="Z10558" s="427"/>
    </row>
    <row r="10559" spans="24:26" x14ac:dyDescent="0.25">
      <c r="X10559" s="426"/>
      <c r="Y10559" s="426"/>
      <c r="Z10559" s="427"/>
    </row>
    <row r="10560" spans="24:26" x14ac:dyDescent="0.25">
      <c r="X10560" s="426"/>
      <c r="Y10560" s="426"/>
      <c r="Z10560" s="427"/>
    </row>
    <row r="10561" spans="24:26" x14ac:dyDescent="0.25">
      <c r="X10561" s="426"/>
      <c r="Y10561" s="426"/>
      <c r="Z10561" s="427"/>
    </row>
    <row r="10562" spans="24:26" x14ac:dyDescent="0.25">
      <c r="X10562" s="426"/>
      <c r="Y10562" s="426"/>
      <c r="Z10562" s="427"/>
    </row>
    <row r="10563" spans="24:26" x14ac:dyDescent="0.25">
      <c r="X10563" s="426"/>
      <c r="Y10563" s="426"/>
      <c r="Z10563" s="427"/>
    </row>
    <row r="10564" spans="24:26" x14ac:dyDescent="0.25">
      <c r="X10564" s="426"/>
      <c r="Y10564" s="426"/>
      <c r="Z10564" s="427"/>
    </row>
    <row r="10565" spans="24:26" x14ac:dyDescent="0.25">
      <c r="X10565" s="426"/>
      <c r="Y10565" s="426"/>
      <c r="Z10565" s="427"/>
    </row>
    <row r="10566" spans="24:26" x14ac:dyDescent="0.25">
      <c r="X10566" s="426"/>
      <c r="Y10566" s="426"/>
      <c r="Z10566" s="427"/>
    </row>
    <row r="10567" spans="24:26" x14ac:dyDescent="0.25">
      <c r="X10567" s="426"/>
      <c r="Y10567" s="426"/>
      <c r="Z10567" s="427"/>
    </row>
    <row r="10568" spans="24:26" x14ac:dyDescent="0.25">
      <c r="X10568" s="426"/>
      <c r="Y10568" s="426"/>
      <c r="Z10568" s="427"/>
    </row>
    <row r="10569" spans="24:26" x14ac:dyDescent="0.25">
      <c r="X10569" s="426"/>
      <c r="Y10569" s="426"/>
      <c r="Z10569" s="427"/>
    </row>
    <row r="10570" spans="24:26" x14ac:dyDescent="0.25">
      <c r="X10570" s="426"/>
      <c r="Y10570" s="426"/>
      <c r="Z10570" s="427"/>
    </row>
    <row r="10571" spans="24:26" x14ac:dyDescent="0.25">
      <c r="X10571" s="426"/>
      <c r="Y10571" s="426"/>
      <c r="Z10571" s="427"/>
    </row>
    <row r="10572" spans="24:26" x14ac:dyDescent="0.25">
      <c r="X10572" s="426"/>
      <c r="Y10572" s="426"/>
      <c r="Z10572" s="427"/>
    </row>
    <row r="10573" spans="24:26" x14ac:dyDescent="0.25">
      <c r="X10573" s="426"/>
      <c r="Y10573" s="426"/>
      <c r="Z10573" s="427"/>
    </row>
    <row r="10574" spans="24:26" x14ac:dyDescent="0.25">
      <c r="X10574" s="426"/>
      <c r="Y10574" s="426"/>
      <c r="Z10574" s="427"/>
    </row>
    <row r="10575" spans="24:26" x14ac:dyDescent="0.25">
      <c r="X10575" s="426"/>
      <c r="Y10575" s="426"/>
      <c r="Z10575" s="427"/>
    </row>
    <row r="10576" spans="24:26" x14ac:dyDescent="0.25">
      <c r="X10576" s="426"/>
      <c r="Y10576" s="426"/>
      <c r="Z10576" s="427"/>
    </row>
    <row r="10577" spans="24:26" x14ac:dyDescent="0.25">
      <c r="X10577" s="426"/>
      <c r="Y10577" s="426"/>
      <c r="Z10577" s="427"/>
    </row>
    <row r="10578" spans="24:26" x14ac:dyDescent="0.25">
      <c r="X10578" s="426"/>
      <c r="Y10578" s="426"/>
      <c r="Z10578" s="427"/>
    </row>
    <row r="10579" spans="24:26" x14ac:dyDescent="0.25">
      <c r="X10579" s="426"/>
      <c r="Y10579" s="426"/>
      <c r="Z10579" s="427"/>
    </row>
    <row r="10580" spans="24:26" x14ac:dyDescent="0.25">
      <c r="X10580" s="426"/>
      <c r="Y10580" s="426"/>
      <c r="Z10580" s="427"/>
    </row>
    <row r="10581" spans="24:26" x14ac:dyDescent="0.25">
      <c r="X10581" s="426"/>
      <c r="Y10581" s="426"/>
      <c r="Z10581" s="427"/>
    </row>
    <row r="10582" spans="24:26" x14ac:dyDescent="0.25">
      <c r="X10582" s="426"/>
      <c r="Y10582" s="426"/>
      <c r="Z10582" s="427"/>
    </row>
    <row r="10583" spans="24:26" x14ac:dyDescent="0.25">
      <c r="X10583" s="426"/>
      <c r="Y10583" s="426"/>
      <c r="Z10583" s="427"/>
    </row>
    <row r="10584" spans="24:26" x14ac:dyDescent="0.25">
      <c r="X10584" s="426"/>
      <c r="Y10584" s="426"/>
      <c r="Z10584" s="427"/>
    </row>
    <row r="10585" spans="24:26" x14ac:dyDescent="0.25">
      <c r="X10585" s="426"/>
      <c r="Y10585" s="426"/>
      <c r="Z10585" s="427"/>
    </row>
    <row r="10586" spans="24:26" x14ac:dyDescent="0.25">
      <c r="X10586" s="426"/>
      <c r="Y10586" s="426"/>
      <c r="Z10586" s="427"/>
    </row>
    <row r="10587" spans="24:26" x14ac:dyDescent="0.25">
      <c r="X10587" s="426"/>
      <c r="Y10587" s="426"/>
      <c r="Z10587" s="427"/>
    </row>
    <row r="10588" spans="24:26" x14ac:dyDescent="0.25">
      <c r="X10588" s="426"/>
      <c r="Y10588" s="426"/>
      <c r="Z10588" s="427"/>
    </row>
    <row r="10589" spans="24:26" x14ac:dyDescent="0.25">
      <c r="X10589" s="426"/>
      <c r="Y10589" s="426"/>
      <c r="Z10589" s="427"/>
    </row>
    <row r="10590" spans="24:26" x14ac:dyDescent="0.25">
      <c r="X10590" s="426"/>
      <c r="Y10590" s="426"/>
      <c r="Z10590" s="427"/>
    </row>
    <row r="10591" spans="24:26" x14ac:dyDescent="0.25">
      <c r="X10591" s="426"/>
      <c r="Y10591" s="426"/>
      <c r="Z10591" s="427"/>
    </row>
    <row r="10592" spans="24:26" x14ac:dyDescent="0.25">
      <c r="X10592" s="426"/>
      <c r="Y10592" s="426"/>
      <c r="Z10592" s="427"/>
    </row>
    <row r="10593" spans="24:26" x14ac:dyDescent="0.25">
      <c r="X10593" s="426"/>
      <c r="Y10593" s="426"/>
      <c r="Z10593" s="427"/>
    </row>
    <row r="10594" spans="24:26" x14ac:dyDescent="0.25">
      <c r="X10594" s="426"/>
      <c r="Y10594" s="426"/>
      <c r="Z10594" s="427"/>
    </row>
    <row r="10595" spans="24:26" x14ac:dyDescent="0.25">
      <c r="X10595" s="426"/>
      <c r="Y10595" s="426"/>
      <c r="Z10595" s="427"/>
    </row>
    <row r="10596" spans="24:26" x14ac:dyDescent="0.25">
      <c r="X10596" s="426"/>
      <c r="Y10596" s="426"/>
      <c r="Z10596" s="427"/>
    </row>
    <row r="10597" spans="24:26" x14ac:dyDescent="0.25">
      <c r="X10597" s="426"/>
      <c r="Y10597" s="426"/>
      <c r="Z10597" s="427"/>
    </row>
    <row r="10598" spans="24:26" x14ac:dyDescent="0.25">
      <c r="X10598" s="426"/>
      <c r="Y10598" s="426"/>
      <c r="Z10598" s="427"/>
    </row>
    <row r="10599" spans="24:26" x14ac:dyDescent="0.25">
      <c r="X10599" s="426"/>
      <c r="Y10599" s="426"/>
      <c r="Z10599" s="427"/>
    </row>
    <row r="10600" spans="24:26" x14ac:dyDescent="0.25">
      <c r="X10600" s="426"/>
      <c r="Y10600" s="426"/>
      <c r="Z10600" s="427"/>
    </row>
    <row r="10601" spans="24:26" x14ac:dyDescent="0.25">
      <c r="X10601" s="426"/>
      <c r="Y10601" s="426"/>
      <c r="Z10601" s="427"/>
    </row>
    <row r="10602" spans="24:26" x14ac:dyDescent="0.25">
      <c r="X10602" s="426"/>
      <c r="Y10602" s="426"/>
      <c r="Z10602" s="427"/>
    </row>
    <row r="10603" spans="24:26" x14ac:dyDescent="0.25">
      <c r="X10603" s="426"/>
      <c r="Y10603" s="426"/>
      <c r="Z10603" s="427"/>
    </row>
    <row r="10604" spans="24:26" x14ac:dyDescent="0.25">
      <c r="X10604" s="426"/>
      <c r="Y10604" s="426"/>
      <c r="Z10604" s="427"/>
    </row>
    <row r="10605" spans="24:26" x14ac:dyDescent="0.25">
      <c r="X10605" s="426"/>
      <c r="Y10605" s="426"/>
      <c r="Z10605" s="427"/>
    </row>
    <row r="10606" spans="24:26" x14ac:dyDescent="0.25">
      <c r="X10606" s="426"/>
      <c r="Y10606" s="426"/>
      <c r="Z10606" s="427"/>
    </row>
    <row r="10607" spans="24:26" x14ac:dyDescent="0.25">
      <c r="X10607" s="426"/>
      <c r="Y10607" s="426"/>
      <c r="Z10607" s="427"/>
    </row>
    <row r="10608" spans="24:26" x14ac:dyDescent="0.25">
      <c r="X10608" s="426"/>
      <c r="Y10608" s="426"/>
      <c r="Z10608" s="427"/>
    </row>
    <row r="10609" spans="24:26" x14ac:dyDescent="0.25">
      <c r="X10609" s="426"/>
      <c r="Y10609" s="426"/>
      <c r="Z10609" s="427"/>
    </row>
    <row r="10610" spans="24:26" x14ac:dyDescent="0.25">
      <c r="X10610" s="426"/>
      <c r="Y10610" s="426"/>
      <c r="Z10610" s="427"/>
    </row>
    <row r="10611" spans="24:26" x14ac:dyDescent="0.25">
      <c r="X10611" s="426"/>
      <c r="Y10611" s="426"/>
      <c r="Z10611" s="427"/>
    </row>
    <row r="10612" spans="24:26" x14ac:dyDescent="0.25">
      <c r="X10612" s="426"/>
      <c r="Y10612" s="426"/>
      <c r="Z10612" s="427"/>
    </row>
    <row r="10613" spans="24:26" x14ac:dyDescent="0.25">
      <c r="X10613" s="426"/>
      <c r="Y10613" s="426"/>
      <c r="Z10613" s="427"/>
    </row>
    <row r="10614" spans="24:26" x14ac:dyDescent="0.25">
      <c r="X10614" s="426"/>
      <c r="Y10614" s="426"/>
      <c r="Z10614" s="427"/>
    </row>
    <row r="10615" spans="24:26" x14ac:dyDescent="0.25">
      <c r="X10615" s="426"/>
      <c r="Y10615" s="426"/>
      <c r="Z10615" s="427"/>
    </row>
    <row r="10616" spans="24:26" x14ac:dyDescent="0.25">
      <c r="X10616" s="426"/>
      <c r="Y10616" s="426"/>
      <c r="Z10616" s="427"/>
    </row>
    <row r="10617" spans="24:26" x14ac:dyDescent="0.25">
      <c r="X10617" s="426"/>
      <c r="Y10617" s="426"/>
      <c r="Z10617" s="427"/>
    </row>
    <row r="10618" spans="24:26" x14ac:dyDescent="0.25">
      <c r="X10618" s="426"/>
      <c r="Y10618" s="426"/>
      <c r="Z10618" s="427"/>
    </row>
    <row r="10619" spans="24:26" x14ac:dyDescent="0.25">
      <c r="X10619" s="426"/>
      <c r="Y10619" s="426"/>
      <c r="Z10619" s="427"/>
    </row>
    <row r="10620" spans="24:26" x14ac:dyDescent="0.25">
      <c r="X10620" s="426"/>
      <c r="Y10620" s="426"/>
      <c r="Z10620" s="427"/>
    </row>
    <row r="10621" spans="24:26" x14ac:dyDescent="0.25">
      <c r="X10621" s="426"/>
      <c r="Y10621" s="426"/>
      <c r="Z10621" s="427"/>
    </row>
    <row r="10622" spans="24:26" x14ac:dyDescent="0.25">
      <c r="X10622" s="426"/>
      <c r="Y10622" s="426"/>
      <c r="Z10622" s="427"/>
    </row>
    <row r="10623" spans="24:26" x14ac:dyDescent="0.25">
      <c r="X10623" s="426"/>
      <c r="Y10623" s="426"/>
      <c r="Z10623" s="427"/>
    </row>
    <row r="10624" spans="24:26" x14ac:dyDescent="0.25">
      <c r="X10624" s="426"/>
      <c r="Y10624" s="426"/>
      <c r="Z10624" s="427"/>
    </row>
    <row r="10625" spans="24:26" x14ac:dyDescent="0.25">
      <c r="X10625" s="426"/>
      <c r="Y10625" s="426"/>
      <c r="Z10625" s="427"/>
    </row>
    <row r="10626" spans="24:26" x14ac:dyDescent="0.25">
      <c r="X10626" s="426"/>
      <c r="Y10626" s="426"/>
      <c r="Z10626" s="427"/>
    </row>
    <row r="10627" spans="24:26" x14ac:dyDescent="0.25">
      <c r="X10627" s="426"/>
      <c r="Y10627" s="426"/>
      <c r="Z10627" s="427"/>
    </row>
    <row r="10628" spans="24:26" x14ac:dyDescent="0.25">
      <c r="X10628" s="426"/>
      <c r="Y10628" s="426"/>
      <c r="Z10628" s="427"/>
    </row>
    <row r="10629" spans="24:26" x14ac:dyDescent="0.25">
      <c r="X10629" s="426"/>
      <c r="Y10629" s="426"/>
      <c r="Z10629" s="427"/>
    </row>
    <row r="10630" spans="24:26" x14ac:dyDescent="0.25">
      <c r="X10630" s="426"/>
      <c r="Y10630" s="426"/>
      <c r="Z10630" s="427"/>
    </row>
    <row r="10631" spans="24:26" x14ac:dyDescent="0.25">
      <c r="X10631" s="426"/>
      <c r="Y10631" s="426"/>
      <c r="Z10631" s="427"/>
    </row>
    <row r="10632" spans="24:26" x14ac:dyDescent="0.25">
      <c r="X10632" s="426"/>
      <c r="Y10632" s="426"/>
      <c r="Z10632" s="427"/>
    </row>
    <row r="10633" spans="24:26" x14ac:dyDescent="0.25">
      <c r="X10633" s="426"/>
      <c r="Y10633" s="426"/>
      <c r="Z10633" s="427"/>
    </row>
    <row r="10634" spans="24:26" x14ac:dyDescent="0.25">
      <c r="X10634" s="426"/>
      <c r="Y10634" s="426"/>
      <c r="Z10634" s="427"/>
    </row>
    <row r="10635" spans="24:26" x14ac:dyDescent="0.25">
      <c r="X10635" s="426"/>
      <c r="Y10635" s="426"/>
      <c r="Z10635" s="427"/>
    </row>
    <row r="10636" spans="24:26" x14ac:dyDescent="0.25">
      <c r="X10636" s="426"/>
      <c r="Y10636" s="426"/>
      <c r="Z10636" s="427"/>
    </row>
    <row r="10637" spans="24:26" x14ac:dyDescent="0.25">
      <c r="X10637" s="426"/>
      <c r="Y10637" s="426"/>
      <c r="Z10637" s="427"/>
    </row>
    <row r="10638" spans="24:26" x14ac:dyDescent="0.25">
      <c r="X10638" s="426"/>
      <c r="Y10638" s="426"/>
      <c r="Z10638" s="427"/>
    </row>
    <row r="10639" spans="24:26" x14ac:dyDescent="0.25">
      <c r="X10639" s="426"/>
      <c r="Y10639" s="426"/>
      <c r="Z10639" s="427"/>
    </row>
    <row r="10640" spans="24:26" x14ac:dyDescent="0.25">
      <c r="X10640" s="426"/>
      <c r="Y10640" s="426"/>
      <c r="Z10640" s="427"/>
    </row>
    <row r="10641" spans="24:26" x14ac:dyDescent="0.25">
      <c r="X10641" s="426"/>
      <c r="Y10641" s="426"/>
      <c r="Z10641" s="427"/>
    </row>
    <row r="10642" spans="24:26" x14ac:dyDescent="0.25">
      <c r="X10642" s="426"/>
      <c r="Y10642" s="426"/>
      <c r="Z10642" s="427"/>
    </row>
    <row r="10643" spans="24:26" x14ac:dyDescent="0.25">
      <c r="X10643" s="426"/>
      <c r="Y10643" s="426"/>
      <c r="Z10643" s="427"/>
    </row>
    <row r="10644" spans="24:26" x14ac:dyDescent="0.25">
      <c r="X10644" s="426"/>
      <c r="Y10644" s="426"/>
      <c r="Z10644" s="427"/>
    </row>
    <row r="10645" spans="24:26" x14ac:dyDescent="0.25">
      <c r="X10645" s="426"/>
      <c r="Y10645" s="426"/>
      <c r="Z10645" s="427"/>
    </row>
    <row r="10646" spans="24:26" x14ac:dyDescent="0.25">
      <c r="X10646" s="426"/>
      <c r="Y10646" s="426"/>
      <c r="Z10646" s="427"/>
    </row>
    <row r="10647" spans="24:26" x14ac:dyDescent="0.25">
      <c r="X10647" s="426"/>
      <c r="Y10647" s="426"/>
      <c r="Z10647" s="427"/>
    </row>
    <row r="10648" spans="24:26" x14ac:dyDescent="0.25">
      <c r="X10648" s="426"/>
      <c r="Y10648" s="426"/>
      <c r="Z10648" s="427"/>
    </row>
    <row r="10649" spans="24:26" x14ac:dyDescent="0.25">
      <c r="X10649" s="426"/>
      <c r="Y10649" s="426"/>
      <c r="Z10649" s="427"/>
    </row>
    <row r="10650" spans="24:26" x14ac:dyDescent="0.25">
      <c r="X10650" s="426"/>
      <c r="Y10650" s="426"/>
      <c r="Z10650" s="427"/>
    </row>
    <row r="10651" spans="24:26" x14ac:dyDescent="0.25">
      <c r="X10651" s="426"/>
      <c r="Y10651" s="426"/>
      <c r="Z10651" s="427"/>
    </row>
    <row r="10652" spans="24:26" x14ac:dyDescent="0.25">
      <c r="X10652" s="426"/>
      <c r="Y10652" s="426"/>
      <c r="Z10652" s="427"/>
    </row>
    <row r="10653" spans="24:26" x14ac:dyDescent="0.25">
      <c r="X10653" s="426"/>
      <c r="Y10653" s="426"/>
      <c r="Z10653" s="427"/>
    </row>
    <row r="10654" spans="24:26" x14ac:dyDescent="0.25">
      <c r="X10654" s="426"/>
      <c r="Y10654" s="426"/>
      <c r="Z10654" s="427"/>
    </row>
    <row r="10655" spans="24:26" x14ac:dyDescent="0.25">
      <c r="X10655" s="426"/>
      <c r="Y10655" s="426"/>
      <c r="Z10655" s="427"/>
    </row>
    <row r="10656" spans="24:26" x14ac:dyDescent="0.25">
      <c r="X10656" s="426"/>
      <c r="Y10656" s="426"/>
      <c r="Z10656" s="427"/>
    </row>
    <row r="10657" spans="24:26" x14ac:dyDescent="0.25">
      <c r="X10657" s="426"/>
      <c r="Y10657" s="426"/>
      <c r="Z10657" s="427"/>
    </row>
    <row r="10658" spans="24:26" x14ac:dyDescent="0.25">
      <c r="X10658" s="426"/>
      <c r="Y10658" s="426"/>
      <c r="Z10658" s="427"/>
    </row>
    <row r="10659" spans="24:26" x14ac:dyDescent="0.25">
      <c r="X10659" s="426"/>
      <c r="Y10659" s="426"/>
      <c r="Z10659" s="427"/>
    </row>
    <row r="10660" spans="24:26" x14ac:dyDescent="0.25">
      <c r="X10660" s="426"/>
      <c r="Y10660" s="426"/>
      <c r="Z10660" s="427"/>
    </row>
    <row r="10661" spans="24:26" x14ac:dyDescent="0.25">
      <c r="X10661" s="426"/>
      <c r="Y10661" s="426"/>
      <c r="Z10661" s="427"/>
    </row>
    <row r="10662" spans="24:26" x14ac:dyDescent="0.25">
      <c r="X10662" s="426"/>
      <c r="Y10662" s="426"/>
      <c r="Z10662" s="427"/>
    </row>
    <row r="10663" spans="24:26" x14ac:dyDescent="0.25">
      <c r="X10663" s="426"/>
      <c r="Y10663" s="426"/>
      <c r="Z10663" s="427"/>
    </row>
    <row r="10664" spans="24:26" x14ac:dyDescent="0.25">
      <c r="X10664" s="426"/>
      <c r="Y10664" s="426"/>
      <c r="Z10664" s="427"/>
    </row>
    <row r="10665" spans="24:26" x14ac:dyDescent="0.25">
      <c r="X10665" s="426"/>
      <c r="Y10665" s="426"/>
      <c r="Z10665" s="427"/>
    </row>
    <row r="10666" spans="24:26" x14ac:dyDescent="0.25">
      <c r="X10666" s="426"/>
      <c r="Y10666" s="426"/>
      <c r="Z10666" s="427"/>
    </row>
    <row r="10667" spans="24:26" x14ac:dyDescent="0.25">
      <c r="X10667" s="426"/>
      <c r="Y10667" s="426"/>
      <c r="Z10667" s="427"/>
    </row>
    <row r="10668" spans="24:26" x14ac:dyDescent="0.25">
      <c r="X10668" s="426"/>
      <c r="Y10668" s="426"/>
      <c r="Z10668" s="427"/>
    </row>
    <row r="10669" spans="24:26" x14ac:dyDescent="0.25">
      <c r="X10669" s="426"/>
      <c r="Y10669" s="426"/>
      <c r="Z10669" s="427"/>
    </row>
    <row r="10670" spans="24:26" x14ac:dyDescent="0.25">
      <c r="X10670" s="426"/>
      <c r="Y10670" s="426"/>
      <c r="Z10670" s="427"/>
    </row>
    <row r="10671" spans="24:26" x14ac:dyDescent="0.25">
      <c r="X10671" s="426"/>
      <c r="Y10671" s="426"/>
      <c r="Z10671" s="427"/>
    </row>
    <row r="10672" spans="24:26" x14ac:dyDescent="0.25">
      <c r="X10672" s="426"/>
      <c r="Y10672" s="426"/>
      <c r="Z10672" s="427"/>
    </row>
    <row r="10673" spans="24:26" x14ac:dyDescent="0.25">
      <c r="X10673" s="426"/>
      <c r="Y10673" s="426"/>
      <c r="Z10673" s="427"/>
    </row>
    <row r="10674" spans="24:26" x14ac:dyDescent="0.25">
      <c r="X10674" s="426"/>
      <c r="Y10674" s="426"/>
      <c r="Z10674" s="427"/>
    </row>
    <row r="10675" spans="24:26" x14ac:dyDescent="0.25">
      <c r="X10675" s="426"/>
      <c r="Y10675" s="426"/>
      <c r="Z10675" s="427"/>
    </row>
    <row r="10676" spans="24:26" x14ac:dyDescent="0.25">
      <c r="X10676" s="426"/>
      <c r="Y10676" s="426"/>
      <c r="Z10676" s="427"/>
    </row>
    <row r="10677" spans="24:26" x14ac:dyDescent="0.25">
      <c r="X10677" s="426"/>
      <c r="Y10677" s="426"/>
      <c r="Z10677" s="427"/>
    </row>
    <row r="10678" spans="24:26" x14ac:dyDescent="0.25">
      <c r="X10678" s="426"/>
      <c r="Y10678" s="426"/>
      <c r="Z10678" s="427"/>
    </row>
    <row r="10679" spans="24:26" x14ac:dyDescent="0.25">
      <c r="X10679" s="426"/>
      <c r="Y10679" s="426"/>
      <c r="Z10679" s="427"/>
    </row>
    <row r="10680" spans="24:26" x14ac:dyDescent="0.25">
      <c r="X10680" s="426"/>
      <c r="Y10680" s="426"/>
      <c r="Z10680" s="427"/>
    </row>
    <row r="10681" spans="24:26" x14ac:dyDescent="0.25">
      <c r="X10681" s="426"/>
      <c r="Y10681" s="426"/>
      <c r="Z10681" s="427"/>
    </row>
    <row r="10682" spans="24:26" x14ac:dyDescent="0.25">
      <c r="X10682" s="426"/>
      <c r="Y10682" s="426"/>
      <c r="Z10682" s="427"/>
    </row>
    <row r="10683" spans="24:26" x14ac:dyDescent="0.25">
      <c r="X10683" s="426"/>
      <c r="Y10683" s="426"/>
      <c r="Z10683" s="427"/>
    </row>
    <row r="10684" spans="24:26" x14ac:dyDescent="0.25">
      <c r="X10684" s="426"/>
      <c r="Y10684" s="426"/>
      <c r="Z10684" s="427"/>
    </row>
    <row r="10685" spans="24:26" x14ac:dyDescent="0.25">
      <c r="X10685" s="426"/>
      <c r="Y10685" s="426"/>
      <c r="Z10685" s="427"/>
    </row>
    <row r="10686" spans="24:26" x14ac:dyDescent="0.25">
      <c r="X10686" s="426"/>
      <c r="Y10686" s="426"/>
      <c r="Z10686" s="427"/>
    </row>
    <row r="10687" spans="24:26" x14ac:dyDescent="0.25">
      <c r="X10687" s="426"/>
      <c r="Y10687" s="426"/>
      <c r="Z10687" s="427"/>
    </row>
    <row r="10688" spans="24:26" x14ac:dyDescent="0.25">
      <c r="X10688" s="426"/>
      <c r="Y10688" s="426"/>
      <c r="Z10688" s="427"/>
    </row>
    <row r="10689" spans="24:26" x14ac:dyDescent="0.25">
      <c r="X10689" s="426"/>
      <c r="Y10689" s="426"/>
      <c r="Z10689" s="427"/>
    </row>
    <row r="10690" spans="24:26" x14ac:dyDescent="0.25">
      <c r="X10690" s="426"/>
      <c r="Y10690" s="426"/>
      <c r="Z10690" s="427"/>
    </row>
    <row r="10691" spans="24:26" x14ac:dyDescent="0.25">
      <c r="X10691" s="426"/>
      <c r="Y10691" s="426"/>
      <c r="Z10691" s="427"/>
    </row>
    <row r="10692" spans="24:26" x14ac:dyDescent="0.25">
      <c r="X10692" s="426"/>
      <c r="Y10692" s="426"/>
      <c r="Z10692" s="427"/>
    </row>
    <row r="10693" spans="24:26" x14ac:dyDescent="0.25">
      <c r="X10693" s="426"/>
      <c r="Y10693" s="426"/>
      <c r="Z10693" s="427"/>
    </row>
    <row r="10694" spans="24:26" x14ac:dyDescent="0.25">
      <c r="X10694" s="426"/>
      <c r="Y10694" s="426"/>
      <c r="Z10694" s="427"/>
    </row>
    <row r="10695" spans="24:26" x14ac:dyDescent="0.25">
      <c r="X10695" s="426"/>
      <c r="Y10695" s="426"/>
      <c r="Z10695" s="427"/>
    </row>
    <row r="10696" spans="24:26" x14ac:dyDescent="0.25">
      <c r="X10696" s="426"/>
      <c r="Y10696" s="426"/>
      <c r="Z10696" s="427"/>
    </row>
    <row r="10697" spans="24:26" x14ac:dyDescent="0.25">
      <c r="X10697" s="426"/>
      <c r="Y10697" s="426"/>
      <c r="Z10697" s="427"/>
    </row>
    <row r="10698" spans="24:26" x14ac:dyDescent="0.25">
      <c r="X10698" s="426"/>
      <c r="Y10698" s="426"/>
      <c r="Z10698" s="427"/>
    </row>
    <row r="10699" spans="24:26" x14ac:dyDescent="0.25">
      <c r="X10699" s="426"/>
      <c r="Y10699" s="426"/>
      <c r="Z10699" s="427"/>
    </row>
    <row r="10700" spans="24:26" x14ac:dyDescent="0.25">
      <c r="X10700" s="426"/>
      <c r="Y10700" s="426"/>
      <c r="Z10700" s="427"/>
    </row>
    <row r="10701" spans="24:26" x14ac:dyDescent="0.25">
      <c r="X10701" s="426"/>
      <c r="Y10701" s="426"/>
      <c r="Z10701" s="427"/>
    </row>
    <row r="10702" spans="24:26" x14ac:dyDescent="0.25">
      <c r="X10702" s="426"/>
      <c r="Y10702" s="426"/>
      <c r="Z10702" s="427"/>
    </row>
    <row r="10703" spans="24:26" x14ac:dyDescent="0.25">
      <c r="X10703" s="426"/>
      <c r="Y10703" s="426"/>
      <c r="Z10703" s="427"/>
    </row>
    <row r="10704" spans="24:26" x14ac:dyDescent="0.25">
      <c r="X10704" s="426"/>
      <c r="Y10704" s="426"/>
      <c r="Z10704" s="427"/>
    </row>
    <row r="10705" spans="24:26" x14ac:dyDescent="0.25">
      <c r="X10705" s="426"/>
      <c r="Y10705" s="426"/>
      <c r="Z10705" s="427"/>
    </row>
    <row r="10706" spans="24:26" x14ac:dyDescent="0.25">
      <c r="X10706" s="426"/>
      <c r="Y10706" s="426"/>
      <c r="Z10706" s="427"/>
    </row>
    <row r="10707" spans="24:26" x14ac:dyDescent="0.25">
      <c r="X10707" s="426"/>
      <c r="Y10707" s="426"/>
      <c r="Z10707" s="427"/>
    </row>
    <row r="10708" spans="24:26" x14ac:dyDescent="0.25">
      <c r="X10708" s="426"/>
      <c r="Y10708" s="426"/>
      <c r="Z10708" s="427"/>
    </row>
    <row r="10709" spans="24:26" x14ac:dyDescent="0.25">
      <c r="X10709" s="426"/>
      <c r="Y10709" s="426"/>
      <c r="Z10709" s="427"/>
    </row>
    <row r="10710" spans="24:26" x14ac:dyDescent="0.25">
      <c r="X10710" s="426"/>
      <c r="Y10710" s="426"/>
      <c r="Z10710" s="427"/>
    </row>
    <row r="10711" spans="24:26" x14ac:dyDescent="0.25">
      <c r="X10711" s="426"/>
      <c r="Y10711" s="426"/>
      <c r="Z10711" s="427"/>
    </row>
    <row r="10712" spans="24:26" x14ac:dyDescent="0.25">
      <c r="X10712" s="426"/>
      <c r="Y10712" s="426"/>
      <c r="Z10712" s="427"/>
    </row>
    <row r="10713" spans="24:26" x14ac:dyDescent="0.25">
      <c r="X10713" s="426"/>
      <c r="Y10713" s="426"/>
      <c r="Z10713" s="427"/>
    </row>
    <row r="10714" spans="24:26" x14ac:dyDescent="0.25">
      <c r="X10714" s="426"/>
      <c r="Y10714" s="426"/>
      <c r="Z10714" s="427"/>
    </row>
    <row r="10715" spans="24:26" x14ac:dyDescent="0.25">
      <c r="X10715" s="426"/>
      <c r="Y10715" s="426"/>
      <c r="Z10715" s="427"/>
    </row>
    <row r="10716" spans="24:26" x14ac:dyDescent="0.25">
      <c r="X10716" s="426"/>
      <c r="Y10716" s="426"/>
      <c r="Z10716" s="427"/>
    </row>
    <row r="10717" spans="24:26" x14ac:dyDescent="0.25">
      <c r="X10717" s="426"/>
      <c r="Y10717" s="426"/>
      <c r="Z10717" s="427"/>
    </row>
    <row r="10718" spans="24:26" x14ac:dyDescent="0.25">
      <c r="X10718" s="426"/>
      <c r="Y10718" s="426"/>
      <c r="Z10718" s="427"/>
    </row>
    <row r="10719" spans="24:26" x14ac:dyDescent="0.25">
      <c r="X10719" s="426"/>
      <c r="Y10719" s="426"/>
      <c r="Z10719" s="427"/>
    </row>
    <row r="10720" spans="24:26" x14ac:dyDescent="0.25">
      <c r="X10720" s="426"/>
      <c r="Y10720" s="426"/>
      <c r="Z10720" s="427"/>
    </row>
    <row r="10721" spans="24:26" x14ac:dyDescent="0.25">
      <c r="X10721" s="426"/>
      <c r="Y10721" s="426"/>
      <c r="Z10721" s="427"/>
    </row>
    <row r="10722" spans="24:26" x14ac:dyDescent="0.25">
      <c r="X10722" s="426"/>
      <c r="Y10722" s="426"/>
      <c r="Z10722" s="427"/>
    </row>
    <row r="10723" spans="24:26" x14ac:dyDescent="0.25">
      <c r="X10723" s="426"/>
      <c r="Y10723" s="426"/>
      <c r="Z10723" s="427"/>
    </row>
    <row r="10724" spans="24:26" x14ac:dyDescent="0.25">
      <c r="X10724" s="426"/>
      <c r="Y10724" s="426"/>
      <c r="Z10724" s="427"/>
    </row>
    <row r="10725" spans="24:26" x14ac:dyDescent="0.25">
      <c r="X10725" s="426"/>
      <c r="Y10725" s="426"/>
      <c r="Z10725" s="427"/>
    </row>
    <row r="10726" spans="24:26" x14ac:dyDescent="0.25">
      <c r="X10726" s="426"/>
      <c r="Y10726" s="426"/>
      <c r="Z10726" s="427"/>
    </row>
    <row r="10727" spans="24:26" x14ac:dyDescent="0.25">
      <c r="X10727" s="426"/>
      <c r="Y10727" s="426"/>
      <c r="Z10727" s="427"/>
    </row>
    <row r="10728" spans="24:26" x14ac:dyDescent="0.25">
      <c r="X10728" s="426"/>
      <c r="Y10728" s="426"/>
      <c r="Z10728" s="427"/>
    </row>
    <row r="10729" spans="24:26" x14ac:dyDescent="0.25">
      <c r="X10729" s="426"/>
      <c r="Y10729" s="426"/>
      <c r="Z10729" s="427"/>
    </row>
    <row r="10730" spans="24:26" x14ac:dyDescent="0.25">
      <c r="X10730" s="426"/>
      <c r="Y10730" s="426"/>
      <c r="Z10730" s="427"/>
    </row>
    <row r="10731" spans="24:26" x14ac:dyDescent="0.25">
      <c r="X10731" s="426"/>
      <c r="Y10731" s="426"/>
      <c r="Z10731" s="427"/>
    </row>
    <row r="10732" spans="24:26" x14ac:dyDescent="0.25">
      <c r="X10732" s="426"/>
      <c r="Y10732" s="426"/>
      <c r="Z10732" s="427"/>
    </row>
    <row r="10733" spans="24:26" x14ac:dyDescent="0.25">
      <c r="X10733" s="426"/>
      <c r="Y10733" s="426"/>
      <c r="Z10733" s="427"/>
    </row>
    <row r="10734" spans="24:26" x14ac:dyDescent="0.25">
      <c r="X10734" s="426"/>
      <c r="Y10734" s="426"/>
      <c r="Z10734" s="427"/>
    </row>
    <row r="10735" spans="24:26" x14ac:dyDescent="0.25">
      <c r="X10735" s="426"/>
      <c r="Y10735" s="426"/>
      <c r="Z10735" s="427"/>
    </row>
    <row r="10736" spans="24:26" x14ac:dyDescent="0.25">
      <c r="X10736" s="426"/>
      <c r="Y10736" s="426"/>
      <c r="Z10736" s="427"/>
    </row>
    <row r="10737" spans="24:26" x14ac:dyDescent="0.25">
      <c r="X10737" s="426"/>
      <c r="Y10737" s="426"/>
      <c r="Z10737" s="427"/>
    </row>
    <row r="10738" spans="24:26" x14ac:dyDescent="0.25">
      <c r="X10738" s="426"/>
      <c r="Y10738" s="426"/>
      <c r="Z10738" s="427"/>
    </row>
    <row r="10739" spans="24:26" x14ac:dyDescent="0.25">
      <c r="X10739" s="426"/>
      <c r="Y10739" s="426"/>
      <c r="Z10739" s="427"/>
    </row>
    <row r="10740" spans="24:26" x14ac:dyDescent="0.25">
      <c r="X10740" s="426"/>
      <c r="Y10740" s="426"/>
      <c r="Z10740" s="427"/>
    </row>
    <row r="10741" spans="24:26" x14ac:dyDescent="0.25">
      <c r="X10741" s="426"/>
      <c r="Y10741" s="426"/>
      <c r="Z10741" s="427"/>
    </row>
    <row r="10742" spans="24:26" x14ac:dyDescent="0.25">
      <c r="X10742" s="426"/>
      <c r="Y10742" s="426"/>
      <c r="Z10742" s="427"/>
    </row>
    <row r="10743" spans="24:26" x14ac:dyDescent="0.25">
      <c r="X10743" s="426"/>
      <c r="Y10743" s="426"/>
      <c r="Z10743" s="427"/>
    </row>
    <row r="10744" spans="24:26" x14ac:dyDescent="0.25">
      <c r="X10744" s="426"/>
      <c r="Y10744" s="426"/>
      <c r="Z10744" s="427"/>
    </row>
    <row r="10745" spans="24:26" x14ac:dyDescent="0.25">
      <c r="X10745" s="426"/>
      <c r="Y10745" s="426"/>
      <c r="Z10745" s="427"/>
    </row>
    <row r="10746" spans="24:26" x14ac:dyDescent="0.25">
      <c r="X10746" s="426"/>
      <c r="Y10746" s="426"/>
      <c r="Z10746" s="427"/>
    </row>
    <row r="10747" spans="24:26" x14ac:dyDescent="0.25">
      <c r="X10747" s="426"/>
      <c r="Y10747" s="426"/>
      <c r="Z10747" s="427"/>
    </row>
    <row r="10748" spans="24:26" x14ac:dyDescent="0.25">
      <c r="X10748" s="426"/>
      <c r="Y10748" s="426"/>
      <c r="Z10748" s="427"/>
    </row>
    <row r="10749" spans="24:26" x14ac:dyDescent="0.25">
      <c r="X10749" s="426"/>
      <c r="Y10749" s="426"/>
      <c r="Z10749" s="427"/>
    </row>
    <row r="10750" spans="24:26" x14ac:dyDescent="0.25">
      <c r="X10750" s="426"/>
      <c r="Y10750" s="426"/>
      <c r="Z10750" s="427"/>
    </row>
    <row r="10751" spans="24:26" x14ac:dyDescent="0.25">
      <c r="X10751" s="426"/>
      <c r="Y10751" s="426"/>
      <c r="Z10751" s="427"/>
    </row>
    <row r="10752" spans="24:26" x14ac:dyDescent="0.25">
      <c r="X10752" s="426"/>
      <c r="Y10752" s="426"/>
      <c r="Z10752" s="427"/>
    </row>
    <row r="10753" spans="24:26" x14ac:dyDescent="0.25">
      <c r="X10753" s="426"/>
      <c r="Y10753" s="426"/>
      <c r="Z10753" s="427"/>
    </row>
    <row r="10754" spans="24:26" x14ac:dyDescent="0.25">
      <c r="X10754" s="426"/>
      <c r="Y10754" s="426"/>
      <c r="Z10754" s="427"/>
    </row>
    <row r="10755" spans="24:26" x14ac:dyDescent="0.25">
      <c r="X10755" s="426"/>
      <c r="Y10755" s="426"/>
      <c r="Z10755" s="427"/>
    </row>
    <row r="10756" spans="24:26" x14ac:dyDescent="0.25">
      <c r="X10756" s="426"/>
      <c r="Y10756" s="426"/>
      <c r="Z10756" s="427"/>
    </row>
    <row r="10757" spans="24:26" x14ac:dyDescent="0.25">
      <c r="X10757" s="426"/>
      <c r="Y10757" s="426"/>
      <c r="Z10757" s="427"/>
    </row>
    <row r="10758" spans="24:26" x14ac:dyDescent="0.25">
      <c r="X10758" s="426"/>
      <c r="Y10758" s="426"/>
      <c r="Z10758" s="427"/>
    </row>
    <row r="10759" spans="24:26" x14ac:dyDescent="0.25">
      <c r="X10759" s="426"/>
      <c r="Y10759" s="426"/>
      <c r="Z10759" s="427"/>
    </row>
    <row r="10760" spans="24:26" x14ac:dyDescent="0.25">
      <c r="X10760" s="426"/>
      <c r="Y10760" s="426"/>
      <c r="Z10760" s="427"/>
    </row>
    <row r="10761" spans="24:26" x14ac:dyDescent="0.25">
      <c r="X10761" s="426"/>
      <c r="Y10761" s="426"/>
      <c r="Z10761" s="427"/>
    </row>
    <row r="10762" spans="24:26" x14ac:dyDescent="0.25">
      <c r="X10762" s="426"/>
      <c r="Y10762" s="426"/>
      <c r="Z10762" s="427"/>
    </row>
    <row r="10763" spans="24:26" x14ac:dyDescent="0.25">
      <c r="X10763" s="426"/>
      <c r="Y10763" s="426"/>
      <c r="Z10763" s="427"/>
    </row>
    <row r="10764" spans="24:26" x14ac:dyDescent="0.25">
      <c r="X10764" s="426"/>
      <c r="Y10764" s="426"/>
      <c r="Z10764" s="427"/>
    </row>
    <row r="10765" spans="24:26" x14ac:dyDescent="0.25">
      <c r="X10765" s="426"/>
      <c r="Y10765" s="426"/>
      <c r="Z10765" s="427"/>
    </row>
    <row r="10766" spans="24:26" x14ac:dyDescent="0.25">
      <c r="X10766" s="426"/>
      <c r="Y10766" s="426"/>
      <c r="Z10766" s="427"/>
    </row>
    <row r="10767" spans="24:26" x14ac:dyDescent="0.25">
      <c r="X10767" s="426"/>
      <c r="Y10767" s="426"/>
      <c r="Z10767" s="427"/>
    </row>
    <row r="10768" spans="24:26" x14ac:dyDescent="0.25">
      <c r="X10768" s="426"/>
      <c r="Y10768" s="426"/>
      <c r="Z10768" s="427"/>
    </row>
    <row r="10769" spans="24:26" x14ac:dyDescent="0.25">
      <c r="X10769" s="426"/>
      <c r="Y10769" s="426"/>
      <c r="Z10769" s="427"/>
    </row>
    <row r="10770" spans="24:26" x14ac:dyDescent="0.25">
      <c r="X10770" s="426"/>
      <c r="Y10770" s="426"/>
      <c r="Z10770" s="427"/>
    </row>
    <row r="10771" spans="24:26" x14ac:dyDescent="0.25">
      <c r="X10771" s="426"/>
      <c r="Y10771" s="426"/>
      <c r="Z10771" s="427"/>
    </row>
    <row r="10772" spans="24:26" x14ac:dyDescent="0.25">
      <c r="X10772" s="426"/>
      <c r="Y10772" s="426"/>
      <c r="Z10772" s="427"/>
    </row>
    <row r="10773" spans="24:26" x14ac:dyDescent="0.25">
      <c r="X10773" s="426"/>
      <c r="Y10773" s="426"/>
      <c r="Z10773" s="427"/>
    </row>
    <row r="10774" spans="24:26" x14ac:dyDescent="0.25">
      <c r="X10774" s="426"/>
      <c r="Y10774" s="426"/>
      <c r="Z10774" s="427"/>
    </row>
    <row r="10775" spans="24:26" x14ac:dyDescent="0.25">
      <c r="X10775" s="426"/>
      <c r="Y10775" s="426"/>
      <c r="Z10775" s="427"/>
    </row>
    <row r="10776" spans="24:26" x14ac:dyDescent="0.25">
      <c r="X10776" s="426"/>
      <c r="Y10776" s="426"/>
      <c r="Z10776" s="427"/>
    </row>
    <row r="10777" spans="24:26" x14ac:dyDescent="0.25">
      <c r="X10777" s="426"/>
      <c r="Y10777" s="426"/>
      <c r="Z10777" s="427"/>
    </row>
    <row r="10778" spans="24:26" x14ac:dyDescent="0.25">
      <c r="X10778" s="426"/>
      <c r="Y10778" s="426"/>
      <c r="Z10778" s="427"/>
    </row>
    <row r="10779" spans="24:26" x14ac:dyDescent="0.25">
      <c r="X10779" s="426"/>
      <c r="Y10779" s="426"/>
      <c r="Z10779" s="427"/>
    </row>
    <row r="10780" spans="24:26" x14ac:dyDescent="0.25">
      <c r="X10780" s="426"/>
      <c r="Y10780" s="426"/>
      <c r="Z10780" s="427"/>
    </row>
    <row r="10781" spans="24:26" x14ac:dyDescent="0.25">
      <c r="X10781" s="426"/>
      <c r="Y10781" s="426"/>
      <c r="Z10781" s="427"/>
    </row>
    <row r="10782" spans="24:26" x14ac:dyDescent="0.25">
      <c r="X10782" s="426"/>
      <c r="Y10782" s="426"/>
      <c r="Z10782" s="427"/>
    </row>
    <row r="10783" spans="24:26" x14ac:dyDescent="0.25">
      <c r="X10783" s="426"/>
      <c r="Y10783" s="426"/>
      <c r="Z10783" s="427"/>
    </row>
    <row r="10784" spans="24:26" x14ac:dyDescent="0.25">
      <c r="X10784" s="426"/>
      <c r="Y10784" s="426"/>
      <c r="Z10784" s="427"/>
    </row>
    <row r="10785" spans="24:26" x14ac:dyDescent="0.25">
      <c r="X10785" s="426"/>
      <c r="Y10785" s="426"/>
      <c r="Z10785" s="427"/>
    </row>
    <row r="10786" spans="24:26" x14ac:dyDescent="0.25">
      <c r="X10786" s="426"/>
      <c r="Y10786" s="426"/>
      <c r="Z10786" s="427"/>
    </row>
    <row r="10787" spans="24:26" x14ac:dyDescent="0.25">
      <c r="X10787" s="426"/>
      <c r="Y10787" s="426"/>
      <c r="Z10787" s="427"/>
    </row>
    <row r="10788" spans="24:26" x14ac:dyDescent="0.25">
      <c r="X10788" s="426"/>
      <c r="Y10788" s="426"/>
      <c r="Z10788" s="427"/>
    </row>
    <row r="10789" spans="24:26" x14ac:dyDescent="0.25">
      <c r="X10789" s="426"/>
      <c r="Y10789" s="426"/>
      <c r="Z10789" s="427"/>
    </row>
    <row r="10790" spans="24:26" x14ac:dyDescent="0.25">
      <c r="X10790" s="426"/>
      <c r="Y10790" s="426"/>
      <c r="Z10790" s="427"/>
    </row>
    <row r="10791" spans="24:26" x14ac:dyDescent="0.25">
      <c r="X10791" s="426"/>
      <c r="Y10791" s="426"/>
      <c r="Z10791" s="427"/>
    </row>
    <row r="10792" spans="24:26" x14ac:dyDescent="0.25">
      <c r="X10792" s="426"/>
      <c r="Y10792" s="426"/>
      <c r="Z10792" s="427"/>
    </row>
    <row r="10793" spans="24:26" x14ac:dyDescent="0.25">
      <c r="X10793" s="426"/>
      <c r="Y10793" s="426"/>
      <c r="Z10793" s="427"/>
    </row>
    <row r="10794" spans="24:26" x14ac:dyDescent="0.25">
      <c r="X10794" s="426"/>
      <c r="Y10794" s="426"/>
      <c r="Z10794" s="427"/>
    </row>
    <row r="10795" spans="24:26" x14ac:dyDescent="0.25">
      <c r="X10795" s="426"/>
      <c r="Y10795" s="426"/>
      <c r="Z10795" s="427"/>
    </row>
    <row r="10796" spans="24:26" x14ac:dyDescent="0.25">
      <c r="X10796" s="426"/>
      <c r="Y10796" s="426"/>
      <c r="Z10796" s="427"/>
    </row>
    <row r="10797" spans="24:26" x14ac:dyDescent="0.25">
      <c r="X10797" s="426"/>
      <c r="Y10797" s="426"/>
      <c r="Z10797" s="427"/>
    </row>
    <row r="10798" spans="24:26" x14ac:dyDescent="0.25">
      <c r="X10798" s="426"/>
      <c r="Y10798" s="426"/>
      <c r="Z10798" s="427"/>
    </row>
    <row r="10799" spans="24:26" x14ac:dyDescent="0.25">
      <c r="X10799" s="426"/>
      <c r="Y10799" s="426"/>
      <c r="Z10799" s="427"/>
    </row>
    <row r="10800" spans="24:26" x14ac:dyDescent="0.25">
      <c r="X10800" s="426"/>
      <c r="Y10800" s="426"/>
      <c r="Z10800" s="427"/>
    </row>
    <row r="10801" spans="24:26" x14ac:dyDescent="0.25">
      <c r="X10801" s="426"/>
      <c r="Y10801" s="426"/>
      <c r="Z10801" s="427"/>
    </row>
    <row r="10802" spans="24:26" x14ac:dyDescent="0.25">
      <c r="X10802" s="426"/>
      <c r="Y10802" s="426"/>
      <c r="Z10802" s="427"/>
    </row>
    <row r="10803" spans="24:26" x14ac:dyDescent="0.25">
      <c r="X10803" s="426"/>
      <c r="Y10803" s="426"/>
      <c r="Z10803" s="427"/>
    </row>
    <row r="10804" spans="24:26" x14ac:dyDescent="0.25">
      <c r="X10804" s="426"/>
      <c r="Y10804" s="426"/>
      <c r="Z10804" s="427"/>
    </row>
    <row r="10805" spans="24:26" x14ac:dyDescent="0.25">
      <c r="X10805" s="426"/>
      <c r="Y10805" s="426"/>
      <c r="Z10805" s="427"/>
    </row>
    <row r="10806" spans="24:26" x14ac:dyDescent="0.25">
      <c r="X10806" s="426"/>
      <c r="Y10806" s="426"/>
      <c r="Z10806" s="427"/>
    </row>
    <row r="10807" spans="24:26" x14ac:dyDescent="0.25">
      <c r="X10807" s="426"/>
      <c r="Y10807" s="426"/>
      <c r="Z10807" s="427"/>
    </row>
    <row r="10808" spans="24:26" x14ac:dyDescent="0.25">
      <c r="X10808" s="426"/>
      <c r="Y10808" s="426"/>
      <c r="Z10808" s="427"/>
    </row>
    <row r="10809" spans="24:26" x14ac:dyDescent="0.25">
      <c r="X10809" s="426"/>
      <c r="Y10809" s="426"/>
      <c r="Z10809" s="427"/>
    </row>
    <row r="10810" spans="24:26" x14ac:dyDescent="0.25">
      <c r="X10810" s="426"/>
      <c r="Y10810" s="426"/>
      <c r="Z10810" s="427"/>
    </row>
    <row r="10811" spans="24:26" x14ac:dyDescent="0.25">
      <c r="X10811" s="426"/>
      <c r="Y10811" s="426"/>
      <c r="Z10811" s="427"/>
    </row>
    <row r="10812" spans="24:26" x14ac:dyDescent="0.25">
      <c r="X10812" s="426"/>
      <c r="Y10812" s="426"/>
      <c r="Z10812" s="427"/>
    </row>
    <row r="10813" spans="24:26" x14ac:dyDescent="0.25">
      <c r="X10813" s="426"/>
      <c r="Y10813" s="426"/>
      <c r="Z10813" s="427"/>
    </row>
    <row r="10814" spans="24:26" x14ac:dyDescent="0.25">
      <c r="X10814" s="426"/>
      <c r="Y10814" s="426"/>
      <c r="Z10814" s="427"/>
    </row>
    <row r="10815" spans="24:26" x14ac:dyDescent="0.25">
      <c r="X10815" s="426"/>
      <c r="Y10815" s="426"/>
      <c r="Z10815" s="427"/>
    </row>
    <row r="10816" spans="24:26" x14ac:dyDescent="0.25">
      <c r="X10816" s="426"/>
      <c r="Y10816" s="426"/>
      <c r="Z10816" s="427"/>
    </row>
    <row r="10817" spans="24:26" x14ac:dyDescent="0.25">
      <c r="X10817" s="426"/>
      <c r="Y10817" s="426"/>
      <c r="Z10817" s="427"/>
    </row>
    <row r="10818" spans="24:26" x14ac:dyDescent="0.25">
      <c r="X10818" s="426"/>
      <c r="Y10818" s="426"/>
      <c r="Z10818" s="427"/>
    </row>
    <row r="10819" spans="24:26" x14ac:dyDescent="0.25">
      <c r="X10819" s="426"/>
      <c r="Y10819" s="426"/>
      <c r="Z10819" s="427"/>
    </row>
    <row r="10820" spans="24:26" x14ac:dyDescent="0.25">
      <c r="X10820" s="426"/>
      <c r="Y10820" s="426"/>
      <c r="Z10820" s="427"/>
    </row>
    <row r="10821" spans="24:26" x14ac:dyDescent="0.25">
      <c r="X10821" s="426"/>
      <c r="Y10821" s="426"/>
      <c r="Z10821" s="427"/>
    </row>
    <row r="10822" spans="24:26" x14ac:dyDescent="0.25">
      <c r="X10822" s="426"/>
      <c r="Y10822" s="426"/>
      <c r="Z10822" s="427"/>
    </row>
    <row r="10823" spans="24:26" x14ac:dyDescent="0.25">
      <c r="X10823" s="426"/>
      <c r="Y10823" s="426"/>
      <c r="Z10823" s="427"/>
    </row>
    <row r="10824" spans="24:26" x14ac:dyDescent="0.25">
      <c r="X10824" s="426"/>
      <c r="Y10824" s="426"/>
      <c r="Z10824" s="427"/>
    </row>
    <row r="10825" spans="24:26" x14ac:dyDescent="0.25">
      <c r="X10825" s="426"/>
      <c r="Y10825" s="426"/>
      <c r="Z10825" s="427"/>
    </row>
    <row r="10826" spans="24:26" x14ac:dyDescent="0.25">
      <c r="X10826" s="426"/>
      <c r="Y10826" s="426"/>
      <c r="Z10826" s="427"/>
    </row>
    <row r="10827" spans="24:26" x14ac:dyDescent="0.25">
      <c r="X10827" s="426"/>
      <c r="Y10827" s="426"/>
      <c r="Z10827" s="427"/>
    </row>
    <row r="10828" spans="24:26" x14ac:dyDescent="0.25">
      <c r="X10828" s="426"/>
      <c r="Y10828" s="426"/>
      <c r="Z10828" s="427"/>
    </row>
    <row r="10829" spans="24:26" x14ac:dyDescent="0.25">
      <c r="X10829" s="426"/>
      <c r="Y10829" s="426"/>
      <c r="Z10829" s="427"/>
    </row>
    <row r="10830" spans="24:26" x14ac:dyDescent="0.25">
      <c r="X10830" s="426"/>
      <c r="Y10830" s="426"/>
      <c r="Z10830" s="427"/>
    </row>
    <row r="10831" spans="24:26" x14ac:dyDescent="0.25">
      <c r="X10831" s="426"/>
      <c r="Y10831" s="426"/>
      <c r="Z10831" s="427"/>
    </row>
    <row r="10832" spans="24:26" x14ac:dyDescent="0.25">
      <c r="X10832" s="426"/>
      <c r="Y10832" s="426"/>
      <c r="Z10832" s="427"/>
    </row>
    <row r="10833" spans="24:26" x14ac:dyDescent="0.25">
      <c r="X10833" s="426"/>
      <c r="Y10833" s="426"/>
      <c r="Z10833" s="427"/>
    </row>
    <row r="10834" spans="24:26" x14ac:dyDescent="0.25">
      <c r="X10834" s="426"/>
      <c r="Y10834" s="426"/>
      <c r="Z10834" s="427"/>
    </row>
    <row r="10835" spans="24:26" x14ac:dyDescent="0.25">
      <c r="X10835" s="426"/>
      <c r="Y10835" s="426"/>
      <c r="Z10835" s="427"/>
    </row>
    <row r="10836" spans="24:26" x14ac:dyDescent="0.25">
      <c r="X10836" s="426"/>
      <c r="Y10836" s="426"/>
      <c r="Z10836" s="427"/>
    </row>
    <row r="10837" spans="24:26" x14ac:dyDescent="0.25">
      <c r="X10837" s="426"/>
      <c r="Y10837" s="426"/>
      <c r="Z10837" s="427"/>
    </row>
    <row r="10838" spans="24:26" x14ac:dyDescent="0.25">
      <c r="X10838" s="426"/>
      <c r="Y10838" s="426"/>
      <c r="Z10838" s="427"/>
    </row>
    <row r="10839" spans="24:26" x14ac:dyDescent="0.25">
      <c r="X10839" s="426"/>
      <c r="Y10839" s="426"/>
      <c r="Z10839" s="427"/>
    </row>
    <row r="10840" spans="24:26" x14ac:dyDescent="0.25">
      <c r="X10840" s="426"/>
      <c r="Y10840" s="426"/>
      <c r="Z10840" s="427"/>
    </row>
    <row r="10841" spans="24:26" x14ac:dyDescent="0.25">
      <c r="X10841" s="426"/>
      <c r="Y10841" s="426"/>
      <c r="Z10841" s="427"/>
    </row>
    <row r="10842" spans="24:26" x14ac:dyDescent="0.25">
      <c r="X10842" s="426"/>
      <c r="Y10842" s="426"/>
      <c r="Z10842" s="427"/>
    </row>
    <row r="10843" spans="24:26" x14ac:dyDescent="0.25">
      <c r="X10843" s="426"/>
      <c r="Y10843" s="426"/>
      <c r="Z10843" s="427"/>
    </row>
    <row r="10844" spans="24:26" x14ac:dyDescent="0.25">
      <c r="X10844" s="426"/>
      <c r="Y10844" s="426"/>
      <c r="Z10844" s="427"/>
    </row>
    <row r="10845" spans="24:26" x14ac:dyDescent="0.25">
      <c r="X10845" s="426"/>
      <c r="Y10845" s="426"/>
      <c r="Z10845" s="427"/>
    </row>
    <row r="10846" spans="24:26" x14ac:dyDescent="0.25">
      <c r="X10846" s="426"/>
      <c r="Y10846" s="426"/>
      <c r="Z10846" s="427"/>
    </row>
    <row r="10847" spans="24:26" x14ac:dyDescent="0.25">
      <c r="X10847" s="426"/>
      <c r="Y10847" s="426"/>
      <c r="Z10847" s="427"/>
    </row>
    <row r="10848" spans="24:26" x14ac:dyDescent="0.25">
      <c r="X10848" s="426"/>
      <c r="Y10848" s="426"/>
      <c r="Z10848" s="427"/>
    </row>
    <row r="10849" spans="24:26" x14ac:dyDescent="0.25">
      <c r="X10849" s="426"/>
      <c r="Y10849" s="426"/>
      <c r="Z10849" s="427"/>
    </row>
    <row r="10850" spans="24:26" x14ac:dyDescent="0.25">
      <c r="X10850" s="426"/>
      <c r="Y10850" s="426"/>
      <c r="Z10850" s="427"/>
    </row>
    <row r="10851" spans="24:26" x14ac:dyDescent="0.25">
      <c r="X10851" s="426"/>
      <c r="Y10851" s="426"/>
      <c r="Z10851" s="427"/>
    </row>
    <row r="10852" spans="24:26" x14ac:dyDescent="0.25">
      <c r="X10852" s="426"/>
      <c r="Y10852" s="426"/>
      <c r="Z10852" s="427"/>
    </row>
    <row r="10853" spans="24:26" x14ac:dyDescent="0.25">
      <c r="X10853" s="426"/>
      <c r="Y10853" s="426"/>
      <c r="Z10853" s="427"/>
    </row>
    <row r="10854" spans="24:26" x14ac:dyDescent="0.25">
      <c r="X10854" s="426"/>
      <c r="Y10854" s="426"/>
      <c r="Z10854" s="427"/>
    </row>
    <row r="10855" spans="24:26" x14ac:dyDescent="0.25">
      <c r="X10855" s="426"/>
      <c r="Y10855" s="426"/>
      <c r="Z10855" s="427"/>
    </row>
    <row r="10856" spans="24:26" x14ac:dyDescent="0.25">
      <c r="X10856" s="426"/>
      <c r="Y10856" s="426"/>
      <c r="Z10856" s="427"/>
    </row>
    <row r="10857" spans="24:26" x14ac:dyDescent="0.25">
      <c r="X10857" s="426"/>
      <c r="Y10857" s="426"/>
      <c r="Z10857" s="427"/>
    </row>
    <row r="10858" spans="24:26" x14ac:dyDescent="0.25">
      <c r="X10858" s="426"/>
      <c r="Y10858" s="426"/>
      <c r="Z10858" s="427"/>
    </row>
    <row r="10859" spans="24:26" x14ac:dyDescent="0.25">
      <c r="X10859" s="426"/>
      <c r="Y10859" s="426"/>
      <c r="Z10859" s="427"/>
    </row>
    <row r="10860" spans="24:26" x14ac:dyDescent="0.25">
      <c r="X10860" s="426"/>
      <c r="Y10860" s="426"/>
      <c r="Z10860" s="427"/>
    </row>
    <row r="10861" spans="24:26" x14ac:dyDescent="0.25">
      <c r="X10861" s="426"/>
      <c r="Y10861" s="426"/>
      <c r="Z10861" s="427"/>
    </row>
    <row r="10862" spans="24:26" x14ac:dyDescent="0.25">
      <c r="X10862" s="426"/>
      <c r="Y10862" s="426"/>
      <c r="Z10862" s="427"/>
    </row>
    <row r="10863" spans="24:26" x14ac:dyDescent="0.25">
      <c r="X10863" s="426"/>
      <c r="Y10863" s="426"/>
      <c r="Z10863" s="427"/>
    </row>
    <row r="10864" spans="24:26" x14ac:dyDescent="0.25">
      <c r="X10864" s="426"/>
      <c r="Y10864" s="426"/>
      <c r="Z10864" s="427"/>
    </row>
    <row r="10865" spans="24:26" x14ac:dyDescent="0.25">
      <c r="X10865" s="426"/>
      <c r="Y10865" s="426"/>
      <c r="Z10865" s="427"/>
    </row>
    <row r="10866" spans="24:26" x14ac:dyDescent="0.25">
      <c r="X10866" s="426"/>
      <c r="Y10866" s="426"/>
      <c r="Z10866" s="427"/>
    </row>
    <row r="10867" spans="24:26" x14ac:dyDescent="0.25">
      <c r="X10867" s="426"/>
      <c r="Y10867" s="426"/>
      <c r="Z10867" s="427"/>
    </row>
    <row r="10868" spans="24:26" x14ac:dyDescent="0.25">
      <c r="X10868" s="426"/>
      <c r="Y10868" s="426"/>
      <c r="Z10868" s="427"/>
    </row>
    <row r="10869" spans="24:26" x14ac:dyDescent="0.25">
      <c r="X10869" s="426"/>
      <c r="Y10869" s="426"/>
      <c r="Z10869" s="427"/>
    </row>
    <row r="10870" spans="24:26" x14ac:dyDescent="0.25">
      <c r="X10870" s="426"/>
      <c r="Y10870" s="426"/>
      <c r="Z10870" s="427"/>
    </row>
    <row r="10871" spans="24:26" x14ac:dyDescent="0.25">
      <c r="X10871" s="426"/>
      <c r="Y10871" s="426"/>
      <c r="Z10871" s="427"/>
    </row>
    <row r="10872" spans="24:26" x14ac:dyDescent="0.25">
      <c r="X10872" s="426"/>
      <c r="Y10872" s="426"/>
      <c r="Z10872" s="427"/>
    </row>
    <row r="10873" spans="24:26" x14ac:dyDescent="0.25">
      <c r="X10873" s="426"/>
      <c r="Y10873" s="426"/>
      <c r="Z10873" s="427"/>
    </row>
    <row r="10874" spans="24:26" x14ac:dyDescent="0.25">
      <c r="X10874" s="426"/>
      <c r="Y10874" s="426"/>
      <c r="Z10874" s="427"/>
    </row>
    <row r="10875" spans="24:26" x14ac:dyDescent="0.25">
      <c r="X10875" s="426"/>
      <c r="Y10875" s="426"/>
      <c r="Z10875" s="427"/>
    </row>
    <row r="10876" spans="24:26" x14ac:dyDescent="0.25">
      <c r="X10876" s="426"/>
      <c r="Y10876" s="426"/>
      <c r="Z10876" s="427"/>
    </row>
    <row r="10877" spans="24:26" x14ac:dyDescent="0.25">
      <c r="X10877" s="426"/>
      <c r="Y10877" s="426"/>
      <c r="Z10877" s="427"/>
    </row>
    <row r="10878" spans="24:26" x14ac:dyDescent="0.25">
      <c r="X10878" s="426"/>
      <c r="Y10878" s="426"/>
      <c r="Z10878" s="427"/>
    </row>
    <row r="10879" spans="24:26" x14ac:dyDescent="0.25">
      <c r="X10879" s="426"/>
      <c r="Y10879" s="426"/>
      <c r="Z10879" s="427"/>
    </row>
    <row r="10880" spans="24:26" x14ac:dyDescent="0.25">
      <c r="X10880" s="426"/>
      <c r="Y10880" s="426"/>
      <c r="Z10880" s="427"/>
    </row>
    <row r="10881" spans="24:26" x14ac:dyDescent="0.25">
      <c r="X10881" s="426"/>
      <c r="Y10881" s="426"/>
      <c r="Z10881" s="427"/>
    </row>
    <row r="10882" spans="24:26" x14ac:dyDescent="0.25">
      <c r="X10882" s="426"/>
      <c r="Y10882" s="426"/>
      <c r="Z10882" s="427"/>
    </row>
    <row r="10883" spans="24:26" x14ac:dyDescent="0.25">
      <c r="X10883" s="426"/>
      <c r="Y10883" s="426"/>
      <c r="Z10883" s="427"/>
    </row>
    <row r="10884" spans="24:26" x14ac:dyDescent="0.25">
      <c r="X10884" s="426"/>
      <c r="Y10884" s="426"/>
      <c r="Z10884" s="427"/>
    </row>
    <row r="10885" spans="24:26" x14ac:dyDescent="0.25">
      <c r="X10885" s="426"/>
      <c r="Y10885" s="426"/>
      <c r="Z10885" s="427"/>
    </row>
    <row r="10886" spans="24:26" x14ac:dyDescent="0.25">
      <c r="X10886" s="426"/>
      <c r="Y10886" s="426"/>
      <c r="Z10886" s="427"/>
    </row>
    <row r="10887" spans="24:26" x14ac:dyDescent="0.25">
      <c r="X10887" s="426"/>
      <c r="Y10887" s="426"/>
      <c r="Z10887" s="427"/>
    </row>
    <row r="10888" spans="24:26" x14ac:dyDescent="0.25">
      <c r="X10888" s="426"/>
      <c r="Y10888" s="426"/>
      <c r="Z10888" s="427"/>
    </row>
    <row r="10889" spans="24:26" x14ac:dyDescent="0.25">
      <c r="X10889" s="426"/>
      <c r="Y10889" s="426"/>
      <c r="Z10889" s="427"/>
    </row>
    <row r="10890" spans="24:26" x14ac:dyDescent="0.25">
      <c r="X10890" s="426"/>
      <c r="Y10890" s="426"/>
      <c r="Z10890" s="427"/>
    </row>
    <row r="10891" spans="24:26" x14ac:dyDescent="0.25">
      <c r="X10891" s="426"/>
      <c r="Y10891" s="426"/>
      <c r="Z10891" s="427"/>
    </row>
    <row r="10892" spans="24:26" x14ac:dyDescent="0.25">
      <c r="X10892" s="426"/>
      <c r="Y10892" s="426"/>
      <c r="Z10892" s="427"/>
    </row>
    <row r="10893" spans="24:26" x14ac:dyDescent="0.25">
      <c r="X10893" s="426"/>
      <c r="Y10893" s="426"/>
      <c r="Z10893" s="427"/>
    </row>
    <row r="10894" spans="24:26" x14ac:dyDescent="0.25">
      <c r="X10894" s="426"/>
      <c r="Y10894" s="426"/>
      <c r="Z10894" s="427"/>
    </row>
    <row r="10895" spans="24:26" x14ac:dyDescent="0.25">
      <c r="X10895" s="426"/>
      <c r="Y10895" s="426"/>
      <c r="Z10895" s="427"/>
    </row>
    <row r="10896" spans="24:26" x14ac:dyDescent="0.25">
      <c r="X10896" s="426"/>
      <c r="Y10896" s="426"/>
      <c r="Z10896" s="427"/>
    </row>
    <row r="10897" spans="24:26" x14ac:dyDescent="0.25">
      <c r="X10897" s="426"/>
      <c r="Y10897" s="426"/>
      <c r="Z10897" s="427"/>
    </row>
    <row r="10898" spans="24:26" x14ac:dyDescent="0.25">
      <c r="X10898" s="426"/>
      <c r="Y10898" s="426"/>
      <c r="Z10898" s="427"/>
    </row>
    <row r="10899" spans="24:26" x14ac:dyDescent="0.25">
      <c r="X10899" s="426"/>
      <c r="Y10899" s="426"/>
      <c r="Z10899" s="427"/>
    </row>
    <row r="10900" spans="24:26" x14ac:dyDescent="0.25">
      <c r="X10900" s="426"/>
      <c r="Y10900" s="426"/>
      <c r="Z10900" s="427"/>
    </row>
    <row r="10901" spans="24:26" x14ac:dyDescent="0.25">
      <c r="X10901" s="426"/>
      <c r="Y10901" s="426"/>
      <c r="Z10901" s="427"/>
    </row>
    <row r="10902" spans="24:26" x14ac:dyDescent="0.25">
      <c r="X10902" s="426"/>
      <c r="Y10902" s="426"/>
      <c r="Z10902" s="427"/>
    </row>
    <row r="10903" spans="24:26" x14ac:dyDescent="0.25">
      <c r="X10903" s="426"/>
      <c r="Y10903" s="426"/>
      <c r="Z10903" s="427"/>
    </row>
    <row r="10904" spans="24:26" x14ac:dyDescent="0.25">
      <c r="X10904" s="426"/>
      <c r="Y10904" s="426"/>
      <c r="Z10904" s="427"/>
    </row>
    <row r="10905" spans="24:26" x14ac:dyDescent="0.25">
      <c r="X10905" s="426"/>
      <c r="Y10905" s="426"/>
      <c r="Z10905" s="427"/>
    </row>
    <row r="10906" spans="24:26" x14ac:dyDescent="0.25">
      <c r="X10906" s="426"/>
      <c r="Y10906" s="426"/>
      <c r="Z10906" s="427"/>
    </row>
    <row r="10907" spans="24:26" x14ac:dyDescent="0.25">
      <c r="X10907" s="426"/>
      <c r="Y10907" s="426"/>
      <c r="Z10907" s="427"/>
    </row>
    <row r="10908" spans="24:26" x14ac:dyDescent="0.25">
      <c r="X10908" s="426"/>
      <c r="Y10908" s="426"/>
      <c r="Z10908" s="427"/>
    </row>
    <row r="10909" spans="24:26" x14ac:dyDescent="0.25">
      <c r="X10909" s="426"/>
      <c r="Y10909" s="426"/>
      <c r="Z10909" s="427"/>
    </row>
    <row r="10910" spans="24:26" x14ac:dyDescent="0.25">
      <c r="X10910" s="426"/>
      <c r="Y10910" s="426"/>
      <c r="Z10910" s="427"/>
    </row>
    <row r="10911" spans="24:26" x14ac:dyDescent="0.25">
      <c r="X10911" s="426"/>
      <c r="Y10911" s="426"/>
      <c r="Z10911" s="427"/>
    </row>
    <row r="10912" spans="24:26" x14ac:dyDescent="0.25">
      <c r="X10912" s="426"/>
      <c r="Y10912" s="426"/>
      <c r="Z10912" s="427"/>
    </row>
    <row r="10913" spans="24:26" x14ac:dyDescent="0.25">
      <c r="X10913" s="426"/>
      <c r="Y10913" s="426"/>
      <c r="Z10913" s="427"/>
    </row>
    <row r="10914" spans="24:26" x14ac:dyDescent="0.25">
      <c r="X10914" s="426"/>
      <c r="Y10914" s="426"/>
      <c r="Z10914" s="427"/>
    </row>
    <row r="10915" spans="24:26" x14ac:dyDescent="0.25">
      <c r="X10915" s="426"/>
      <c r="Y10915" s="426"/>
      <c r="Z10915" s="427"/>
    </row>
    <row r="10916" spans="24:26" x14ac:dyDescent="0.25">
      <c r="X10916" s="426"/>
      <c r="Y10916" s="426"/>
      <c r="Z10916" s="427"/>
    </row>
    <row r="10917" spans="24:26" x14ac:dyDescent="0.25">
      <c r="X10917" s="426"/>
      <c r="Y10917" s="426"/>
      <c r="Z10917" s="427"/>
    </row>
    <row r="10918" spans="24:26" x14ac:dyDescent="0.25">
      <c r="X10918" s="426"/>
      <c r="Y10918" s="426"/>
      <c r="Z10918" s="427"/>
    </row>
    <row r="10919" spans="24:26" x14ac:dyDescent="0.25">
      <c r="X10919" s="426"/>
      <c r="Y10919" s="426"/>
      <c r="Z10919" s="427"/>
    </row>
    <row r="10920" spans="24:26" x14ac:dyDescent="0.25">
      <c r="X10920" s="426"/>
      <c r="Y10920" s="426"/>
      <c r="Z10920" s="427"/>
    </row>
    <row r="10921" spans="24:26" x14ac:dyDescent="0.25">
      <c r="X10921" s="426"/>
      <c r="Y10921" s="426"/>
      <c r="Z10921" s="427"/>
    </row>
    <row r="10922" spans="24:26" x14ac:dyDescent="0.25">
      <c r="X10922" s="426"/>
      <c r="Y10922" s="426"/>
      <c r="Z10922" s="427"/>
    </row>
    <row r="10923" spans="24:26" x14ac:dyDescent="0.25">
      <c r="X10923" s="426"/>
      <c r="Y10923" s="426"/>
      <c r="Z10923" s="427"/>
    </row>
    <row r="10924" spans="24:26" x14ac:dyDescent="0.25">
      <c r="X10924" s="426"/>
      <c r="Y10924" s="426"/>
      <c r="Z10924" s="427"/>
    </row>
    <row r="10925" spans="24:26" x14ac:dyDescent="0.25">
      <c r="X10925" s="426"/>
      <c r="Y10925" s="426"/>
      <c r="Z10925" s="427"/>
    </row>
    <row r="10926" spans="24:26" x14ac:dyDescent="0.25">
      <c r="X10926" s="426"/>
      <c r="Y10926" s="426"/>
      <c r="Z10926" s="427"/>
    </row>
    <row r="10927" spans="24:26" x14ac:dyDescent="0.25">
      <c r="X10927" s="426"/>
      <c r="Y10927" s="426"/>
      <c r="Z10927" s="427"/>
    </row>
    <row r="10928" spans="24:26" x14ac:dyDescent="0.25">
      <c r="X10928" s="426"/>
      <c r="Y10928" s="426"/>
      <c r="Z10928" s="427"/>
    </row>
    <row r="10929" spans="24:26" x14ac:dyDescent="0.25">
      <c r="X10929" s="426"/>
      <c r="Y10929" s="426"/>
      <c r="Z10929" s="427"/>
    </row>
    <row r="10930" spans="24:26" x14ac:dyDescent="0.25">
      <c r="X10930" s="426"/>
      <c r="Y10930" s="426"/>
      <c r="Z10930" s="427"/>
    </row>
    <row r="10931" spans="24:26" x14ac:dyDescent="0.25">
      <c r="X10931" s="426"/>
      <c r="Y10931" s="426"/>
      <c r="Z10931" s="427"/>
    </row>
    <row r="10932" spans="24:26" x14ac:dyDescent="0.25">
      <c r="X10932" s="426"/>
      <c r="Y10932" s="426"/>
      <c r="Z10932" s="427"/>
    </row>
    <row r="10933" spans="24:26" x14ac:dyDescent="0.25">
      <c r="X10933" s="426"/>
      <c r="Y10933" s="426"/>
      <c r="Z10933" s="427"/>
    </row>
    <row r="10934" spans="24:26" x14ac:dyDescent="0.25">
      <c r="X10934" s="426"/>
      <c r="Y10934" s="426"/>
      <c r="Z10934" s="427"/>
    </row>
    <row r="10935" spans="24:26" x14ac:dyDescent="0.25">
      <c r="X10935" s="426"/>
      <c r="Y10935" s="426"/>
      <c r="Z10935" s="427"/>
    </row>
    <row r="10936" spans="24:26" x14ac:dyDescent="0.25">
      <c r="X10936" s="426"/>
      <c r="Y10936" s="426"/>
      <c r="Z10936" s="427"/>
    </row>
    <row r="10937" spans="24:26" x14ac:dyDescent="0.25">
      <c r="X10937" s="426"/>
      <c r="Y10937" s="426"/>
      <c r="Z10937" s="427"/>
    </row>
    <row r="10938" spans="24:26" x14ac:dyDescent="0.25">
      <c r="X10938" s="426"/>
      <c r="Y10938" s="426"/>
      <c r="Z10938" s="427"/>
    </row>
    <row r="10939" spans="24:26" x14ac:dyDescent="0.25">
      <c r="X10939" s="426"/>
      <c r="Y10939" s="426"/>
      <c r="Z10939" s="427"/>
    </row>
    <row r="10940" spans="24:26" x14ac:dyDescent="0.25">
      <c r="X10940" s="426"/>
      <c r="Y10940" s="426"/>
      <c r="Z10940" s="427"/>
    </row>
    <row r="10941" spans="24:26" x14ac:dyDescent="0.25">
      <c r="X10941" s="426"/>
      <c r="Y10941" s="426"/>
      <c r="Z10941" s="427"/>
    </row>
    <row r="10942" spans="24:26" x14ac:dyDescent="0.25">
      <c r="X10942" s="426"/>
      <c r="Y10942" s="426"/>
      <c r="Z10942" s="427"/>
    </row>
    <row r="10943" spans="24:26" x14ac:dyDescent="0.25">
      <c r="X10943" s="426"/>
      <c r="Y10943" s="426"/>
      <c r="Z10943" s="427"/>
    </row>
    <row r="10944" spans="24:26" x14ac:dyDescent="0.25">
      <c r="X10944" s="426"/>
      <c r="Y10944" s="426"/>
      <c r="Z10944" s="427"/>
    </row>
    <row r="10945" spans="24:26" x14ac:dyDescent="0.25">
      <c r="X10945" s="426"/>
      <c r="Y10945" s="426"/>
      <c r="Z10945" s="427"/>
    </row>
    <row r="10946" spans="24:26" x14ac:dyDescent="0.25">
      <c r="X10946" s="426"/>
      <c r="Y10946" s="426"/>
      <c r="Z10946" s="427"/>
    </row>
    <row r="10947" spans="24:26" x14ac:dyDescent="0.25">
      <c r="X10947" s="426"/>
      <c r="Y10947" s="426"/>
      <c r="Z10947" s="427"/>
    </row>
    <row r="10948" spans="24:26" x14ac:dyDescent="0.25">
      <c r="X10948" s="426"/>
      <c r="Y10948" s="426"/>
      <c r="Z10948" s="427"/>
    </row>
    <row r="10949" spans="24:26" x14ac:dyDescent="0.25">
      <c r="X10949" s="426"/>
      <c r="Y10949" s="426"/>
      <c r="Z10949" s="427"/>
    </row>
    <row r="10950" spans="24:26" x14ac:dyDescent="0.25">
      <c r="X10950" s="426"/>
      <c r="Y10950" s="426"/>
      <c r="Z10950" s="427"/>
    </row>
    <row r="10951" spans="24:26" x14ac:dyDescent="0.25">
      <c r="X10951" s="426"/>
      <c r="Y10951" s="426"/>
      <c r="Z10951" s="427"/>
    </row>
    <row r="10952" spans="24:26" x14ac:dyDescent="0.25">
      <c r="X10952" s="426"/>
      <c r="Y10952" s="426"/>
      <c r="Z10952" s="427"/>
    </row>
    <row r="10953" spans="24:26" x14ac:dyDescent="0.25">
      <c r="X10953" s="426"/>
      <c r="Y10953" s="426"/>
      <c r="Z10953" s="427"/>
    </row>
    <row r="10954" spans="24:26" x14ac:dyDescent="0.25">
      <c r="X10954" s="426"/>
      <c r="Y10954" s="426"/>
      <c r="Z10954" s="427"/>
    </row>
    <row r="10955" spans="24:26" x14ac:dyDescent="0.25">
      <c r="X10955" s="426"/>
      <c r="Y10955" s="426"/>
      <c r="Z10955" s="427"/>
    </row>
    <row r="10956" spans="24:26" x14ac:dyDescent="0.25">
      <c r="X10956" s="426"/>
      <c r="Y10956" s="426"/>
      <c r="Z10956" s="427"/>
    </row>
    <row r="10957" spans="24:26" x14ac:dyDescent="0.25">
      <c r="X10957" s="426"/>
      <c r="Y10957" s="426"/>
      <c r="Z10957" s="427"/>
    </row>
    <row r="10958" spans="24:26" x14ac:dyDescent="0.25">
      <c r="X10958" s="426"/>
      <c r="Y10958" s="426"/>
      <c r="Z10958" s="427"/>
    </row>
    <row r="10959" spans="24:26" x14ac:dyDescent="0.25">
      <c r="X10959" s="426"/>
      <c r="Y10959" s="426"/>
      <c r="Z10959" s="427"/>
    </row>
    <row r="10960" spans="24:26" x14ac:dyDescent="0.25">
      <c r="X10960" s="426"/>
      <c r="Y10960" s="426"/>
      <c r="Z10960" s="427"/>
    </row>
    <row r="10961" spans="24:26" x14ac:dyDescent="0.25">
      <c r="X10961" s="426"/>
      <c r="Y10961" s="426"/>
      <c r="Z10961" s="427"/>
    </row>
    <row r="10962" spans="24:26" x14ac:dyDescent="0.25">
      <c r="X10962" s="426"/>
      <c r="Y10962" s="426"/>
      <c r="Z10962" s="427"/>
    </row>
    <row r="10963" spans="24:26" x14ac:dyDescent="0.25">
      <c r="X10963" s="426"/>
      <c r="Y10963" s="426"/>
      <c r="Z10963" s="427"/>
    </row>
    <row r="10964" spans="24:26" x14ac:dyDescent="0.25">
      <c r="X10964" s="426"/>
      <c r="Y10964" s="426"/>
      <c r="Z10964" s="427"/>
    </row>
    <row r="10965" spans="24:26" x14ac:dyDescent="0.25">
      <c r="X10965" s="426"/>
      <c r="Y10965" s="426"/>
      <c r="Z10965" s="427"/>
    </row>
    <row r="10966" spans="24:26" x14ac:dyDescent="0.25">
      <c r="X10966" s="426"/>
      <c r="Y10966" s="426"/>
      <c r="Z10966" s="427"/>
    </row>
    <row r="10967" spans="24:26" x14ac:dyDescent="0.25">
      <c r="X10967" s="426"/>
      <c r="Y10967" s="426"/>
      <c r="Z10967" s="427"/>
    </row>
    <row r="10968" spans="24:26" x14ac:dyDescent="0.25">
      <c r="X10968" s="426"/>
      <c r="Y10968" s="426"/>
      <c r="Z10968" s="427"/>
    </row>
    <row r="10969" spans="24:26" x14ac:dyDescent="0.25">
      <c r="X10969" s="426"/>
      <c r="Y10969" s="426"/>
      <c r="Z10969" s="427"/>
    </row>
    <row r="10970" spans="24:26" x14ac:dyDescent="0.25">
      <c r="X10970" s="426"/>
      <c r="Y10970" s="426"/>
      <c r="Z10970" s="427"/>
    </row>
    <row r="10971" spans="24:26" x14ac:dyDescent="0.25">
      <c r="X10971" s="426"/>
      <c r="Y10971" s="426"/>
      <c r="Z10971" s="427"/>
    </row>
    <row r="10972" spans="24:26" x14ac:dyDescent="0.25">
      <c r="X10972" s="426"/>
      <c r="Y10972" s="426"/>
      <c r="Z10972" s="427"/>
    </row>
    <row r="10973" spans="24:26" x14ac:dyDescent="0.25">
      <c r="X10973" s="426"/>
      <c r="Y10973" s="426"/>
      <c r="Z10973" s="427"/>
    </row>
    <row r="10974" spans="24:26" x14ac:dyDescent="0.25">
      <c r="X10974" s="426"/>
      <c r="Y10974" s="426"/>
      <c r="Z10974" s="427"/>
    </row>
    <row r="10975" spans="24:26" x14ac:dyDescent="0.25">
      <c r="X10975" s="426"/>
      <c r="Y10975" s="426"/>
      <c r="Z10975" s="427"/>
    </row>
    <row r="10976" spans="24:26" x14ac:dyDescent="0.25">
      <c r="X10976" s="426"/>
      <c r="Y10976" s="426"/>
      <c r="Z10976" s="427"/>
    </row>
    <row r="10977" spans="24:26" x14ac:dyDescent="0.25">
      <c r="X10977" s="426"/>
      <c r="Y10977" s="426"/>
      <c r="Z10977" s="427"/>
    </row>
    <row r="10978" spans="24:26" x14ac:dyDescent="0.25">
      <c r="X10978" s="426"/>
      <c r="Y10978" s="426"/>
      <c r="Z10978" s="427"/>
    </row>
    <row r="10979" spans="24:26" x14ac:dyDescent="0.25">
      <c r="X10979" s="426"/>
      <c r="Y10979" s="426"/>
      <c r="Z10979" s="427"/>
    </row>
    <row r="10980" spans="24:26" x14ac:dyDescent="0.25">
      <c r="X10980" s="426"/>
      <c r="Y10980" s="426"/>
      <c r="Z10980" s="427"/>
    </row>
    <row r="10981" spans="24:26" x14ac:dyDescent="0.25">
      <c r="X10981" s="426"/>
      <c r="Y10981" s="426"/>
      <c r="Z10981" s="427"/>
    </row>
    <row r="10982" spans="24:26" x14ac:dyDescent="0.25">
      <c r="X10982" s="426"/>
      <c r="Y10982" s="426"/>
      <c r="Z10982" s="427"/>
    </row>
    <row r="10983" spans="24:26" x14ac:dyDescent="0.25">
      <c r="X10983" s="426"/>
      <c r="Y10983" s="426"/>
      <c r="Z10983" s="427"/>
    </row>
    <row r="10984" spans="24:26" x14ac:dyDescent="0.25">
      <c r="X10984" s="426"/>
      <c r="Y10984" s="426"/>
      <c r="Z10984" s="427"/>
    </row>
    <row r="10985" spans="24:26" x14ac:dyDescent="0.25">
      <c r="X10985" s="426"/>
      <c r="Y10985" s="426"/>
      <c r="Z10985" s="427"/>
    </row>
    <row r="10986" spans="24:26" x14ac:dyDescent="0.25">
      <c r="X10986" s="426"/>
      <c r="Y10986" s="426"/>
      <c r="Z10986" s="427"/>
    </row>
    <row r="10987" spans="24:26" x14ac:dyDescent="0.25">
      <c r="X10987" s="426"/>
      <c r="Y10987" s="426"/>
      <c r="Z10987" s="427"/>
    </row>
    <row r="10988" spans="24:26" x14ac:dyDescent="0.25">
      <c r="X10988" s="426"/>
      <c r="Y10988" s="426"/>
      <c r="Z10988" s="427"/>
    </row>
    <row r="10989" spans="24:26" x14ac:dyDescent="0.25">
      <c r="X10989" s="426"/>
      <c r="Y10989" s="426"/>
      <c r="Z10989" s="427"/>
    </row>
    <row r="10990" spans="24:26" x14ac:dyDescent="0.25">
      <c r="X10990" s="426"/>
      <c r="Y10990" s="426"/>
      <c r="Z10990" s="427"/>
    </row>
    <row r="10991" spans="24:26" x14ac:dyDescent="0.25">
      <c r="X10991" s="426"/>
      <c r="Y10991" s="426"/>
      <c r="Z10991" s="427"/>
    </row>
    <row r="10992" spans="24:26" x14ac:dyDescent="0.25">
      <c r="X10992" s="426"/>
      <c r="Y10992" s="426"/>
      <c r="Z10992" s="427"/>
    </row>
    <row r="10993" spans="24:26" x14ac:dyDescent="0.25">
      <c r="X10993" s="426"/>
      <c r="Y10993" s="426"/>
      <c r="Z10993" s="427"/>
    </row>
    <row r="10994" spans="24:26" x14ac:dyDescent="0.25">
      <c r="X10994" s="426"/>
      <c r="Y10994" s="426"/>
      <c r="Z10994" s="427"/>
    </row>
    <row r="10995" spans="24:26" x14ac:dyDescent="0.25">
      <c r="X10995" s="426"/>
      <c r="Y10995" s="426"/>
      <c r="Z10995" s="427"/>
    </row>
    <row r="10996" spans="24:26" x14ac:dyDescent="0.25">
      <c r="X10996" s="426"/>
      <c r="Y10996" s="426"/>
      <c r="Z10996" s="427"/>
    </row>
    <row r="10997" spans="24:26" x14ac:dyDescent="0.25">
      <c r="X10997" s="426"/>
      <c r="Y10997" s="426"/>
      <c r="Z10997" s="427"/>
    </row>
    <row r="10998" spans="24:26" x14ac:dyDescent="0.25">
      <c r="X10998" s="426"/>
      <c r="Y10998" s="426"/>
      <c r="Z10998" s="427"/>
    </row>
    <row r="10999" spans="24:26" x14ac:dyDescent="0.25">
      <c r="X10999" s="426"/>
      <c r="Y10999" s="426"/>
      <c r="Z10999" s="427"/>
    </row>
    <row r="11000" spans="24:26" x14ac:dyDescent="0.25">
      <c r="X11000" s="426"/>
      <c r="Y11000" s="426"/>
      <c r="Z11000" s="427"/>
    </row>
    <row r="11001" spans="24:26" x14ac:dyDescent="0.25">
      <c r="X11001" s="426"/>
      <c r="Y11001" s="426"/>
      <c r="Z11001" s="427"/>
    </row>
    <row r="11002" spans="24:26" x14ac:dyDescent="0.25">
      <c r="X11002" s="426"/>
      <c r="Y11002" s="426"/>
      <c r="Z11002" s="427"/>
    </row>
    <row r="11003" spans="24:26" x14ac:dyDescent="0.25">
      <c r="X11003" s="426"/>
      <c r="Y11003" s="426"/>
      <c r="Z11003" s="427"/>
    </row>
    <row r="11004" spans="24:26" x14ac:dyDescent="0.25">
      <c r="X11004" s="426"/>
      <c r="Y11004" s="426"/>
      <c r="Z11004" s="427"/>
    </row>
    <row r="11005" spans="24:26" x14ac:dyDescent="0.25">
      <c r="X11005" s="426"/>
      <c r="Y11005" s="426"/>
      <c r="Z11005" s="427"/>
    </row>
    <row r="11006" spans="24:26" x14ac:dyDescent="0.25">
      <c r="X11006" s="426"/>
      <c r="Y11006" s="426"/>
      <c r="Z11006" s="427"/>
    </row>
    <row r="11007" spans="24:26" x14ac:dyDescent="0.25">
      <c r="X11007" s="426"/>
      <c r="Y11007" s="426"/>
      <c r="Z11007" s="427"/>
    </row>
    <row r="11008" spans="24:26" x14ac:dyDescent="0.25">
      <c r="X11008" s="426"/>
      <c r="Y11008" s="426"/>
      <c r="Z11008" s="427"/>
    </row>
    <row r="11009" spans="24:26" x14ac:dyDescent="0.25">
      <c r="X11009" s="426"/>
      <c r="Y11009" s="426"/>
      <c r="Z11009" s="427"/>
    </row>
    <row r="11010" spans="24:26" x14ac:dyDescent="0.25">
      <c r="X11010" s="426"/>
      <c r="Y11010" s="426"/>
      <c r="Z11010" s="427"/>
    </row>
    <row r="11011" spans="24:26" x14ac:dyDescent="0.25">
      <c r="X11011" s="426"/>
      <c r="Y11011" s="426"/>
      <c r="Z11011" s="427"/>
    </row>
    <row r="11012" spans="24:26" x14ac:dyDescent="0.25">
      <c r="X11012" s="426"/>
      <c r="Y11012" s="426"/>
      <c r="Z11012" s="427"/>
    </row>
    <row r="11013" spans="24:26" x14ac:dyDescent="0.25">
      <c r="X11013" s="426"/>
      <c r="Y11013" s="426"/>
      <c r="Z11013" s="427"/>
    </row>
    <row r="11014" spans="24:26" x14ac:dyDescent="0.25">
      <c r="X11014" s="426"/>
      <c r="Y11014" s="426"/>
      <c r="Z11014" s="427"/>
    </row>
    <row r="11015" spans="24:26" x14ac:dyDescent="0.25">
      <c r="X11015" s="426"/>
      <c r="Y11015" s="426"/>
      <c r="Z11015" s="427"/>
    </row>
    <row r="11016" spans="24:26" x14ac:dyDescent="0.25">
      <c r="X11016" s="426"/>
      <c r="Y11016" s="426"/>
      <c r="Z11016" s="427"/>
    </row>
    <row r="11017" spans="24:26" x14ac:dyDescent="0.25">
      <c r="X11017" s="426"/>
      <c r="Y11017" s="426"/>
      <c r="Z11017" s="427"/>
    </row>
    <row r="11018" spans="24:26" x14ac:dyDescent="0.25">
      <c r="X11018" s="426"/>
      <c r="Y11018" s="426"/>
      <c r="Z11018" s="427"/>
    </row>
    <row r="11019" spans="24:26" x14ac:dyDescent="0.25">
      <c r="X11019" s="426"/>
      <c r="Y11019" s="426"/>
      <c r="Z11019" s="427"/>
    </row>
    <row r="11020" spans="24:26" x14ac:dyDescent="0.25">
      <c r="X11020" s="426"/>
      <c r="Y11020" s="426"/>
      <c r="Z11020" s="427"/>
    </row>
    <row r="11021" spans="24:26" x14ac:dyDescent="0.25">
      <c r="X11021" s="426"/>
      <c r="Y11021" s="426"/>
      <c r="Z11021" s="427"/>
    </row>
    <row r="11022" spans="24:26" x14ac:dyDescent="0.25">
      <c r="X11022" s="426"/>
      <c r="Y11022" s="426"/>
      <c r="Z11022" s="427"/>
    </row>
    <row r="11023" spans="24:26" x14ac:dyDescent="0.25">
      <c r="X11023" s="426"/>
      <c r="Y11023" s="426"/>
      <c r="Z11023" s="427"/>
    </row>
    <row r="11024" spans="24:26" x14ac:dyDescent="0.25">
      <c r="X11024" s="426"/>
      <c r="Y11024" s="426"/>
      <c r="Z11024" s="427"/>
    </row>
    <row r="11025" spans="24:26" x14ac:dyDescent="0.25">
      <c r="X11025" s="426"/>
      <c r="Y11025" s="426"/>
      <c r="Z11025" s="427"/>
    </row>
    <row r="11026" spans="24:26" x14ac:dyDescent="0.25">
      <c r="X11026" s="426"/>
      <c r="Y11026" s="426"/>
      <c r="Z11026" s="427"/>
    </row>
    <row r="11027" spans="24:26" x14ac:dyDescent="0.25">
      <c r="X11027" s="426"/>
      <c r="Y11027" s="426"/>
      <c r="Z11027" s="427"/>
    </row>
    <row r="11028" spans="24:26" x14ac:dyDescent="0.25">
      <c r="X11028" s="426"/>
      <c r="Y11028" s="426"/>
      <c r="Z11028" s="427"/>
    </row>
    <row r="11029" spans="24:26" x14ac:dyDescent="0.25">
      <c r="X11029" s="426"/>
      <c r="Y11029" s="426"/>
      <c r="Z11029" s="427"/>
    </row>
    <row r="11030" spans="24:26" x14ac:dyDescent="0.25">
      <c r="X11030" s="426"/>
      <c r="Y11030" s="426"/>
      <c r="Z11030" s="427"/>
    </row>
    <row r="11031" spans="24:26" x14ac:dyDescent="0.25">
      <c r="X11031" s="426"/>
      <c r="Y11031" s="426"/>
      <c r="Z11031" s="427"/>
    </row>
    <row r="11032" spans="24:26" x14ac:dyDescent="0.25">
      <c r="X11032" s="426"/>
      <c r="Y11032" s="426"/>
      <c r="Z11032" s="427"/>
    </row>
    <row r="11033" spans="24:26" x14ac:dyDescent="0.25">
      <c r="X11033" s="426"/>
      <c r="Y11033" s="426"/>
      <c r="Z11033" s="427"/>
    </row>
    <row r="11034" spans="24:26" x14ac:dyDescent="0.25">
      <c r="X11034" s="426"/>
      <c r="Y11034" s="426"/>
      <c r="Z11034" s="427"/>
    </row>
    <row r="11035" spans="24:26" x14ac:dyDescent="0.25">
      <c r="X11035" s="426"/>
      <c r="Y11035" s="426"/>
      <c r="Z11035" s="427"/>
    </row>
    <row r="11036" spans="24:26" x14ac:dyDescent="0.25">
      <c r="X11036" s="426"/>
      <c r="Y11036" s="426"/>
      <c r="Z11036" s="427"/>
    </row>
    <row r="11037" spans="24:26" x14ac:dyDescent="0.25">
      <c r="X11037" s="426"/>
      <c r="Y11037" s="426"/>
      <c r="Z11037" s="427"/>
    </row>
    <row r="11038" spans="24:26" x14ac:dyDescent="0.25">
      <c r="X11038" s="426"/>
      <c r="Y11038" s="426"/>
      <c r="Z11038" s="427"/>
    </row>
    <row r="11039" spans="24:26" x14ac:dyDescent="0.25">
      <c r="X11039" s="426"/>
      <c r="Y11039" s="426"/>
      <c r="Z11039" s="427"/>
    </row>
    <row r="11040" spans="24:26" x14ac:dyDescent="0.25">
      <c r="X11040" s="426"/>
      <c r="Y11040" s="426"/>
      <c r="Z11040" s="427"/>
    </row>
    <row r="11041" spans="24:26" x14ac:dyDescent="0.25">
      <c r="X11041" s="426"/>
      <c r="Y11041" s="426"/>
      <c r="Z11041" s="427"/>
    </row>
    <row r="11042" spans="24:26" x14ac:dyDescent="0.25">
      <c r="X11042" s="426"/>
      <c r="Y11042" s="426"/>
      <c r="Z11042" s="427"/>
    </row>
    <row r="11043" spans="24:26" x14ac:dyDescent="0.25">
      <c r="X11043" s="426"/>
      <c r="Y11043" s="426"/>
      <c r="Z11043" s="427"/>
    </row>
    <row r="11044" spans="24:26" x14ac:dyDescent="0.25">
      <c r="X11044" s="426"/>
      <c r="Y11044" s="426"/>
      <c r="Z11044" s="427"/>
    </row>
    <row r="11045" spans="24:26" x14ac:dyDescent="0.25">
      <c r="X11045" s="426"/>
      <c r="Y11045" s="426"/>
      <c r="Z11045" s="427"/>
    </row>
    <row r="11046" spans="24:26" x14ac:dyDescent="0.25">
      <c r="X11046" s="426"/>
      <c r="Y11046" s="426"/>
      <c r="Z11046" s="427"/>
    </row>
    <row r="11047" spans="24:26" x14ac:dyDescent="0.25">
      <c r="X11047" s="426"/>
      <c r="Y11047" s="426"/>
      <c r="Z11047" s="427"/>
    </row>
    <row r="11048" spans="24:26" x14ac:dyDescent="0.25">
      <c r="X11048" s="426"/>
      <c r="Y11048" s="426"/>
      <c r="Z11048" s="427"/>
    </row>
    <row r="11049" spans="24:26" x14ac:dyDescent="0.25">
      <c r="X11049" s="426"/>
      <c r="Y11049" s="426"/>
      <c r="Z11049" s="427"/>
    </row>
    <row r="11050" spans="24:26" x14ac:dyDescent="0.25">
      <c r="X11050" s="426"/>
      <c r="Y11050" s="426"/>
      <c r="Z11050" s="427"/>
    </row>
    <row r="11051" spans="24:26" x14ac:dyDescent="0.25">
      <c r="X11051" s="426"/>
      <c r="Y11051" s="426"/>
      <c r="Z11051" s="427"/>
    </row>
    <row r="11052" spans="24:26" x14ac:dyDescent="0.25">
      <c r="X11052" s="426"/>
      <c r="Y11052" s="426"/>
      <c r="Z11052" s="427"/>
    </row>
    <row r="11053" spans="24:26" x14ac:dyDescent="0.25">
      <c r="X11053" s="426"/>
      <c r="Y11053" s="426"/>
      <c r="Z11053" s="427"/>
    </row>
    <row r="11054" spans="24:26" x14ac:dyDescent="0.25">
      <c r="X11054" s="426"/>
      <c r="Y11054" s="426"/>
      <c r="Z11054" s="427"/>
    </row>
    <row r="11055" spans="24:26" x14ac:dyDescent="0.25">
      <c r="X11055" s="426"/>
      <c r="Y11055" s="426"/>
      <c r="Z11055" s="427"/>
    </row>
    <row r="11056" spans="24:26" x14ac:dyDescent="0.25">
      <c r="X11056" s="426"/>
      <c r="Y11056" s="426"/>
      <c r="Z11056" s="427"/>
    </row>
    <row r="11057" spans="24:26" x14ac:dyDescent="0.25">
      <c r="X11057" s="426"/>
      <c r="Y11057" s="426"/>
      <c r="Z11057" s="427"/>
    </row>
    <row r="11058" spans="24:26" x14ac:dyDescent="0.25">
      <c r="X11058" s="426"/>
      <c r="Y11058" s="426"/>
      <c r="Z11058" s="427"/>
    </row>
    <row r="11059" spans="24:26" x14ac:dyDescent="0.25">
      <c r="X11059" s="426"/>
      <c r="Y11059" s="426"/>
      <c r="Z11059" s="427"/>
    </row>
    <row r="11060" spans="24:26" x14ac:dyDescent="0.25">
      <c r="X11060" s="426"/>
      <c r="Y11060" s="426"/>
      <c r="Z11060" s="427"/>
    </row>
    <row r="11061" spans="24:26" x14ac:dyDescent="0.25">
      <c r="X11061" s="426"/>
      <c r="Y11061" s="426"/>
      <c r="Z11061" s="427"/>
    </row>
    <row r="11062" spans="24:26" x14ac:dyDescent="0.25">
      <c r="X11062" s="426"/>
      <c r="Y11062" s="426"/>
      <c r="Z11062" s="427"/>
    </row>
    <row r="11063" spans="24:26" x14ac:dyDescent="0.25">
      <c r="X11063" s="426"/>
      <c r="Y11063" s="426"/>
      <c r="Z11063" s="427"/>
    </row>
    <row r="11064" spans="24:26" x14ac:dyDescent="0.25">
      <c r="X11064" s="426"/>
      <c r="Y11064" s="426"/>
      <c r="Z11064" s="427"/>
    </row>
    <row r="11065" spans="24:26" x14ac:dyDescent="0.25">
      <c r="X11065" s="426"/>
      <c r="Y11065" s="426"/>
      <c r="Z11065" s="427"/>
    </row>
    <row r="11066" spans="24:26" x14ac:dyDescent="0.25">
      <c r="X11066" s="426"/>
      <c r="Y11066" s="426"/>
      <c r="Z11066" s="427"/>
    </row>
    <row r="11067" spans="24:26" x14ac:dyDescent="0.25">
      <c r="X11067" s="426"/>
      <c r="Y11067" s="426"/>
      <c r="Z11067" s="427"/>
    </row>
    <row r="11068" spans="24:26" x14ac:dyDescent="0.25">
      <c r="X11068" s="426"/>
      <c r="Y11068" s="426"/>
      <c r="Z11068" s="427"/>
    </row>
    <row r="11069" spans="24:26" x14ac:dyDescent="0.25">
      <c r="X11069" s="426"/>
      <c r="Y11069" s="426"/>
      <c r="Z11069" s="427"/>
    </row>
    <row r="11070" spans="24:26" x14ac:dyDescent="0.25">
      <c r="X11070" s="426"/>
      <c r="Y11070" s="426"/>
      <c r="Z11070" s="427"/>
    </row>
    <row r="11071" spans="24:26" x14ac:dyDescent="0.25">
      <c r="X11071" s="426"/>
      <c r="Y11071" s="426"/>
      <c r="Z11071" s="427"/>
    </row>
    <row r="11072" spans="24:26" x14ac:dyDescent="0.25">
      <c r="X11072" s="426"/>
      <c r="Y11072" s="426"/>
      <c r="Z11072" s="427"/>
    </row>
    <row r="11073" spans="24:26" x14ac:dyDescent="0.25">
      <c r="X11073" s="426"/>
      <c r="Y11073" s="426"/>
      <c r="Z11073" s="427"/>
    </row>
    <row r="11074" spans="24:26" x14ac:dyDescent="0.25">
      <c r="X11074" s="426"/>
      <c r="Y11074" s="426"/>
      <c r="Z11074" s="427"/>
    </row>
    <row r="11075" spans="24:26" x14ac:dyDescent="0.25">
      <c r="X11075" s="426"/>
      <c r="Y11075" s="426"/>
      <c r="Z11075" s="427"/>
    </row>
    <row r="11076" spans="24:26" x14ac:dyDescent="0.25">
      <c r="X11076" s="426"/>
      <c r="Y11076" s="426"/>
      <c r="Z11076" s="427"/>
    </row>
    <row r="11077" spans="24:26" x14ac:dyDescent="0.25">
      <c r="X11077" s="426"/>
      <c r="Y11077" s="426"/>
      <c r="Z11077" s="427"/>
    </row>
    <row r="11078" spans="24:26" x14ac:dyDescent="0.25">
      <c r="X11078" s="426"/>
      <c r="Y11078" s="426"/>
      <c r="Z11078" s="427"/>
    </row>
    <row r="11079" spans="24:26" x14ac:dyDescent="0.25">
      <c r="X11079" s="426"/>
      <c r="Y11079" s="426"/>
      <c r="Z11079" s="427"/>
    </row>
    <row r="11080" spans="24:26" x14ac:dyDescent="0.25">
      <c r="X11080" s="426"/>
      <c r="Y11080" s="426"/>
      <c r="Z11080" s="427"/>
    </row>
    <row r="11081" spans="24:26" x14ac:dyDescent="0.25">
      <c r="X11081" s="426"/>
      <c r="Y11081" s="426"/>
      <c r="Z11081" s="427"/>
    </row>
    <row r="11082" spans="24:26" x14ac:dyDescent="0.25">
      <c r="X11082" s="426"/>
      <c r="Y11082" s="426"/>
      <c r="Z11082" s="427"/>
    </row>
    <row r="11083" spans="24:26" x14ac:dyDescent="0.25">
      <c r="X11083" s="426"/>
      <c r="Y11083" s="426"/>
      <c r="Z11083" s="427"/>
    </row>
    <row r="11084" spans="24:26" x14ac:dyDescent="0.25">
      <c r="X11084" s="426"/>
      <c r="Y11084" s="426"/>
      <c r="Z11084" s="427"/>
    </row>
    <row r="11085" spans="24:26" x14ac:dyDescent="0.25">
      <c r="X11085" s="426"/>
      <c r="Y11085" s="426"/>
      <c r="Z11085" s="427"/>
    </row>
    <row r="11086" spans="24:26" x14ac:dyDescent="0.25">
      <c r="X11086" s="426"/>
      <c r="Y11086" s="426"/>
      <c r="Z11086" s="427"/>
    </row>
    <row r="11087" spans="24:26" x14ac:dyDescent="0.25">
      <c r="X11087" s="426"/>
      <c r="Y11087" s="426"/>
      <c r="Z11087" s="427"/>
    </row>
    <row r="11088" spans="24:26" x14ac:dyDescent="0.25">
      <c r="X11088" s="426"/>
      <c r="Y11088" s="426"/>
      <c r="Z11088" s="427"/>
    </row>
    <row r="11089" spans="24:26" x14ac:dyDescent="0.25">
      <c r="X11089" s="426"/>
      <c r="Y11089" s="426"/>
      <c r="Z11089" s="427"/>
    </row>
    <row r="11090" spans="24:26" x14ac:dyDescent="0.25">
      <c r="X11090" s="426"/>
      <c r="Y11090" s="426"/>
      <c r="Z11090" s="427"/>
    </row>
    <row r="11091" spans="24:26" x14ac:dyDescent="0.25">
      <c r="X11091" s="426"/>
      <c r="Y11091" s="426"/>
      <c r="Z11091" s="427"/>
    </row>
    <row r="11092" spans="24:26" x14ac:dyDescent="0.25">
      <c r="X11092" s="426"/>
      <c r="Y11092" s="426"/>
      <c r="Z11092" s="427"/>
    </row>
    <row r="11093" spans="24:26" x14ac:dyDescent="0.25">
      <c r="X11093" s="426"/>
      <c r="Y11093" s="426"/>
      <c r="Z11093" s="427"/>
    </row>
    <row r="11094" spans="24:26" x14ac:dyDescent="0.25">
      <c r="X11094" s="426"/>
      <c r="Y11094" s="426"/>
      <c r="Z11094" s="427"/>
    </row>
    <row r="11095" spans="24:26" x14ac:dyDescent="0.25">
      <c r="X11095" s="426"/>
      <c r="Y11095" s="426"/>
      <c r="Z11095" s="427"/>
    </row>
    <row r="11096" spans="24:26" x14ac:dyDescent="0.25">
      <c r="X11096" s="426"/>
      <c r="Y11096" s="426"/>
      <c r="Z11096" s="427"/>
    </row>
    <row r="11097" spans="24:26" x14ac:dyDescent="0.25">
      <c r="X11097" s="426"/>
      <c r="Y11097" s="426"/>
      <c r="Z11097" s="427"/>
    </row>
    <row r="11098" spans="24:26" x14ac:dyDescent="0.25">
      <c r="X11098" s="426"/>
      <c r="Y11098" s="426"/>
      <c r="Z11098" s="427"/>
    </row>
    <row r="11099" spans="24:26" x14ac:dyDescent="0.25">
      <c r="X11099" s="426"/>
      <c r="Y11099" s="426"/>
      <c r="Z11099" s="427"/>
    </row>
    <row r="11100" spans="24:26" x14ac:dyDescent="0.25">
      <c r="X11100" s="426"/>
      <c r="Y11100" s="426"/>
      <c r="Z11100" s="427"/>
    </row>
    <row r="11101" spans="24:26" x14ac:dyDescent="0.25">
      <c r="X11101" s="426"/>
      <c r="Y11101" s="426"/>
      <c r="Z11101" s="427"/>
    </row>
    <row r="11102" spans="24:26" x14ac:dyDescent="0.25">
      <c r="X11102" s="426"/>
      <c r="Y11102" s="426"/>
      <c r="Z11102" s="427"/>
    </row>
    <row r="11103" spans="24:26" x14ac:dyDescent="0.25">
      <c r="X11103" s="426"/>
      <c r="Y11103" s="426"/>
      <c r="Z11103" s="427"/>
    </row>
    <row r="11104" spans="24:26" x14ac:dyDescent="0.25">
      <c r="X11104" s="426"/>
      <c r="Y11104" s="426"/>
      <c r="Z11104" s="427"/>
    </row>
    <row r="11105" spans="24:26" x14ac:dyDescent="0.25">
      <c r="X11105" s="426"/>
      <c r="Y11105" s="426"/>
      <c r="Z11105" s="427"/>
    </row>
    <row r="11106" spans="24:26" x14ac:dyDescent="0.25">
      <c r="X11106" s="426"/>
      <c r="Y11106" s="426"/>
      <c r="Z11106" s="427"/>
    </row>
    <row r="11107" spans="24:26" x14ac:dyDescent="0.25">
      <c r="X11107" s="426"/>
      <c r="Y11107" s="426"/>
      <c r="Z11107" s="427"/>
    </row>
    <row r="11108" spans="24:26" x14ac:dyDescent="0.25">
      <c r="X11108" s="426"/>
      <c r="Y11108" s="426"/>
      <c r="Z11108" s="427"/>
    </row>
    <row r="11109" spans="24:26" x14ac:dyDescent="0.25">
      <c r="X11109" s="426"/>
      <c r="Y11109" s="426"/>
      <c r="Z11109" s="427"/>
    </row>
    <row r="11110" spans="24:26" x14ac:dyDescent="0.25">
      <c r="X11110" s="426"/>
      <c r="Y11110" s="426"/>
      <c r="Z11110" s="427"/>
    </row>
    <row r="11111" spans="24:26" x14ac:dyDescent="0.25">
      <c r="X11111" s="426"/>
      <c r="Y11111" s="426"/>
      <c r="Z11111" s="427"/>
    </row>
    <row r="11112" spans="24:26" x14ac:dyDescent="0.25">
      <c r="X11112" s="426"/>
      <c r="Y11112" s="426"/>
      <c r="Z11112" s="427"/>
    </row>
    <row r="11113" spans="24:26" x14ac:dyDescent="0.25">
      <c r="X11113" s="426"/>
      <c r="Y11113" s="426"/>
      <c r="Z11113" s="427"/>
    </row>
    <row r="11114" spans="24:26" x14ac:dyDescent="0.25">
      <c r="X11114" s="426"/>
      <c r="Y11114" s="426"/>
      <c r="Z11114" s="427"/>
    </row>
    <row r="11115" spans="24:26" x14ac:dyDescent="0.25">
      <c r="X11115" s="426"/>
      <c r="Y11115" s="426"/>
      <c r="Z11115" s="427"/>
    </row>
    <row r="11116" spans="24:26" x14ac:dyDescent="0.25">
      <c r="X11116" s="426"/>
      <c r="Y11116" s="426"/>
      <c r="Z11116" s="427"/>
    </row>
    <row r="11117" spans="24:26" x14ac:dyDescent="0.25">
      <c r="X11117" s="426"/>
      <c r="Y11117" s="426"/>
      <c r="Z11117" s="427"/>
    </row>
    <row r="11118" spans="24:26" x14ac:dyDescent="0.25">
      <c r="X11118" s="426"/>
      <c r="Y11118" s="426"/>
      <c r="Z11118" s="427"/>
    </row>
    <row r="11119" spans="24:26" x14ac:dyDescent="0.25">
      <c r="X11119" s="426"/>
      <c r="Y11119" s="426"/>
      <c r="Z11119" s="427"/>
    </row>
    <row r="11120" spans="24:26" x14ac:dyDescent="0.25">
      <c r="X11120" s="426"/>
      <c r="Y11120" s="426"/>
      <c r="Z11120" s="427"/>
    </row>
    <row r="11121" spans="24:26" x14ac:dyDescent="0.25">
      <c r="X11121" s="426"/>
      <c r="Y11121" s="426"/>
      <c r="Z11121" s="427"/>
    </row>
    <row r="11122" spans="24:26" x14ac:dyDescent="0.25">
      <c r="X11122" s="426"/>
      <c r="Y11122" s="426"/>
      <c r="Z11122" s="427"/>
    </row>
    <row r="11123" spans="24:26" x14ac:dyDescent="0.25">
      <c r="X11123" s="426"/>
      <c r="Y11123" s="426"/>
      <c r="Z11123" s="427"/>
    </row>
    <row r="11124" spans="24:26" x14ac:dyDescent="0.25">
      <c r="X11124" s="426"/>
      <c r="Y11124" s="426"/>
      <c r="Z11124" s="427"/>
    </row>
    <row r="11125" spans="24:26" x14ac:dyDescent="0.25">
      <c r="X11125" s="426"/>
      <c r="Y11125" s="426"/>
      <c r="Z11125" s="427"/>
    </row>
    <row r="11126" spans="24:26" x14ac:dyDescent="0.25">
      <c r="X11126" s="426"/>
      <c r="Y11126" s="426"/>
      <c r="Z11126" s="427"/>
    </row>
    <row r="11127" spans="24:26" x14ac:dyDescent="0.25">
      <c r="X11127" s="426"/>
      <c r="Y11127" s="426"/>
      <c r="Z11127" s="427"/>
    </row>
    <row r="11128" spans="24:26" x14ac:dyDescent="0.25">
      <c r="X11128" s="426"/>
      <c r="Y11128" s="426"/>
      <c r="Z11128" s="427"/>
    </row>
    <row r="11129" spans="24:26" x14ac:dyDescent="0.25">
      <c r="X11129" s="426"/>
      <c r="Y11129" s="426"/>
      <c r="Z11129" s="427"/>
    </row>
    <row r="11130" spans="24:26" x14ac:dyDescent="0.25">
      <c r="X11130" s="426"/>
      <c r="Y11130" s="426"/>
      <c r="Z11130" s="427"/>
    </row>
    <row r="11131" spans="24:26" x14ac:dyDescent="0.25">
      <c r="X11131" s="426"/>
      <c r="Y11131" s="426"/>
      <c r="Z11131" s="427"/>
    </row>
    <row r="11132" spans="24:26" x14ac:dyDescent="0.25">
      <c r="X11132" s="426"/>
      <c r="Y11132" s="426"/>
      <c r="Z11132" s="427"/>
    </row>
    <row r="11133" spans="24:26" x14ac:dyDescent="0.25">
      <c r="X11133" s="426"/>
      <c r="Y11133" s="426"/>
      <c r="Z11133" s="427"/>
    </row>
    <row r="11134" spans="24:26" x14ac:dyDescent="0.25">
      <c r="X11134" s="426"/>
      <c r="Y11134" s="426"/>
      <c r="Z11134" s="427"/>
    </row>
    <row r="11135" spans="24:26" x14ac:dyDescent="0.25">
      <c r="X11135" s="426"/>
      <c r="Y11135" s="426"/>
      <c r="Z11135" s="427"/>
    </row>
    <row r="11136" spans="24:26" x14ac:dyDescent="0.25">
      <c r="X11136" s="426"/>
      <c r="Y11136" s="426"/>
      <c r="Z11136" s="427"/>
    </row>
    <row r="11137" spans="24:26" x14ac:dyDescent="0.25">
      <c r="X11137" s="426"/>
      <c r="Y11137" s="426"/>
      <c r="Z11137" s="427"/>
    </row>
    <row r="11138" spans="24:26" x14ac:dyDescent="0.25">
      <c r="X11138" s="426"/>
      <c r="Y11138" s="426"/>
      <c r="Z11138" s="427"/>
    </row>
    <row r="11139" spans="24:26" x14ac:dyDescent="0.25">
      <c r="X11139" s="426"/>
      <c r="Y11139" s="426"/>
      <c r="Z11139" s="427"/>
    </row>
    <row r="11140" spans="24:26" x14ac:dyDescent="0.25">
      <c r="X11140" s="426"/>
      <c r="Y11140" s="426"/>
      <c r="Z11140" s="427"/>
    </row>
    <row r="11141" spans="24:26" x14ac:dyDescent="0.25">
      <c r="X11141" s="426"/>
      <c r="Y11141" s="426"/>
      <c r="Z11141" s="427"/>
    </row>
    <row r="11142" spans="24:26" x14ac:dyDescent="0.25">
      <c r="X11142" s="426"/>
      <c r="Y11142" s="426"/>
      <c r="Z11142" s="427"/>
    </row>
    <row r="11143" spans="24:26" x14ac:dyDescent="0.25">
      <c r="X11143" s="426"/>
      <c r="Y11143" s="426"/>
      <c r="Z11143" s="427"/>
    </row>
    <row r="11144" spans="24:26" x14ac:dyDescent="0.25">
      <c r="X11144" s="426"/>
      <c r="Y11144" s="426"/>
      <c r="Z11144" s="427"/>
    </row>
    <row r="11145" spans="24:26" x14ac:dyDescent="0.25">
      <c r="X11145" s="426"/>
      <c r="Y11145" s="426"/>
      <c r="Z11145" s="427"/>
    </row>
    <row r="11146" spans="24:26" x14ac:dyDescent="0.25">
      <c r="X11146" s="426"/>
      <c r="Y11146" s="426"/>
      <c r="Z11146" s="427"/>
    </row>
    <row r="11147" spans="24:26" x14ac:dyDescent="0.25">
      <c r="X11147" s="426"/>
      <c r="Y11147" s="426"/>
      <c r="Z11147" s="427"/>
    </row>
    <row r="11148" spans="24:26" x14ac:dyDescent="0.25">
      <c r="X11148" s="426"/>
      <c r="Y11148" s="426"/>
      <c r="Z11148" s="427"/>
    </row>
    <row r="11149" spans="24:26" x14ac:dyDescent="0.25">
      <c r="X11149" s="426"/>
      <c r="Y11149" s="426"/>
      <c r="Z11149" s="427"/>
    </row>
    <row r="11150" spans="24:26" x14ac:dyDescent="0.25">
      <c r="X11150" s="426"/>
      <c r="Y11150" s="426"/>
      <c r="Z11150" s="427"/>
    </row>
    <row r="11151" spans="24:26" x14ac:dyDescent="0.25">
      <c r="X11151" s="426"/>
      <c r="Y11151" s="426"/>
      <c r="Z11151" s="427"/>
    </row>
    <row r="11152" spans="24:26" x14ac:dyDescent="0.25">
      <c r="X11152" s="426"/>
      <c r="Y11152" s="426"/>
      <c r="Z11152" s="427"/>
    </row>
    <row r="11153" spans="24:26" x14ac:dyDescent="0.25">
      <c r="X11153" s="426"/>
      <c r="Y11153" s="426"/>
      <c r="Z11153" s="427"/>
    </row>
    <row r="11154" spans="24:26" x14ac:dyDescent="0.25">
      <c r="X11154" s="426"/>
      <c r="Y11154" s="426"/>
      <c r="Z11154" s="427"/>
    </row>
    <row r="11155" spans="24:26" x14ac:dyDescent="0.25">
      <c r="X11155" s="426"/>
      <c r="Y11155" s="426"/>
      <c r="Z11155" s="427"/>
    </row>
    <row r="11156" spans="24:26" x14ac:dyDescent="0.25">
      <c r="X11156" s="426"/>
      <c r="Y11156" s="426"/>
      <c r="Z11156" s="427"/>
    </row>
    <row r="11157" spans="24:26" x14ac:dyDescent="0.25">
      <c r="X11157" s="426"/>
      <c r="Y11157" s="426"/>
      <c r="Z11157" s="427"/>
    </row>
    <row r="11158" spans="24:26" x14ac:dyDescent="0.25">
      <c r="X11158" s="426"/>
      <c r="Y11158" s="426"/>
      <c r="Z11158" s="427"/>
    </row>
    <row r="11159" spans="24:26" x14ac:dyDescent="0.25">
      <c r="X11159" s="426"/>
      <c r="Y11159" s="426"/>
      <c r="Z11159" s="427"/>
    </row>
    <row r="11160" spans="24:26" x14ac:dyDescent="0.25">
      <c r="X11160" s="426"/>
      <c r="Y11160" s="426"/>
      <c r="Z11160" s="427"/>
    </row>
    <row r="11161" spans="24:26" x14ac:dyDescent="0.25">
      <c r="X11161" s="426"/>
      <c r="Y11161" s="426"/>
      <c r="Z11161" s="427"/>
    </row>
    <row r="11162" spans="24:26" x14ac:dyDescent="0.25">
      <c r="X11162" s="426"/>
      <c r="Y11162" s="426"/>
      <c r="Z11162" s="427"/>
    </row>
    <row r="11163" spans="24:26" x14ac:dyDescent="0.25">
      <c r="X11163" s="426"/>
      <c r="Y11163" s="426"/>
      <c r="Z11163" s="427"/>
    </row>
    <row r="11164" spans="24:26" x14ac:dyDescent="0.25">
      <c r="X11164" s="426"/>
      <c r="Y11164" s="426"/>
      <c r="Z11164" s="427"/>
    </row>
    <row r="11165" spans="24:26" x14ac:dyDescent="0.25">
      <c r="X11165" s="426"/>
      <c r="Y11165" s="426"/>
      <c r="Z11165" s="427"/>
    </row>
    <row r="11166" spans="24:26" x14ac:dyDescent="0.25">
      <c r="X11166" s="426"/>
      <c r="Y11166" s="426"/>
      <c r="Z11166" s="427"/>
    </row>
    <row r="11167" spans="24:26" x14ac:dyDescent="0.25">
      <c r="X11167" s="426"/>
      <c r="Y11167" s="426"/>
      <c r="Z11167" s="427"/>
    </row>
    <row r="11168" spans="24:26" x14ac:dyDescent="0.25">
      <c r="X11168" s="426"/>
      <c r="Y11168" s="426"/>
      <c r="Z11168" s="427"/>
    </row>
    <row r="11169" spans="24:26" x14ac:dyDescent="0.25">
      <c r="X11169" s="426"/>
      <c r="Y11169" s="426"/>
      <c r="Z11169" s="427"/>
    </row>
    <row r="11170" spans="24:26" x14ac:dyDescent="0.25">
      <c r="X11170" s="426"/>
      <c r="Y11170" s="426"/>
      <c r="Z11170" s="427"/>
    </row>
    <row r="11171" spans="24:26" x14ac:dyDescent="0.25">
      <c r="X11171" s="426"/>
      <c r="Y11171" s="426"/>
      <c r="Z11171" s="427"/>
    </row>
    <row r="11172" spans="24:26" x14ac:dyDescent="0.25">
      <c r="X11172" s="426"/>
      <c r="Y11172" s="426"/>
      <c r="Z11172" s="427"/>
    </row>
    <row r="11173" spans="24:26" x14ac:dyDescent="0.25">
      <c r="X11173" s="426"/>
      <c r="Y11173" s="426"/>
      <c r="Z11173" s="427"/>
    </row>
    <row r="11174" spans="24:26" x14ac:dyDescent="0.25">
      <c r="X11174" s="426"/>
      <c r="Y11174" s="426"/>
      <c r="Z11174" s="427"/>
    </row>
    <row r="11175" spans="24:26" x14ac:dyDescent="0.25">
      <c r="X11175" s="426"/>
      <c r="Y11175" s="426"/>
      <c r="Z11175" s="427"/>
    </row>
    <row r="11176" spans="24:26" x14ac:dyDescent="0.25">
      <c r="X11176" s="426"/>
      <c r="Y11176" s="426"/>
      <c r="Z11176" s="427"/>
    </row>
    <row r="11177" spans="24:26" x14ac:dyDescent="0.25">
      <c r="X11177" s="426"/>
      <c r="Y11177" s="426"/>
      <c r="Z11177" s="427"/>
    </row>
    <row r="11178" spans="24:26" x14ac:dyDescent="0.25">
      <c r="X11178" s="426"/>
      <c r="Y11178" s="426"/>
      <c r="Z11178" s="427"/>
    </row>
    <row r="11179" spans="24:26" x14ac:dyDescent="0.25">
      <c r="X11179" s="426"/>
      <c r="Y11179" s="426"/>
      <c r="Z11179" s="427"/>
    </row>
    <row r="11180" spans="24:26" x14ac:dyDescent="0.25">
      <c r="X11180" s="426"/>
      <c r="Y11180" s="426"/>
      <c r="Z11180" s="427"/>
    </row>
    <row r="11181" spans="24:26" x14ac:dyDescent="0.25">
      <c r="X11181" s="426"/>
      <c r="Y11181" s="426"/>
      <c r="Z11181" s="427"/>
    </row>
    <row r="11182" spans="24:26" x14ac:dyDescent="0.25">
      <c r="X11182" s="426"/>
      <c r="Y11182" s="426"/>
      <c r="Z11182" s="427"/>
    </row>
    <row r="11183" spans="24:26" x14ac:dyDescent="0.25">
      <c r="X11183" s="426"/>
      <c r="Y11183" s="426"/>
      <c r="Z11183" s="427"/>
    </row>
    <row r="11184" spans="24:26" x14ac:dyDescent="0.25">
      <c r="X11184" s="426"/>
      <c r="Y11184" s="426"/>
      <c r="Z11184" s="427"/>
    </row>
    <row r="11185" spans="24:26" x14ac:dyDescent="0.25">
      <c r="X11185" s="426"/>
      <c r="Y11185" s="426"/>
      <c r="Z11185" s="427"/>
    </row>
    <row r="11186" spans="24:26" x14ac:dyDescent="0.25">
      <c r="X11186" s="426"/>
      <c r="Y11186" s="426"/>
      <c r="Z11186" s="427"/>
    </row>
    <row r="11187" spans="24:26" x14ac:dyDescent="0.25">
      <c r="X11187" s="426"/>
      <c r="Y11187" s="426"/>
      <c r="Z11187" s="427"/>
    </row>
    <row r="11188" spans="24:26" x14ac:dyDescent="0.25">
      <c r="X11188" s="426"/>
      <c r="Y11188" s="426"/>
      <c r="Z11188" s="427"/>
    </row>
    <row r="11189" spans="24:26" x14ac:dyDescent="0.25">
      <c r="X11189" s="426"/>
      <c r="Y11189" s="426"/>
      <c r="Z11189" s="427"/>
    </row>
    <row r="11190" spans="24:26" x14ac:dyDescent="0.25">
      <c r="X11190" s="426"/>
      <c r="Y11190" s="426"/>
      <c r="Z11190" s="427"/>
    </row>
    <row r="11191" spans="24:26" x14ac:dyDescent="0.25">
      <c r="X11191" s="426"/>
      <c r="Y11191" s="426"/>
      <c r="Z11191" s="427"/>
    </row>
    <row r="11192" spans="24:26" x14ac:dyDescent="0.25">
      <c r="X11192" s="426"/>
      <c r="Y11192" s="426"/>
      <c r="Z11192" s="427"/>
    </row>
    <row r="11193" spans="24:26" x14ac:dyDescent="0.25">
      <c r="X11193" s="426"/>
      <c r="Y11193" s="426"/>
      <c r="Z11193" s="427"/>
    </row>
    <row r="11194" spans="24:26" x14ac:dyDescent="0.25">
      <c r="X11194" s="426"/>
      <c r="Y11194" s="426"/>
      <c r="Z11194" s="427"/>
    </row>
    <row r="11195" spans="24:26" x14ac:dyDescent="0.25">
      <c r="X11195" s="426"/>
      <c r="Y11195" s="426"/>
      <c r="Z11195" s="427"/>
    </row>
    <row r="11196" spans="24:26" x14ac:dyDescent="0.25">
      <c r="X11196" s="426"/>
      <c r="Y11196" s="426"/>
      <c r="Z11196" s="427"/>
    </row>
    <row r="11197" spans="24:26" x14ac:dyDescent="0.25">
      <c r="X11197" s="426"/>
      <c r="Y11197" s="426"/>
      <c r="Z11197" s="427"/>
    </row>
    <row r="11198" spans="24:26" x14ac:dyDescent="0.25">
      <c r="X11198" s="426"/>
      <c r="Y11198" s="426"/>
      <c r="Z11198" s="427"/>
    </row>
    <row r="11199" spans="24:26" x14ac:dyDescent="0.25">
      <c r="X11199" s="426"/>
      <c r="Y11199" s="426"/>
      <c r="Z11199" s="427"/>
    </row>
    <row r="11200" spans="24:26" x14ac:dyDescent="0.25">
      <c r="X11200" s="426"/>
      <c r="Y11200" s="426"/>
      <c r="Z11200" s="427"/>
    </row>
    <row r="11201" spans="24:26" x14ac:dyDescent="0.25">
      <c r="X11201" s="426"/>
      <c r="Y11201" s="426"/>
      <c r="Z11201" s="427"/>
    </row>
    <row r="11202" spans="24:26" x14ac:dyDescent="0.25">
      <c r="X11202" s="426"/>
      <c r="Y11202" s="426"/>
      <c r="Z11202" s="427"/>
    </row>
    <row r="11203" spans="24:26" x14ac:dyDescent="0.25">
      <c r="X11203" s="426"/>
      <c r="Y11203" s="426"/>
      <c r="Z11203" s="427"/>
    </row>
    <row r="11204" spans="24:26" x14ac:dyDescent="0.25">
      <c r="X11204" s="426"/>
      <c r="Y11204" s="426"/>
      <c r="Z11204" s="427"/>
    </row>
    <row r="11205" spans="24:26" x14ac:dyDescent="0.25">
      <c r="X11205" s="426"/>
      <c r="Y11205" s="426"/>
      <c r="Z11205" s="427"/>
    </row>
    <row r="11206" spans="24:26" x14ac:dyDescent="0.25">
      <c r="X11206" s="426"/>
      <c r="Y11206" s="426"/>
      <c r="Z11206" s="427"/>
    </row>
    <row r="11207" spans="24:26" x14ac:dyDescent="0.25">
      <c r="X11207" s="426"/>
      <c r="Y11207" s="426"/>
      <c r="Z11207" s="427"/>
    </row>
    <row r="11208" spans="24:26" x14ac:dyDescent="0.25">
      <c r="X11208" s="426"/>
      <c r="Y11208" s="426"/>
      <c r="Z11208" s="427"/>
    </row>
    <row r="11209" spans="24:26" x14ac:dyDescent="0.25">
      <c r="X11209" s="426"/>
      <c r="Y11209" s="426"/>
      <c r="Z11209" s="427"/>
    </row>
    <row r="11210" spans="24:26" x14ac:dyDescent="0.25">
      <c r="X11210" s="426"/>
      <c r="Y11210" s="426"/>
      <c r="Z11210" s="427"/>
    </row>
    <row r="11211" spans="24:26" x14ac:dyDescent="0.25">
      <c r="X11211" s="426"/>
      <c r="Y11211" s="426"/>
      <c r="Z11211" s="427"/>
    </row>
    <row r="11212" spans="24:26" x14ac:dyDescent="0.25">
      <c r="X11212" s="426"/>
      <c r="Y11212" s="426"/>
      <c r="Z11212" s="427"/>
    </row>
    <row r="11213" spans="24:26" x14ac:dyDescent="0.25">
      <c r="X11213" s="426"/>
      <c r="Y11213" s="426"/>
      <c r="Z11213" s="427"/>
    </row>
    <row r="11214" spans="24:26" x14ac:dyDescent="0.25">
      <c r="X11214" s="426"/>
      <c r="Y11214" s="426"/>
      <c r="Z11214" s="427"/>
    </row>
    <row r="11215" spans="24:26" x14ac:dyDescent="0.25">
      <c r="X11215" s="426"/>
      <c r="Y11215" s="426"/>
      <c r="Z11215" s="427"/>
    </row>
    <row r="11216" spans="24:26" x14ac:dyDescent="0.25">
      <c r="X11216" s="426"/>
      <c r="Y11216" s="426"/>
      <c r="Z11216" s="427"/>
    </row>
    <row r="11217" spans="24:26" x14ac:dyDescent="0.25">
      <c r="X11217" s="426"/>
      <c r="Y11217" s="426"/>
      <c r="Z11217" s="427"/>
    </row>
    <row r="11218" spans="24:26" x14ac:dyDescent="0.25">
      <c r="X11218" s="426"/>
      <c r="Y11218" s="426"/>
      <c r="Z11218" s="427"/>
    </row>
    <row r="11219" spans="24:26" x14ac:dyDescent="0.25">
      <c r="X11219" s="426"/>
      <c r="Y11219" s="426"/>
      <c r="Z11219" s="427"/>
    </row>
    <row r="11220" spans="24:26" x14ac:dyDescent="0.25">
      <c r="X11220" s="426"/>
      <c r="Y11220" s="426"/>
      <c r="Z11220" s="427"/>
    </row>
    <row r="11221" spans="24:26" x14ac:dyDescent="0.25">
      <c r="X11221" s="426"/>
      <c r="Y11221" s="426"/>
      <c r="Z11221" s="427"/>
    </row>
    <row r="11222" spans="24:26" x14ac:dyDescent="0.25">
      <c r="X11222" s="426"/>
      <c r="Y11222" s="426"/>
      <c r="Z11222" s="427"/>
    </row>
    <row r="11223" spans="24:26" x14ac:dyDescent="0.25">
      <c r="X11223" s="426"/>
      <c r="Y11223" s="426"/>
      <c r="Z11223" s="427"/>
    </row>
    <row r="11224" spans="24:26" x14ac:dyDescent="0.25">
      <c r="X11224" s="426"/>
      <c r="Y11224" s="426"/>
      <c r="Z11224" s="427"/>
    </row>
    <row r="11225" spans="24:26" x14ac:dyDescent="0.25">
      <c r="X11225" s="426"/>
      <c r="Y11225" s="426"/>
      <c r="Z11225" s="427"/>
    </row>
    <row r="11226" spans="24:26" x14ac:dyDescent="0.25">
      <c r="X11226" s="426"/>
      <c r="Y11226" s="426"/>
      <c r="Z11226" s="427"/>
    </row>
    <row r="11227" spans="24:26" x14ac:dyDescent="0.25">
      <c r="X11227" s="426"/>
      <c r="Y11227" s="426"/>
      <c r="Z11227" s="427"/>
    </row>
    <row r="11228" spans="24:26" x14ac:dyDescent="0.25">
      <c r="X11228" s="426"/>
      <c r="Y11228" s="426"/>
      <c r="Z11228" s="427"/>
    </row>
    <row r="11229" spans="24:26" x14ac:dyDescent="0.25">
      <c r="X11229" s="426"/>
      <c r="Y11229" s="426"/>
      <c r="Z11229" s="427"/>
    </row>
    <row r="11230" spans="24:26" x14ac:dyDescent="0.25">
      <c r="X11230" s="426"/>
      <c r="Y11230" s="426"/>
      <c r="Z11230" s="427"/>
    </row>
    <row r="11231" spans="24:26" x14ac:dyDescent="0.25">
      <c r="X11231" s="426"/>
      <c r="Y11231" s="426"/>
      <c r="Z11231" s="427"/>
    </row>
    <row r="11232" spans="24:26" x14ac:dyDescent="0.25">
      <c r="X11232" s="426"/>
      <c r="Y11232" s="426"/>
      <c r="Z11232" s="427"/>
    </row>
    <row r="11233" spans="24:26" x14ac:dyDescent="0.25">
      <c r="X11233" s="426"/>
      <c r="Y11233" s="426"/>
      <c r="Z11233" s="427"/>
    </row>
    <row r="11234" spans="24:26" x14ac:dyDescent="0.25">
      <c r="X11234" s="426"/>
      <c r="Y11234" s="426"/>
      <c r="Z11234" s="427"/>
    </row>
    <row r="11235" spans="24:26" x14ac:dyDescent="0.25">
      <c r="X11235" s="426"/>
      <c r="Y11235" s="426"/>
      <c r="Z11235" s="427"/>
    </row>
    <row r="11236" spans="24:26" x14ac:dyDescent="0.25">
      <c r="X11236" s="426"/>
      <c r="Y11236" s="426"/>
      <c r="Z11236" s="427"/>
    </row>
    <row r="11237" spans="24:26" x14ac:dyDescent="0.25">
      <c r="X11237" s="426"/>
      <c r="Y11237" s="426"/>
      <c r="Z11237" s="427"/>
    </row>
    <row r="11238" spans="24:26" x14ac:dyDescent="0.25">
      <c r="X11238" s="426"/>
      <c r="Y11238" s="426"/>
      <c r="Z11238" s="427"/>
    </row>
    <row r="11239" spans="24:26" x14ac:dyDescent="0.25">
      <c r="X11239" s="426"/>
      <c r="Y11239" s="426"/>
      <c r="Z11239" s="427"/>
    </row>
    <row r="11240" spans="24:26" x14ac:dyDescent="0.25">
      <c r="X11240" s="426"/>
      <c r="Y11240" s="426"/>
      <c r="Z11240" s="427"/>
    </row>
    <row r="11241" spans="24:26" x14ac:dyDescent="0.25">
      <c r="X11241" s="426"/>
      <c r="Y11241" s="426"/>
      <c r="Z11241" s="427"/>
    </row>
    <row r="11242" spans="24:26" x14ac:dyDescent="0.25">
      <c r="X11242" s="426"/>
      <c r="Y11242" s="426"/>
      <c r="Z11242" s="427"/>
    </row>
    <row r="11243" spans="24:26" x14ac:dyDescent="0.25">
      <c r="X11243" s="426"/>
      <c r="Y11243" s="426"/>
      <c r="Z11243" s="427"/>
    </row>
    <row r="11244" spans="24:26" x14ac:dyDescent="0.25">
      <c r="X11244" s="426"/>
      <c r="Y11244" s="426"/>
      <c r="Z11244" s="427"/>
    </row>
    <row r="11245" spans="24:26" x14ac:dyDescent="0.25">
      <c r="X11245" s="426"/>
      <c r="Y11245" s="426"/>
      <c r="Z11245" s="427"/>
    </row>
    <row r="11246" spans="24:26" x14ac:dyDescent="0.25">
      <c r="X11246" s="426"/>
      <c r="Y11246" s="426"/>
      <c r="Z11246" s="427"/>
    </row>
    <row r="11247" spans="24:26" x14ac:dyDescent="0.25">
      <c r="X11247" s="426"/>
      <c r="Y11247" s="426"/>
      <c r="Z11247" s="427"/>
    </row>
    <row r="11248" spans="24:26" x14ac:dyDescent="0.25">
      <c r="X11248" s="426"/>
      <c r="Y11248" s="426"/>
      <c r="Z11248" s="427"/>
    </row>
    <row r="11249" spans="24:26" x14ac:dyDescent="0.25">
      <c r="X11249" s="426"/>
      <c r="Y11249" s="426"/>
      <c r="Z11249" s="427"/>
    </row>
    <row r="11250" spans="24:26" x14ac:dyDescent="0.25">
      <c r="X11250" s="426"/>
      <c r="Y11250" s="426"/>
      <c r="Z11250" s="427"/>
    </row>
    <row r="11251" spans="24:26" x14ac:dyDescent="0.25">
      <c r="X11251" s="426"/>
      <c r="Y11251" s="426"/>
      <c r="Z11251" s="427"/>
    </row>
    <row r="11252" spans="24:26" x14ac:dyDescent="0.25">
      <c r="X11252" s="426"/>
      <c r="Y11252" s="426"/>
      <c r="Z11252" s="427"/>
    </row>
    <row r="11253" spans="24:26" x14ac:dyDescent="0.25">
      <c r="X11253" s="426"/>
      <c r="Y11253" s="426"/>
      <c r="Z11253" s="427"/>
    </row>
    <row r="11254" spans="24:26" x14ac:dyDescent="0.25">
      <c r="X11254" s="426"/>
      <c r="Y11254" s="426"/>
      <c r="Z11254" s="427"/>
    </row>
    <row r="11255" spans="24:26" x14ac:dyDescent="0.25">
      <c r="X11255" s="426"/>
      <c r="Y11255" s="426"/>
      <c r="Z11255" s="427"/>
    </row>
    <row r="11256" spans="24:26" x14ac:dyDescent="0.25">
      <c r="X11256" s="426"/>
      <c r="Y11256" s="426"/>
      <c r="Z11256" s="427"/>
    </row>
    <row r="11257" spans="24:26" x14ac:dyDescent="0.25">
      <c r="X11257" s="426"/>
      <c r="Y11257" s="426"/>
      <c r="Z11257" s="427"/>
    </row>
    <row r="11258" spans="24:26" x14ac:dyDescent="0.25">
      <c r="X11258" s="426"/>
      <c r="Y11258" s="426"/>
      <c r="Z11258" s="427"/>
    </row>
    <row r="11259" spans="24:26" x14ac:dyDescent="0.25">
      <c r="X11259" s="426"/>
      <c r="Y11259" s="426"/>
      <c r="Z11259" s="427"/>
    </row>
    <row r="11260" spans="24:26" x14ac:dyDescent="0.25">
      <c r="X11260" s="426"/>
      <c r="Y11260" s="426"/>
      <c r="Z11260" s="427"/>
    </row>
    <row r="11261" spans="24:26" x14ac:dyDescent="0.25">
      <c r="X11261" s="426"/>
      <c r="Y11261" s="426"/>
      <c r="Z11261" s="427"/>
    </row>
    <row r="11262" spans="24:26" x14ac:dyDescent="0.25">
      <c r="X11262" s="426"/>
      <c r="Y11262" s="426"/>
      <c r="Z11262" s="427"/>
    </row>
    <row r="11263" spans="24:26" x14ac:dyDescent="0.25">
      <c r="X11263" s="426"/>
      <c r="Y11263" s="426"/>
      <c r="Z11263" s="427"/>
    </row>
    <row r="11264" spans="24:26" x14ac:dyDescent="0.25">
      <c r="X11264" s="426"/>
      <c r="Y11264" s="426"/>
      <c r="Z11264" s="427"/>
    </row>
    <row r="11265" spans="24:26" x14ac:dyDescent="0.25">
      <c r="X11265" s="426"/>
      <c r="Y11265" s="426"/>
      <c r="Z11265" s="427"/>
    </row>
    <row r="11266" spans="24:26" x14ac:dyDescent="0.25">
      <c r="X11266" s="426"/>
      <c r="Y11266" s="426"/>
      <c r="Z11266" s="427"/>
    </row>
    <row r="11267" spans="24:26" x14ac:dyDescent="0.25">
      <c r="X11267" s="426"/>
      <c r="Y11267" s="426"/>
      <c r="Z11267" s="427"/>
    </row>
    <row r="11268" spans="24:26" x14ac:dyDescent="0.25">
      <c r="X11268" s="426"/>
      <c r="Y11268" s="426"/>
      <c r="Z11268" s="427"/>
    </row>
    <row r="11269" spans="24:26" x14ac:dyDescent="0.25">
      <c r="X11269" s="426"/>
      <c r="Y11269" s="426"/>
      <c r="Z11269" s="427"/>
    </row>
    <row r="11270" spans="24:26" x14ac:dyDescent="0.25">
      <c r="X11270" s="426"/>
      <c r="Y11270" s="426"/>
      <c r="Z11270" s="427"/>
    </row>
    <row r="11271" spans="24:26" x14ac:dyDescent="0.25">
      <c r="X11271" s="426"/>
      <c r="Y11271" s="426"/>
      <c r="Z11271" s="427"/>
    </row>
    <row r="11272" spans="24:26" x14ac:dyDescent="0.25">
      <c r="X11272" s="426"/>
      <c r="Y11272" s="426"/>
      <c r="Z11272" s="427"/>
    </row>
    <row r="11273" spans="24:26" x14ac:dyDescent="0.25">
      <c r="X11273" s="426"/>
      <c r="Y11273" s="426"/>
      <c r="Z11273" s="427"/>
    </row>
    <row r="11274" spans="24:26" x14ac:dyDescent="0.25">
      <c r="X11274" s="426"/>
      <c r="Y11274" s="426"/>
      <c r="Z11274" s="427"/>
    </row>
    <row r="11275" spans="24:26" x14ac:dyDescent="0.25">
      <c r="X11275" s="426"/>
      <c r="Y11275" s="426"/>
      <c r="Z11275" s="427"/>
    </row>
    <row r="11276" spans="24:26" x14ac:dyDescent="0.25">
      <c r="X11276" s="426"/>
      <c r="Y11276" s="426"/>
      <c r="Z11276" s="427"/>
    </row>
    <row r="11277" spans="24:26" x14ac:dyDescent="0.25">
      <c r="X11277" s="426"/>
      <c r="Y11277" s="426"/>
      <c r="Z11277" s="427"/>
    </row>
    <row r="11278" spans="24:26" x14ac:dyDescent="0.25">
      <c r="X11278" s="426"/>
      <c r="Y11278" s="426"/>
      <c r="Z11278" s="427"/>
    </row>
    <row r="11279" spans="24:26" x14ac:dyDescent="0.25">
      <c r="X11279" s="426"/>
      <c r="Y11279" s="426"/>
      <c r="Z11279" s="427"/>
    </row>
    <row r="11280" spans="24:26" x14ac:dyDescent="0.25">
      <c r="X11280" s="426"/>
      <c r="Y11280" s="426"/>
      <c r="Z11280" s="427"/>
    </row>
    <row r="11281" spans="24:26" x14ac:dyDescent="0.25">
      <c r="X11281" s="426"/>
      <c r="Y11281" s="426"/>
      <c r="Z11281" s="427"/>
    </row>
    <row r="11282" spans="24:26" x14ac:dyDescent="0.25">
      <c r="X11282" s="426"/>
      <c r="Y11282" s="426"/>
      <c r="Z11282" s="427"/>
    </row>
    <row r="11283" spans="24:26" x14ac:dyDescent="0.25">
      <c r="X11283" s="426"/>
      <c r="Y11283" s="426"/>
      <c r="Z11283" s="427"/>
    </row>
    <row r="11284" spans="24:26" x14ac:dyDescent="0.25">
      <c r="X11284" s="426"/>
      <c r="Y11284" s="426"/>
      <c r="Z11284" s="427"/>
    </row>
    <row r="11285" spans="24:26" x14ac:dyDescent="0.25">
      <c r="X11285" s="426"/>
      <c r="Y11285" s="426"/>
      <c r="Z11285" s="427"/>
    </row>
    <row r="11286" spans="24:26" x14ac:dyDescent="0.25">
      <c r="X11286" s="426"/>
      <c r="Y11286" s="426"/>
      <c r="Z11286" s="427"/>
    </row>
    <row r="11287" spans="24:26" x14ac:dyDescent="0.25">
      <c r="X11287" s="426"/>
      <c r="Y11287" s="426"/>
      <c r="Z11287" s="427"/>
    </row>
    <row r="11288" spans="24:26" x14ac:dyDescent="0.25">
      <c r="X11288" s="426"/>
      <c r="Y11288" s="426"/>
      <c r="Z11288" s="427"/>
    </row>
    <row r="11289" spans="24:26" x14ac:dyDescent="0.25">
      <c r="X11289" s="426"/>
      <c r="Y11289" s="426"/>
      <c r="Z11289" s="427"/>
    </row>
    <row r="11290" spans="24:26" x14ac:dyDescent="0.25">
      <c r="X11290" s="426"/>
      <c r="Y11290" s="426"/>
      <c r="Z11290" s="427"/>
    </row>
    <row r="11291" spans="24:26" x14ac:dyDescent="0.25">
      <c r="X11291" s="426"/>
      <c r="Y11291" s="426"/>
      <c r="Z11291" s="427"/>
    </row>
    <row r="11292" spans="24:26" x14ac:dyDescent="0.25">
      <c r="X11292" s="426"/>
      <c r="Y11292" s="426"/>
      <c r="Z11292" s="427"/>
    </row>
    <row r="11293" spans="24:26" x14ac:dyDescent="0.25">
      <c r="X11293" s="426"/>
      <c r="Y11293" s="426"/>
      <c r="Z11293" s="427"/>
    </row>
    <row r="11294" spans="24:26" x14ac:dyDescent="0.25">
      <c r="X11294" s="426"/>
      <c r="Y11294" s="426"/>
      <c r="Z11294" s="427"/>
    </row>
    <row r="11295" spans="24:26" x14ac:dyDescent="0.25">
      <c r="X11295" s="426"/>
      <c r="Y11295" s="426"/>
      <c r="Z11295" s="427"/>
    </row>
    <row r="11296" spans="24:26" x14ac:dyDescent="0.25">
      <c r="X11296" s="426"/>
      <c r="Y11296" s="426"/>
      <c r="Z11296" s="427"/>
    </row>
    <row r="11297" spans="24:26" x14ac:dyDescent="0.25">
      <c r="X11297" s="426"/>
      <c r="Y11297" s="426"/>
      <c r="Z11297" s="427"/>
    </row>
    <row r="11298" spans="24:26" x14ac:dyDescent="0.25">
      <c r="X11298" s="426"/>
      <c r="Y11298" s="426"/>
      <c r="Z11298" s="427"/>
    </row>
    <row r="11299" spans="24:26" x14ac:dyDescent="0.25">
      <c r="X11299" s="426"/>
      <c r="Y11299" s="426"/>
      <c r="Z11299" s="427"/>
    </row>
    <row r="11300" spans="24:26" x14ac:dyDescent="0.25">
      <c r="X11300" s="426"/>
      <c r="Y11300" s="426"/>
      <c r="Z11300" s="427"/>
    </row>
    <row r="11301" spans="24:26" x14ac:dyDescent="0.25">
      <c r="X11301" s="426"/>
      <c r="Y11301" s="426"/>
      <c r="Z11301" s="427"/>
    </row>
    <row r="11302" spans="24:26" x14ac:dyDescent="0.25">
      <c r="X11302" s="426"/>
      <c r="Y11302" s="426"/>
      <c r="Z11302" s="427"/>
    </row>
    <row r="11303" spans="24:26" x14ac:dyDescent="0.25">
      <c r="X11303" s="426"/>
      <c r="Y11303" s="426"/>
      <c r="Z11303" s="427"/>
    </row>
    <row r="11304" spans="24:26" x14ac:dyDescent="0.25">
      <c r="X11304" s="426"/>
      <c r="Y11304" s="426"/>
      <c r="Z11304" s="427"/>
    </row>
    <row r="11305" spans="24:26" x14ac:dyDescent="0.25">
      <c r="X11305" s="426"/>
      <c r="Y11305" s="426"/>
      <c r="Z11305" s="427"/>
    </row>
    <row r="11306" spans="24:26" x14ac:dyDescent="0.25">
      <c r="X11306" s="426"/>
      <c r="Y11306" s="426"/>
      <c r="Z11306" s="427"/>
    </row>
    <row r="11307" spans="24:26" x14ac:dyDescent="0.25">
      <c r="X11307" s="426"/>
      <c r="Y11307" s="426"/>
      <c r="Z11307" s="427"/>
    </row>
    <row r="11308" spans="24:26" x14ac:dyDescent="0.25">
      <c r="X11308" s="426"/>
      <c r="Y11308" s="426"/>
      <c r="Z11308" s="427"/>
    </row>
    <row r="11309" spans="24:26" x14ac:dyDescent="0.25">
      <c r="X11309" s="426"/>
      <c r="Y11309" s="426"/>
      <c r="Z11309" s="427"/>
    </row>
    <row r="11310" spans="24:26" x14ac:dyDescent="0.25">
      <c r="X11310" s="426"/>
      <c r="Y11310" s="426"/>
      <c r="Z11310" s="427"/>
    </row>
    <row r="11311" spans="24:26" x14ac:dyDescent="0.25">
      <c r="X11311" s="426"/>
      <c r="Y11311" s="426"/>
      <c r="Z11311" s="427"/>
    </row>
    <row r="11312" spans="24:26" x14ac:dyDescent="0.25">
      <c r="X11312" s="426"/>
      <c r="Y11312" s="426"/>
      <c r="Z11312" s="427"/>
    </row>
    <row r="11313" spans="24:26" x14ac:dyDescent="0.25">
      <c r="X11313" s="426"/>
      <c r="Y11313" s="426"/>
      <c r="Z11313" s="427"/>
    </row>
    <row r="11314" spans="24:26" x14ac:dyDescent="0.25">
      <c r="X11314" s="426"/>
      <c r="Y11314" s="426"/>
      <c r="Z11314" s="427"/>
    </row>
    <row r="11315" spans="24:26" x14ac:dyDescent="0.25">
      <c r="X11315" s="426"/>
      <c r="Y11315" s="426"/>
      <c r="Z11315" s="427"/>
    </row>
    <row r="11316" spans="24:26" x14ac:dyDescent="0.25">
      <c r="X11316" s="426"/>
      <c r="Y11316" s="426"/>
      <c r="Z11316" s="427"/>
    </row>
    <row r="11317" spans="24:26" x14ac:dyDescent="0.25">
      <c r="X11317" s="426"/>
      <c r="Y11317" s="426"/>
      <c r="Z11317" s="427"/>
    </row>
    <row r="11318" spans="24:26" x14ac:dyDescent="0.25">
      <c r="X11318" s="426"/>
      <c r="Y11318" s="426"/>
      <c r="Z11318" s="427"/>
    </row>
    <row r="11319" spans="24:26" x14ac:dyDescent="0.25">
      <c r="X11319" s="426"/>
      <c r="Y11319" s="426"/>
      <c r="Z11319" s="427"/>
    </row>
    <row r="11320" spans="24:26" x14ac:dyDescent="0.25">
      <c r="X11320" s="426"/>
      <c r="Y11320" s="426"/>
      <c r="Z11320" s="427"/>
    </row>
    <row r="11321" spans="24:26" x14ac:dyDescent="0.25">
      <c r="X11321" s="426"/>
      <c r="Y11321" s="426"/>
      <c r="Z11321" s="427"/>
    </row>
    <row r="11322" spans="24:26" x14ac:dyDescent="0.25">
      <c r="X11322" s="426"/>
      <c r="Y11322" s="426"/>
      <c r="Z11322" s="427"/>
    </row>
    <row r="11323" spans="24:26" x14ac:dyDescent="0.25">
      <c r="X11323" s="426"/>
      <c r="Y11323" s="426"/>
      <c r="Z11323" s="427"/>
    </row>
    <row r="11324" spans="24:26" x14ac:dyDescent="0.25">
      <c r="X11324" s="426"/>
      <c r="Y11324" s="426"/>
      <c r="Z11324" s="427"/>
    </row>
    <row r="11325" spans="24:26" x14ac:dyDescent="0.25">
      <c r="X11325" s="426"/>
      <c r="Y11325" s="426"/>
      <c r="Z11325" s="427"/>
    </row>
    <row r="11326" spans="24:26" x14ac:dyDescent="0.25">
      <c r="X11326" s="426"/>
      <c r="Y11326" s="426"/>
      <c r="Z11326" s="427"/>
    </row>
    <row r="11327" spans="24:26" x14ac:dyDescent="0.25">
      <c r="X11327" s="426"/>
      <c r="Y11327" s="426"/>
      <c r="Z11327" s="427"/>
    </row>
    <row r="11328" spans="24:26" x14ac:dyDescent="0.25">
      <c r="X11328" s="426"/>
      <c r="Y11328" s="426"/>
      <c r="Z11328" s="427"/>
    </row>
    <row r="11329" spans="24:26" x14ac:dyDescent="0.25">
      <c r="X11329" s="426"/>
      <c r="Y11329" s="426"/>
      <c r="Z11329" s="427"/>
    </row>
    <row r="11330" spans="24:26" x14ac:dyDescent="0.25">
      <c r="X11330" s="426"/>
      <c r="Y11330" s="426"/>
      <c r="Z11330" s="427"/>
    </row>
    <row r="11331" spans="24:26" x14ac:dyDescent="0.25">
      <c r="X11331" s="426"/>
      <c r="Y11331" s="426"/>
      <c r="Z11331" s="427"/>
    </row>
    <row r="11332" spans="24:26" x14ac:dyDescent="0.25">
      <c r="X11332" s="426"/>
      <c r="Y11332" s="426"/>
      <c r="Z11332" s="427"/>
    </row>
    <row r="11333" spans="24:26" x14ac:dyDescent="0.25">
      <c r="X11333" s="426"/>
      <c r="Y11333" s="426"/>
      <c r="Z11333" s="427"/>
    </row>
    <row r="11334" spans="24:26" x14ac:dyDescent="0.25">
      <c r="X11334" s="426"/>
      <c r="Y11334" s="426"/>
      <c r="Z11334" s="427"/>
    </row>
    <row r="11335" spans="24:26" x14ac:dyDescent="0.25">
      <c r="X11335" s="426"/>
      <c r="Y11335" s="426"/>
      <c r="Z11335" s="427"/>
    </row>
    <row r="11336" spans="24:26" x14ac:dyDescent="0.25">
      <c r="X11336" s="426"/>
      <c r="Y11336" s="426"/>
      <c r="Z11336" s="427"/>
    </row>
    <row r="11337" spans="24:26" x14ac:dyDescent="0.25">
      <c r="X11337" s="426"/>
      <c r="Y11337" s="426"/>
      <c r="Z11337" s="427"/>
    </row>
    <row r="11338" spans="24:26" x14ac:dyDescent="0.25">
      <c r="X11338" s="426"/>
      <c r="Y11338" s="426"/>
      <c r="Z11338" s="427"/>
    </row>
    <row r="11339" spans="24:26" x14ac:dyDescent="0.25">
      <c r="X11339" s="426"/>
      <c r="Y11339" s="426"/>
      <c r="Z11339" s="427"/>
    </row>
    <row r="11340" spans="24:26" x14ac:dyDescent="0.25">
      <c r="X11340" s="426"/>
      <c r="Y11340" s="426"/>
      <c r="Z11340" s="427"/>
    </row>
    <row r="11341" spans="24:26" x14ac:dyDescent="0.25">
      <c r="X11341" s="426"/>
      <c r="Y11341" s="426"/>
      <c r="Z11341" s="427"/>
    </row>
    <row r="11342" spans="24:26" x14ac:dyDescent="0.25">
      <c r="X11342" s="426"/>
      <c r="Y11342" s="426"/>
      <c r="Z11342" s="427"/>
    </row>
    <row r="11343" spans="24:26" x14ac:dyDescent="0.25">
      <c r="X11343" s="426"/>
      <c r="Y11343" s="426"/>
      <c r="Z11343" s="427"/>
    </row>
    <row r="11344" spans="24:26" x14ac:dyDescent="0.25">
      <c r="X11344" s="426"/>
      <c r="Y11344" s="426"/>
      <c r="Z11344" s="427"/>
    </row>
    <row r="11345" spans="24:26" x14ac:dyDescent="0.25">
      <c r="X11345" s="426"/>
      <c r="Y11345" s="426"/>
      <c r="Z11345" s="427"/>
    </row>
    <row r="11346" spans="24:26" x14ac:dyDescent="0.25">
      <c r="X11346" s="426"/>
      <c r="Y11346" s="426"/>
      <c r="Z11346" s="427"/>
    </row>
    <row r="11347" spans="24:26" x14ac:dyDescent="0.25">
      <c r="X11347" s="426"/>
      <c r="Y11347" s="426"/>
      <c r="Z11347" s="427"/>
    </row>
    <row r="11348" spans="24:26" x14ac:dyDescent="0.25">
      <c r="X11348" s="426"/>
      <c r="Y11348" s="426"/>
      <c r="Z11348" s="427"/>
    </row>
    <row r="11349" spans="24:26" x14ac:dyDescent="0.25">
      <c r="X11349" s="426"/>
      <c r="Y11349" s="426"/>
      <c r="Z11349" s="427"/>
    </row>
    <row r="11350" spans="24:26" x14ac:dyDescent="0.25">
      <c r="X11350" s="426"/>
      <c r="Y11350" s="426"/>
      <c r="Z11350" s="427"/>
    </row>
    <row r="11351" spans="24:26" x14ac:dyDescent="0.25">
      <c r="X11351" s="426"/>
      <c r="Y11351" s="426"/>
      <c r="Z11351" s="427"/>
    </row>
    <row r="11352" spans="24:26" x14ac:dyDescent="0.25">
      <c r="X11352" s="426"/>
      <c r="Y11352" s="426"/>
      <c r="Z11352" s="427"/>
    </row>
    <row r="11353" spans="24:26" x14ac:dyDescent="0.25">
      <c r="X11353" s="426"/>
      <c r="Y11353" s="426"/>
      <c r="Z11353" s="427"/>
    </row>
    <row r="11354" spans="24:26" x14ac:dyDescent="0.25">
      <c r="X11354" s="426"/>
      <c r="Y11354" s="426"/>
      <c r="Z11354" s="427"/>
    </row>
    <row r="11355" spans="24:26" x14ac:dyDescent="0.25">
      <c r="X11355" s="426"/>
      <c r="Y11355" s="426"/>
      <c r="Z11355" s="427"/>
    </row>
    <row r="11356" spans="24:26" x14ac:dyDescent="0.25">
      <c r="X11356" s="426"/>
      <c r="Y11356" s="426"/>
      <c r="Z11356" s="427"/>
    </row>
    <row r="11357" spans="24:26" x14ac:dyDescent="0.25">
      <c r="X11357" s="426"/>
      <c r="Y11357" s="426"/>
      <c r="Z11357" s="427"/>
    </row>
    <row r="11358" spans="24:26" x14ac:dyDescent="0.25">
      <c r="X11358" s="426"/>
      <c r="Y11358" s="426"/>
      <c r="Z11358" s="427"/>
    </row>
    <row r="11359" spans="24:26" x14ac:dyDescent="0.25">
      <c r="X11359" s="426"/>
      <c r="Y11359" s="426"/>
      <c r="Z11359" s="427"/>
    </row>
    <row r="11360" spans="24:26" x14ac:dyDescent="0.25">
      <c r="X11360" s="426"/>
      <c r="Y11360" s="426"/>
      <c r="Z11360" s="427"/>
    </row>
    <row r="11361" spans="24:26" x14ac:dyDescent="0.25">
      <c r="X11361" s="426"/>
      <c r="Y11361" s="426"/>
      <c r="Z11361" s="427"/>
    </row>
    <row r="11362" spans="24:26" x14ac:dyDescent="0.25">
      <c r="X11362" s="426"/>
      <c r="Y11362" s="426"/>
      <c r="Z11362" s="427"/>
    </row>
    <row r="11363" spans="24:26" x14ac:dyDescent="0.25">
      <c r="X11363" s="426"/>
      <c r="Y11363" s="426"/>
      <c r="Z11363" s="427"/>
    </row>
    <row r="11364" spans="24:26" x14ac:dyDescent="0.25">
      <c r="X11364" s="426"/>
      <c r="Y11364" s="426"/>
      <c r="Z11364" s="427"/>
    </row>
    <row r="11365" spans="24:26" x14ac:dyDescent="0.25">
      <c r="X11365" s="426"/>
      <c r="Y11365" s="426"/>
      <c r="Z11365" s="427"/>
    </row>
    <row r="11366" spans="24:26" x14ac:dyDescent="0.25">
      <c r="X11366" s="426"/>
      <c r="Y11366" s="426"/>
      <c r="Z11366" s="427"/>
    </row>
    <row r="11367" spans="24:26" x14ac:dyDescent="0.25">
      <c r="X11367" s="426"/>
      <c r="Y11367" s="426"/>
      <c r="Z11367" s="427"/>
    </row>
    <row r="11368" spans="24:26" x14ac:dyDescent="0.25">
      <c r="X11368" s="426"/>
      <c r="Y11368" s="426"/>
      <c r="Z11368" s="427"/>
    </row>
    <row r="11369" spans="24:26" x14ac:dyDescent="0.25">
      <c r="X11369" s="426"/>
      <c r="Y11369" s="426"/>
      <c r="Z11369" s="427"/>
    </row>
    <row r="11370" spans="24:26" x14ac:dyDescent="0.25">
      <c r="X11370" s="426"/>
      <c r="Y11370" s="426"/>
      <c r="Z11370" s="427"/>
    </row>
    <row r="11371" spans="24:26" x14ac:dyDescent="0.25">
      <c r="X11371" s="426"/>
      <c r="Y11371" s="426"/>
      <c r="Z11371" s="427"/>
    </row>
    <row r="11372" spans="24:26" x14ac:dyDescent="0.25">
      <c r="X11372" s="426"/>
      <c r="Y11372" s="426"/>
      <c r="Z11372" s="427"/>
    </row>
    <row r="11373" spans="24:26" x14ac:dyDescent="0.25">
      <c r="X11373" s="426"/>
      <c r="Y11373" s="426"/>
      <c r="Z11373" s="427"/>
    </row>
    <row r="11374" spans="24:26" x14ac:dyDescent="0.25">
      <c r="X11374" s="426"/>
      <c r="Y11374" s="426"/>
      <c r="Z11374" s="427"/>
    </row>
    <row r="11375" spans="24:26" x14ac:dyDescent="0.25">
      <c r="X11375" s="426"/>
      <c r="Y11375" s="426"/>
      <c r="Z11375" s="427"/>
    </row>
    <row r="11376" spans="24:26" x14ac:dyDescent="0.25">
      <c r="X11376" s="426"/>
      <c r="Y11376" s="426"/>
      <c r="Z11376" s="427"/>
    </row>
    <row r="11377" spans="24:26" x14ac:dyDescent="0.25">
      <c r="X11377" s="426"/>
      <c r="Y11377" s="426"/>
      <c r="Z11377" s="427"/>
    </row>
    <row r="11378" spans="24:26" x14ac:dyDescent="0.25">
      <c r="X11378" s="426"/>
      <c r="Y11378" s="426"/>
      <c r="Z11378" s="427"/>
    </row>
    <row r="11379" spans="24:26" x14ac:dyDescent="0.25">
      <c r="X11379" s="426"/>
      <c r="Y11379" s="426"/>
      <c r="Z11379" s="427"/>
    </row>
    <row r="11380" spans="24:26" x14ac:dyDescent="0.25">
      <c r="X11380" s="426"/>
      <c r="Y11380" s="426"/>
      <c r="Z11380" s="427"/>
    </row>
    <row r="11381" spans="24:26" x14ac:dyDescent="0.25">
      <c r="X11381" s="426"/>
      <c r="Y11381" s="426"/>
      <c r="Z11381" s="427"/>
    </row>
    <row r="11382" spans="24:26" x14ac:dyDescent="0.25">
      <c r="X11382" s="426"/>
      <c r="Y11382" s="426"/>
      <c r="Z11382" s="427"/>
    </row>
    <row r="11383" spans="24:26" x14ac:dyDescent="0.25">
      <c r="X11383" s="426"/>
      <c r="Y11383" s="426"/>
      <c r="Z11383" s="427"/>
    </row>
    <row r="11384" spans="24:26" x14ac:dyDescent="0.25">
      <c r="X11384" s="426"/>
      <c r="Y11384" s="426"/>
      <c r="Z11384" s="427"/>
    </row>
    <row r="11385" spans="24:26" x14ac:dyDescent="0.25">
      <c r="X11385" s="426"/>
      <c r="Y11385" s="426"/>
      <c r="Z11385" s="427"/>
    </row>
    <row r="11386" spans="24:26" x14ac:dyDescent="0.25">
      <c r="X11386" s="426"/>
      <c r="Y11386" s="426"/>
      <c r="Z11386" s="427"/>
    </row>
    <row r="11387" spans="24:26" x14ac:dyDescent="0.25">
      <c r="X11387" s="426"/>
      <c r="Y11387" s="426"/>
      <c r="Z11387" s="427"/>
    </row>
    <row r="11388" spans="24:26" x14ac:dyDescent="0.25">
      <c r="X11388" s="426"/>
      <c r="Y11388" s="426"/>
      <c r="Z11388" s="427"/>
    </row>
    <row r="11389" spans="24:26" x14ac:dyDescent="0.25">
      <c r="X11389" s="426"/>
      <c r="Y11389" s="426"/>
      <c r="Z11389" s="427"/>
    </row>
    <row r="11390" spans="24:26" x14ac:dyDescent="0.25">
      <c r="X11390" s="426"/>
      <c r="Y11390" s="426"/>
      <c r="Z11390" s="427"/>
    </row>
    <row r="11391" spans="24:26" x14ac:dyDescent="0.25">
      <c r="X11391" s="426"/>
      <c r="Y11391" s="426"/>
      <c r="Z11391" s="427"/>
    </row>
    <row r="11392" spans="24:26" x14ac:dyDescent="0.25">
      <c r="X11392" s="426"/>
      <c r="Y11392" s="426"/>
      <c r="Z11392" s="427"/>
    </row>
    <row r="11393" spans="24:26" x14ac:dyDescent="0.25">
      <c r="X11393" s="426"/>
      <c r="Y11393" s="426"/>
      <c r="Z11393" s="427"/>
    </row>
    <row r="11394" spans="24:26" x14ac:dyDescent="0.25">
      <c r="X11394" s="426"/>
      <c r="Y11394" s="426"/>
      <c r="Z11394" s="427"/>
    </row>
    <row r="11395" spans="24:26" x14ac:dyDescent="0.25">
      <c r="X11395" s="426"/>
      <c r="Y11395" s="426"/>
      <c r="Z11395" s="427"/>
    </row>
    <row r="11396" spans="24:26" x14ac:dyDescent="0.25">
      <c r="X11396" s="426"/>
      <c r="Y11396" s="426"/>
      <c r="Z11396" s="427"/>
    </row>
    <row r="11397" spans="24:26" x14ac:dyDescent="0.25">
      <c r="X11397" s="426"/>
      <c r="Y11397" s="426"/>
      <c r="Z11397" s="427"/>
    </row>
    <row r="11398" spans="24:26" x14ac:dyDescent="0.25">
      <c r="X11398" s="426"/>
      <c r="Y11398" s="426"/>
      <c r="Z11398" s="427"/>
    </row>
    <row r="11399" spans="24:26" x14ac:dyDescent="0.25">
      <c r="X11399" s="426"/>
      <c r="Y11399" s="426"/>
      <c r="Z11399" s="427"/>
    </row>
    <row r="11400" spans="24:26" x14ac:dyDescent="0.25">
      <c r="X11400" s="426"/>
      <c r="Y11400" s="426"/>
      <c r="Z11400" s="427"/>
    </row>
    <row r="11401" spans="24:26" x14ac:dyDescent="0.25">
      <c r="X11401" s="426"/>
      <c r="Y11401" s="426"/>
      <c r="Z11401" s="427"/>
    </row>
    <row r="11402" spans="24:26" x14ac:dyDescent="0.25">
      <c r="X11402" s="426"/>
      <c r="Y11402" s="426"/>
      <c r="Z11402" s="427"/>
    </row>
    <row r="11403" spans="24:26" x14ac:dyDescent="0.25">
      <c r="X11403" s="426"/>
      <c r="Y11403" s="426"/>
      <c r="Z11403" s="427"/>
    </row>
    <row r="11404" spans="24:26" x14ac:dyDescent="0.25">
      <c r="X11404" s="426"/>
      <c r="Y11404" s="426"/>
      <c r="Z11404" s="427"/>
    </row>
    <row r="11405" spans="24:26" x14ac:dyDescent="0.25">
      <c r="X11405" s="426"/>
      <c r="Y11405" s="426"/>
      <c r="Z11405" s="427"/>
    </row>
    <row r="11406" spans="24:26" x14ac:dyDescent="0.25">
      <c r="X11406" s="426"/>
      <c r="Y11406" s="426"/>
      <c r="Z11406" s="427"/>
    </row>
    <row r="11407" spans="24:26" x14ac:dyDescent="0.25">
      <c r="X11407" s="426"/>
      <c r="Y11407" s="426"/>
      <c r="Z11407" s="427"/>
    </row>
    <row r="11408" spans="24:26" x14ac:dyDescent="0.25">
      <c r="X11408" s="426"/>
      <c r="Y11408" s="426"/>
      <c r="Z11408" s="427"/>
    </row>
    <row r="11409" spans="24:26" x14ac:dyDescent="0.25">
      <c r="X11409" s="426"/>
      <c r="Y11409" s="426"/>
      <c r="Z11409" s="427"/>
    </row>
    <row r="11410" spans="24:26" x14ac:dyDescent="0.25">
      <c r="X11410" s="426"/>
      <c r="Y11410" s="426"/>
      <c r="Z11410" s="427"/>
    </row>
    <row r="11411" spans="24:26" x14ac:dyDescent="0.25">
      <c r="X11411" s="426"/>
      <c r="Y11411" s="426"/>
      <c r="Z11411" s="427"/>
    </row>
    <row r="11412" spans="24:26" x14ac:dyDescent="0.25">
      <c r="X11412" s="426"/>
      <c r="Y11412" s="426"/>
      <c r="Z11412" s="427"/>
    </row>
    <row r="11413" spans="24:26" x14ac:dyDescent="0.25">
      <c r="X11413" s="426"/>
      <c r="Y11413" s="426"/>
      <c r="Z11413" s="427"/>
    </row>
    <row r="11414" spans="24:26" x14ac:dyDescent="0.25">
      <c r="X11414" s="426"/>
      <c r="Y11414" s="426"/>
      <c r="Z11414" s="427"/>
    </row>
    <row r="11415" spans="24:26" x14ac:dyDescent="0.25">
      <c r="X11415" s="426"/>
      <c r="Y11415" s="426"/>
      <c r="Z11415" s="427"/>
    </row>
    <row r="11416" spans="24:26" x14ac:dyDescent="0.25">
      <c r="X11416" s="426"/>
      <c r="Y11416" s="426"/>
      <c r="Z11416" s="427"/>
    </row>
    <row r="11417" spans="24:26" x14ac:dyDescent="0.25">
      <c r="X11417" s="426"/>
      <c r="Y11417" s="426"/>
      <c r="Z11417" s="427"/>
    </row>
    <row r="11418" spans="24:26" x14ac:dyDescent="0.25">
      <c r="X11418" s="426"/>
      <c r="Y11418" s="426"/>
      <c r="Z11418" s="427"/>
    </row>
    <row r="11419" spans="24:26" x14ac:dyDescent="0.25">
      <c r="X11419" s="426"/>
      <c r="Y11419" s="426"/>
      <c r="Z11419" s="427"/>
    </row>
    <row r="11420" spans="24:26" x14ac:dyDescent="0.25">
      <c r="X11420" s="426"/>
      <c r="Y11420" s="426"/>
      <c r="Z11420" s="427"/>
    </row>
    <row r="11421" spans="24:26" x14ac:dyDescent="0.25">
      <c r="X11421" s="426"/>
      <c r="Y11421" s="426"/>
      <c r="Z11421" s="427"/>
    </row>
    <row r="11422" spans="24:26" x14ac:dyDescent="0.25">
      <c r="X11422" s="426"/>
      <c r="Y11422" s="426"/>
      <c r="Z11422" s="427"/>
    </row>
    <row r="11423" spans="24:26" x14ac:dyDescent="0.25">
      <c r="X11423" s="426"/>
      <c r="Y11423" s="426"/>
      <c r="Z11423" s="427"/>
    </row>
    <row r="11424" spans="24:26" x14ac:dyDescent="0.25">
      <c r="X11424" s="426"/>
      <c r="Y11424" s="426"/>
      <c r="Z11424" s="427"/>
    </row>
    <row r="11425" spans="24:26" x14ac:dyDescent="0.25">
      <c r="X11425" s="426"/>
      <c r="Y11425" s="426"/>
      <c r="Z11425" s="427"/>
    </row>
    <row r="11426" spans="24:26" x14ac:dyDescent="0.25">
      <c r="X11426" s="426"/>
      <c r="Y11426" s="426"/>
      <c r="Z11426" s="427"/>
    </row>
    <row r="11427" spans="24:26" x14ac:dyDescent="0.25">
      <c r="X11427" s="426"/>
      <c r="Y11427" s="426"/>
      <c r="Z11427" s="427"/>
    </row>
    <row r="11428" spans="24:26" x14ac:dyDescent="0.25">
      <c r="X11428" s="426"/>
      <c r="Y11428" s="426"/>
      <c r="Z11428" s="427"/>
    </row>
    <row r="11429" spans="24:26" x14ac:dyDescent="0.25">
      <c r="X11429" s="426"/>
      <c r="Y11429" s="426"/>
      <c r="Z11429" s="427"/>
    </row>
    <row r="11430" spans="24:26" x14ac:dyDescent="0.25">
      <c r="X11430" s="426"/>
      <c r="Y11430" s="426"/>
      <c r="Z11430" s="427"/>
    </row>
    <row r="11431" spans="24:26" x14ac:dyDescent="0.25">
      <c r="X11431" s="426"/>
      <c r="Y11431" s="426"/>
      <c r="Z11431" s="427"/>
    </row>
    <row r="11432" spans="24:26" x14ac:dyDescent="0.25">
      <c r="X11432" s="426"/>
      <c r="Y11432" s="426"/>
      <c r="Z11432" s="427"/>
    </row>
    <row r="11433" spans="24:26" x14ac:dyDescent="0.25">
      <c r="X11433" s="426"/>
      <c r="Y11433" s="426"/>
      <c r="Z11433" s="427"/>
    </row>
    <row r="11434" spans="24:26" x14ac:dyDescent="0.25">
      <c r="X11434" s="426"/>
      <c r="Y11434" s="426"/>
      <c r="Z11434" s="427"/>
    </row>
    <row r="11435" spans="24:26" x14ac:dyDescent="0.25">
      <c r="X11435" s="426"/>
      <c r="Y11435" s="426"/>
      <c r="Z11435" s="427"/>
    </row>
    <row r="11436" spans="24:26" x14ac:dyDescent="0.25">
      <c r="X11436" s="426"/>
      <c r="Y11436" s="426"/>
      <c r="Z11436" s="427"/>
    </row>
    <row r="11437" spans="24:26" x14ac:dyDescent="0.25">
      <c r="X11437" s="426"/>
      <c r="Y11437" s="426"/>
      <c r="Z11437" s="427"/>
    </row>
    <row r="11438" spans="24:26" x14ac:dyDescent="0.25">
      <c r="X11438" s="426"/>
      <c r="Y11438" s="426"/>
      <c r="Z11438" s="427"/>
    </row>
    <row r="11439" spans="24:26" x14ac:dyDescent="0.25">
      <c r="X11439" s="426"/>
      <c r="Y11439" s="426"/>
      <c r="Z11439" s="427"/>
    </row>
    <row r="11440" spans="24:26" x14ac:dyDescent="0.25">
      <c r="X11440" s="426"/>
      <c r="Y11440" s="426"/>
      <c r="Z11440" s="427"/>
    </row>
    <row r="11441" spans="24:26" x14ac:dyDescent="0.25">
      <c r="X11441" s="426"/>
      <c r="Y11441" s="426"/>
      <c r="Z11441" s="427"/>
    </row>
    <row r="11442" spans="24:26" x14ac:dyDescent="0.25">
      <c r="X11442" s="426"/>
      <c r="Y11442" s="426"/>
      <c r="Z11442" s="427"/>
    </row>
    <row r="11443" spans="24:26" x14ac:dyDescent="0.25">
      <c r="X11443" s="426"/>
      <c r="Y11443" s="426"/>
      <c r="Z11443" s="427"/>
    </row>
    <row r="11444" spans="24:26" x14ac:dyDescent="0.25">
      <c r="X11444" s="426"/>
      <c r="Y11444" s="426"/>
      <c r="Z11444" s="427"/>
    </row>
    <row r="11445" spans="24:26" x14ac:dyDescent="0.25">
      <c r="X11445" s="426"/>
      <c r="Y11445" s="426"/>
      <c r="Z11445" s="427"/>
    </row>
    <row r="11446" spans="24:26" x14ac:dyDescent="0.25">
      <c r="X11446" s="426"/>
      <c r="Y11446" s="426"/>
      <c r="Z11446" s="427"/>
    </row>
    <row r="11447" spans="24:26" x14ac:dyDescent="0.25">
      <c r="X11447" s="426"/>
      <c r="Y11447" s="426"/>
      <c r="Z11447" s="427"/>
    </row>
    <row r="11448" spans="24:26" x14ac:dyDescent="0.25">
      <c r="X11448" s="426"/>
      <c r="Y11448" s="426"/>
      <c r="Z11448" s="427"/>
    </row>
    <row r="11449" spans="24:26" x14ac:dyDescent="0.25">
      <c r="X11449" s="426"/>
      <c r="Y11449" s="426"/>
      <c r="Z11449" s="427"/>
    </row>
    <row r="11450" spans="24:26" x14ac:dyDescent="0.25">
      <c r="X11450" s="426"/>
      <c r="Y11450" s="426"/>
      <c r="Z11450" s="427"/>
    </row>
    <row r="11451" spans="24:26" x14ac:dyDescent="0.25">
      <c r="X11451" s="426"/>
      <c r="Y11451" s="426"/>
      <c r="Z11451" s="427"/>
    </row>
    <row r="11452" spans="24:26" x14ac:dyDescent="0.25">
      <c r="X11452" s="426"/>
      <c r="Y11452" s="426"/>
      <c r="Z11452" s="427"/>
    </row>
    <row r="11453" spans="24:26" x14ac:dyDescent="0.25">
      <c r="X11453" s="426"/>
      <c r="Y11453" s="426"/>
      <c r="Z11453" s="427"/>
    </row>
    <row r="11454" spans="24:26" x14ac:dyDescent="0.25">
      <c r="X11454" s="426"/>
      <c r="Y11454" s="426"/>
      <c r="Z11454" s="427"/>
    </row>
    <row r="11455" spans="24:26" x14ac:dyDescent="0.25">
      <c r="X11455" s="426"/>
      <c r="Y11455" s="426"/>
      <c r="Z11455" s="427"/>
    </row>
    <row r="11456" spans="24:26" x14ac:dyDescent="0.25">
      <c r="X11456" s="426"/>
      <c r="Y11456" s="426"/>
      <c r="Z11456" s="427"/>
    </row>
    <row r="11457" spans="24:26" x14ac:dyDescent="0.25">
      <c r="X11457" s="426"/>
      <c r="Y11457" s="426"/>
      <c r="Z11457" s="427"/>
    </row>
    <row r="11458" spans="24:26" x14ac:dyDescent="0.25">
      <c r="X11458" s="426"/>
      <c r="Y11458" s="426"/>
      <c r="Z11458" s="427"/>
    </row>
    <row r="11459" spans="24:26" x14ac:dyDescent="0.25">
      <c r="X11459" s="426"/>
      <c r="Y11459" s="426"/>
      <c r="Z11459" s="427"/>
    </row>
    <row r="11460" spans="24:26" x14ac:dyDescent="0.25">
      <c r="X11460" s="426"/>
      <c r="Y11460" s="426"/>
      <c r="Z11460" s="427"/>
    </row>
    <row r="11461" spans="24:26" x14ac:dyDescent="0.25">
      <c r="X11461" s="426"/>
      <c r="Y11461" s="426"/>
      <c r="Z11461" s="427"/>
    </row>
    <row r="11462" spans="24:26" x14ac:dyDescent="0.25">
      <c r="X11462" s="426"/>
      <c r="Y11462" s="426"/>
      <c r="Z11462" s="427"/>
    </row>
    <row r="11463" spans="24:26" x14ac:dyDescent="0.25">
      <c r="X11463" s="426"/>
      <c r="Y11463" s="426"/>
      <c r="Z11463" s="427"/>
    </row>
    <row r="11464" spans="24:26" x14ac:dyDescent="0.25">
      <c r="X11464" s="426"/>
      <c r="Y11464" s="426"/>
      <c r="Z11464" s="427"/>
    </row>
    <row r="11465" spans="24:26" x14ac:dyDescent="0.25">
      <c r="X11465" s="426"/>
      <c r="Y11465" s="426"/>
      <c r="Z11465" s="427"/>
    </row>
    <row r="11466" spans="24:26" x14ac:dyDescent="0.25">
      <c r="X11466" s="426"/>
      <c r="Y11466" s="426"/>
      <c r="Z11466" s="427"/>
    </row>
    <row r="11467" spans="24:26" x14ac:dyDescent="0.25">
      <c r="X11467" s="426"/>
      <c r="Y11467" s="426"/>
      <c r="Z11467" s="427"/>
    </row>
    <row r="11468" spans="24:26" x14ac:dyDescent="0.25">
      <c r="X11468" s="426"/>
      <c r="Y11468" s="426"/>
      <c r="Z11468" s="427"/>
    </row>
    <row r="11469" spans="24:26" x14ac:dyDescent="0.25">
      <c r="X11469" s="426"/>
      <c r="Y11469" s="426"/>
      <c r="Z11469" s="427"/>
    </row>
    <row r="11470" spans="24:26" x14ac:dyDescent="0.25">
      <c r="X11470" s="426"/>
      <c r="Y11470" s="426"/>
      <c r="Z11470" s="427"/>
    </row>
    <row r="11471" spans="24:26" x14ac:dyDescent="0.25">
      <c r="X11471" s="426"/>
      <c r="Y11471" s="426"/>
      <c r="Z11471" s="427"/>
    </row>
    <row r="11472" spans="24:26" x14ac:dyDescent="0.25">
      <c r="X11472" s="426"/>
      <c r="Y11472" s="426"/>
      <c r="Z11472" s="427"/>
    </row>
    <row r="11473" spans="24:26" x14ac:dyDescent="0.25">
      <c r="X11473" s="426"/>
      <c r="Y11473" s="426"/>
      <c r="Z11473" s="427"/>
    </row>
    <row r="11474" spans="24:26" x14ac:dyDescent="0.25">
      <c r="X11474" s="426"/>
      <c r="Y11474" s="426"/>
      <c r="Z11474" s="427"/>
    </row>
    <row r="11475" spans="24:26" x14ac:dyDescent="0.25">
      <c r="X11475" s="426"/>
      <c r="Y11475" s="426"/>
      <c r="Z11475" s="427"/>
    </row>
    <row r="11476" spans="24:26" x14ac:dyDescent="0.25">
      <c r="X11476" s="426"/>
      <c r="Y11476" s="426"/>
      <c r="Z11476" s="427"/>
    </row>
    <row r="11477" spans="24:26" x14ac:dyDescent="0.25">
      <c r="X11477" s="426"/>
      <c r="Y11477" s="426"/>
      <c r="Z11477" s="427"/>
    </row>
    <row r="11478" spans="24:26" x14ac:dyDescent="0.25">
      <c r="X11478" s="426"/>
      <c r="Y11478" s="426"/>
      <c r="Z11478" s="427"/>
    </row>
    <row r="11479" spans="24:26" x14ac:dyDescent="0.25">
      <c r="X11479" s="426"/>
      <c r="Y11479" s="426"/>
      <c r="Z11479" s="427"/>
    </row>
    <row r="11480" spans="24:26" x14ac:dyDescent="0.25">
      <c r="X11480" s="426"/>
      <c r="Y11480" s="426"/>
      <c r="Z11480" s="427"/>
    </row>
    <row r="11481" spans="24:26" x14ac:dyDescent="0.25">
      <c r="X11481" s="426"/>
      <c r="Y11481" s="426"/>
      <c r="Z11481" s="427"/>
    </row>
    <row r="11482" spans="24:26" x14ac:dyDescent="0.25">
      <c r="X11482" s="426"/>
      <c r="Y11482" s="426"/>
      <c r="Z11482" s="427"/>
    </row>
    <row r="11483" spans="24:26" x14ac:dyDescent="0.25">
      <c r="X11483" s="426"/>
      <c r="Y11483" s="426"/>
      <c r="Z11483" s="427"/>
    </row>
    <row r="11484" spans="24:26" x14ac:dyDescent="0.25">
      <c r="X11484" s="426"/>
      <c r="Y11484" s="426"/>
      <c r="Z11484" s="427"/>
    </row>
    <row r="11485" spans="24:26" x14ac:dyDescent="0.25">
      <c r="X11485" s="426"/>
      <c r="Y11485" s="426"/>
      <c r="Z11485" s="427"/>
    </row>
    <row r="11486" spans="24:26" x14ac:dyDescent="0.25">
      <c r="X11486" s="426"/>
      <c r="Y11486" s="426"/>
      <c r="Z11486" s="427"/>
    </row>
    <row r="11487" spans="24:26" x14ac:dyDescent="0.25">
      <c r="X11487" s="426"/>
      <c r="Y11487" s="426"/>
      <c r="Z11487" s="427"/>
    </row>
    <row r="11488" spans="24:26" x14ac:dyDescent="0.25">
      <c r="X11488" s="426"/>
      <c r="Y11488" s="426"/>
      <c r="Z11488" s="427"/>
    </row>
    <row r="11489" spans="24:26" x14ac:dyDescent="0.25">
      <c r="X11489" s="426"/>
      <c r="Y11489" s="426"/>
      <c r="Z11489" s="427"/>
    </row>
    <row r="11490" spans="24:26" x14ac:dyDescent="0.25">
      <c r="X11490" s="426"/>
      <c r="Y11490" s="426"/>
      <c r="Z11490" s="427"/>
    </row>
    <row r="11491" spans="24:26" x14ac:dyDescent="0.25">
      <c r="X11491" s="426"/>
      <c r="Y11491" s="426"/>
      <c r="Z11491" s="427"/>
    </row>
    <row r="11492" spans="24:26" x14ac:dyDescent="0.25">
      <c r="X11492" s="426"/>
      <c r="Y11492" s="426"/>
      <c r="Z11492" s="427"/>
    </row>
    <row r="11493" spans="24:26" x14ac:dyDescent="0.25">
      <c r="X11493" s="426"/>
      <c r="Y11493" s="426"/>
      <c r="Z11493" s="427"/>
    </row>
    <row r="11494" spans="24:26" x14ac:dyDescent="0.25">
      <c r="X11494" s="426"/>
      <c r="Y11494" s="426"/>
      <c r="Z11494" s="427"/>
    </row>
    <row r="11495" spans="24:26" x14ac:dyDescent="0.25">
      <c r="X11495" s="426"/>
      <c r="Y11495" s="426"/>
      <c r="Z11495" s="427"/>
    </row>
    <row r="11496" spans="24:26" x14ac:dyDescent="0.25">
      <c r="X11496" s="426"/>
      <c r="Y11496" s="426"/>
      <c r="Z11496" s="427"/>
    </row>
    <row r="11497" spans="24:26" x14ac:dyDescent="0.25">
      <c r="X11497" s="426"/>
      <c r="Y11497" s="426"/>
      <c r="Z11497" s="427"/>
    </row>
    <row r="11498" spans="24:26" x14ac:dyDescent="0.25">
      <c r="X11498" s="426"/>
      <c r="Y11498" s="426"/>
      <c r="Z11498" s="427"/>
    </row>
    <row r="11499" spans="24:26" x14ac:dyDescent="0.25">
      <c r="X11499" s="426"/>
      <c r="Y11499" s="426"/>
      <c r="Z11499" s="427"/>
    </row>
    <row r="11500" spans="24:26" x14ac:dyDescent="0.25">
      <c r="X11500" s="426"/>
      <c r="Y11500" s="426"/>
      <c r="Z11500" s="427"/>
    </row>
    <row r="11501" spans="24:26" x14ac:dyDescent="0.25">
      <c r="X11501" s="426"/>
      <c r="Y11501" s="426"/>
      <c r="Z11501" s="427"/>
    </row>
    <row r="11502" spans="24:26" x14ac:dyDescent="0.25">
      <c r="X11502" s="426"/>
      <c r="Y11502" s="426"/>
      <c r="Z11502" s="427"/>
    </row>
    <row r="11503" spans="24:26" x14ac:dyDescent="0.25">
      <c r="X11503" s="426"/>
      <c r="Y11503" s="426"/>
      <c r="Z11503" s="427"/>
    </row>
    <row r="11504" spans="24:26" x14ac:dyDescent="0.25">
      <c r="X11504" s="426"/>
      <c r="Y11504" s="426"/>
      <c r="Z11504" s="427"/>
    </row>
    <row r="11505" spans="24:26" x14ac:dyDescent="0.25">
      <c r="X11505" s="426"/>
      <c r="Y11505" s="426"/>
      <c r="Z11505" s="427"/>
    </row>
    <row r="11506" spans="24:26" x14ac:dyDescent="0.25">
      <c r="X11506" s="426"/>
      <c r="Y11506" s="426"/>
      <c r="Z11506" s="427"/>
    </row>
    <row r="11507" spans="24:26" x14ac:dyDescent="0.25">
      <c r="X11507" s="426"/>
      <c r="Y11507" s="426"/>
      <c r="Z11507" s="427"/>
    </row>
    <row r="11508" spans="24:26" x14ac:dyDescent="0.25">
      <c r="X11508" s="426"/>
      <c r="Y11508" s="426"/>
      <c r="Z11508" s="427"/>
    </row>
    <row r="11509" spans="24:26" x14ac:dyDescent="0.25">
      <c r="X11509" s="426"/>
      <c r="Y11509" s="426"/>
      <c r="Z11509" s="427"/>
    </row>
    <row r="11510" spans="24:26" x14ac:dyDescent="0.25">
      <c r="X11510" s="426"/>
      <c r="Y11510" s="426"/>
      <c r="Z11510" s="427"/>
    </row>
    <row r="11511" spans="24:26" x14ac:dyDescent="0.25">
      <c r="X11511" s="426"/>
      <c r="Y11511" s="426"/>
      <c r="Z11511" s="427"/>
    </row>
    <row r="11512" spans="24:26" x14ac:dyDescent="0.25">
      <c r="X11512" s="426"/>
      <c r="Y11512" s="426"/>
      <c r="Z11512" s="427"/>
    </row>
    <row r="11513" spans="24:26" x14ac:dyDescent="0.25">
      <c r="X11513" s="426"/>
      <c r="Y11513" s="426"/>
      <c r="Z11513" s="427"/>
    </row>
    <row r="11514" spans="24:26" x14ac:dyDescent="0.25">
      <c r="X11514" s="426"/>
      <c r="Y11514" s="426"/>
      <c r="Z11514" s="427"/>
    </row>
    <row r="11515" spans="24:26" x14ac:dyDescent="0.25">
      <c r="X11515" s="426"/>
      <c r="Y11515" s="426"/>
      <c r="Z11515" s="427"/>
    </row>
    <row r="11516" spans="24:26" x14ac:dyDescent="0.25">
      <c r="X11516" s="426"/>
      <c r="Y11516" s="426"/>
      <c r="Z11516" s="427"/>
    </row>
    <row r="11517" spans="24:26" x14ac:dyDescent="0.25">
      <c r="X11517" s="426"/>
      <c r="Y11517" s="426"/>
      <c r="Z11517" s="427"/>
    </row>
    <row r="11518" spans="24:26" x14ac:dyDescent="0.25">
      <c r="X11518" s="426"/>
      <c r="Y11518" s="426"/>
      <c r="Z11518" s="427"/>
    </row>
    <row r="11519" spans="24:26" x14ac:dyDescent="0.25">
      <c r="X11519" s="426"/>
      <c r="Y11519" s="426"/>
      <c r="Z11519" s="427"/>
    </row>
    <row r="11520" spans="24:26" x14ac:dyDescent="0.25">
      <c r="X11520" s="426"/>
      <c r="Y11520" s="426"/>
      <c r="Z11520" s="427"/>
    </row>
    <row r="11521" spans="24:26" x14ac:dyDescent="0.25">
      <c r="X11521" s="426"/>
      <c r="Y11521" s="426"/>
      <c r="Z11521" s="427"/>
    </row>
    <row r="11522" spans="24:26" x14ac:dyDescent="0.25">
      <c r="X11522" s="426"/>
      <c r="Y11522" s="426"/>
      <c r="Z11522" s="427"/>
    </row>
    <row r="11523" spans="24:26" x14ac:dyDescent="0.25">
      <c r="X11523" s="426"/>
      <c r="Y11523" s="426"/>
      <c r="Z11523" s="427"/>
    </row>
    <row r="11524" spans="24:26" x14ac:dyDescent="0.25">
      <c r="X11524" s="426"/>
      <c r="Y11524" s="426"/>
      <c r="Z11524" s="427"/>
    </row>
    <row r="11525" spans="24:26" x14ac:dyDescent="0.25">
      <c r="X11525" s="426"/>
      <c r="Y11525" s="426"/>
      <c r="Z11525" s="427"/>
    </row>
    <row r="11526" spans="24:26" x14ac:dyDescent="0.25">
      <c r="X11526" s="426"/>
      <c r="Y11526" s="426"/>
      <c r="Z11526" s="427"/>
    </row>
    <row r="11527" spans="24:26" x14ac:dyDescent="0.25">
      <c r="X11527" s="426"/>
      <c r="Y11527" s="426"/>
      <c r="Z11527" s="427"/>
    </row>
    <row r="11528" spans="24:26" x14ac:dyDescent="0.25">
      <c r="X11528" s="426"/>
      <c r="Y11528" s="426"/>
      <c r="Z11528" s="427"/>
    </row>
    <row r="11529" spans="24:26" x14ac:dyDescent="0.25">
      <c r="X11529" s="426"/>
      <c r="Y11529" s="426"/>
      <c r="Z11529" s="427"/>
    </row>
    <row r="11530" spans="24:26" x14ac:dyDescent="0.25">
      <c r="X11530" s="426"/>
      <c r="Y11530" s="426"/>
      <c r="Z11530" s="427"/>
    </row>
    <row r="11531" spans="24:26" x14ac:dyDescent="0.25">
      <c r="X11531" s="426"/>
      <c r="Y11531" s="426"/>
      <c r="Z11531" s="427"/>
    </row>
    <row r="11532" spans="24:26" x14ac:dyDescent="0.25">
      <c r="X11532" s="426"/>
      <c r="Y11532" s="426"/>
      <c r="Z11532" s="427"/>
    </row>
    <row r="11533" spans="24:26" x14ac:dyDescent="0.25">
      <c r="X11533" s="426"/>
      <c r="Y11533" s="426"/>
      <c r="Z11533" s="427"/>
    </row>
    <row r="11534" spans="24:26" x14ac:dyDescent="0.25">
      <c r="X11534" s="426"/>
      <c r="Y11534" s="426"/>
      <c r="Z11534" s="427"/>
    </row>
    <row r="11535" spans="24:26" x14ac:dyDescent="0.25">
      <c r="X11535" s="426"/>
      <c r="Y11535" s="426"/>
      <c r="Z11535" s="427"/>
    </row>
    <row r="11536" spans="24:26" x14ac:dyDescent="0.25">
      <c r="X11536" s="426"/>
      <c r="Y11536" s="426"/>
      <c r="Z11536" s="427"/>
    </row>
    <row r="11537" spans="24:26" x14ac:dyDescent="0.25">
      <c r="X11537" s="426"/>
      <c r="Y11537" s="426"/>
      <c r="Z11537" s="427"/>
    </row>
    <row r="11538" spans="24:26" x14ac:dyDescent="0.25">
      <c r="X11538" s="426"/>
      <c r="Y11538" s="426"/>
      <c r="Z11538" s="427"/>
    </row>
    <row r="11539" spans="24:26" x14ac:dyDescent="0.25">
      <c r="X11539" s="426"/>
      <c r="Y11539" s="426"/>
      <c r="Z11539" s="427"/>
    </row>
    <row r="11540" spans="24:26" x14ac:dyDescent="0.25">
      <c r="X11540" s="426"/>
      <c r="Y11540" s="426"/>
      <c r="Z11540" s="427"/>
    </row>
    <row r="11541" spans="24:26" x14ac:dyDescent="0.25">
      <c r="X11541" s="426"/>
      <c r="Y11541" s="426"/>
      <c r="Z11541" s="427"/>
    </row>
    <row r="11542" spans="24:26" x14ac:dyDescent="0.25">
      <c r="X11542" s="426"/>
      <c r="Y11542" s="426"/>
      <c r="Z11542" s="427"/>
    </row>
    <row r="11543" spans="24:26" x14ac:dyDescent="0.25">
      <c r="X11543" s="426"/>
      <c r="Y11543" s="426"/>
      <c r="Z11543" s="427"/>
    </row>
    <row r="11544" spans="24:26" x14ac:dyDescent="0.25">
      <c r="X11544" s="426"/>
      <c r="Y11544" s="426"/>
      <c r="Z11544" s="427"/>
    </row>
    <row r="11545" spans="24:26" x14ac:dyDescent="0.25">
      <c r="X11545" s="426"/>
      <c r="Y11545" s="426"/>
      <c r="Z11545" s="427"/>
    </row>
    <row r="11546" spans="24:26" x14ac:dyDescent="0.25">
      <c r="X11546" s="426"/>
      <c r="Y11546" s="426"/>
      <c r="Z11546" s="427"/>
    </row>
    <row r="11547" spans="24:26" x14ac:dyDescent="0.25">
      <c r="X11547" s="426"/>
      <c r="Y11547" s="426"/>
      <c r="Z11547" s="427"/>
    </row>
    <row r="11548" spans="24:26" x14ac:dyDescent="0.25">
      <c r="X11548" s="426"/>
      <c r="Y11548" s="426"/>
      <c r="Z11548" s="427"/>
    </row>
    <row r="11549" spans="24:26" x14ac:dyDescent="0.25">
      <c r="X11549" s="426"/>
      <c r="Y11549" s="426"/>
      <c r="Z11549" s="427"/>
    </row>
    <row r="11550" spans="24:26" x14ac:dyDescent="0.25">
      <c r="X11550" s="426"/>
      <c r="Y11550" s="426"/>
      <c r="Z11550" s="427"/>
    </row>
    <row r="11551" spans="24:26" x14ac:dyDescent="0.25">
      <c r="X11551" s="426"/>
      <c r="Y11551" s="426"/>
      <c r="Z11551" s="427"/>
    </row>
    <row r="11552" spans="24:26" x14ac:dyDescent="0.25">
      <c r="X11552" s="426"/>
      <c r="Y11552" s="426"/>
      <c r="Z11552" s="427"/>
    </row>
    <row r="11553" spans="24:26" x14ac:dyDescent="0.25">
      <c r="X11553" s="426"/>
      <c r="Y11553" s="426"/>
      <c r="Z11553" s="427"/>
    </row>
    <row r="11554" spans="24:26" x14ac:dyDescent="0.25">
      <c r="X11554" s="426"/>
      <c r="Y11554" s="426"/>
      <c r="Z11554" s="427"/>
    </row>
    <row r="11555" spans="24:26" x14ac:dyDescent="0.25">
      <c r="X11555" s="426"/>
      <c r="Y11555" s="426"/>
      <c r="Z11555" s="427"/>
    </row>
    <row r="11556" spans="24:26" x14ac:dyDescent="0.25">
      <c r="X11556" s="426"/>
      <c r="Y11556" s="426"/>
      <c r="Z11556" s="427"/>
    </row>
    <row r="11557" spans="24:26" x14ac:dyDescent="0.25">
      <c r="X11557" s="426"/>
      <c r="Y11557" s="426"/>
      <c r="Z11557" s="427"/>
    </row>
    <row r="11558" spans="24:26" x14ac:dyDescent="0.25">
      <c r="X11558" s="426"/>
      <c r="Y11558" s="426"/>
      <c r="Z11558" s="427"/>
    </row>
    <row r="11559" spans="24:26" x14ac:dyDescent="0.25">
      <c r="X11559" s="426"/>
      <c r="Y11559" s="426"/>
      <c r="Z11559" s="427"/>
    </row>
    <row r="11560" spans="24:26" x14ac:dyDescent="0.25">
      <c r="X11560" s="426"/>
      <c r="Y11560" s="426"/>
      <c r="Z11560" s="427"/>
    </row>
    <row r="11561" spans="24:26" x14ac:dyDescent="0.25">
      <c r="X11561" s="426"/>
      <c r="Y11561" s="426"/>
      <c r="Z11561" s="427"/>
    </row>
    <row r="11562" spans="24:26" x14ac:dyDescent="0.25">
      <c r="X11562" s="426"/>
      <c r="Y11562" s="426"/>
      <c r="Z11562" s="427"/>
    </row>
    <row r="11563" spans="24:26" x14ac:dyDescent="0.25">
      <c r="X11563" s="426"/>
      <c r="Y11563" s="426"/>
      <c r="Z11563" s="427"/>
    </row>
    <row r="11564" spans="24:26" x14ac:dyDescent="0.25">
      <c r="X11564" s="426"/>
      <c r="Y11564" s="426"/>
      <c r="Z11564" s="427"/>
    </row>
    <row r="11565" spans="24:26" x14ac:dyDescent="0.25">
      <c r="X11565" s="426"/>
      <c r="Y11565" s="426"/>
      <c r="Z11565" s="427"/>
    </row>
    <row r="11566" spans="24:26" x14ac:dyDescent="0.25">
      <c r="X11566" s="426"/>
      <c r="Y11566" s="426"/>
      <c r="Z11566" s="427"/>
    </row>
    <row r="11567" spans="24:26" x14ac:dyDescent="0.25">
      <c r="X11567" s="426"/>
      <c r="Y11567" s="426"/>
      <c r="Z11567" s="427"/>
    </row>
    <row r="11568" spans="24:26" x14ac:dyDescent="0.25">
      <c r="X11568" s="426"/>
      <c r="Y11568" s="426"/>
      <c r="Z11568" s="427"/>
    </row>
    <row r="11569" spans="24:26" x14ac:dyDescent="0.25">
      <c r="X11569" s="426"/>
      <c r="Y11569" s="426"/>
      <c r="Z11569" s="427"/>
    </row>
    <row r="11570" spans="24:26" x14ac:dyDescent="0.25">
      <c r="X11570" s="426"/>
      <c r="Y11570" s="426"/>
      <c r="Z11570" s="427"/>
    </row>
    <row r="11571" spans="24:26" x14ac:dyDescent="0.25">
      <c r="X11571" s="426"/>
      <c r="Y11571" s="426"/>
      <c r="Z11571" s="427"/>
    </row>
    <row r="11572" spans="24:26" x14ac:dyDescent="0.25">
      <c r="X11572" s="426"/>
      <c r="Y11572" s="426"/>
      <c r="Z11572" s="427"/>
    </row>
    <row r="11573" spans="24:26" x14ac:dyDescent="0.25">
      <c r="X11573" s="426"/>
      <c r="Y11573" s="426"/>
      <c r="Z11573" s="427"/>
    </row>
    <row r="11574" spans="24:26" x14ac:dyDescent="0.25">
      <c r="X11574" s="426"/>
      <c r="Y11574" s="426"/>
      <c r="Z11574" s="427"/>
    </row>
    <row r="11575" spans="24:26" x14ac:dyDescent="0.25">
      <c r="X11575" s="426"/>
      <c r="Y11575" s="426"/>
      <c r="Z11575" s="427"/>
    </row>
    <row r="11576" spans="24:26" x14ac:dyDescent="0.25">
      <c r="X11576" s="426"/>
      <c r="Y11576" s="426"/>
      <c r="Z11576" s="427"/>
    </row>
    <row r="11577" spans="24:26" x14ac:dyDescent="0.25">
      <c r="X11577" s="426"/>
      <c r="Y11577" s="426"/>
      <c r="Z11577" s="427"/>
    </row>
    <row r="11578" spans="24:26" x14ac:dyDescent="0.25">
      <c r="X11578" s="426"/>
      <c r="Y11578" s="426"/>
      <c r="Z11578" s="427"/>
    </row>
    <row r="11579" spans="24:26" x14ac:dyDescent="0.25">
      <c r="X11579" s="426"/>
      <c r="Y11579" s="426"/>
      <c r="Z11579" s="427"/>
    </row>
    <row r="11580" spans="24:26" x14ac:dyDescent="0.25">
      <c r="X11580" s="426"/>
      <c r="Y11580" s="426"/>
      <c r="Z11580" s="427"/>
    </row>
    <row r="11581" spans="24:26" x14ac:dyDescent="0.25">
      <c r="X11581" s="426"/>
      <c r="Y11581" s="426"/>
      <c r="Z11581" s="427"/>
    </row>
    <row r="11582" spans="24:26" x14ac:dyDescent="0.25">
      <c r="X11582" s="426"/>
      <c r="Y11582" s="426"/>
      <c r="Z11582" s="427"/>
    </row>
    <row r="11583" spans="24:26" x14ac:dyDescent="0.25">
      <c r="X11583" s="426"/>
      <c r="Y11583" s="426"/>
      <c r="Z11583" s="427"/>
    </row>
    <row r="11584" spans="24:26" x14ac:dyDescent="0.25">
      <c r="X11584" s="426"/>
      <c r="Y11584" s="426"/>
      <c r="Z11584" s="427"/>
    </row>
    <row r="11585" spans="24:26" x14ac:dyDescent="0.25">
      <c r="X11585" s="426"/>
      <c r="Y11585" s="426"/>
      <c r="Z11585" s="427"/>
    </row>
    <row r="11586" spans="24:26" x14ac:dyDescent="0.25">
      <c r="X11586" s="426"/>
      <c r="Y11586" s="426"/>
      <c r="Z11586" s="427"/>
    </row>
    <row r="11587" spans="24:26" x14ac:dyDescent="0.25">
      <c r="X11587" s="426"/>
      <c r="Y11587" s="426"/>
      <c r="Z11587" s="427"/>
    </row>
    <row r="11588" spans="24:26" x14ac:dyDescent="0.25">
      <c r="X11588" s="426"/>
      <c r="Y11588" s="426"/>
      <c r="Z11588" s="427"/>
    </row>
    <row r="11589" spans="24:26" x14ac:dyDescent="0.25">
      <c r="X11589" s="426"/>
      <c r="Y11589" s="426"/>
      <c r="Z11589" s="427"/>
    </row>
    <row r="11590" spans="24:26" x14ac:dyDescent="0.25">
      <c r="X11590" s="426"/>
      <c r="Y11590" s="426"/>
      <c r="Z11590" s="427"/>
    </row>
    <row r="11591" spans="24:26" x14ac:dyDescent="0.25">
      <c r="X11591" s="426"/>
      <c r="Y11591" s="426"/>
      <c r="Z11591" s="427"/>
    </row>
    <row r="11592" spans="24:26" x14ac:dyDescent="0.25">
      <c r="X11592" s="426"/>
      <c r="Y11592" s="426"/>
      <c r="Z11592" s="427"/>
    </row>
    <row r="11593" spans="24:26" x14ac:dyDescent="0.25">
      <c r="X11593" s="426"/>
      <c r="Y11593" s="426"/>
      <c r="Z11593" s="427"/>
    </row>
    <row r="11594" spans="24:26" x14ac:dyDescent="0.25">
      <c r="X11594" s="426"/>
      <c r="Y11594" s="426"/>
      <c r="Z11594" s="427"/>
    </row>
    <row r="11595" spans="24:26" x14ac:dyDescent="0.25">
      <c r="X11595" s="426"/>
      <c r="Y11595" s="426"/>
      <c r="Z11595" s="427"/>
    </row>
    <row r="11596" spans="24:26" x14ac:dyDescent="0.25">
      <c r="X11596" s="426"/>
      <c r="Y11596" s="426"/>
      <c r="Z11596" s="427"/>
    </row>
    <row r="11597" spans="24:26" x14ac:dyDescent="0.25">
      <c r="X11597" s="426"/>
      <c r="Y11597" s="426"/>
      <c r="Z11597" s="427"/>
    </row>
    <row r="11598" spans="24:26" x14ac:dyDescent="0.25">
      <c r="X11598" s="426"/>
      <c r="Y11598" s="426"/>
      <c r="Z11598" s="427"/>
    </row>
    <row r="11599" spans="24:26" x14ac:dyDescent="0.25">
      <c r="X11599" s="426"/>
      <c r="Y11599" s="426"/>
      <c r="Z11599" s="427"/>
    </row>
    <row r="11600" spans="24:26" x14ac:dyDescent="0.25">
      <c r="X11600" s="426"/>
      <c r="Y11600" s="426"/>
      <c r="Z11600" s="427"/>
    </row>
    <row r="11601" spans="24:26" x14ac:dyDescent="0.25">
      <c r="X11601" s="426"/>
      <c r="Y11601" s="426"/>
      <c r="Z11601" s="427"/>
    </row>
    <row r="11602" spans="24:26" x14ac:dyDescent="0.25">
      <c r="X11602" s="426"/>
      <c r="Y11602" s="426"/>
      <c r="Z11602" s="427"/>
    </row>
    <row r="11603" spans="24:26" x14ac:dyDescent="0.25">
      <c r="X11603" s="426"/>
      <c r="Y11603" s="426"/>
      <c r="Z11603" s="427"/>
    </row>
    <row r="11604" spans="24:26" x14ac:dyDescent="0.25">
      <c r="X11604" s="426"/>
      <c r="Y11604" s="426"/>
      <c r="Z11604" s="427"/>
    </row>
    <row r="11605" spans="24:26" x14ac:dyDescent="0.25">
      <c r="X11605" s="426"/>
      <c r="Y11605" s="426"/>
      <c r="Z11605" s="427"/>
    </row>
    <row r="11606" spans="24:26" x14ac:dyDescent="0.25">
      <c r="X11606" s="426"/>
      <c r="Y11606" s="426"/>
      <c r="Z11606" s="427"/>
    </row>
    <row r="11607" spans="24:26" x14ac:dyDescent="0.25">
      <c r="X11607" s="426"/>
      <c r="Y11607" s="426"/>
      <c r="Z11607" s="427"/>
    </row>
    <row r="11608" spans="24:26" x14ac:dyDescent="0.25">
      <c r="X11608" s="426"/>
      <c r="Y11608" s="426"/>
      <c r="Z11608" s="427"/>
    </row>
    <row r="11609" spans="24:26" x14ac:dyDescent="0.25">
      <c r="X11609" s="426"/>
      <c r="Y11609" s="426"/>
      <c r="Z11609" s="427"/>
    </row>
    <row r="11610" spans="24:26" x14ac:dyDescent="0.25">
      <c r="X11610" s="426"/>
      <c r="Y11610" s="426"/>
      <c r="Z11610" s="427"/>
    </row>
    <row r="11611" spans="24:26" x14ac:dyDescent="0.25">
      <c r="X11611" s="426"/>
      <c r="Y11611" s="426"/>
      <c r="Z11611" s="427"/>
    </row>
    <row r="11612" spans="24:26" x14ac:dyDescent="0.25">
      <c r="X11612" s="426"/>
      <c r="Y11612" s="426"/>
      <c r="Z11612" s="427"/>
    </row>
    <row r="11613" spans="24:26" x14ac:dyDescent="0.25">
      <c r="X11613" s="426"/>
      <c r="Y11613" s="426"/>
      <c r="Z11613" s="427"/>
    </row>
    <row r="11614" spans="24:26" x14ac:dyDescent="0.25">
      <c r="X11614" s="426"/>
      <c r="Y11614" s="426"/>
      <c r="Z11614" s="427"/>
    </row>
    <row r="11615" spans="24:26" x14ac:dyDescent="0.25">
      <c r="X11615" s="426"/>
      <c r="Y11615" s="426"/>
      <c r="Z11615" s="427"/>
    </row>
    <row r="11616" spans="24:26" x14ac:dyDescent="0.25">
      <c r="X11616" s="426"/>
      <c r="Y11616" s="426"/>
      <c r="Z11616" s="427"/>
    </row>
    <row r="11617" spans="24:26" x14ac:dyDescent="0.25">
      <c r="X11617" s="426"/>
      <c r="Y11617" s="426"/>
      <c r="Z11617" s="427"/>
    </row>
    <row r="11618" spans="24:26" x14ac:dyDescent="0.25">
      <c r="X11618" s="426"/>
      <c r="Y11618" s="426"/>
      <c r="Z11618" s="427"/>
    </row>
    <row r="11619" spans="24:26" x14ac:dyDescent="0.25">
      <c r="X11619" s="426"/>
      <c r="Y11619" s="426"/>
      <c r="Z11619" s="427"/>
    </row>
    <row r="11620" spans="24:26" x14ac:dyDescent="0.25">
      <c r="X11620" s="426"/>
      <c r="Y11620" s="426"/>
      <c r="Z11620" s="427"/>
    </row>
    <row r="11621" spans="24:26" x14ac:dyDescent="0.25">
      <c r="X11621" s="426"/>
      <c r="Y11621" s="426"/>
      <c r="Z11621" s="427"/>
    </row>
    <row r="11622" spans="24:26" x14ac:dyDescent="0.25">
      <c r="X11622" s="426"/>
      <c r="Y11622" s="426"/>
      <c r="Z11622" s="427"/>
    </row>
    <row r="11623" spans="24:26" x14ac:dyDescent="0.25">
      <c r="X11623" s="426"/>
      <c r="Y11623" s="426"/>
      <c r="Z11623" s="427"/>
    </row>
    <row r="11624" spans="24:26" x14ac:dyDescent="0.25">
      <c r="X11624" s="426"/>
      <c r="Y11624" s="426"/>
      <c r="Z11624" s="427"/>
    </row>
    <row r="11625" spans="24:26" x14ac:dyDescent="0.25">
      <c r="X11625" s="426"/>
      <c r="Y11625" s="426"/>
      <c r="Z11625" s="427"/>
    </row>
    <row r="11626" spans="24:26" x14ac:dyDescent="0.25">
      <c r="X11626" s="426"/>
      <c r="Y11626" s="426"/>
      <c r="Z11626" s="427"/>
    </row>
    <row r="11627" spans="24:26" x14ac:dyDescent="0.25">
      <c r="X11627" s="426"/>
      <c r="Y11627" s="426"/>
      <c r="Z11627" s="427"/>
    </row>
    <row r="11628" spans="24:26" x14ac:dyDescent="0.25">
      <c r="X11628" s="426"/>
      <c r="Y11628" s="426"/>
      <c r="Z11628" s="427"/>
    </row>
    <row r="11629" spans="24:26" x14ac:dyDescent="0.25">
      <c r="X11629" s="426"/>
      <c r="Y11629" s="426"/>
      <c r="Z11629" s="427"/>
    </row>
    <row r="11630" spans="24:26" x14ac:dyDescent="0.25">
      <c r="X11630" s="426"/>
      <c r="Y11630" s="426"/>
      <c r="Z11630" s="427"/>
    </row>
    <row r="11631" spans="24:26" x14ac:dyDescent="0.25">
      <c r="X11631" s="426"/>
      <c r="Y11631" s="426"/>
      <c r="Z11631" s="427"/>
    </row>
    <row r="11632" spans="24:26" x14ac:dyDescent="0.25">
      <c r="X11632" s="426"/>
      <c r="Y11632" s="426"/>
      <c r="Z11632" s="427"/>
    </row>
    <row r="11633" spans="24:26" x14ac:dyDescent="0.25">
      <c r="X11633" s="426"/>
      <c r="Y11633" s="426"/>
      <c r="Z11633" s="427"/>
    </row>
    <row r="11634" spans="24:26" x14ac:dyDescent="0.25">
      <c r="X11634" s="426"/>
      <c r="Y11634" s="426"/>
      <c r="Z11634" s="427"/>
    </row>
    <row r="11635" spans="24:26" x14ac:dyDescent="0.25">
      <c r="X11635" s="426"/>
      <c r="Y11635" s="426"/>
      <c r="Z11635" s="427"/>
    </row>
    <row r="11636" spans="24:26" x14ac:dyDescent="0.25">
      <c r="X11636" s="426"/>
      <c r="Y11636" s="426"/>
      <c r="Z11636" s="427"/>
    </row>
    <row r="11637" spans="24:26" x14ac:dyDescent="0.25">
      <c r="X11637" s="426"/>
      <c r="Y11637" s="426"/>
      <c r="Z11637" s="427"/>
    </row>
    <row r="11638" spans="24:26" x14ac:dyDescent="0.25">
      <c r="X11638" s="426"/>
      <c r="Y11638" s="426"/>
      <c r="Z11638" s="427"/>
    </row>
    <row r="11639" spans="24:26" x14ac:dyDescent="0.25">
      <c r="X11639" s="426"/>
      <c r="Y11639" s="426"/>
      <c r="Z11639" s="427"/>
    </row>
    <row r="11640" spans="24:26" x14ac:dyDescent="0.25">
      <c r="X11640" s="426"/>
      <c r="Y11640" s="426"/>
      <c r="Z11640" s="427"/>
    </row>
    <row r="11641" spans="24:26" x14ac:dyDescent="0.25">
      <c r="X11641" s="426"/>
      <c r="Y11641" s="426"/>
      <c r="Z11641" s="427"/>
    </row>
    <row r="11642" spans="24:26" x14ac:dyDescent="0.25">
      <c r="X11642" s="426"/>
      <c r="Y11642" s="426"/>
      <c r="Z11642" s="427"/>
    </row>
    <row r="11643" spans="24:26" x14ac:dyDescent="0.25">
      <c r="X11643" s="426"/>
      <c r="Y11643" s="426"/>
      <c r="Z11643" s="427"/>
    </row>
    <row r="11644" spans="24:26" x14ac:dyDescent="0.25">
      <c r="X11644" s="426"/>
      <c r="Y11644" s="426"/>
      <c r="Z11644" s="427"/>
    </row>
    <row r="11645" spans="24:26" x14ac:dyDescent="0.25">
      <c r="X11645" s="426"/>
      <c r="Y11645" s="426"/>
      <c r="Z11645" s="427"/>
    </row>
    <row r="11646" spans="24:26" x14ac:dyDescent="0.25">
      <c r="X11646" s="426"/>
      <c r="Y11646" s="426"/>
      <c r="Z11646" s="427"/>
    </row>
    <row r="11647" spans="24:26" x14ac:dyDescent="0.25">
      <c r="X11647" s="426"/>
      <c r="Y11647" s="426"/>
      <c r="Z11647" s="427"/>
    </row>
    <row r="11648" spans="24:26" x14ac:dyDescent="0.25">
      <c r="X11648" s="426"/>
      <c r="Y11648" s="426"/>
      <c r="Z11648" s="427"/>
    </row>
    <row r="11649" spans="24:26" x14ac:dyDescent="0.25">
      <c r="X11649" s="426"/>
      <c r="Y11649" s="426"/>
      <c r="Z11649" s="427"/>
    </row>
    <row r="11650" spans="24:26" x14ac:dyDescent="0.25">
      <c r="X11650" s="426"/>
      <c r="Y11650" s="426"/>
      <c r="Z11650" s="427"/>
    </row>
    <row r="11651" spans="24:26" x14ac:dyDescent="0.25">
      <c r="X11651" s="426"/>
      <c r="Y11651" s="426"/>
      <c r="Z11651" s="427"/>
    </row>
    <row r="11652" spans="24:26" x14ac:dyDescent="0.25">
      <c r="X11652" s="426"/>
      <c r="Y11652" s="426"/>
      <c r="Z11652" s="427"/>
    </row>
    <row r="11653" spans="24:26" x14ac:dyDescent="0.25">
      <c r="X11653" s="426"/>
      <c r="Y11653" s="426"/>
      <c r="Z11653" s="427"/>
    </row>
    <row r="11654" spans="24:26" x14ac:dyDescent="0.25">
      <c r="X11654" s="426"/>
      <c r="Y11654" s="426"/>
      <c r="Z11654" s="427"/>
    </row>
    <row r="11655" spans="24:26" x14ac:dyDescent="0.25">
      <c r="X11655" s="426"/>
      <c r="Y11655" s="426"/>
      <c r="Z11655" s="427"/>
    </row>
    <row r="11656" spans="24:26" x14ac:dyDescent="0.25">
      <c r="X11656" s="426"/>
      <c r="Y11656" s="426"/>
      <c r="Z11656" s="427"/>
    </row>
    <row r="11657" spans="24:26" x14ac:dyDescent="0.25">
      <c r="X11657" s="426"/>
      <c r="Y11657" s="426"/>
      <c r="Z11657" s="427"/>
    </row>
    <row r="11658" spans="24:26" x14ac:dyDescent="0.25">
      <c r="X11658" s="426"/>
      <c r="Y11658" s="426"/>
      <c r="Z11658" s="427"/>
    </row>
    <row r="11659" spans="24:26" x14ac:dyDescent="0.25">
      <c r="X11659" s="426"/>
      <c r="Y11659" s="426"/>
      <c r="Z11659" s="427"/>
    </row>
    <row r="11660" spans="24:26" x14ac:dyDescent="0.25">
      <c r="X11660" s="426"/>
      <c r="Y11660" s="426"/>
      <c r="Z11660" s="427"/>
    </row>
    <row r="11661" spans="24:26" x14ac:dyDescent="0.25">
      <c r="X11661" s="426"/>
      <c r="Y11661" s="426"/>
      <c r="Z11661" s="427"/>
    </row>
    <row r="11662" spans="24:26" x14ac:dyDescent="0.25">
      <c r="X11662" s="426"/>
      <c r="Y11662" s="426"/>
      <c r="Z11662" s="427"/>
    </row>
    <row r="11663" spans="24:26" x14ac:dyDescent="0.25">
      <c r="X11663" s="426"/>
      <c r="Y11663" s="426"/>
      <c r="Z11663" s="427"/>
    </row>
    <row r="11664" spans="24:26" x14ac:dyDescent="0.25">
      <c r="X11664" s="426"/>
      <c r="Y11664" s="426"/>
      <c r="Z11664" s="427"/>
    </row>
    <row r="11665" spans="24:26" x14ac:dyDescent="0.25">
      <c r="X11665" s="426"/>
      <c r="Y11665" s="426"/>
      <c r="Z11665" s="427"/>
    </row>
    <row r="11666" spans="24:26" x14ac:dyDescent="0.25">
      <c r="X11666" s="426"/>
      <c r="Y11666" s="426"/>
      <c r="Z11666" s="427"/>
    </row>
    <row r="11667" spans="24:26" x14ac:dyDescent="0.25">
      <c r="X11667" s="426"/>
      <c r="Y11667" s="426"/>
      <c r="Z11667" s="427"/>
    </row>
    <row r="11668" spans="24:26" x14ac:dyDescent="0.25">
      <c r="X11668" s="426"/>
      <c r="Y11668" s="426"/>
      <c r="Z11668" s="427"/>
    </row>
    <row r="11669" spans="24:26" x14ac:dyDescent="0.25">
      <c r="X11669" s="426"/>
      <c r="Y11669" s="426"/>
      <c r="Z11669" s="427"/>
    </row>
    <row r="11670" spans="24:26" x14ac:dyDescent="0.25">
      <c r="X11670" s="426"/>
      <c r="Y11670" s="426"/>
      <c r="Z11670" s="427"/>
    </row>
    <row r="11671" spans="24:26" x14ac:dyDescent="0.25">
      <c r="X11671" s="426"/>
      <c r="Y11671" s="426"/>
      <c r="Z11671" s="427"/>
    </row>
    <row r="11672" spans="24:26" x14ac:dyDescent="0.25">
      <c r="X11672" s="426"/>
      <c r="Y11672" s="426"/>
      <c r="Z11672" s="427"/>
    </row>
    <row r="11673" spans="24:26" x14ac:dyDescent="0.25">
      <c r="X11673" s="426"/>
      <c r="Y11673" s="426"/>
      <c r="Z11673" s="427"/>
    </row>
    <row r="11674" spans="24:26" x14ac:dyDescent="0.25">
      <c r="X11674" s="426"/>
      <c r="Y11674" s="426"/>
      <c r="Z11674" s="427"/>
    </row>
    <row r="11675" spans="24:26" x14ac:dyDescent="0.25">
      <c r="X11675" s="426"/>
      <c r="Y11675" s="426"/>
      <c r="Z11675" s="427"/>
    </row>
    <row r="11676" spans="24:26" x14ac:dyDescent="0.25">
      <c r="X11676" s="426"/>
      <c r="Y11676" s="426"/>
      <c r="Z11676" s="427"/>
    </row>
    <row r="11677" spans="24:26" x14ac:dyDescent="0.25">
      <c r="X11677" s="426"/>
      <c r="Y11677" s="426"/>
      <c r="Z11677" s="427"/>
    </row>
    <row r="11678" spans="24:26" x14ac:dyDescent="0.25">
      <c r="X11678" s="426"/>
      <c r="Y11678" s="426"/>
      <c r="Z11678" s="427"/>
    </row>
    <row r="11679" spans="24:26" x14ac:dyDescent="0.25">
      <c r="X11679" s="426"/>
      <c r="Y11679" s="426"/>
      <c r="Z11679" s="427"/>
    </row>
    <row r="11680" spans="24:26" x14ac:dyDescent="0.25">
      <c r="X11680" s="426"/>
      <c r="Y11680" s="426"/>
      <c r="Z11680" s="427"/>
    </row>
    <row r="11681" spans="24:26" x14ac:dyDescent="0.25">
      <c r="X11681" s="426"/>
      <c r="Y11681" s="426"/>
      <c r="Z11681" s="427"/>
    </row>
    <row r="11682" spans="24:26" x14ac:dyDescent="0.25">
      <c r="X11682" s="426"/>
      <c r="Y11682" s="426"/>
      <c r="Z11682" s="427"/>
    </row>
    <row r="11683" spans="24:26" x14ac:dyDescent="0.25">
      <c r="X11683" s="426"/>
      <c r="Y11683" s="426"/>
      <c r="Z11683" s="427"/>
    </row>
    <row r="11684" spans="24:26" x14ac:dyDescent="0.25">
      <c r="X11684" s="426"/>
      <c r="Y11684" s="426"/>
      <c r="Z11684" s="427"/>
    </row>
    <row r="11685" spans="24:26" x14ac:dyDescent="0.25">
      <c r="X11685" s="426"/>
      <c r="Y11685" s="426"/>
      <c r="Z11685" s="427"/>
    </row>
    <row r="11686" spans="24:26" x14ac:dyDescent="0.25">
      <c r="X11686" s="426"/>
      <c r="Y11686" s="426"/>
      <c r="Z11686" s="427"/>
    </row>
    <row r="11687" spans="24:26" x14ac:dyDescent="0.25">
      <c r="X11687" s="426"/>
      <c r="Y11687" s="426"/>
      <c r="Z11687" s="427"/>
    </row>
    <row r="11688" spans="24:26" x14ac:dyDescent="0.25">
      <c r="X11688" s="426"/>
      <c r="Y11688" s="426"/>
      <c r="Z11688" s="427"/>
    </row>
    <row r="11689" spans="24:26" x14ac:dyDescent="0.25">
      <c r="X11689" s="426"/>
      <c r="Y11689" s="426"/>
      <c r="Z11689" s="427"/>
    </row>
    <row r="11690" spans="24:26" x14ac:dyDescent="0.25">
      <c r="X11690" s="426"/>
      <c r="Y11690" s="426"/>
      <c r="Z11690" s="427"/>
    </row>
    <row r="11691" spans="24:26" x14ac:dyDescent="0.25">
      <c r="X11691" s="426"/>
      <c r="Y11691" s="426"/>
      <c r="Z11691" s="427"/>
    </row>
    <row r="11692" spans="24:26" x14ac:dyDescent="0.25">
      <c r="X11692" s="426"/>
      <c r="Y11692" s="426"/>
      <c r="Z11692" s="427"/>
    </row>
    <row r="11693" spans="24:26" x14ac:dyDescent="0.25">
      <c r="X11693" s="426"/>
      <c r="Y11693" s="426"/>
      <c r="Z11693" s="427"/>
    </row>
    <row r="11694" spans="24:26" x14ac:dyDescent="0.25">
      <c r="X11694" s="426"/>
      <c r="Y11694" s="426"/>
      <c r="Z11694" s="427"/>
    </row>
    <row r="11695" spans="24:26" x14ac:dyDescent="0.25">
      <c r="X11695" s="426"/>
      <c r="Y11695" s="426"/>
      <c r="Z11695" s="427"/>
    </row>
    <row r="11696" spans="24:26" x14ac:dyDescent="0.25">
      <c r="X11696" s="426"/>
      <c r="Y11696" s="426"/>
      <c r="Z11696" s="427"/>
    </row>
    <row r="11697" spans="24:26" x14ac:dyDescent="0.25">
      <c r="X11697" s="426"/>
      <c r="Y11697" s="426"/>
      <c r="Z11697" s="427"/>
    </row>
    <row r="11698" spans="24:26" x14ac:dyDescent="0.25">
      <c r="X11698" s="426"/>
      <c r="Y11698" s="426"/>
      <c r="Z11698" s="427"/>
    </row>
    <row r="11699" spans="24:26" x14ac:dyDescent="0.25">
      <c r="X11699" s="426"/>
      <c r="Y11699" s="426"/>
      <c r="Z11699" s="427"/>
    </row>
    <row r="11700" spans="24:26" x14ac:dyDescent="0.25">
      <c r="X11700" s="426"/>
      <c r="Y11700" s="426"/>
      <c r="Z11700" s="427"/>
    </row>
    <row r="11701" spans="24:26" x14ac:dyDescent="0.25">
      <c r="X11701" s="426"/>
      <c r="Y11701" s="426"/>
      <c r="Z11701" s="427"/>
    </row>
    <row r="11702" spans="24:26" x14ac:dyDescent="0.25">
      <c r="X11702" s="426"/>
      <c r="Y11702" s="426"/>
      <c r="Z11702" s="427"/>
    </row>
    <row r="11703" spans="24:26" x14ac:dyDescent="0.25">
      <c r="X11703" s="426"/>
      <c r="Y11703" s="426"/>
      <c r="Z11703" s="427"/>
    </row>
    <row r="11704" spans="24:26" x14ac:dyDescent="0.25">
      <c r="X11704" s="426"/>
      <c r="Y11704" s="426"/>
      <c r="Z11704" s="427"/>
    </row>
    <row r="11705" spans="24:26" x14ac:dyDescent="0.25">
      <c r="X11705" s="426"/>
      <c r="Y11705" s="426"/>
      <c r="Z11705" s="427"/>
    </row>
    <row r="11706" spans="24:26" x14ac:dyDescent="0.25">
      <c r="X11706" s="426"/>
      <c r="Y11706" s="426"/>
      <c r="Z11706" s="427"/>
    </row>
    <row r="11707" spans="24:26" x14ac:dyDescent="0.25">
      <c r="X11707" s="426"/>
      <c r="Y11707" s="426"/>
      <c r="Z11707" s="427"/>
    </row>
    <row r="11708" spans="24:26" x14ac:dyDescent="0.25">
      <c r="X11708" s="426"/>
      <c r="Y11708" s="426"/>
      <c r="Z11708" s="427"/>
    </row>
    <row r="11709" spans="24:26" x14ac:dyDescent="0.25">
      <c r="X11709" s="426"/>
      <c r="Y11709" s="426"/>
      <c r="Z11709" s="427"/>
    </row>
    <row r="11710" spans="24:26" x14ac:dyDescent="0.25">
      <c r="X11710" s="426"/>
      <c r="Y11710" s="426"/>
      <c r="Z11710" s="427"/>
    </row>
    <row r="11711" spans="24:26" x14ac:dyDescent="0.25">
      <c r="X11711" s="426"/>
      <c r="Y11711" s="426"/>
      <c r="Z11711" s="427"/>
    </row>
    <row r="11712" spans="24:26" x14ac:dyDescent="0.25">
      <c r="X11712" s="426"/>
      <c r="Y11712" s="426"/>
      <c r="Z11712" s="427"/>
    </row>
    <row r="11713" spans="24:26" x14ac:dyDescent="0.25">
      <c r="X11713" s="426"/>
      <c r="Y11713" s="426"/>
      <c r="Z11713" s="427"/>
    </row>
    <row r="11714" spans="24:26" x14ac:dyDescent="0.25">
      <c r="X11714" s="426"/>
      <c r="Y11714" s="426"/>
      <c r="Z11714" s="427"/>
    </row>
    <row r="11715" spans="24:26" x14ac:dyDescent="0.25">
      <c r="X11715" s="426"/>
      <c r="Y11715" s="426"/>
      <c r="Z11715" s="427"/>
    </row>
    <row r="11716" spans="24:26" x14ac:dyDescent="0.25">
      <c r="X11716" s="426"/>
      <c r="Y11716" s="426"/>
      <c r="Z11716" s="427"/>
    </row>
    <row r="11717" spans="24:26" x14ac:dyDescent="0.25">
      <c r="X11717" s="426"/>
      <c r="Y11717" s="426"/>
      <c r="Z11717" s="427"/>
    </row>
    <row r="11718" spans="24:26" x14ac:dyDescent="0.25">
      <c r="X11718" s="426"/>
      <c r="Y11718" s="426"/>
      <c r="Z11718" s="427"/>
    </row>
    <row r="11719" spans="24:26" x14ac:dyDescent="0.25">
      <c r="X11719" s="426"/>
      <c r="Y11719" s="426"/>
      <c r="Z11719" s="427"/>
    </row>
    <row r="11720" spans="24:26" x14ac:dyDescent="0.25">
      <c r="X11720" s="426"/>
      <c r="Y11720" s="426"/>
      <c r="Z11720" s="427"/>
    </row>
    <row r="11721" spans="24:26" x14ac:dyDescent="0.25">
      <c r="X11721" s="426"/>
      <c r="Y11721" s="426"/>
      <c r="Z11721" s="427"/>
    </row>
    <row r="11722" spans="24:26" x14ac:dyDescent="0.25">
      <c r="X11722" s="426"/>
      <c r="Y11722" s="426"/>
      <c r="Z11722" s="427"/>
    </row>
    <row r="11723" spans="24:26" x14ac:dyDescent="0.25">
      <c r="X11723" s="426"/>
      <c r="Y11723" s="426"/>
      <c r="Z11723" s="427"/>
    </row>
    <row r="11724" spans="24:26" x14ac:dyDescent="0.25">
      <c r="X11724" s="426"/>
      <c r="Y11724" s="426"/>
      <c r="Z11724" s="427"/>
    </row>
    <row r="11725" spans="24:26" x14ac:dyDescent="0.25">
      <c r="X11725" s="426"/>
      <c r="Y11725" s="426"/>
      <c r="Z11725" s="427"/>
    </row>
    <row r="11726" spans="24:26" x14ac:dyDescent="0.25">
      <c r="X11726" s="426"/>
      <c r="Y11726" s="426"/>
      <c r="Z11726" s="427"/>
    </row>
    <row r="11727" spans="24:26" x14ac:dyDescent="0.25">
      <c r="X11727" s="426"/>
      <c r="Y11727" s="426"/>
      <c r="Z11727" s="427"/>
    </row>
    <row r="11728" spans="24:26" x14ac:dyDescent="0.25">
      <c r="X11728" s="426"/>
      <c r="Y11728" s="426"/>
      <c r="Z11728" s="427"/>
    </row>
    <row r="11729" spans="24:26" x14ac:dyDescent="0.25">
      <c r="X11729" s="426"/>
      <c r="Y11729" s="426"/>
      <c r="Z11729" s="427"/>
    </row>
    <row r="11730" spans="24:26" x14ac:dyDescent="0.25">
      <c r="X11730" s="426"/>
      <c r="Y11730" s="426"/>
      <c r="Z11730" s="427"/>
    </row>
    <row r="11731" spans="24:26" x14ac:dyDescent="0.25">
      <c r="X11731" s="426"/>
      <c r="Y11731" s="426"/>
      <c r="Z11731" s="427"/>
    </row>
    <row r="11732" spans="24:26" x14ac:dyDescent="0.25">
      <c r="X11732" s="426"/>
      <c r="Y11732" s="426"/>
      <c r="Z11732" s="427"/>
    </row>
    <row r="11733" spans="24:26" x14ac:dyDescent="0.25">
      <c r="X11733" s="426"/>
      <c r="Y11733" s="426"/>
      <c r="Z11733" s="427"/>
    </row>
    <row r="11734" spans="24:26" x14ac:dyDescent="0.25">
      <c r="X11734" s="426"/>
      <c r="Y11734" s="426"/>
      <c r="Z11734" s="427"/>
    </row>
    <row r="11735" spans="24:26" x14ac:dyDescent="0.25">
      <c r="X11735" s="426"/>
      <c r="Y11735" s="426"/>
      <c r="Z11735" s="427"/>
    </row>
    <row r="11736" spans="24:26" x14ac:dyDescent="0.25">
      <c r="X11736" s="426"/>
      <c r="Y11736" s="426"/>
      <c r="Z11736" s="427"/>
    </row>
    <row r="11737" spans="24:26" x14ac:dyDescent="0.25">
      <c r="X11737" s="426"/>
      <c r="Y11737" s="426"/>
      <c r="Z11737" s="427"/>
    </row>
    <row r="11738" spans="24:26" x14ac:dyDescent="0.25">
      <c r="X11738" s="426"/>
      <c r="Y11738" s="426"/>
      <c r="Z11738" s="427"/>
    </row>
    <row r="11739" spans="24:26" x14ac:dyDescent="0.25">
      <c r="X11739" s="426"/>
      <c r="Y11739" s="426"/>
      <c r="Z11739" s="427"/>
    </row>
    <row r="11740" spans="24:26" x14ac:dyDescent="0.25">
      <c r="X11740" s="426"/>
      <c r="Y11740" s="426"/>
      <c r="Z11740" s="427"/>
    </row>
    <row r="11741" spans="24:26" x14ac:dyDescent="0.25">
      <c r="X11741" s="426"/>
      <c r="Y11741" s="426"/>
      <c r="Z11741" s="427"/>
    </row>
    <row r="11742" spans="24:26" x14ac:dyDescent="0.25">
      <c r="X11742" s="426"/>
      <c r="Y11742" s="426"/>
      <c r="Z11742" s="427"/>
    </row>
    <row r="11743" spans="24:26" x14ac:dyDescent="0.25">
      <c r="X11743" s="426"/>
      <c r="Y11743" s="426"/>
      <c r="Z11743" s="427"/>
    </row>
    <row r="11744" spans="24:26" x14ac:dyDescent="0.25">
      <c r="X11744" s="426"/>
      <c r="Y11744" s="426"/>
      <c r="Z11744" s="427"/>
    </row>
    <row r="11745" spans="24:26" x14ac:dyDescent="0.25">
      <c r="X11745" s="426"/>
      <c r="Y11745" s="426"/>
      <c r="Z11745" s="427"/>
    </row>
    <row r="11746" spans="24:26" x14ac:dyDescent="0.25">
      <c r="X11746" s="426"/>
      <c r="Y11746" s="426"/>
      <c r="Z11746" s="427"/>
    </row>
    <row r="11747" spans="24:26" x14ac:dyDescent="0.25">
      <c r="X11747" s="426"/>
      <c r="Y11747" s="426"/>
      <c r="Z11747" s="427"/>
    </row>
    <row r="11748" spans="24:26" x14ac:dyDescent="0.25">
      <c r="X11748" s="426"/>
      <c r="Y11748" s="426"/>
      <c r="Z11748" s="427"/>
    </row>
    <row r="11749" spans="24:26" x14ac:dyDescent="0.25">
      <c r="X11749" s="426"/>
      <c r="Y11749" s="426"/>
      <c r="Z11749" s="427"/>
    </row>
    <row r="11750" spans="24:26" x14ac:dyDescent="0.25">
      <c r="X11750" s="426"/>
      <c r="Y11750" s="426"/>
      <c r="Z11750" s="427"/>
    </row>
    <row r="11751" spans="24:26" x14ac:dyDescent="0.25">
      <c r="X11751" s="426"/>
      <c r="Y11751" s="426"/>
      <c r="Z11751" s="427"/>
    </row>
    <row r="11752" spans="24:26" x14ac:dyDescent="0.25">
      <c r="X11752" s="426"/>
      <c r="Y11752" s="426"/>
      <c r="Z11752" s="427"/>
    </row>
    <row r="11753" spans="24:26" x14ac:dyDescent="0.25">
      <c r="X11753" s="426"/>
      <c r="Y11753" s="426"/>
      <c r="Z11753" s="427"/>
    </row>
    <row r="11754" spans="24:26" x14ac:dyDescent="0.25">
      <c r="X11754" s="426"/>
      <c r="Y11754" s="426"/>
      <c r="Z11754" s="427"/>
    </row>
    <row r="11755" spans="24:26" x14ac:dyDescent="0.25">
      <c r="X11755" s="426"/>
      <c r="Y11755" s="426"/>
      <c r="Z11755" s="427"/>
    </row>
    <row r="11756" spans="24:26" x14ac:dyDescent="0.25">
      <c r="X11756" s="426"/>
      <c r="Y11756" s="426"/>
      <c r="Z11756" s="427"/>
    </row>
    <row r="11757" spans="24:26" x14ac:dyDescent="0.25">
      <c r="X11757" s="426"/>
      <c r="Y11757" s="426"/>
      <c r="Z11757" s="427"/>
    </row>
    <row r="11758" spans="24:26" x14ac:dyDescent="0.25">
      <c r="X11758" s="426"/>
      <c r="Y11758" s="426"/>
      <c r="Z11758" s="427"/>
    </row>
    <row r="11759" spans="24:26" x14ac:dyDescent="0.25">
      <c r="X11759" s="426"/>
      <c r="Y11759" s="426"/>
      <c r="Z11759" s="427"/>
    </row>
    <row r="11760" spans="24:26" x14ac:dyDescent="0.25">
      <c r="X11760" s="426"/>
      <c r="Y11760" s="426"/>
      <c r="Z11760" s="427"/>
    </row>
    <row r="11761" spans="24:26" x14ac:dyDescent="0.25">
      <c r="X11761" s="426"/>
      <c r="Y11761" s="426"/>
      <c r="Z11761" s="427"/>
    </row>
    <row r="11762" spans="24:26" x14ac:dyDescent="0.25">
      <c r="X11762" s="426"/>
      <c r="Y11762" s="426"/>
      <c r="Z11762" s="427"/>
    </row>
    <row r="11763" spans="24:26" x14ac:dyDescent="0.25">
      <c r="X11763" s="426"/>
      <c r="Y11763" s="426"/>
      <c r="Z11763" s="427"/>
    </row>
    <row r="11764" spans="24:26" x14ac:dyDescent="0.25">
      <c r="X11764" s="426"/>
      <c r="Y11764" s="426"/>
      <c r="Z11764" s="427"/>
    </row>
    <row r="11765" spans="24:26" x14ac:dyDescent="0.25">
      <c r="X11765" s="426"/>
      <c r="Y11765" s="426"/>
      <c r="Z11765" s="427"/>
    </row>
    <row r="11766" spans="24:26" x14ac:dyDescent="0.25">
      <c r="X11766" s="426"/>
      <c r="Y11766" s="426"/>
      <c r="Z11766" s="427"/>
    </row>
    <row r="11767" spans="24:26" x14ac:dyDescent="0.25">
      <c r="X11767" s="426"/>
      <c r="Y11767" s="426"/>
      <c r="Z11767" s="427"/>
    </row>
    <row r="11768" spans="24:26" x14ac:dyDescent="0.25">
      <c r="X11768" s="426"/>
      <c r="Y11768" s="426"/>
      <c r="Z11768" s="427"/>
    </row>
    <row r="11769" spans="24:26" x14ac:dyDescent="0.25">
      <c r="X11769" s="426"/>
      <c r="Y11769" s="426"/>
      <c r="Z11769" s="427"/>
    </row>
    <row r="11770" spans="24:26" x14ac:dyDescent="0.25">
      <c r="X11770" s="426"/>
      <c r="Y11770" s="426"/>
      <c r="Z11770" s="427"/>
    </row>
    <row r="11771" spans="24:26" x14ac:dyDescent="0.25">
      <c r="X11771" s="426"/>
      <c r="Y11771" s="426"/>
      <c r="Z11771" s="427"/>
    </row>
    <row r="11772" spans="24:26" x14ac:dyDescent="0.25">
      <c r="X11772" s="426"/>
      <c r="Y11772" s="426"/>
      <c r="Z11772" s="427"/>
    </row>
    <row r="11773" spans="24:26" x14ac:dyDescent="0.25">
      <c r="X11773" s="426"/>
      <c r="Y11773" s="426"/>
      <c r="Z11773" s="427"/>
    </row>
    <row r="11774" spans="24:26" x14ac:dyDescent="0.25">
      <c r="X11774" s="426"/>
      <c r="Y11774" s="426"/>
      <c r="Z11774" s="427"/>
    </row>
    <row r="11775" spans="24:26" x14ac:dyDescent="0.25">
      <c r="X11775" s="426"/>
      <c r="Y11775" s="426"/>
      <c r="Z11775" s="427"/>
    </row>
    <row r="11776" spans="24:26" x14ac:dyDescent="0.25">
      <c r="X11776" s="426"/>
      <c r="Y11776" s="426"/>
      <c r="Z11776" s="427"/>
    </row>
    <row r="11777" spans="24:26" x14ac:dyDescent="0.25">
      <c r="X11777" s="426"/>
      <c r="Y11777" s="426"/>
      <c r="Z11777" s="427"/>
    </row>
    <row r="11778" spans="24:26" x14ac:dyDescent="0.25">
      <c r="X11778" s="426"/>
      <c r="Y11778" s="426"/>
      <c r="Z11778" s="427"/>
    </row>
    <row r="11779" spans="24:26" x14ac:dyDescent="0.25">
      <c r="X11779" s="426"/>
      <c r="Y11779" s="426"/>
      <c r="Z11779" s="427"/>
    </row>
    <row r="11780" spans="24:26" x14ac:dyDescent="0.25">
      <c r="X11780" s="426"/>
      <c r="Y11780" s="426"/>
      <c r="Z11780" s="427"/>
    </row>
    <row r="11781" spans="24:26" x14ac:dyDescent="0.25">
      <c r="X11781" s="426"/>
      <c r="Y11781" s="426"/>
      <c r="Z11781" s="427"/>
    </row>
    <row r="11782" spans="24:26" x14ac:dyDescent="0.25">
      <c r="X11782" s="426"/>
      <c r="Y11782" s="426"/>
      <c r="Z11782" s="427"/>
    </row>
    <row r="11783" spans="24:26" x14ac:dyDescent="0.25">
      <c r="X11783" s="426"/>
      <c r="Y11783" s="426"/>
      <c r="Z11783" s="427"/>
    </row>
    <row r="11784" spans="24:26" x14ac:dyDescent="0.25">
      <c r="X11784" s="426"/>
      <c r="Y11784" s="426"/>
      <c r="Z11784" s="427"/>
    </row>
    <row r="11785" spans="24:26" x14ac:dyDescent="0.25">
      <c r="X11785" s="426"/>
      <c r="Y11785" s="426"/>
      <c r="Z11785" s="427"/>
    </row>
    <row r="11786" spans="24:26" x14ac:dyDescent="0.25">
      <c r="X11786" s="426"/>
      <c r="Y11786" s="426"/>
      <c r="Z11786" s="427"/>
    </row>
    <row r="11787" spans="24:26" x14ac:dyDescent="0.25">
      <c r="X11787" s="426"/>
      <c r="Y11787" s="426"/>
      <c r="Z11787" s="427"/>
    </row>
    <row r="11788" spans="24:26" x14ac:dyDescent="0.25">
      <c r="X11788" s="426"/>
      <c r="Y11788" s="426"/>
      <c r="Z11788" s="427"/>
    </row>
    <row r="11789" spans="24:26" x14ac:dyDescent="0.25">
      <c r="X11789" s="426"/>
      <c r="Y11789" s="426"/>
      <c r="Z11789" s="427"/>
    </row>
    <row r="11790" spans="24:26" x14ac:dyDescent="0.25">
      <c r="X11790" s="426"/>
      <c r="Y11790" s="426"/>
      <c r="Z11790" s="427"/>
    </row>
    <row r="11791" spans="24:26" x14ac:dyDescent="0.25">
      <c r="X11791" s="426"/>
      <c r="Y11791" s="426"/>
      <c r="Z11791" s="427"/>
    </row>
    <row r="11792" spans="24:26" x14ac:dyDescent="0.25">
      <c r="X11792" s="426"/>
      <c r="Y11792" s="426"/>
      <c r="Z11792" s="427"/>
    </row>
    <row r="11793" spans="24:26" x14ac:dyDescent="0.25">
      <c r="X11793" s="426"/>
      <c r="Y11793" s="426"/>
      <c r="Z11793" s="427"/>
    </row>
    <row r="11794" spans="24:26" x14ac:dyDescent="0.25">
      <c r="X11794" s="426"/>
      <c r="Y11794" s="426"/>
      <c r="Z11794" s="427"/>
    </row>
    <row r="11795" spans="24:26" x14ac:dyDescent="0.25">
      <c r="X11795" s="426"/>
      <c r="Y11795" s="426"/>
      <c r="Z11795" s="427"/>
    </row>
    <row r="11796" spans="24:26" x14ac:dyDescent="0.25">
      <c r="X11796" s="426"/>
      <c r="Y11796" s="426"/>
      <c r="Z11796" s="427"/>
    </row>
    <row r="11797" spans="24:26" x14ac:dyDescent="0.25">
      <c r="X11797" s="426"/>
      <c r="Y11797" s="426"/>
      <c r="Z11797" s="427"/>
    </row>
    <row r="11798" spans="24:26" x14ac:dyDescent="0.25">
      <c r="X11798" s="426"/>
      <c r="Y11798" s="426"/>
      <c r="Z11798" s="427"/>
    </row>
    <row r="11799" spans="24:26" x14ac:dyDescent="0.25">
      <c r="X11799" s="426"/>
      <c r="Y11799" s="426"/>
      <c r="Z11799" s="427"/>
    </row>
    <row r="11800" spans="24:26" x14ac:dyDescent="0.25">
      <c r="X11800" s="426"/>
      <c r="Y11800" s="426"/>
      <c r="Z11800" s="427"/>
    </row>
    <row r="11801" spans="24:26" x14ac:dyDescent="0.25">
      <c r="X11801" s="426"/>
      <c r="Y11801" s="426"/>
      <c r="Z11801" s="427"/>
    </row>
    <row r="11802" spans="24:26" x14ac:dyDescent="0.25">
      <c r="X11802" s="426"/>
      <c r="Y11802" s="426"/>
      <c r="Z11802" s="427"/>
    </row>
    <row r="11803" spans="24:26" x14ac:dyDescent="0.25">
      <c r="X11803" s="426"/>
      <c r="Y11803" s="426"/>
      <c r="Z11803" s="427"/>
    </row>
    <row r="11804" spans="24:26" x14ac:dyDescent="0.25">
      <c r="X11804" s="426"/>
      <c r="Y11804" s="426"/>
      <c r="Z11804" s="427"/>
    </row>
    <row r="11805" spans="24:26" x14ac:dyDescent="0.25">
      <c r="X11805" s="426"/>
      <c r="Y11805" s="426"/>
      <c r="Z11805" s="427"/>
    </row>
    <row r="11806" spans="24:26" x14ac:dyDescent="0.25">
      <c r="X11806" s="426"/>
      <c r="Y11806" s="426"/>
      <c r="Z11806" s="427"/>
    </row>
    <row r="11807" spans="24:26" x14ac:dyDescent="0.25">
      <c r="X11807" s="426"/>
      <c r="Y11807" s="426"/>
      <c r="Z11807" s="427"/>
    </row>
    <row r="11808" spans="24:26" x14ac:dyDescent="0.25">
      <c r="X11808" s="426"/>
      <c r="Y11808" s="426"/>
      <c r="Z11808" s="427"/>
    </row>
    <row r="11809" spans="24:26" x14ac:dyDescent="0.25">
      <c r="X11809" s="426"/>
      <c r="Y11809" s="426"/>
      <c r="Z11809" s="427"/>
    </row>
    <row r="11810" spans="24:26" x14ac:dyDescent="0.25">
      <c r="X11810" s="426"/>
      <c r="Y11810" s="426"/>
      <c r="Z11810" s="427"/>
    </row>
    <row r="11811" spans="24:26" x14ac:dyDescent="0.25">
      <c r="X11811" s="426"/>
      <c r="Y11811" s="426"/>
      <c r="Z11811" s="427"/>
    </row>
    <row r="11812" spans="24:26" x14ac:dyDescent="0.25">
      <c r="X11812" s="426"/>
      <c r="Y11812" s="426"/>
      <c r="Z11812" s="427"/>
    </row>
    <row r="11813" spans="24:26" x14ac:dyDescent="0.25">
      <c r="X11813" s="426"/>
      <c r="Y11813" s="426"/>
      <c r="Z11813" s="427"/>
    </row>
    <row r="11814" spans="24:26" x14ac:dyDescent="0.25">
      <c r="X11814" s="426"/>
      <c r="Y11814" s="426"/>
      <c r="Z11814" s="427"/>
    </row>
    <row r="11815" spans="24:26" x14ac:dyDescent="0.25">
      <c r="X11815" s="426"/>
      <c r="Y11815" s="426"/>
      <c r="Z11815" s="427"/>
    </row>
    <row r="11816" spans="24:26" x14ac:dyDescent="0.25">
      <c r="X11816" s="426"/>
      <c r="Y11816" s="426"/>
      <c r="Z11816" s="427"/>
    </row>
    <row r="11817" spans="24:26" x14ac:dyDescent="0.25">
      <c r="X11817" s="426"/>
      <c r="Y11817" s="426"/>
      <c r="Z11817" s="427"/>
    </row>
    <row r="11818" spans="24:26" x14ac:dyDescent="0.25">
      <c r="X11818" s="426"/>
      <c r="Y11818" s="426"/>
      <c r="Z11818" s="427"/>
    </row>
    <row r="11819" spans="24:26" x14ac:dyDescent="0.25">
      <c r="X11819" s="426"/>
      <c r="Y11819" s="426"/>
      <c r="Z11819" s="427"/>
    </row>
    <row r="11820" spans="24:26" x14ac:dyDescent="0.25">
      <c r="X11820" s="426"/>
      <c r="Y11820" s="426"/>
      <c r="Z11820" s="427"/>
    </row>
    <row r="11821" spans="24:26" x14ac:dyDescent="0.25">
      <c r="X11821" s="426"/>
      <c r="Y11821" s="426"/>
      <c r="Z11821" s="427"/>
    </row>
    <row r="11822" spans="24:26" x14ac:dyDescent="0.25">
      <c r="X11822" s="426"/>
      <c r="Y11822" s="426"/>
      <c r="Z11822" s="427"/>
    </row>
    <row r="11823" spans="24:26" x14ac:dyDescent="0.25">
      <c r="X11823" s="426"/>
      <c r="Y11823" s="426"/>
      <c r="Z11823" s="427"/>
    </row>
    <row r="11824" spans="24:26" x14ac:dyDescent="0.25">
      <c r="X11824" s="426"/>
      <c r="Y11824" s="426"/>
      <c r="Z11824" s="427"/>
    </row>
    <row r="11825" spans="24:26" x14ac:dyDescent="0.25">
      <c r="X11825" s="426"/>
      <c r="Y11825" s="426"/>
      <c r="Z11825" s="427"/>
    </row>
    <row r="11826" spans="24:26" x14ac:dyDescent="0.25">
      <c r="X11826" s="426"/>
      <c r="Y11826" s="426"/>
      <c r="Z11826" s="427"/>
    </row>
    <row r="11827" spans="24:26" x14ac:dyDescent="0.25">
      <c r="X11827" s="426"/>
      <c r="Y11827" s="426"/>
      <c r="Z11827" s="427"/>
    </row>
    <row r="11828" spans="24:26" x14ac:dyDescent="0.25">
      <c r="X11828" s="426"/>
      <c r="Y11828" s="426"/>
      <c r="Z11828" s="427"/>
    </row>
    <row r="11829" spans="24:26" x14ac:dyDescent="0.25">
      <c r="X11829" s="426"/>
      <c r="Y11829" s="426"/>
      <c r="Z11829" s="427"/>
    </row>
    <row r="11830" spans="24:26" x14ac:dyDescent="0.25">
      <c r="X11830" s="426"/>
      <c r="Y11830" s="426"/>
      <c r="Z11830" s="427"/>
    </row>
    <row r="11831" spans="24:26" x14ac:dyDescent="0.25">
      <c r="X11831" s="426"/>
      <c r="Y11831" s="426"/>
      <c r="Z11831" s="427"/>
    </row>
    <row r="11832" spans="24:26" x14ac:dyDescent="0.25">
      <c r="X11832" s="426"/>
      <c r="Y11832" s="426"/>
      <c r="Z11832" s="427"/>
    </row>
    <row r="11833" spans="24:26" x14ac:dyDescent="0.25">
      <c r="X11833" s="426"/>
      <c r="Y11833" s="426"/>
      <c r="Z11833" s="427"/>
    </row>
    <row r="11834" spans="24:26" x14ac:dyDescent="0.25">
      <c r="X11834" s="426"/>
      <c r="Y11834" s="426"/>
      <c r="Z11834" s="427"/>
    </row>
    <row r="11835" spans="24:26" x14ac:dyDescent="0.25">
      <c r="X11835" s="426"/>
      <c r="Y11835" s="426"/>
      <c r="Z11835" s="427"/>
    </row>
    <row r="11836" spans="24:26" x14ac:dyDescent="0.25">
      <c r="X11836" s="426"/>
      <c r="Y11836" s="426"/>
      <c r="Z11836" s="427"/>
    </row>
    <row r="11837" spans="24:26" x14ac:dyDescent="0.25">
      <c r="X11837" s="426"/>
      <c r="Y11837" s="426"/>
      <c r="Z11837" s="427"/>
    </row>
    <row r="11838" spans="24:26" x14ac:dyDescent="0.25">
      <c r="X11838" s="426"/>
      <c r="Y11838" s="426"/>
      <c r="Z11838" s="427"/>
    </row>
    <row r="11839" spans="24:26" x14ac:dyDescent="0.25">
      <c r="X11839" s="426"/>
      <c r="Y11839" s="426"/>
      <c r="Z11839" s="427"/>
    </row>
    <row r="11840" spans="24:26" x14ac:dyDescent="0.25">
      <c r="X11840" s="426"/>
      <c r="Y11840" s="426"/>
      <c r="Z11840" s="427"/>
    </row>
    <row r="11841" spans="24:26" x14ac:dyDescent="0.25">
      <c r="X11841" s="426"/>
      <c r="Y11841" s="426"/>
      <c r="Z11841" s="427"/>
    </row>
    <row r="11842" spans="24:26" x14ac:dyDescent="0.25">
      <c r="X11842" s="426"/>
      <c r="Y11842" s="426"/>
      <c r="Z11842" s="427"/>
    </row>
    <row r="11843" spans="24:26" x14ac:dyDescent="0.25">
      <c r="X11843" s="426"/>
      <c r="Y11843" s="426"/>
      <c r="Z11843" s="427"/>
    </row>
    <row r="11844" spans="24:26" x14ac:dyDescent="0.25">
      <c r="X11844" s="426"/>
      <c r="Y11844" s="426"/>
      <c r="Z11844" s="427"/>
    </row>
    <row r="11845" spans="24:26" x14ac:dyDescent="0.25">
      <c r="X11845" s="426"/>
      <c r="Y11845" s="426"/>
      <c r="Z11845" s="427"/>
    </row>
    <row r="11846" spans="24:26" x14ac:dyDescent="0.25">
      <c r="X11846" s="426"/>
      <c r="Y11846" s="426"/>
      <c r="Z11846" s="427"/>
    </row>
    <row r="11847" spans="24:26" x14ac:dyDescent="0.25">
      <c r="X11847" s="426"/>
      <c r="Y11847" s="426"/>
      <c r="Z11847" s="427"/>
    </row>
    <row r="11848" spans="24:26" x14ac:dyDescent="0.25">
      <c r="X11848" s="426"/>
      <c r="Y11848" s="426"/>
      <c r="Z11848" s="427"/>
    </row>
    <row r="11849" spans="24:26" x14ac:dyDescent="0.25">
      <c r="X11849" s="426"/>
      <c r="Y11849" s="426"/>
      <c r="Z11849" s="427"/>
    </row>
    <row r="11850" spans="24:26" x14ac:dyDescent="0.25">
      <c r="X11850" s="426"/>
      <c r="Y11850" s="426"/>
      <c r="Z11850" s="427"/>
    </row>
    <row r="11851" spans="24:26" x14ac:dyDescent="0.25">
      <c r="X11851" s="426"/>
      <c r="Y11851" s="426"/>
      <c r="Z11851" s="427"/>
    </row>
    <row r="11852" spans="24:26" x14ac:dyDescent="0.25">
      <c r="X11852" s="426"/>
      <c r="Y11852" s="426"/>
      <c r="Z11852" s="427"/>
    </row>
    <row r="11853" spans="24:26" x14ac:dyDescent="0.25">
      <c r="X11853" s="426"/>
      <c r="Y11853" s="426"/>
      <c r="Z11853" s="427"/>
    </row>
    <row r="11854" spans="24:26" x14ac:dyDescent="0.25">
      <c r="X11854" s="426"/>
      <c r="Y11854" s="426"/>
      <c r="Z11854" s="427"/>
    </row>
    <row r="11855" spans="24:26" x14ac:dyDescent="0.25">
      <c r="X11855" s="426"/>
      <c r="Y11855" s="426"/>
      <c r="Z11855" s="427"/>
    </row>
    <row r="11856" spans="24:26" x14ac:dyDescent="0.25">
      <c r="X11856" s="426"/>
      <c r="Y11856" s="426"/>
      <c r="Z11856" s="427"/>
    </row>
    <row r="11857" spans="24:26" x14ac:dyDescent="0.25">
      <c r="X11857" s="426"/>
      <c r="Y11857" s="426"/>
      <c r="Z11857" s="427"/>
    </row>
    <row r="11858" spans="24:26" x14ac:dyDescent="0.25">
      <c r="X11858" s="426"/>
      <c r="Y11858" s="426"/>
      <c r="Z11858" s="427"/>
    </row>
    <row r="11859" spans="24:26" x14ac:dyDescent="0.25">
      <c r="X11859" s="426"/>
      <c r="Y11859" s="426"/>
      <c r="Z11859" s="427"/>
    </row>
    <row r="11860" spans="24:26" x14ac:dyDescent="0.25">
      <c r="X11860" s="426"/>
      <c r="Y11860" s="426"/>
      <c r="Z11860" s="427"/>
    </row>
    <row r="11861" spans="24:26" x14ac:dyDescent="0.25">
      <c r="X11861" s="426"/>
      <c r="Y11861" s="426"/>
      <c r="Z11861" s="427"/>
    </row>
    <row r="11862" spans="24:26" x14ac:dyDescent="0.25">
      <c r="X11862" s="426"/>
      <c r="Y11862" s="426"/>
      <c r="Z11862" s="427"/>
    </row>
    <row r="11863" spans="24:26" x14ac:dyDescent="0.25">
      <c r="X11863" s="426"/>
      <c r="Y11863" s="426"/>
      <c r="Z11863" s="427"/>
    </row>
    <row r="11864" spans="24:26" x14ac:dyDescent="0.25">
      <c r="X11864" s="426"/>
      <c r="Y11864" s="426"/>
      <c r="Z11864" s="427"/>
    </row>
    <row r="11865" spans="24:26" x14ac:dyDescent="0.25">
      <c r="X11865" s="426"/>
      <c r="Y11865" s="426"/>
      <c r="Z11865" s="427"/>
    </row>
    <row r="11866" spans="24:26" x14ac:dyDescent="0.25">
      <c r="X11866" s="426"/>
      <c r="Y11866" s="426"/>
      <c r="Z11866" s="427"/>
    </row>
    <row r="11867" spans="24:26" x14ac:dyDescent="0.25">
      <c r="X11867" s="426"/>
      <c r="Y11867" s="426"/>
      <c r="Z11867" s="427"/>
    </row>
    <row r="11868" spans="24:26" x14ac:dyDescent="0.25">
      <c r="X11868" s="426"/>
      <c r="Y11868" s="426"/>
      <c r="Z11868" s="427"/>
    </row>
    <row r="11869" spans="24:26" x14ac:dyDescent="0.25">
      <c r="X11869" s="426"/>
      <c r="Y11869" s="426"/>
      <c r="Z11869" s="427"/>
    </row>
    <row r="11870" spans="24:26" x14ac:dyDescent="0.25">
      <c r="X11870" s="426"/>
      <c r="Y11870" s="426"/>
      <c r="Z11870" s="427"/>
    </row>
    <row r="11871" spans="24:26" x14ac:dyDescent="0.25">
      <c r="X11871" s="426"/>
      <c r="Y11871" s="426"/>
      <c r="Z11871" s="427"/>
    </row>
    <row r="11872" spans="24:26" x14ac:dyDescent="0.25">
      <c r="X11872" s="426"/>
      <c r="Y11872" s="426"/>
      <c r="Z11872" s="427"/>
    </row>
    <row r="11873" spans="24:26" x14ac:dyDescent="0.25">
      <c r="X11873" s="426"/>
      <c r="Y11873" s="426"/>
      <c r="Z11873" s="427"/>
    </row>
    <row r="11874" spans="24:26" x14ac:dyDescent="0.25">
      <c r="X11874" s="426"/>
      <c r="Y11874" s="426"/>
      <c r="Z11874" s="427"/>
    </row>
    <row r="11875" spans="24:26" x14ac:dyDescent="0.25">
      <c r="X11875" s="426"/>
      <c r="Y11875" s="426"/>
      <c r="Z11875" s="427"/>
    </row>
    <row r="11876" spans="24:26" x14ac:dyDescent="0.25">
      <c r="X11876" s="426"/>
      <c r="Y11876" s="426"/>
      <c r="Z11876" s="427"/>
    </row>
    <row r="11877" spans="24:26" x14ac:dyDescent="0.25">
      <c r="X11877" s="426"/>
      <c r="Y11877" s="426"/>
      <c r="Z11877" s="427"/>
    </row>
    <row r="11878" spans="24:26" x14ac:dyDescent="0.25">
      <c r="X11878" s="426"/>
      <c r="Y11878" s="426"/>
      <c r="Z11878" s="427"/>
    </row>
    <row r="11879" spans="24:26" x14ac:dyDescent="0.25">
      <c r="X11879" s="426"/>
      <c r="Y11879" s="426"/>
      <c r="Z11879" s="427"/>
    </row>
    <row r="11880" spans="24:26" x14ac:dyDescent="0.25">
      <c r="X11880" s="426"/>
      <c r="Y11880" s="426"/>
      <c r="Z11880" s="427"/>
    </row>
    <row r="11881" spans="24:26" x14ac:dyDescent="0.25">
      <c r="X11881" s="426"/>
      <c r="Y11881" s="426"/>
      <c r="Z11881" s="427"/>
    </row>
    <row r="11882" spans="24:26" x14ac:dyDescent="0.25">
      <c r="X11882" s="426"/>
      <c r="Y11882" s="426"/>
      <c r="Z11882" s="427"/>
    </row>
    <row r="11883" spans="24:26" x14ac:dyDescent="0.25">
      <c r="X11883" s="426"/>
      <c r="Y11883" s="426"/>
      <c r="Z11883" s="427"/>
    </row>
    <row r="11884" spans="24:26" x14ac:dyDescent="0.25">
      <c r="X11884" s="426"/>
      <c r="Y11884" s="426"/>
      <c r="Z11884" s="427"/>
    </row>
    <row r="11885" spans="24:26" x14ac:dyDescent="0.25">
      <c r="X11885" s="426"/>
      <c r="Y11885" s="426"/>
      <c r="Z11885" s="427"/>
    </row>
    <row r="11886" spans="24:26" x14ac:dyDescent="0.25">
      <c r="X11886" s="426"/>
      <c r="Y11886" s="426"/>
      <c r="Z11886" s="427"/>
    </row>
    <row r="11887" spans="24:26" x14ac:dyDescent="0.25">
      <c r="X11887" s="426"/>
      <c r="Y11887" s="426"/>
      <c r="Z11887" s="427"/>
    </row>
    <row r="11888" spans="24:26" x14ac:dyDescent="0.25">
      <c r="X11888" s="426"/>
      <c r="Y11888" s="426"/>
      <c r="Z11888" s="427"/>
    </row>
    <row r="11889" spans="24:26" x14ac:dyDescent="0.25">
      <c r="X11889" s="426"/>
      <c r="Y11889" s="426"/>
      <c r="Z11889" s="427"/>
    </row>
    <row r="11890" spans="24:26" x14ac:dyDescent="0.25">
      <c r="X11890" s="426"/>
      <c r="Y11890" s="426"/>
      <c r="Z11890" s="427"/>
    </row>
    <row r="11891" spans="24:26" x14ac:dyDescent="0.25">
      <c r="X11891" s="426"/>
      <c r="Y11891" s="426"/>
      <c r="Z11891" s="427"/>
    </row>
    <row r="11892" spans="24:26" x14ac:dyDescent="0.25">
      <c r="X11892" s="426"/>
      <c r="Y11892" s="426"/>
      <c r="Z11892" s="427"/>
    </row>
    <row r="11893" spans="24:26" x14ac:dyDescent="0.25">
      <c r="X11893" s="426"/>
      <c r="Y11893" s="426"/>
      <c r="Z11893" s="427"/>
    </row>
    <row r="11894" spans="24:26" x14ac:dyDescent="0.25">
      <c r="X11894" s="426"/>
      <c r="Y11894" s="426"/>
      <c r="Z11894" s="427"/>
    </row>
    <row r="11895" spans="24:26" x14ac:dyDescent="0.25">
      <c r="X11895" s="426"/>
      <c r="Y11895" s="426"/>
      <c r="Z11895" s="427"/>
    </row>
    <row r="11896" spans="24:26" x14ac:dyDescent="0.25">
      <c r="X11896" s="426"/>
      <c r="Y11896" s="426"/>
      <c r="Z11896" s="427"/>
    </row>
    <row r="11897" spans="24:26" x14ac:dyDescent="0.25">
      <c r="X11897" s="426"/>
      <c r="Y11897" s="426"/>
      <c r="Z11897" s="427"/>
    </row>
    <row r="11898" spans="24:26" x14ac:dyDescent="0.25">
      <c r="X11898" s="426"/>
      <c r="Y11898" s="426"/>
      <c r="Z11898" s="427"/>
    </row>
    <row r="11899" spans="24:26" x14ac:dyDescent="0.25">
      <c r="X11899" s="426"/>
      <c r="Y11899" s="426"/>
      <c r="Z11899" s="427"/>
    </row>
    <row r="11900" spans="24:26" x14ac:dyDescent="0.25">
      <c r="X11900" s="426"/>
      <c r="Y11900" s="426"/>
      <c r="Z11900" s="427"/>
    </row>
    <row r="11901" spans="24:26" x14ac:dyDescent="0.25">
      <c r="X11901" s="426"/>
      <c r="Y11901" s="426"/>
      <c r="Z11901" s="427"/>
    </row>
    <row r="11902" spans="24:26" x14ac:dyDescent="0.25">
      <c r="X11902" s="426"/>
      <c r="Y11902" s="426"/>
      <c r="Z11902" s="427"/>
    </row>
    <row r="11903" spans="24:26" x14ac:dyDescent="0.25">
      <c r="X11903" s="426"/>
      <c r="Y11903" s="426"/>
      <c r="Z11903" s="427"/>
    </row>
    <row r="11904" spans="24:26" x14ac:dyDescent="0.25">
      <c r="X11904" s="426"/>
      <c r="Y11904" s="426"/>
      <c r="Z11904" s="427"/>
    </row>
    <row r="11905" spans="24:26" x14ac:dyDescent="0.25">
      <c r="X11905" s="426"/>
      <c r="Y11905" s="426"/>
      <c r="Z11905" s="427"/>
    </row>
    <row r="11906" spans="24:26" x14ac:dyDescent="0.25">
      <c r="X11906" s="426"/>
      <c r="Y11906" s="426"/>
      <c r="Z11906" s="427"/>
    </row>
    <row r="11907" spans="24:26" x14ac:dyDescent="0.25">
      <c r="X11907" s="426"/>
      <c r="Y11907" s="426"/>
      <c r="Z11907" s="427"/>
    </row>
    <row r="11908" spans="24:26" x14ac:dyDescent="0.25">
      <c r="X11908" s="426"/>
      <c r="Y11908" s="426"/>
      <c r="Z11908" s="427"/>
    </row>
    <row r="11909" spans="24:26" x14ac:dyDescent="0.25">
      <c r="X11909" s="426"/>
      <c r="Y11909" s="426"/>
      <c r="Z11909" s="427"/>
    </row>
    <row r="11910" spans="24:26" x14ac:dyDescent="0.25">
      <c r="X11910" s="426"/>
      <c r="Y11910" s="426"/>
      <c r="Z11910" s="427"/>
    </row>
    <row r="11911" spans="24:26" x14ac:dyDescent="0.25">
      <c r="X11911" s="426"/>
      <c r="Y11911" s="426"/>
      <c r="Z11911" s="427"/>
    </row>
    <row r="11912" spans="24:26" x14ac:dyDescent="0.25">
      <c r="X11912" s="426"/>
      <c r="Y11912" s="426"/>
      <c r="Z11912" s="427"/>
    </row>
    <row r="11913" spans="24:26" x14ac:dyDescent="0.25">
      <c r="X11913" s="426"/>
      <c r="Y11913" s="426"/>
      <c r="Z11913" s="427"/>
    </row>
    <row r="11914" spans="24:26" x14ac:dyDescent="0.25">
      <c r="X11914" s="426"/>
      <c r="Y11914" s="426"/>
      <c r="Z11914" s="427"/>
    </row>
    <row r="11915" spans="24:26" x14ac:dyDescent="0.25">
      <c r="X11915" s="426"/>
      <c r="Y11915" s="426"/>
      <c r="Z11915" s="427"/>
    </row>
    <row r="11916" spans="24:26" x14ac:dyDescent="0.25">
      <c r="X11916" s="426"/>
      <c r="Y11916" s="426"/>
      <c r="Z11916" s="427"/>
    </row>
    <row r="11917" spans="24:26" x14ac:dyDescent="0.25">
      <c r="X11917" s="426"/>
      <c r="Y11917" s="426"/>
      <c r="Z11917" s="427"/>
    </row>
    <row r="11918" spans="24:26" x14ac:dyDescent="0.25">
      <c r="X11918" s="426"/>
      <c r="Y11918" s="426"/>
      <c r="Z11918" s="427"/>
    </row>
    <row r="11919" spans="24:26" x14ac:dyDescent="0.25">
      <c r="X11919" s="426"/>
      <c r="Y11919" s="426"/>
      <c r="Z11919" s="427"/>
    </row>
    <row r="11920" spans="24:26" x14ac:dyDescent="0.25">
      <c r="X11920" s="426"/>
      <c r="Y11920" s="426"/>
      <c r="Z11920" s="427"/>
    </row>
    <row r="11921" spans="24:26" x14ac:dyDescent="0.25">
      <c r="X11921" s="426"/>
      <c r="Y11921" s="426"/>
      <c r="Z11921" s="427"/>
    </row>
    <row r="11922" spans="24:26" x14ac:dyDescent="0.25">
      <c r="X11922" s="426"/>
      <c r="Y11922" s="426"/>
      <c r="Z11922" s="427"/>
    </row>
    <row r="11923" spans="24:26" x14ac:dyDescent="0.25">
      <c r="X11923" s="426"/>
      <c r="Y11923" s="426"/>
      <c r="Z11923" s="427"/>
    </row>
    <row r="11924" spans="24:26" x14ac:dyDescent="0.25">
      <c r="X11924" s="426"/>
      <c r="Y11924" s="426"/>
      <c r="Z11924" s="427"/>
    </row>
    <row r="11925" spans="24:26" x14ac:dyDescent="0.25">
      <c r="X11925" s="426"/>
      <c r="Y11925" s="426"/>
      <c r="Z11925" s="427"/>
    </row>
    <row r="11926" spans="24:26" x14ac:dyDescent="0.25">
      <c r="X11926" s="426"/>
      <c r="Y11926" s="426"/>
      <c r="Z11926" s="427"/>
    </row>
    <row r="11927" spans="24:26" x14ac:dyDescent="0.25">
      <c r="X11927" s="426"/>
      <c r="Y11927" s="426"/>
      <c r="Z11927" s="427"/>
    </row>
    <row r="11928" spans="24:26" x14ac:dyDescent="0.25">
      <c r="X11928" s="426"/>
      <c r="Y11928" s="426"/>
      <c r="Z11928" s="427"/>
    </row>
    <row r="11929" spans="24:26" x14ac:dyDescent="0.25">
      <c r="X11929" s="426"/>
      <c r="Y11929" s="426"/>
      <c r="Z11929" s="427"/>
    </row>
    <row r="11930" spans="24:26" x14ac:dyDescent="0.25">
      <c r="X11930" s="426"/>
      <c r="Y11930" s="426"/>
      <c r="Z11930" s="427"/>
    </row>
    <row r="11931" spans="24:26" x14ac:dyDescent="0.25">
      <c r="X11931" s="426"/>
      <c r="Y11931" s="426"/>
      <c r="Z11931" s="427"/>
    </row>
    <row r="11932" spans="24:26" x14ac:dyDescent="0.25">
      <c r="X11932" s="426"/>
      <c r="Y11932" s="426"/>
      <c r="Z11932" s="427"/>
    </row>
    <row r="11933" spans="24:26" x14ac:dyDescent="0.25">
      <c r="X11933" s="426"/>
      <c r="Y11933" s="426"/>
      <c r="Z11933" s="427"/>
    </row>
    <row r="11934" spans="24:26" x14ac:dyDescent="0.25">
      <c r="X11934" s="426"/>
      <c r="Y11934" s="426"/>
      <c r="Z11934" s="427"/>
    </row>
    <row r="11935" spans="24:26" x14ac:dyDescent="0.25">
      <c r="X11935" s="426"/>
      <c r="Y11935" s="426"/>
      <c r="Z11935" s="427"/>
    </row>
    <row r="11936" spans="24:26" x14ac:dyDescent="0.25">
      <c r="X11936" s="426"/>
      <c r="Y11936" s="426"/>
      <c r="Z11936" s="427"/>
    </row>
    <row r="11937" spans="24:26" x14ac:dyDescent="0.25">
      <c r="X11937" s="426"/>
      <c r="Y11937" s="426"/>
      <c r="Z11937" s="427"/>
    </row>
    <row r="11938" spans="24:26" x14ac:dyDescent="0.25">
      <c r="X11938" s="426"/>
      <c r="Y11938" s="426"/>
      <c r="Z11938" s="427"/>
    </row>
    <row r="11939" spans="24:26" x14ac:dyDescent="0.25">
      <c r="X11939" s="426"/>
      <c r="Y11939" s="426"/>
      <c r="Z11939" s="427"/>
    </row>
    <row r="11940" spans="24:26" x14ac:dyDescent="0.25">
      <c r="X11940" s="426"/>
      <c r="Y11940" s="426"/>
      <c r="Z11940" s="427"/>
    </row>
    <row r="11941" spans="24:26" x14ac:dyDescent="0.25">
      <c r="X11941" s="426"/>
      <c r="Y11941" s="426"/>
      <c r="Z11941" s="427"/>
    </row>
    <row r="11942" spans="24:26" x14ac:dyDescent="0.25">
      <c r="X11942" s="426"/>
      <c r="Y11942" s="426"/>
      <c r="Z11942" s="427"/>
    </row>
    <row r="11943" spans="24:26" x14ac:dyDescent="0.25">
      <c r="X11943" s="426"/>
      <c r="Y11943" s="426"/>
      <c r="Z11943" s="427"/>
    </row>
    <row r="11944" spans="24:26" x14ac:dyDescent="0.25">
      <c r="X11944" s="426"/>
      <c r="Y11944" s="426"/>
      <c r="Z11944" s="427"/>
    </row>
    <row r="11945" spans="24:26" x14ac:dyDescent="0.25">
      <c r="X11945" s="426"/>
      <c r="Y11945" s="426"/>
      <c r="Z11945" s="427"/>
    </row>
    <row r="11946" spans="24:26" x14ac:dyDescent="0.25">
      <c r="X11946" s="426"/>
      <c r="Y11946" s="426"/>
      <c r="Z11946" s="427"/>
    </row>
  </sheetData>
  <sheetProtection formatColumns="0" formatRows="0"/>
  <mergeCells count="4">
    <mergeCell ref="A1:D1"/>
    <mergeCell ref="X2:X4"/>
    <mergeCell ref="Y2:Y4"/>
    <mergeCell ref="Z2:Z4"/>
  </mergeCells>
  <conditionalFormatting sqref="T7:T56">
    <cfRule type="expression" dxfId="1" priority="1">
      <formula>AND(G7=12,LEN(T7)&lt;3)</formula>
    </cfRule>
  </conditionalFormatting>
  <conditionalFormatting sqref="A7:A56">
    <cfRule type="expression" dxfId="0" priority="150">
      <formula>NOT($G$1="nein/non/no")</formula>
    </cfRule>
  </conditionalFormatting>
  <dataValidations count="2">
    <dataValidation type="list" allowBlank="1" showInputMessage="1" showErrorMessage="1" sqref="G1">
      <formula1>Formularfeld</formula1>
    </dataValidation>
    <dataValidation type="list" allowBlank="1" showInputMessage="1" showErrorMessage="1" sqref="J1">
      <formula1>Sprache</formula1>
    </dataValidation>
  </dataValidations>
  <pageMargins left="0.25" right="0.25" top="0.75" bottom="0.75" header="0.3" footer="0.3"/>
  <pageSetup paperSize="9" scale="39" fitToHeight="0" orientation="landscape" r:id="rId1"/>
  <ignoredErrors>
    <ignoredError sqref="M7 C7 C8:C56 M8:M5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defaultColWidth="37.5703125" defaultRowHeight="11.25" customHeight="1" x14ac:dyDescent="0.25"/>
  <cols>
    <col min="1" max="1" width="48" style="148" customWidth="1"/>
    <col min="2" max="2" width="37.5703125" style="285"/>
    <col min="3" max="3" width="90.140625" style="285" bestFit="1" customWidth="1"/>
    <col min="4" max="16384" width="37.5703125" style="285"/>
  </cols>
  <sheetData>
    <row r="1" spans="1:5" ht="11.25" customHeight="1" x14ac:dyDescent="0.25">
      <c r="A1" s="148" t="s">
        <v>540</v>
      </c>
      <c r="B1" s="285" t="s">
        <v>542</v>
      </c>
      <c r="C1" s="285" t="s">
        <v>541</v>
      </c>
    </row>
    <row r="2" spans="1:5" ht="15" customHeight="1" x14ac:dyDescent="0.25">
      <c r="A2" s="683" t="s">
        <v>290</v>
      </c>
      <c r="B2" s="685" t="s">
        <v>616</v>
      </c>
      <c r="C2" s="684" t="s">
        <v>539</v>
      </c>
      <c r="E2" s="285" t="s">
        <v>412</v>
      </c>
    </row>
    <row r="3" spans="1:5" ht="11.25" customHeight="1" x14ac:dyDescent="0.25">
      <c r="A3" s="683" t="s">
        <v>196</v>
      </c>
      <c r="B3" s="685" t="s">
        <v>602</v>
      </c>
      <c r="C3" s="684" t="s">
        <v>543</v>
      </c>
    </row>
    <row r="4" spans="1:5" ht="11.25" customHeight="1" x14ac:dyDescent="0.25">
      <c r="A4" s="683" t="s">
        <v>197</v>
      </c>
      <c r="B4" s="685" t="s">
        <v>632</v>
      </c>
      <c r="C4" s="684" t="s">
        <v>544</v>
      </c>
    </row>
    <row r="5" spans="1:5" ht="11.25" customHeight="1" x14ac:dyDescent="0.25">
      <c r="A5" s="683" t="s">
        <v>111</v>
      </c>
      <c r="B5" s="685" t="s">
        <v>603</v>
      </c>
      <c r="C5" s="684" t="s">
        <v>545</v>
      </c>
    </row>
    <row r="6" spans="1:5" ht="11.25" customHeight="1" x14ac:dyDescent="0.25">
      <c r="A6" s="683" t="s">
        <v>6</v>
      </c>
      <c r="B6" s="685" t="s">
        <v>280</v>
      </c>
      <c r="C6" s="684" t="s">
        <v>291</v>
      </c>
    </row>
    <row r="7" spans="1:5" ht="11.25" customHeight="1" x14ac:dyDescent="0.25">
      <c r="A7" s="683" t="s">
        <v>8</v>
      </c>
      <c r="B7" s="685" t="s">
        <v>604</v>
      </c>
      <c r="C7" s="684" t="s">
        <v>387</v>
      </c>
    </row>
    <row r="8" spans="1:5" ht="11.25" customHeight="1" x14ac:dyDescent="0.25">
      <c r="A8" s="683" t="s">
        <v>110</v>
      </c>
      <c r="B8" s="685" t="s">
        <v>393</v>
      </c>
      <c r="C8" s="684" t="s">
        <v>546</v>
      </c>
    </row>
    <row r="9" spans="1:5" ht="11.25" customHeight="1" x14ac:dyDescent="0.25">
      <c r="A9" s="683" t="s">
        <v>118</v>
      </c>
      <c r="B9" s="685" t="s">
        <v>605</v>
      </c>
      <c r="C9" s="684" t="s">
        <v>547</v>
      </c>
    </row>
    <row r="10" spans="1:5" ht="11.25" customHeight="1" x14ac:dyDescent="0.25">
      <c r="A10" s="683" t="s">
        <v>117</v>
      </c>
      <c r="B10" s="685" t="s">
        <v>606</v>
      </c>
      <c r="C10" s="684" t="s">
        <v>548</v>
      </c>
    </row>
    <row r="11" spans="1:5" ht="11.25" customHeight="1" x14ac:dyDescent="0.25">
      <c r="A11" s="683" t="s">
        <v>10</v>
      </c>
      <c r="B11" s="685" t="s">
        <v>312</v>
      </c>
      <c r="C11" s="684" t="s">
        <v>381</v>
      </c>
    </row>
    <row r="12" spans="1:5" ht="11.25" customHeight="1" x14ac:dyDescent="0.25">
      <c r="A12" s="683" t="s">
        <v>199</v>
      </c>
      <c r="B12" s="685" t="s">
        <v>633</v>
      </c>
      <c r="C12" s="684" t="s">
        <v>382</v>
      </c>
    </row>
    <row r="13" spans="1:5" ht="11.25" customHeight="1" x14ac:dyDescent="0.25">
      <c r="A13" s="683" t="s">
        <v>155</v>
      </c>
      <c r="B13" s="685" t="s">
        <v>615</v>
      </c>
      <c r="C13" s="684" t="s">
        <v>550</v>
      </c>
    </row>
    <row r="14" spans="1:5" ht="11.25" customHeight="1" x14ac:dyDescent="0.25">
      <c r="A14" s="683" t="s">
        <v>11</v>
      </c>
      <c r="B14" s="685" t="s">
        <v>607</v>
      </c>
      <c r="C14" s="684" t="s">
        <v>551</v>
      </c>
    </row>
    <row r="15" spans="1:5" ht="15" x14ac:dyDescent="0.25">
      <c r="A15" s="683" t="s">
        <v>228</v>
      </c>
      <c r="B15" s="685" t="s">
        <v>610</v>
      </c>
      <c r="C15" s="684" t="s">
        <v>608</v>
      </c>
    </row>
    <row r="16" spans="1:5" ht="11.25" customHeight="1" x14ac:dyDescent="0.25">
      <c r="A16" s="683" t="s">
        <v>128</v>
      </c>
      <c r="B16" s="685" t="s">
        <v>609</v>
      </c>
      <c r="C16" s="684" t="s">
        <v>552</v>
      </c>
    </row>
    <row r="17" spans="1:3" ht="11.25" customHeight="1" x14ac:dyDescent="0.25">
      <c r="A17" s="683" t="s">
        <v>229</v>
      </c>
      <c r="B17" s="685" t="s">
        <v>611</v>
      </c>
      <c r="C17" s="684" t="s">
        <v>553</v>
      </c>
    </row>
    <row r="18" spans="1:3" ht="11.25" customHeight="1" x14ac:dyDescent="0.25">
      <c r="A18" s="683" t="s">
        <v>230</v>
      </c>
      <c r="B18" s="685" t="s">
        <v>634</v>
      </c>
      <c r="C18" s="684" t="s">
        <v>643</v>
      </c>
    </row>
    <row r="19" spans="1:3" ht="11.25" customHeight="1" x14ac:dyDescent="0.25">
      <c r="A19" s="683" t="s">
        <v>231</v>
      </c>
      <c r="B19" s="685" t="s">
        <v>612</v>
      </c>
      <c r="C19" s="684" t="s">
        <v>554</v>
      </c>
    </row>
    <row r="20" spans="1:3" ht="11.25" customHeight="1" x14ac:dyDescent="0.25">
      <c r="A20" s="683" t="s">
        <v>9</v>
      </c>
      <c r="B20" s="685" t="s">
        <v>617</v>
      </c>
      <c r="C20" s="684" t="s">
        <v>642</v>
      </c>
    </row>
    <row r="21" spans="1:3" ht="11.25" customHeight="1" x14ac:dyDescent="0.25">
      <c r="A21" s="683" t="s">
        <v>198</v>
      </c>
      <c r="B21" s="685" t="s">
        <v>310</v>
      </c>
      <c r="C21" s="684" t="s">
        <v>555</v>
      </c>
    </row>
    <row r="22" spans="1:3" ht="11.25" customHeight="1" x14ac:dyDescent="0.25">
      <c r="A22" s="683" t="s">
        <v>112</v>
      </c>
      <c r="B22" s="685" t="s">
        <v>613</v>
      </c>
      <c r="C22" s="684" t="s">
        <v>556</v>
      </c>
    </row>
    <row r="23" spans="1:3" ht="11.25" customHeight="1" x14ac:dyDescent="0.25">
      <c r="A23" s="683" t="s">
        <v>0</v>
      </c>
      <c r="B23" s="685" t="s">
        <v>614</v>
      </c>
      <c r="C23" s="684" t="s">
        <v>377</v>
      </c>
    </row>
  </sheetData>
  <mergeCells count="33">
    <mergeCell ref="A22:A23"/>
    <mergeCell ref="C22:C23"/>
    <mergeCell ref="B22:B23"/>
    <mergeCell ref="A18:A19"/>
    <mergeCell ref="C18:C19"/>
    <mergeCell ref="B18:B19"/>
    <mergeCell ref="A20:A21"/>
    <mergeCell ref="C20:C21"/>
    <mergeCell ref="B20:B21"/>
    <mergeCell ref="A14:A15"/>
    <mergeCell ref="C14:C15"/>
    <mergeCell ref="B14:B15"/>
    <mergeCell ref="A16:A17"/>
    <mergeCell ref="C16:C17"/>
    <mergeCell ref="B16:B17"/>
    <mergeCell ref="A10:A11"/>
    <mergeCell ref="C10:C11"/>
    <mergeCell ref="B10:B11"/>
    <mergeCell ref="A12:A13"/>
    <mergeCell ref="C12:C13"/>
    <mergeCell ref="B12:B13"/>
    <mergeCell ref="A6:A7"/>
    <mergeCell ref="C6:C7"/>
    <mergeCell ref="B6:B7"/>
    <mergeCell ref="A8:A9"/>
    <mergeCell ref="C8:C9"/>
    <mergeCell ref="B8:B9"/>
    <mergeCell ref="A2:A3"/>
    <mergeCell ref="C2:C3"/>
    <mergeCell ref="B2:B3"/>
    <mergeCell ref="A4:A5"/>
    <mergeCell ref="C4:C5"/>
    <mergeCell ref="B4: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95"/>
  <sheetViews>
    <sheetView workbookViewId="0"/>
  </sheetViews>
  <sheetFormatPr defaultColWidth="11.42578125" defaultRowHeight="14.25" customHeight="1" x14ac:dyDescent="0.25"/>
  <cols>
    <col min="1" max="1" width="36.85546875" style="2" bestFit="1" customWidth="1"/>
    <col min="2" max="2" width="17.7109375" style="2" customWidth="1"/>
    <col min="3" max="3" width="10.28515625" style="2" customWidth="1"/>
    <col min="4" max="4" width="33.140625" style="2" bestFit="1" customWidth="1"/>
    <col min="5" max="5" width="34.5703125" style="2" bestFit="1" customWidth="1"/>
    <col min="6" max="6" width="31.5703125" style="2" bestFit="1" customWidth="1"/>
    <col min="7" max="7" width="19.140625" style="2" bestFit="1" customWidth="1"/>
    <col min="8" max="8" width="11.42578125" style="2"/>
    <col min="9" max="9" width="20.7109375" style="5" customWidth="1"/>
    <col min="10" max="10" width="7.28515625" style="5" customWidth="1"/>
    <col min="11" max="24" width="7.28515625" style="2" customWidth="1"/>
    <col min="25" max="16384" width="11.42578125" style="2"/>
  </cols>
  <sheetData>
    <row r="1" spans="1:24" ht="14.25" customHeight="1" x14ac:dyDescent="0.25">
      <c r="B1" s="182" t="s">
        <v>292</v>
      </c>
      <c r="C1" s="147" t="str">
        <f>Kurzanleitung!$D$1</f>
        <v>FR</v>
      </c>
    </row>
    <row r="7" spans="1:24" ht="14.25" customHeight="1" x14ac:dyDescent="0.25">
      <c r="A7" s="3" t="s">
        <v>114</v>
      </c>
      <c r="D7" s="271" t="s">
        <v>13</v>
      </c>
      <c r="E7" s="272" t="s">
        <v>12</v>
      </c>
      <c r="F7" s="272" t="s">
        <v>14</v>
      </c>
      <c r="G7" s="273" t="s">
        <v>113</v>
      </c>
      <c r="I7" s="69" t="s">
        <v>192</v>
      </c>
      <c r="J7" s="8"/>
      <c r="K7" s="3"/>
      <c r="L7" s="3"/>
      <c r="M7" s="3"/>
      <c r="N7" s="3"/>
      <c r="O7" s="3"/>
      <c r="P7" s="3"/>
      <c r="Q7" s="3"/>
      <c r="R7" s="3"/>
      <c r="S7" s="3"/>
      <c r="T7" s="3"/>
      <c r="U7" s="3"/>
      <c r="V7" s="3"/>
      <c r="W7" s="3"/>
      <c r="X7" s="3"/>
    </row>
    <row r="8" spans="1:24" ht="14.25" customHeight="1" x14ac:dyDescent="0.25">
      <c r="A8" s="6" t="str">
        <f>IF($C$1="FR",E8,IF($C$1="IT",F8,D8))</f>
        <v>Engrais liquide</v>
      </c>
      <c r="D8" s="274" t="s">
        <v>16</v>
      </c>
      <c r="E8" s="288" t="s">
        <v>15</v>
      </c>
      <c r="F8" s="275" t="s">
        <v>17</v>
      </c>
      <c r="G8" s="276">
        <v>1</v>
      </c>
      <c r="H8" s="244"/>
      <c r="I8" s="70" t="s">
        <v>193</v>
      </c>
      <c r="J8" s="71" t="s">
        <v>445</v>
      </c>
      <c r="K8" s="71" t="s">
        <v>446</v>
      </c>
      <c r="L8" s="71" t="s">
        <v>447</v>
      </c>
      <c r="M8" s="71" t="s">
        <v>448</v>
      </c>
      <c r="N8" s="71" t="s">
        <v>449</v>
      </c>
      <c r="O8" s="71" t="s">
        <v>450</v>
      </c>
      <c r="P8" s="71" t="s">
        <v>451</v>
      </c>
      <c r="Q8" s="71" t="s">
        <v>452</v>
      </c>
      <c r="R8" s="71" t="s">
        <v>453</v>
      </c>
      <c r="S8" s="71" t="s">
        <v>454</v>
      </c>
      <c r="T8" s="71" t="s">
        <v>509</v>
      </c>
      <c r="U8" s="71" t="s">
        <v>510</v>
      </c>
      <c r="V8" s="71" t="s">
        <v>511</v>
      </c>
      <c r="W8" s="71" t="s">
        <v>512</v>
      </c>
      <c r="X8" s="71" t="s">
        <v>513</v>
      </c>
    </row>
    <row r="9" spans="1:24" ht="14.25" customHeight="1" x14ac:dyDescent="0.25">
      <c r="A9" s="6" t="str">
        <f t="shared" ref="A9:A23" si="0">IF($C$1="FR",E9,IF($C$1="IT",F9,D9))</f>
        <v>Pesticide</v>
      </c>
      <c r="D9" s="274" t="s">
        <v>19</v>
      </c>
      <c r="E9" s="290" t="s">
        <v>18</v>
      </c>
      <c r="F9" s="275" t="s">
        <v>20</v>
      </c>
      <c r="G9" s="276">
        <v>2</v>
      </c>
      <c r="H9" s="155"/>
      <c r="I9" s="198">
        <v>1</v>
      </c>
      <c r="J9" s="9">
        <v>0</v>
      </c>
      <c r="K9" s="9">
        <v>1</v>
      </c>
      <c r="L9" s="9"/>
      <c r="M9" s="9"/>
      <c r="N9" s="9"/>
      <c r="O9" s="9"/>
      <c r="P9" s="9"/>
      <c r="Q9" s="9"/>
      <c r="R9" s="9"/>
      <c r="S9" s="9"/>
      <c r="T9" s="9"/>
      <c r="U9" s="9"/>
      <c r="V9" s="9"/>
      <c r="W9" s="9"/>
      <c r="X9" s="9"/>
    </row>
    <row r="10" spans="1:24" ht="14.25" customHeight="1" x14ac:dyDescent="0.25">
      <c r="A10" s="6" t="str">
        <f t="shared" si="0"/>
        <v xml:space="preserve">Désinfectant </v>
      </c>
      <c r="D10" s="274" t="s">
        <v>394</v>
      </c>
      <c r="E10" s="288" t="s">
        <v>21</v>
      </c>
      <c r="F10" s="275" t="s">
        <v>22</v>
      </c>
      <c r="G10" s="276">
        <v>3</v>
      </c>
      <c r="H10" s="155"/>
      <c r="I10" s="199">
        <v>2</v>
      </c>
      <c r="J10" s="9">
        <v>0</v>
      </c>
      <c r="K10" s="9">
        <v>0.5</v>
      </c>
      <c r="L10" s="9">
        <v>1</v>
      </c>
      <c r="M10" s="9"/>
      <c r="N10" s="9"/>
      <c r="O10" s="9"/>
      <c r="P10" s="9"/>
      <c r="Q10" s="9"/>
      <c r="R10" s="9"/>
      <c r="S10" s="9"/>
      <c r="T10" s="9"/>
      <c r="U10" s="9"/>
      <c r="V10" s="9"/>
      <c r="W10" s="9"/>
      <c r="X10" s="9"/>
    </row>
    <row r="11" spans="1:24" ht="14.25" customHeight="1" x14ac:dyDescent="0.25">
      <c r="A11" s="6" t="str">
        <f t="shared" si="0"/>
        <v>Lixiviat de silos</v>
      </c>
      <c r="D11" s="274" t="s">
        <v>24</v>
      </c>
      <c r="E11" s="288" t="s">
        <v>23</v>
      </c>
      <c r="F11" s="275" t="s">
        <v>25</v>
      </c>
      <c r="G11" s="276">
        <v>4</v>
      </c>
      <c r="H11" s="155"/>
      <c r="I11" s="199">
        <v>3</v>
      </c>
      <c r="J11" s="9">
        <v>0</v>
      </c>
      <c r="K11" s="9">
        <v>0.33333333333333331</v>
      </c>
      <c r="L11" s="9">
        <v>0.66666666666666663</v>
      </c>
      <c r="M11" s="9">
        <v>1</v>
      </c>
      <c r="N11" s="9"/>
      <c r="O11" s="9"/>
      <c r="P11" s="9"/>
      <c r="Q11" s="9"/>
      <c r="R11" s="9"/>
      <c r="S11" s="9"/>
      <c r="T11" s="9"/>
      <c r="U11" s="9"/>
      <c r="V11" s="9"/>
      <c r="W11" s="9"/>
      <c r="X11" s="9"/>
    </row>
    <row r="12" spans="1:24" ht="14.25" customHeight="1" x14ac:dyDescent="0.25">
      <c r="A12" s="6" t="str">
        <f t="shared" si="0"/>
        <v>Lixiviat industriel ou domestique</v>
      </c>
      <c r="D12" s="274" t="s">
        <v>27</v>
      </c>
      <c r="E12" s="288" t="s">
        <v>26</v>
      </c>
      <c r="F12" s="275" t="s">
        <v>28</v>
      </c>
      <c r="G12" s="276">
        <v>5</v>
      </c>
      <c r="H12" s="155"/>
      <c r="I12" s="199">
        <v>4</v>
      </c>
      <c r="J12" s="9">
        <v>0</v>
      </c>
      <c r="K12" s="10">
        <v>0.25</v>
      </c>
      <c r="L12" s="10">
        <v>0.5</v>
      </c>
      <c r="M12" s="10">
        <v>0.75</v>
      </c>
      <c r="N12" s="10">
        <v>1</v>
      </c>
      <c r="O12" s="9"/>
      <c r="P12" s="9"/>
      <c r="Q12" s="9"/>
      <c r="R12" s="9"/>
      <c r="S12" s="9"/>
      <c r="T12" s="9"/>
      <c r="U12" s="9"/>
      <c r="V12" s="9"/>
      <c r="W12" s="9"/>
      <c r="X12" s="9"/>
    </row>
    <row r="13" spans="1:24" ht="14.25" customHeight="1" x14ac:dyDescent="0.25">
      <c r="A13" s="6" t="str">
        <f t="shared" si="0"/>
        <v>Huile, goudron,  dissolvant organique</v>
      </c>
      <c r="D13" s="274" t="s">
        <v>30</v>
      </c>
      <c r="E13" s="288" t="s">
        <v>29</v>
      </c>
      <c r="F13" s="275" t="s">
        <v>31</v>
      </c>
      <c r="G13" s="276">
        <v>6</v>
      </c>
      <c r="H13" s="155"/>
      <c r="I13" s="199">
        <v>5</v>
      </c>
      <c r="J13" s="9">
        <v>0</v>
      </c>
      <c r="K13" s="9">
        <v>0.2</v>
      </c>
      <c r="L13" s="9">
        <v>0.4</v>
      </c>
      <c r="M13" s="9">
        <v>0.60000000000000009</v>
      </c>
      <c r="N13" s="9">
        <v>0.8</v>
      </c>
      <c r="O13" s="9">
        <v>1</v>
      </c>
      <c r="P13" s="9"/>
      <c r="Q13" s="9"/>
      <c r="R13" s="9"/>
      <c r="S13" s="9"/>
      <c r="T13" s="9"/>
      <c r="U13" s="9"/>
      <c r="V13" s="9"/>
      <c r="W13" s="9"/>
      <c r="X13" s="9"/>
    </row>
    <row r="14" spans="1:24" ht="14.25" customHeight="1" x14ac:dyDescent="0.25">
      <c r="A14" s="6" t="str">
        <f t="shared" si="0"/>
        <v>Lait de béton</v>
      </c>
      <c r="D14" s="274" t="s">
        <v>33</v>
      </c>
      <c r="E14" s="288" t="s">
        <v>32</v>
      </c>
      <c r="F14" s="275" t="s">
        <v>34</v>
      </c>
      <c r="G14" s="276">
        <v>7</v>
      </c>
      <c r="H14" s="155"/>
      <c r="I14" s="199">
        <v>6</v>
      </c>
      <c r="J14" s="95">
        <v>0</v>
      </c>
      <c r="K14" s="95">
        <v>0.16666666666666666</v>
      </c>
      <c r="L14" s="95">
        <v>0.33333333333333331</v>
      </c>
      <c r="M14" s="95">
        <v>0.5</v>
      </c>
      <c r="N14" s="95">
        <v>0.66666666666666663</v>
      </c>
      <c r="O14" s="95">
        <v>0.83333333333333326</v>
      </c>
      <c r="P14" s="95">
        <v>1</v>
      </c>
      <c r="Q14" s="95"/>
      <c r="R14" s="95"/>
      <c r="S14" s="95"/>
      <c r="T14" s="95"/>
      <c r="U14" s="95"/>
      <c r="V14" s="95"/>
      <c r="W14" s="95"/>
      <c r="X14" s="95"/>
    </row>
    <row r="15" spans="1:24" ht="14.25" customHeight="1" x14ac:dyDescent="0.25">
      <c r="A15" s="6" t="str">
        <f t="shared" si="0"/>
        <v>Vidange de bassins de retenue</v>
      </c>
      <c r="D15" s="274" t="s">
        <v>36</v>
      </c>
      <c r="E15" s="288" t="s">
        <v>35</v>
      </c>
      <c r="F15" s="275" t="s">
        <v>37</v>
      </c>
      <c r="G15" s="276">
        <v>8</v>
      </c>
      <c r="H15" s="155"/>
      <c r="I15" s="199">
        <v>7</v>
      </c>
      <c r="J15" s="95">
        <v>0</v>
      </c>
      <c r="K15" s="95">
        <v>0.14285714285714285</v>
      </c>
      <c r="L15" s="95">
        <v>0.2857142857142857</v>
      </c>
      <c r="M15" s="95">
        <v>0.42857142857142855</v>
      </c>
      <c r="N15" s="95">
        <v>0.5714285714285714</v>
      </c>
      <c r="O15" s="95">
        <v>0.71428571428571419</v>
      </c>
      <c r="P15" s="95">
        <v>0.8571428571428571</v>
      </c>
      <c r="Q15" s="95">
        <v>1</v>
      </c>
      <c r="R15" s="95"/>
      <c r="S15" s="95"/>
      <c r="T15" s="95"/>
      <c r="U15" s="95"/>
      <c r="V15" s="95"/>
      <c r="W15" s="95"/>
      <c r="X15" s="95"/>
    </row>
    <row r="16" spans="1:24" ht="14.25" customHeight="1" x14ac:dyDescent="0.25">
      <c r="A16" s="6" t="str">
        <f t="shared" si="0"/>
        <v>Manque d'oxygène</v>
      </c>
      <c r="D16" s="274" t="s">
        <v>39</v>
      </c>
      <c r="E16" s="288" t="s">
        <v>38</v>
      </c>
      <c r="F16" s="275" t="s">
        <v>40</v>
      </c>
      <c r="G16" s="276">
        <v>9</v>
      </c>
      <c r="H16" s="155"/>
      <c r="I16" s="199">
        <v>8</v>
      </c>
      <c r="J16" s="95">
        <v>0</v>
      </c>
      <c r="K16" s="95">
        <v>0.125</v>
      </c>
      <c r="L16" s="95">
        <v>0.25</v>
      </c>
      <c r="M16" s="95">
        <v>0.375</v>
      </c>
      <c r="N16" s="95">
        <v>0.5</v>
      </c>
      <c r="O16" s="95">
        <v>0.625</v>
      </c>
      <c r="P16" s="95">
        <v>0.75</v>
      </c>
      <c r="Q16" s="95">
        <v>0.875</v>
      </c>
      <c r="R16" s="95">
        <v>1</v>
      </c>
      <c r="S16" s="95"/>
      <c r="T16" s="95"/>
      <c r="U16" s="95"/>
      <c r="V16" s="95"/>
      <c r="W16" s="95"/>
      <c r="X16" s="95"/>
    </row>
    <row r="17" spans="1:24" ht="14.25" customHeight="1" x14ac:dyDescent="0.25">
      <c r="A17" s="6" t="str">
        <f t="shared" si="0"/>
        <v>Niveau d'eau insuffisant</v>
      </c>
      <c r="D17" s="274" t="s">
        <v>41</v>
      </c>
      <c r="E17" s="288" t="s">
        <v>635</v>
      </c>
      <c r="F17" s="275" t="s">
        <v>42</v>
      </c>
      <c r="G17" s="276">
        <v>10</v>
      </c>
      <c r="H17" s="155"/>
      <c r="I17" s="199">
        <v>9</v>
      </c>
      <c r="J17" s="95">
        <v>0</v>
      </c>
      <c r="K17" s="95">
        <v>0.1111111111111111</v>
      </c>
      <c r="L17" s="95">
        <v>0.22222222222222221</v>
      </c>
      <c r="M17" s="95">
        <v>0.33333333333333331</v>
      </c>
      <c r="N17" s="95">
        <v>0.44444444444444442</v>
      </c>
      <c r="O17" s="95">
        <v>0.55555555555555558</v>
      </c>
      <c r="P17" s="95">
        <v>0.66666666666666663</v>
      </c>
      <c r="Q17" s="95">
        <v>0.77777777777777768</v>
      </c>
      <c r="R17" s="95">
        <v>0.88888888888888884</v>
      </c>
      <c r="S17" s="95">
        <v>1</v>
      </c>
      <c r="T17" s="95"/>
      <c r="U17" s="95"/>
      <c r="V17" s="95"/>
      <c r="W17" s="95"/>
      <c r="X17" s="95"/>
    </row>
    <row r="18" spans="1:24" ht="14.25" customHeight="1" x14ac:dyDescent="0.25">
      <c r="A18" s="6" t="str">
        <f t="shared" si="0"/>
        <v>Maladie du poisson</v>
      </c>
      <c r="D18" s="274" t="s">
        <v>44</v>
      </c>
      <c r="E18" s="288" t="s">
        <v>43</v>
      </c>
      <c r="F18" s="275" t="s">
        <v>45</v>
      </c>
      <c r="G18" s="276">
        <v>11</v>
      </c>
      <c r="H18" s="155"/>
      <c r="I18" s="199">
        <v>10</v>
      </c>
      <c r="J18" s="95">
        <v>0</v>
      </c>
      <c r="K18" s="95">
        <v>0.1</v>
      </c>
      <c r="L18" s="95">
        <v>0.2</v>
      </c>
      <c r="M18" s="95">
        <v>0.30000000000000004</v>
      </c>
      <c r="N18" s="95">
        <v>0.4</v>
      </c>
      <c r="O18" s="95">
        <v>0.5</v>
      </c>
      <c r="P18" s="95">
        <v>0.60000000000000009</v>
      </c>
      <c r="Q18" s="95">
        <v>0.70000000000000007</v>
      </c>
      <c r="R18" s="95">
        <v>0.8</v>
      </c>
      <c r="S18" s="95">
        <v>0.9</v>
      </c>
      <c r="T18" s="95">
        <v>1</v>
      </c>
      <c r="U18" s="95"/>
      <c r="V18" s="95"/>
      <c r="W18" s="95"/>
      <c r="X18" s="95"/>
    </row>
    <row r="19" spans="1:24" ht="14.25" customHeight="1" x14ac:dyDescent="0.25">
      <c r="A19" s="6" t="str">
        <f t="shared" si="0"/>
        <v>Autres raisons</v>
      </c>
      <c r="D19" s="274" t="s">
        <v>47</v>
      </c>
      <c r="E19" s="288" t="s">
        <v>46</v>
      </c>
      <c r="F19" s="275" t="s">
        <v>48</v>
      </c>
      <c r="G19" s="276">
        <v>12</v>
      </c>
      <c r="H19" s="155"/>
      <c r="I19" s="199">
        <v>11</v>
      </c>
      <c r="J19" s="95">
        <v>0</v>
      </c>
      <c r="K19" s="95">
        <v>9.0909090909090912E-2</v>
      </c>
      <c r="L19" s="95">
        <v>0.18181818181818182</v>
      </c>
      <c r="M19" s="95">
        <v>0.27272727272727271</v>
      </c>
      <c r="N19" s="95">
        <v>0.36363636363636365</v>
      </c>
      <c r="O19" s="95">
        <v>0.45454545454545459</v>
      </c>
      <c r="P19" s="95">
        <v>0.54545454545454541</v>
      </c>
      <c r="Q19" s="95">
        <v>0.63636363636363635</v>
      </c>
      <c r="R19" s="95">
        <v>0.72727272727272729</v>
      </c>
      <c r="S19" s="95">
        <v>0.81818181818181823</v>
      </c>
      <c r="T19" s="95">
        <v>0.90909090909090917</v>
      </c>
      <c r="U19" s="95">
        <v>1</v>
      </c>
      <c r="V19" s="95"/>
      <c r="W19" s="95"/>
      <c r="X19" s="95"/>
    </row>
    <row r="20" spans="1:24" ht="14.25" customHeight="1" x14ac:dyDescent="0.25">
      <c r="A20" s="6" t="str">
        <f t="shared" si="0"/>
        <v>Cause inconnue</v>
      </c>
      <c r="D20" s="274" t="s">
        <v>50</v>
      </c>
      <c r="E20" s="288" t="s">
        <v>49</v>
      </c>
      <c r="F20" s="275" t="s">
        <v>51</v>
      </c>
      <c r="G20" s="276">
        <v>13</v>
      </c>
      <c r="H20" s="155"/>
      <c r="I20" s="199">
        <v>12</v>
      </c>
      <c r="J20" s="95">
        <v>0</v>
      </c>
      <c r="K20" s="95">
        <v>8.3333333333333329E-2</v>
      </c>
      <c r="L20" s="95">
        <v>0.16666666666666666</v>
      </c>
      <c r="M20" s="95">
        <v>0.25</v>
      </c>
      <c r="N20" s="95">
        <v>0.33333333333333331</v>
      </c>
      <c r="O20" s="95">
        <v>0.41666666666666663</v>
      </c>
      <c r="P20" s="95">
        <v>0.5</v>
      </c>
      <c r="Q20" s="95">
        <v>0.58333333333333326</v>
      </c>
      <c r="R20" s="95">
        <v>0.66666666666666663</v>
      </c>
      <c r="S20" s="95">
        <v>0.75</v>
      </c>
      <c r="T20" s="95">
        <v>0.83333333333333326</v>
      </c>
      <c r="U20" s="95">
        <v>0.91666666666666663</v>
      </c>
      <c r="V20" s="95">
        <v>1</v>
      </c>
      <c r="W20" s="95"/>
      <c r="X20" s="95"/>
    </row>
    <row r="21" spans="1:24" ht="14.25" customHeight="1" x14ac:dyDescent="0.25">
      <c r="A21" s="6" t="str">
        <f t="shared" si="0"/>
        <v xml:space="preserve">Canicule (température trop élevée) </v>
      </c>
      <c r="D21" s="274" t="s">
        <v>52</v>
      </c>
      <c r="E21" s="288" t="s">
        <v>636</v>
      </c>
      <c r="F21" s="275" t="s">
        <v>53</v>
      </c>
      <c r="G21" s="276">
        <v>14</v>
      </c>
      <c r="H21" s="155"/>
      <c r="I21" s="199">
        <v>13</v>
      </c>
      <c r="J21" s="95">
        <v>0</v>
      </c>
      <c r="K21" s="95">
        <v>7.6923076923076927E-2</v>
      </c>
      <c r="L21" s="95">
        <v>0.15384615384615385</v>
      </c>
      <c r="M21" s="95">
        <v>0.23076923076923078</v>
      </c>
      <c r="N21" s="95">
        <v>0.30769230769230771</v>
      </c>
      <c r="O21" s="95">
        <v>0.38461538461538464</v>
      </c>
      <c r="P21" s="95">
        <v>0.46153846153846156</v>
      </c>
      <c r="Q21" s="95">
        <v>0.53846153846153855</v>
      </c>
      <c r="R21" s="95">
        <v>0.61538461538461542</v>
      </c>
      <c r="S21" s="95">
        <v>0.69230769230769229</v>
      </c>
      <c r="T21" s="95">
        <v>0.76923076923076927</v>
      </c>
      <c r="U21" s="95">
        <v>0.84615384615384626</v>
      </c>
      <c r="V21" s="95">
        <v>0.92307692307692313</v>
      </c>
      <c r="W21" s="95">
        <v>1</v>
      </c>
      <c r="X21" s="95"/>
    </row>
    <row r="22" spans="1:24" ht="14.25" customHeight="1" x14ac:dyDescent="0.25">
      <c r="A22" s="6" t="str">
        <f t="shared" si="0"/>
        <v>Sécheresse (pas assez d'eau)</v>
      </c>
      <c r="D22" s="274" t="s">
        <v>55</v>
      </c>
      <c r="E22" s="288" t="s">
        <v>54</v>
      </c>
      <c r="F22" s="275" t="s">
        <v>56</v>
      </c>
      <c r="G22" s="276">
        <v>15</v>
      </c>
      <c r="H22" s="155"/>
      <c r="I22" s="199">
        <v>14</v>
      </c>
      <c r="J22" s="9">
        <v>0</v>
      </c>
      <c r="K22" s="9">
        <v>7.1428571428571425E-2</v>
      </c>
      <c r="L22" s="9">
        <v>0.14285714285714285</v>
      </c>
      <c r="M22" s="9">
        <v>0.21428571428571427</v>
      </c>
      <c r="N22" s="9">
        <v>0.2857142857142857</v>
      </c>
      <c r="O22" s="9">
        <v>0.3571428571428571</v>
      </c>
      <c r="P22" s="9">
        <v>0.42857142857142855</v>
      </c>
      <c r="Q22" s="9">
        <v>0.5</v>
      </c>
      <c r="R22" s="9">
        <v>0.5714285714285714</v>
      </c>
      <c r="S22" s="9">
        <v>0.64285714285714279</v>
      </c>
      <c r="T22" s="9">
        <v>0.71428571428571419</v>
      </c>
      <c r="U22" s="9">
        <v>0.7857142857142857</v>
      </c>
      <c r="V22" s="9">
        <v>0.8571428571428571</v>
      </c>
      <c r="W22" s="9">
        <v>0.92857142857142849</v>
      </c>
      <c r="X22" s="9">
        <v>1</v>
      </c>
    </row>
    <row r="23" spans="1:24" ht="14.25" customHeight="1" x14ac:dyDescent="0.25">
      <c r="A23" s="6" t="str">
        <f t="shared" si="0"/>
        <v>Carburant (essence, diesel)</v>
      </c>
      <c r="D23" s="277" t="s">
        <v>414</v>
      </c>
      <c r="E23" s="286" t="s">
        <v>637</v>
      </c>
      <c r="F23" s="286" t="s">
        <v>557</v>
      </c>
      <c r="G23" s="278">
        <v>16</v>
      </c>
      <c r="H23" s="155"/>
    </row>
    <row r="24" spans="1:24" ht="14.25" customHeight="1" x14ac:dyDescent="0.25">
      <c r="H24" s="155"/>
    </row>
    <row r="25" spans="1:24" ht="14.25" customHeight="1" x14ac:dyDescent="0.25">
      <c r="H25" s="155"/>
    </row>
    <row r="26" spans="1:24" ht="14.25" customHeight="1" x14ac:dyDescent="0.25">
      <c r="H26" s="155"/>
    </row>
    <row r="27" spans="1:24" ht="14.25" customHeight="1" x14ac:dyDescent="0.25">
      <c r="H27" s="155"/>
    </row>
    <row r="28" spans="1:24" ht="14.25" customHeight="1" x14ac:dyDescent="0.25">
      <c r="A28" s="3" t="s">
        <v>115</v>
      </c>
      <c r="B28" s="3"/>
      <c r="H28" s="155"/>
    </row>
    <row r="29" spans="1:24" ht="14.25" customHeight="1" x14ac:dyDescent="0.25">
      <c r="A29" s="6" t="s">
        <v>109</v>
      </c>
      <c r="B29" s="2" t="s">
        <v>109</v>
      </c>
      <c r="D29" s="270" t="s">
        <v>116</v>
      </c>
      <c r="E29" s="270"/>
      <c r="F29" s="270"/>
      <c r="H29" s="155"/>
    </row>
    <row r="30" spans="1:24" ht="14.25" customHeight="1" x14ac:dyDescent="0.25">
      <c r="A30" s="7" t="s">
        <v>93</v>
      </c>
      <c r="B30" s="4" t="s">
        <v>94</v>
      </c>
      <c r="D30" s="270"/>
      <c r="E30" s="270"/>
      <c r="F30" s="270"/>
    </row>
    <row r="31" spans="1:24" ht="14.25" customHeight="1" x14ac:dyDescent="0.25">
      <c r="A31" s="7" t="s">
        <v>87</v>
      </c>
      <c r="B31" s="4" t="s">
        <v>88</v>
      </c>
      <c r="D31" s="270"/>
      <c r="E31" s="270"/>
      <c r="F31" s="270"/>
    </row>
    <row r="32" spans="1:24" ht="14.25" customHeight="1" x14ac:dyDescent="0.25">
      <c r="A32" s="7" t="s">
        <v>85</v>
      </c>
      <c r="B32" s="4" t="s">
        <v>86</v>
      </c>
      <c r="D32" s="270"/>
      <c r="E32" s="270"/>
      <c r="F32" s="270"/>
    </row>
    <row r="33" spans="1:19" ht="14.25" customHeight="1" x14ac:dyDescent="0.25">
      <c r="A33" s="7" t="s">
        <v>59</v>
      </c>
      <c r="B33" s="4" t="s">
        <v>60</v>
      </c>
      <c r="D33" s="270"/>
      <c r="E33" s="270"/>
      <c r="F33" s="270"/>
    </row>
    <row r="34" spans="1:19" ht="14.25" customHeight="1" x14ac:dyDescent="0.25">
      <c r="A34" s="7" t="s">
        <v>81</v>
      </c>
      <c r="B34" s="4" t="s">
        <v>82</v>
      </c>
      <c r="D34" s="270"/>
      <c r="E34" s="270"/>
      <c r="F34" s="270"/>
    </row>
    <row r="35" spans="1:19" ht="14.25" customHeight="1" x14ac:dyDescent="0.25">
      <c r="A35" s="7" t="s">
        <v>79</v>
      </c>
      <c r="B35" s="4" t="s">
        <v>80</v>
      </c>
      <c r="D35" s="270"/>
      <c r="E35" s="270"/>
      <c r="F35" s="270"/>
    </row>
    <row r="36" spans="1:19" ht="14.25" customHeight="1" x14ac:dyDescent="0.25">
      <c r="A36" s="7" t="s">
        <v>75</v>
      </c>
      <c r="B36" s="4" t="s">
        <v>76</v>
      </c>
      <c r="D36" s="270"/>
      <c r="E36" s="270"/>
      <c r="F36" s="270"/>
    </row>
    <row r="37" spans="1:19" ht="14.25" customHeight="1" x14ac:dyDescent="0.25">
      <c r="A37" s="7" t="s">
        <v>105</v>
      </c>
      <c r="B37" s="4" t="s">
        <v>106</v>
      </c>
      <c r="D37" s="270"/>
      <c r="E37" s="270"/>
      <c r="F37" s="270"/>
    </row>
    <row r="38" spans="1:19" ht="14.25" customHeight="1" x14ac:dyDescent="0.25">
      <c r="A38" s="7" t="s">
        <v>71</v>
      </c>
      <c r="B38" s="4" t="s">
        <v>72</v>
      </c>
      <c r="D38" s="270"/>
      <c r="E38" s="270"/>
      <c r="F38" s="270"/>
    </row>
    <row r="39" spans="1:19" ht="14.25" customHeight="1" x14ac:dyDescent="0.25">
      <c r="A39" s="7" t="s">
        <v>91</v>
      </c>
      <c r="B39" s="4" t="s">
        <v>92</v>
      </c>
      <c r="D39" s="270"/>
      <c r="E39" s="270"/>
      <c r="F39" s="270"/>
    </row>
    <row r="40" spans="1:19" ht="14.25" customHeight="1" x14ac:dyDescent="0.25">
      <c r="A40" s="7" t="s">
        <v>107</v>
      </c>
      <c r="B40" s="4" t="s">
        <v>108</v>
      </c>
      <c r="D40" s="270"/>
      <c r="E40" s="270"/>
      <c r="F40" s="270"/>
    </row>
    <row r="41" spans="1:19" ht="14.25" customHeight="1" x14ac:dyDescent="0.25">
      <c r="A41" s="7" t="s">
        <v>61</v>
      </c>
      <c r="B41" s="4" t="s">
        <v>62</v>
      </c>
      <c r="D41" s="270"/>
      <c r="E41" s="270"/>
      <c r="F41" s="270"/>
    </row>
    <row r="42" spans="1:19" ht="14.25" customHeight="1" x14ac:dyDescent="0.25">
      <c r="A42" s="7" t="s">
        <v>103</v>
      </c>
      <c r="B42" s="4" t="s">
        <v>104</v>
      </c>
      <c r="D42" s="270"/>
      <c r="E42" s="270"/>
      <c r="F42" s="270"/>
    </row>
    <row r="43" spans="1:19" ht="14.25" customHeight="1" x14ac:dyDescent="0.25">
      <c r="A43" s="7" t="s">
        <v>69</v>
      </c>
      <c r="B43" s="4" t="s">
        <v>70</v>
      </c>
      <c r="D43" s="270"/>
      <c r="E43" s="270"/>
      <c r="F43" s="270"/>
      <c r="I43" s="69" t="s">
        <v>260</v>
      </c>
      <c r="J43" s="8"/>
      <c r="K43" s="3"/>
      <c r="L43" s="3"/>
      <c r="M43" s="3"/>
      <c r="N43" s="3"/>
      <c r="O43" s="3"/>
      <c r="P43" s="3"/>
      <c r="Q43" s="3"/>
      <c r="R43" s="3"/>
      <c r="S43" s="3"/>
    </row>
    <row r="44" spans="1:19" ht="14.25" customHeight="1" x14ac:dyDescent="0.25">
      <c r="A44" s="7" t="s">
        <v>67</v>
      </c>
      <c r="B44" s="4" t="s">
        <v>68</v>
      </c>
      <c r="D44" s="270"/>
      <c r="E44" s="270"/>
      <c r="F44" s="270"/>
      <c r="K44" s="140" t="s">
        <v>262</v>
      </c>
      <c r="L44" s="141"/>
      <c r="M44" s="141"/>
    </row>
    <row r="45" spans="1:19" ht="14.25" customHeight="1" x14ac:dyDescent="0.25">
      <c r="A45" s="7" t="s">
        <v>89</v>
      </c>
      <c r="B45" s="4" t="s">
        <v>90</v>
      </c>
      <c r="D45" s="270"/>
      <c r="E45" s="270"/>
      <c r="F45" s="270"/>
      <c r="I45" s="8" t="s">
        <v>269</v>
      </c>
      <c r="K45" s="142" t="s">
        <v>263</v>
      </c>
      <c r="L45" s="139" t="s">
        <v>264</v>
      </c>
      <c r="M45" s="139" t="s">
        <v>265</v>
      </c>
    </row>
    <row r="46" spans="1:19" ht="14.25" customHeight="1" x14ac:dyDescent="0.25">
      <c r="A46" s="7" t="s">
        <v>83</v>
      </c>
      <c r="B46" s="4" t="s">
        <v>84</v>
      </c>
      <c r="D46" s="270"/>
      <c r="E46" s="270"/>
      <c r="F46" s="270"/>
      <c r="I46" s="143" t="s">
        <v>261</v>
      </c>
      <c r="J46" s="247"/>
      <c r="K46" s="248" t="s">
        <v>492</v>
      </c>
      <c r="L46" s="248" t="s">
        <v>493</v>
      </c>
      <c r="M46" s="248" t="s">
        <v>494</v>
      </c>
    </row>
    <row r="47" spans="1:19" ht="14.25" customHeight="1" x14ac:dyDescent="0.25">
      <c r="A47" s="7" t="s">
        <v>77</v>
      </c>
      <c r="B47" s="4" t="s">
        <v>78</v>
      </c>
      <c r="D47" s="270"/>
      <c r="E47" s="270"/>
      <c r="F47" s="270"/>
      <c r="I47" s="138" t="s">
        <v>266</v>
      </c>
      <c r="J47" s="247" t="s">
        <v>208</v>
      </c>
      <c r="K47" s="247">
        <v>3165</v>
      </c>
      <c r="L47" s="248">
        <v>1545</v>
      </c>
      <c r="M47" s="248">
        <v>855</v>
      </c>
    </row>
    <row r="48" spans="1:19" ht="14.25" customHeight="1" x14ac:dyDescent="0.25">
      <c r="A48" s="7" t="s">
        <v>65</v>
      </c>
      <c r="B48" s="4" t="s">
        <v>66</v>
      </c>
      <c r="D48" s="270"/>
      <c r="E48" s="270"/>
      <c r="F48" s="270"/>
      <c r="I48" s="138" t="s">
        <v>264</v>
      </c>
      <c r="J48" s="247" t="s">
        <v>152</v>
      </c>
      <c r="K48" s="247">
        <v>3005</v>
      </c>
      <c r="L48" s="248">
        <v>1470</v>
      </c>
      <c r="M48" s="248">
        <v>815</v>
      </c>
    </row>
    <row r="49" spans="1:13" ht="14.25" customHeight="1" x14ac:dyDescent="0.25">
      <c r="A49" s="7" t="s">
        <v>95</v>
      </c>
      <c r="B49" s="4" t="s">
        <v>96</v>
      </c>
      <c r="D49" s="270"/>
      <c r="E49" s="270"/>
      <c r="F49" s="270"/>
      <c r="I49" s="138" t="s">
        <v>267</v>
      </c>
      <c r="J49" s="247" t="s">
        <v>207</v>
      </c>
      <c r="K49" s="247">
        <v>2665</v>
      </c>
      <c r="L49" s="248">
        <v>1310</v>
      </c>
      <c r="M49" s="248">
        <v>740</v>
      </c>
    </row>
    <row r="50" spans="1:13" ht="14.25" customHeight="1" x14ac:dyDescent="0.25">
      <c r="A50" s="7" t="s">
        <v>97</v>
      </c>
      <c r="B50" s="4" t="s">
        <v>98</v>
      </c>
      <c r="D50" s="270"/>
      <c r="E50" s="270"/>
      <c r="F50" s="270"/>
      <c r="I50" s="138" t="s">
        <v>268</v>
      </c>
      <c r="J50" s="247" t="s">
        <v>495</v>
      </c>
      <c r="K50" s="247">
        <v>1840</v>
      </c>
      <c r="L50" s="248">
        <v>915</v>
      </c>
      <c r="M50" s="248">
        <v>515</v>
      </c>
    </row>
    <row r="51" spans="1:13" ht="14.25" customHeight="1" x14ac:dyDescent="0.25">
      <c r="A51" s="7" t="s">
        <v>63</v>
      </c>
      <c r="B51" s="4" t="s">
        <v>64</v>
      </c>
      <c r="D51" s="270"/>
      <c r="E51" s="270"/>
      <c r="F51" s="270"/>
    </row>
    <row r="52" spans="1:13" ht="14.25" customHeight="1" x14ac:dyDescent="0.25">
      <c r="A52" s="7" t="s">
        <v>99</v>
      </c>
      <c r="B52" s="4" t="s">
        <v>100</v>
      </c>
      <c r="D52" s="270"/>
      <c r="E52" s="270"/>
      <c r="F52" s="270"/>
    </row>
    <row r="53" spans="1:13" ht="14.25" customHeight="1" x14ac:dyDescent="0.25">
      <c r="A53" s="7" t="s">
        <v>101</v>
      </c>
      <c r="B53" s="4" t="s">
        <v>102</v>
      </c>
      <c r="D53" s="270"/>
      <c r="E53" s="270"/>
      <c r="F53" s="270"/>
    </row>
    <row r="54" spans="1:13" ht="14.25" customHeight="1" x14ac:dyDescent="0.25">
      <c r="A54" s="7" t="s">
        <v>73</v>
      </c>
      <c r="B54" s="4" t="s">
        <v>74</v>
      </c>
      <c r="D54" s="270"/>
      <c r="E54" s="270"/>
      <c r="F54" s="270"/>
    </row>
    <row r="55" spans="1:13" ht="14.25" customHeight="1" x14ac:dyDescent="0.25">
      <c r="A55" s="7" t="s">
        <v>57</v>
      </c>
      <c r="B55" s="4" t="s">
        <v>58</v>
      </c>
      <c r="D55" s="270"/>
      <c r="E55" s="270"/>
      <c r="F55" s="270"/>
    </row>
    <row r="59" spans="1:13" ht="14.25" customHeight="1" x14ac:dyDescent="0.25">
      <c r="A59" s="3" t="s">
        <v>10</v>
      </c>
      <c r="D59" s="271" t="s">
        <v>13</v>
      </c>
      <c r="E59" s="272" t="s">
        <v>12</v>
      </c>
      <c r="F59" s="279" t="s">
        <v>14</v>
      </c>
    </row>
    <row r="60" spans="1:13" ht="14.25" customHeight="1" x14ac:dyDescent="0.25">
      <c r="A60" s="6" t="str">
        <f t="shared" ref="A60:A65" si="1">IF($C$1="FR",E60,IF($C$1="IT",F60,D60))</f>
        <v>Zone à truite</v>
      </c>
      <c r="D60" s="280" t="s">
        <v>1</v>
      </c>
      <c r="E60" s="288" t="s">
        <v>562</v>
      </c>
      <c r="F60" s="287" t="s">
        <v>558</v>
      </c>
    </row>
    <row r="61" spans="1:13" ht="14.25" customHeight="1" x14ac:dyDescent="0.25">
      <c r="A61" s="6" t="str">
        <f t="shared" si="1"/>
        <v>Zone à ombre</v>
      </c>
      <c r="D61" s="280" t="s">
        <v>2</v>
      </c>
      <c r="E61" s="288" t="s">
        <v>563</v>
      </c>
      <c r="F61" s="287" t="s">
        <v>559</v>
      </c>
    </row>
    <row r="62" spans="1:13" ht="14.25" customHeight="1" x14ac:dyDescent="0.25">
      <c r="A62" s="6" t="str">
        <f t="shared" si="1"/>
        <v>Zone à barbeau</v>
      </c>
      <c r="D62" s="280" t="s">
        <v>3</v>
      </c>
      <c r="E62" s="288" t="s">
        <v>564</v>
      </c>
      <c r="F62" s="287" t="s">
        <v>560</v>
      </c>
    </row>
    <row r="63" spans="1:13" ht="14.25" customHeight="1" x14ac:dyDescent="0.25">
      <c r="A63" s="6" t="str">
        <f t="shared" si="1"/>
        <v>Zone à brème</v>
      </c>
      <c r="D63" s="280" t="s">
        <v>130</v>
      </c>
      <c r="E63" s="288" t="s">
        <v>565</v>
      </c>
      <c r="F63" s="287" t="s">
        <v>561</v>
      </c>
    </row>
    <row r="64" spans="1:13" ht="14.25" customHeight="1" x14ac:dyDescent="0.25">
      <c r="A64" s="6" t="str">
        <f t="shared" si="1"/>
        <v>Zone d'embouchure</v>
      </c>
      <c r="D64" s="280" t="s">
        <v>131</v>
      </c>
      <c r="E64" s="288" t="s">
        <v>567</v>
      </c>
      <c r="F64" s="287" t="s">
        <v>566</v>
      </c>
    </row>
    <row r="65" spans="1:6" ht="14.25" customHeight="1" x14ac:dyDescent="0.25">
      <c r="A65" s="6" t="str">
        <f t="shared" si="1"/>
        <v>–</v>
      </c>
      <c r="D65" s="277" t="s">
        <v>109</v>
      </c>
      <c r="E65" s="286" t="s">
        <v>109</v>
      </c>
      <c r="F65" s="281" t="s">
        <v>109</v>
      </c>
    </row>
    <row r="68" spans="1:6" ht="14.25" customHeight="1" x14ac:dyDescent="0.25">
      <c r="A68" s="3" t="s">
        <v>243</v>
      </c>
      <c r="D68" s="271" t="s">
        <v>13</v>
      </c>
      <c r="E68" s="272" t="s">
        <v>12</v>
      </c>
      <c r="F68" s="279" t="s">
        <v>14</v>
      </c>
    </row>
    <row r="69" spans="1:6" ht="14.25" customHeight="1" x14ac:dyDescent="0.25">
      <c r="A69" s="6" t="str">
        <f t="shared" ref="A69:A72" si="2">IF($C$1="FR",E69,IF($C$1="IT",F69,D69))</f>
        <v>Canton</v>
      </c>
      <c r="D69" s="280" t="s">
        <v>6</v>
      </c>
      <c r="E69" s="288" t="s">
        <v>280</v>
      </c>
      <c r="F69" s="287" t="s">
        <v>291</v>
      </c>
    </row>
    <row r="70" spans="1:6" ht="14.25" customHeight="1" x14ac:dyDescent="0.25">
      <c r="A70" s="6" t="str">
        <f t="shared" si="2"/>
        <v>Exploitant</v>
      </c>
      <c r="D70" s="280" t="s">
        <v>242</v>
      </c>
      <c r="E70" s="288" t="s">
        <v>570</v>
      </c>
      <c r="F70" s="287" t="s">
        <v>618</v>
      </c>
    </row>
    <row r="71" spans="1:6" ht="14.25" customHeight="1" x14ac:dyDescent="0.25">
      <c r="A71" s="6" t="str">
        <f t="shared" si="2"/>
        <v>Privé</v>
      </c>
      <c r="D71" s="280" t="s">
        <v>249</v>
      </c>
      <c r="E71" s="288" t="s">
        <v>569</v>
      </c>
      <c r="F71" s="287" t="s">
        <v>568</v>
      </c>
    </row>
    <row r="72" spans="1:6" ht="14.25" customHeight="1" x14ac:dyDescent="0.25">
      <c r="A72" s="6" t="str">
        <f t="shared" si="2"/>
        <v>–</v>
      </c>
      <c r="D72" s="277" t="s">
        <v>109</v>
      </c>
      <c r="E72" s="286" t="s">
        <v>109</v>
      </c>
      <c r="F72" s="281" t="s">
        <v>109</v>
      </c>
    </row>
    <row r="75" spans="1:6" ht="14.25" customHeight="1" x14ac:dyDescent="0.25">
      <c r="A75" s="3" t="s">
        <v>279</v>
      </c>
      <c r="D75" s="270" t="s">
        <v>488</v>
      </c>
      <c r="E75" s="270"/>
      <c r="F75" s="270"/>
    </row>
    <row r="76" spans="1:6" ht="14.25" customHeight="1" x14ac:dyDescent="0.25">
      <c r="A76" s="6" t="s">
        <v>278</v>
      </c>
      <c r="D76" s="270"/>
      <c r="E76" s="270"/>
      <c r="F76" s="270"/>
    </row>
    <row r="77" spans="1:6" ht="14.25" customHeight="1" x14ac:dyDescent="0.25">
      <c r="A77" s="6" t="s">
        <v>75</v>
      </c>
      <c r="D77" s="270"/>
      <c r="E77" s="270"/>
      <c r="F77" s="270"/>
    </row>
    <row r="78" spans="1:6" ht="14.25" customHeight="1" x14ac:dyDescent="0.25">
      <c r="A78" s="6" t="s">
        <v>288</v>
      </c>
      <c r="D78" s="270"/>
      <c r="E78" s="270"/>
      <c r="F78" s="270"/>
    </row>
    <row r="80" spans="1:6" ht="14.25" customHeight="1" x14ac:dyDescent="0.25">
      <c r="A80" s="3" t="s">
        <v>411</v>
      </c>
      <c r="D80" s="270" t="s">
        <v>488</v>
      </c>
      <c r="E80" s="270"/>
      <c r="F80" s="270"/>
    </row>
    <row r="81" spans="1:7" ht="14.25" customHeight="1" x14ac:dyDescent="0.25">
      <c r="A81" s="6" t="s">
        <v>412</v>
      </c>
      <c r="D81" s="270"/>
      <c r="E81" s="270"/>
      <c r="F81" s="270"/>
    </row>
    <row r="82" spans="1:7" ht="14.25" customHeight="1" x14ac:dyDescent="0.25">
      <c r="A82" s="6" t="s">
        <v>413</v>
      </c>
      <c r="D82" s="270"/>
      <c r="E82" s="270"/>
      <c r="F82" s="270"/>
    </row>
    <row r="83" spans="1:7" ht="14.25" customHeight="1" x14ac:dyDescent="0.25">
      <c r="D83" s="270"/>
      <c r="E83" s="270"/>
      <c r="F83" s="270"/>
    </row>
    <row r="85" spans="1:7" ht="14.25" customHeight="1" x14ac:dyDescent="0.25">
      <c r="A85" s="3" t="s">
        <v>261</v>
      </c>
      <c r="D85" s="271" t="s">
        <v>13</v>
      </c>
      <c r="E85" s="272" t="s">
        <v>12</v>
      </c>
      <c r="F85" s="272" t="s">
        <v>14</v>
      </c>
      <c r="G85" s="273" t="s">
        <v>496</v>
      </c>
    </row>
    <row r="86" spans="1:7" ht="14.25" customHeight="1" x14ac:dyDescent="0.25">
      <c r="A86" s="6" t="str">
        <f t="shared" ref="A86:A89" si="3">IF($C$1="FR",E86,IF($C$1="IT",F86,D86))</f>
        <v>forte</v>
      </c>
      <c r="D86" s="280" t="s">
        <v>266</v>
      </c>
      <c r="E86" s="288" t="s">
        <v>571</v>
      </c>
      <c r="F86" s="288" t="s">
        <v>571</v>
      </c>
      <c r="G86" s="282" t="s">
        <v>208</v>
      </c>
    </row>
    <row r="87" spans="1:7" ht="14.25" customHeight="1" x14ac:dyDescent="0.25">
      <c r="A87" s="6" t="str">
        <f t="shared" si="3"/>
        <v>moyenne</v>
      </c>
      <c r="D87" s="280" t="s">
        <v>264</v>
      </c>
      <c r="E87" s="288" t="s">
        <v>572</v>
      </c>
      <c r="F87" s="288" t="s">
        <v>573</v>
      </c>
      <c r="G87" s="282" t="s">
        <v>152</v>
      </c>
    </row>
    <row r="88" spans="1:7" ht="14.25" customHeight="1" x14ac:dyDescent="0.25">
      <c r="A88" s="6" t="str">
        <f t="shared" si="3"/>
        <v>faible</v>
      </c>
      <c r="D88" s="280" t="s">
        <v>267</v>
      </c>
      <c r="E88" s="288" t="s">
        <v>574</v>
      </c>
      <c r="F88" s="288" t="s">
        <v>575</v>
      </c>
      <c r="G88" s="282" t="s">
        <v>207</v>
      </c>
    </row>
    <row r="89" spans="1:7" ht="14.25" customHeight="1" x14ac:dyDescent="0.25">
      <c r="A89" s="6" t="str">
        <f t="shared" si="3"/>
        <v>nulle</v>
      </c>
      <c r="D89" s="277" t="s">
        <v>268</v>
      </c>
      <c r="E89" s="286" t="s">
        <v>638</v>
      </c>
      <c r="F89" s="286" t="s">
        <v>576</v>
      </c>
      <c r="G89" s="283" t="s">
        <v>495</v>
      </c>
    </row>
    <row r="90" spans="1:7" ht="14.25" customHeight="1" x14ac:dyDescent="0.25">
      <c r="G90" s="249"/>
    </row>
    <row r="91" spans="1:7" ht="14.25" customHeight="1" x14ac:dyDescent="0.25">
      <c r="A91" s="3" t="s">
        <v>262</v>
      </c>
      <c r="D91" s="271" t="s">
        <v>13</v>
      </c>
      <c r="E91" s="272" t="s">
        <v>12</v>
      </c>
      <c r="F91" s="272" t="s">
        <v>14</v>
      </c>
      <c r="G91" s="273" t="s">
        <v>497</v>
      </c>
    </row>
    <row r="92" spans="1:7" ht="14.25" customHeight="1" x14ac:dyDescent="0.25">
      <c r="A92" s="6" t="str">
        <f t="shared" ref="A92:A94" si="4">IF($C$1="FR",E92,IF($C$1="IT",F92,D92))</f>
        <v>lente</v>
      </c>
      <c r="D92" s="280" t="s">
        <v>263</v>
      </c>
      <c r="E92" s="288" t="s">
        <v>577</v>
      </c>
      <c r="F92" s="288" t="s">
        <v>578</v>
      </c>
      <c r="G92" s="282" t="s">
        <v>492</v>
      </c>
    </row>
    <row r="93" spans="1:7" ht="14.25" customHeight="1" x14ac:dyDescent="0.25">
      <c r="A93" s="6" t="str">
        <f t="shared" si="4"/>
        <v>moyenne</v>
      </c>
      <c r="D93" s="280" t="s">
        <v>264</v>
      </c>
      <c r="E93" s="288" t="s">
        <v>572</v>
      </c>
      <c r="F93" s="288" t="s">
        <v>573</v>
      </c>
      <c r="G93" s="282" t="s">
        <v>493</v>
      </c>
    </row>
    <row r="94" spans="1:7" ht="14.25" customHeight="1" x14ac:dyDescent="0.25">
      <c r="A94" s="6" t="str">
        <f t="shared" si="4"/>
        <v>rapide</v>
      </c>
      <c r="D94" s="277" t="s">
        <v>265</v>
      </c>
      <c r="E94" s="286" t="s">
        <v>639</v>
      </c>
      <c r="F94" s="286" t="s">
        <v>579</v>
      </c>
      <c r="G94" s="283" t="s">
        <v>494</v>
      </c>
    </row>
    <row r="95" spans="1:7" ht="14.25" customHeight="1" x14ac:dyDescent="0.25">
      <c r="F95" s="289"/>
    </row>
  </sheetData>
  <sortState ref="A24:B49">
    <sortCondition ref="A24"/>
  </sortState>
  <dataValidations count="1">
    <dataValidation type="list" allowBlank="1" showDropDown="1" showInputMessage="1" showErrorMessage="1" sqref="C1">
      <formula1>Sprache</formula1>
    </dataValidation>
  </dataValidation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tabSelected="1" zoomScaleNormal="100" workbookViewId="0">
      <selection activeCell="B34" sqref="B34:B36"/>
    </sheetView>
  </sheetViews>
  <sheetFormatPr defaultColWidth="11.42578125" defaultRowHeight="15" x14ac:dyDescent="0.25"/>
  <cols>
    <col min="1" max="1" width="11.42578125" style="429"/>
    <col min="2" max="2" width="28.28515625" style="429" customWidth="1"/>
    <col min="3" max="3" width="5" style="429" customWidth="1"/>
    <col min="4" max="4" width="20" style="429" customWidth="1"/>
    <col min="5" max="5" width="11.42578125" style="429"/>
    <col min="6" max="6" width="17.5703125" style="429" bestFit="1" customWidth="1"/>
    <col min="7" max="16384" width="11.42578125" style="429"/>
  </cols>
  <sheetData>
    <row r="2" spans="2:13" x14ac:dyDescent="0.25">
      <c r="B2" s="428"/>
    </row>
    <row r="8" spans="2:13" s="430" customFormat="1" ht="12.75" x14ac:dyDescent="0.2">
      <c r="B8" s="451" t="s">
        <v>838</v>
      </c>
      <c r="C8" s="452"/>
      <c r="D8" s="452"/>
      <c r="E8" s="452"/>
      <c r="F8" s="452"/>
      <c r="G8" s="452"/>
      <c r="H8" s="452"/>
      <c r="I8" s="452"/>
      <c r="J8" s="452"/>
      <c r="K8" s="452"/>
      <c r="L8" s="452"/>
      <c r="M8" s="452"/>
    </row>
    <row r="9" spans="2:13" s="430" customFormat="1" ht="12.75" x14ac:dyDescent="0.2">
      <c r="B9" s="453" t="s">
        <v>845</v>
      </c>
      <c r="C9" s="452"/>
      <c r="D9" s="452"/>
      <c r="E9" s="452"/>
      <c r="F9" s="452"/>
      <c r="G9" s="452"/>
      <c r="H9" s="452"/>
      <c r="I9" s="452"/>
      <c r="J9" s="452"/>
      <c r="K9" s="452"/>
      <c r="L9" s="452"/>
      <c r="M9" s="452"/>
    </row>
    <row r="10" spans="2:13" s="430" customFormat="1" ht="12.75" x14ac:dyDescent="0.2">
      <c r="B10" s="453"/>
      <c r="C10" s="452"/>
      <c r="D10" s="452"/>
      <c r="E10" s="452"/>
      <c r="F10" s="452"/>
      <c r="G10" s="452"/>
      <c r="H10" s="452"/>
      <c r="I10" s="452"/>
      <c r="J10" s="452"/>
      <c r="K10" s="452"/>
      <c r="L10" s="452"/>
      <c r="M10" s="452"/>
    </row>
    <row r="11" spans="2:13" s="430" customFormat="1" ht="12.75" x14ac:dyDescent="0.2">
      <c r="B11" s="453" t="s">
        <v>835</v>
      </c>
      <c r="C11" s="452"/>
      <c r="D11" s="452"/>
      <c r="E11" s="452"/>
      <c r="F11" s="452"/>
      <c r="G11" s="452"/>
      <c r="H11" s="452"/>
      <c r="I11" s="452"/>
      <c r="J11" s="452"/>
      <c r="K11" s="452"/>
      <c r="L11" s="452"/>
      <c r="M11" s="452"/>
    </row>
    <row r="12" spans="2:13" s="430" customFormat="1" ht="12.75" x14ac:dyDescent="0.2">
      <c r="B12" s="452" t="s">
        <v>839</v>
      </c>
      <c r="C12" s="452"/>
      <c r="D12" s="452"/>
      <c r="E12" s="452"/>
      <c r="F12" s="452"/>
      <c r="G12" s="452"/>
      <c r="H12" s="452"/>
      <c r="I12" s="452"/>
      <c r="J12" s="452"/>
      <c r="K12" s="452"/>
      <c r="L12" s="452"/>
      <c r="M12" s="452"/>
    </row>
    <row r="13" spans="2:13" s="430" customFormat="1" ht="12.75" x14ac:dyDescent="0.2">
      <c r="B13" s="454" t="s">
        <v>840</v>
      </c>
      <c r="C13" s="452"/>
      <c r="D13" s="452"/>
      <c r="E13" s="452"/>
      <c r="F13" s="452"/>
      <c r="G13" s="452"/>
      <c r="H13" s="452"/>
      <c r="I13" s="452"/>
      <c r="J13" s="452"/>
      <c r="K13" s="452"/>
      <c r="L13" s="452"/>
      <c r="M13" s="452"/>
    </row>
    <row r="14" spans="2:13" s="430" customFormat="1" ht="12.75" x14ac:dyDescent="0.2">
      <c r="B14" s="452"/>
      <c r="C14" s="452"/>
      <c r="D14" s="452"/>
      <c r="E14" s="452"/>
      <c r="F14" s="452"/>
      <c r="G14" s="452"/>
      <c r="H14" s="452"/>
      <c r="I14" s="452"/>
      <c r="J14" s="452"/>
      <c r="K14" s="452"/>
      <c r="L14" s="452"/>
      <c r="M14" s="452"/>
    </row>
    <row r="15" spans="2:13" s="430" customFormat="1" ht="12.75" x14ac:dyDescent="0.2">
      <c r="B15" s="452"/>
      <c r="C15" s="452"/>
      <c r="D15" s="452"/>
      <c r="E15" s="452"/>
      <c r="F15" s="452"/>
      <c r="G15" s="452"/>
      <c r="H15" s="452"/>
      <c r="I15" s="452"/>
      <c r="J15" s="452"/>
      <c r="K15" s="452"/>
      <c r="L15" s="452"/>
      <c r="M15" s="452"/>
    </row>
    <row r="16" spans="2:13" s="430" customFormat="1" ht="12.75" x14ac:dyDescent="0.2">
      <c r="B16" s="455" t="s">
        <v>846</v>
      </c>
      <c r="C16" s="456"/>
      <c r="D16" s="456"/>
      <c r="E16" s="456"/>
      <c r="F16" s="456"/>
      <c r="G16" s="456"/>
      <c r="H16" s="456"/>
      <c r="I16" s="456"/>
      <c r="J16" s="452"/>
      <c r="K16" s="452"/>
      <c r="L16" s="452"/>
      <c r="M16" s="452"/>
    </row>
    <row r="17" spans="2:13" s="430" customFormat="1" ht="12.75" x14ac:dyDescent="0.2">
      <c r="B17" s="452" t="s">
        <v>836</v>
      </c>
      <c r="C17" s="452" t="s">
        <v>498</v>
      </c>
      <c r="D17" s="452"/>
      <c r="E17" s="452"/>
      <c r="F17" s="452"/>
      <c r="G17" s="452"/>
      <c r="H17" s="452"/>
      <c r="I17" s="452"/>
      <c r="J17" s="452"/>
      <c r="K17" s="452"/>
      <c r="L17" s="452"/>
      <c r="M17" s="452"/>
    </row>
    <row r="18" spans="2:13" s="430" customFormat="1" ht="12.75" x14ac:dyDescent="0.2">
      <c r="B18" s="452" t="s">
        <v>837</v>
      </c>
      <c r="C18" s="452" t="s">
        <v>499</v>
      </c>
      <c r="D18" s="452"/>
      <c r="E18" s="452"/>
      <c r="F18" s="452"/>
      <c r="G18" s="452"/>
      <c r="H18" s="452"/>
      <c r="I18" s="452"/>
      <c r="J18" s="452"/>
      <c r="K18" s="452"/>
      <c r="L18" s="452"/>
      <c r="M18" s="452"/>
    </row>
    <row r="19" spans="2:13" s="430" customFormat="1" ht="12.75" x14ac:dyDescent="0.2">
      <c r="B19" s="452"/>
      <c r="C19" s="452"/>
      <c r="D19" s="452"/>
      <c r="E19" s="452"/>
      <c r="F19" s="452"/>
      <c r="G19" s="452"/>
      <c r="H19" s="452"/>
      <c r="I19" s="452"/>
      <c r="J19" s="452"/>
      <c r="K19" s="452"/>
      <c r="L19" s="452"/>
      <c r="M19" s="452"/>
    </row>
    <row r="20" spans="2:13" s="430" customFormat="1" ht="12.75" x14ac:dyDescent="0.2">
      <c r="B20" s="452"/>
      <c r="C20" s="452"/>
      <c r="D20" s="452"/>
      <c r="E20" s="452"/>
      <c r="F20" s="452"/>
      <c r="G20" s="452"/>
      <c r="H20" s="452"/>
      <c r="I20" s="452"/>
      <c r="J20" s="452"/>
      <c r="K20" s="452"/>
      <c r="L20" s="452"/>
      <c r="M20" s="452"/>
    </row>
    <row r="21" spans="2:13" s="430" customFormat="1" ht="12.75" x14ac:dyDescent="0.2">
      <c r="B21" s="455" t="s">
        <v>847</v>
      </c>
      <c r="C21" s="456"/>
      <c r="D21" s="456"/>
      <c r="E21" s="456"/>
      <c r="F21" s="456"/>
      <c r="G21" s="456"/>
      <c r="H21" s="456"/>
      <c r="I21" s="456"/>
      <c r="J21" s="452"/>
      <c r="K21" s="452"/>
      <c r="L21" s="452"/>
      <c r="M21" s="452"/>
    </row>
    <row r="22" spans="2:13" s="430" customFormat="1" ht="12.75" x14ac:dyDescent="0.2">
      <c r="B22" s="452" t="s">
        <v>841</v>
      </c>
      <c r="C22" s="452"/>
      <c r="D22" s="452"/>
      <c r="E22" s="452"/>
      <c r="F22" s="452"/>
      <c r="G22" s="452"/>
      <c r="H22" s="452"/>
      <c r="I22" s="452"/>
      <c r="J22" s="452"/>
      <c r="K22" s="452"/>
      <c r="L22" s="452"/>
      <c r="M22" s="452"/>
    </row>
    <row r="23" spans="2:13" s="430" customFormat="1" ht="12.75" x14ac:dyDescent="0.2">
      <c r="B23" s="457" t="s">
        <v>1039</v>
      </c>
      <c r="C23" s="456"/>
      <c r="D23" s="456"/>
      <c r="E23" s="452"/>
      <c r="F23" s="452"/>
      <c r="G23" s="452"/>
      <c r="H23" s="452"/>
      <c r="I23" s="452"/>
      <c r="J23" s="452"/>
      <c r="K23" s="452"/>
      <c r="L23" s="452"/>
      <c r="M23" s="452"/>
    </row>
    <row r="24" spans="2:13" s="430" customFormat="1" ht="12.75" x14ac:dyDescent="0.2">
      <c r="B24" s="458" t="s">
        <v>875</v>
      </c>
      <c r="C24" s="456"/>
      <c r="D24" s="456"/>
      <c r="E24" s="452"/>
      <c r="F24" s="452"/>
      <c r="G24" s="452"/>
      <c r="H24" s="452"/>
      <c r="I24" s="452"/>
      <c r="J24" s="452"/>
      <c r="K24" s="452"/>
      <c r="L24" s="452"/>
      <c r="M24" s="452"/>
    </row>
    <row r="25" spans="2:13" s="430" customFormat="1" ht="12.75" x14ac:dyDescent="0.2">
      <c r="B25" s="459"/>
      <c r="C25" s="452"/>
      <c r="D25" s="452"/>
      <c r="E25" s="452"/>
      <c r="F25" s="452"/>
      <c r="G25" s="452"/>
      <c r="H25" s="452"/>
      <c r="I25" s="452"/>
      <c r="J25" s="452"/>
      <c r="K25" s="452"/>
      <c r="L25" s="452"/>
      <c r="M25" s="452"/>
    </row>
    <row r="26" spans="2:13" s="430" customFormat="1" ht="12.75" x14ac:dyDescent="0.2">
      <c r="B26" s="452"/>
      <c r="C26" s="452"/>
      <c r="D26" s="452"/>
      <c r="E26" s="452"/>
      <c r="F26" s="452"/>
      <c r="G26" s="452"/>
      <c r="H26" s="452"/>
      <c r="I26" s="452"/>
      <c r="J26" s="452"/>
      <c r="K26" s="452"/>
      <c r="L26" s="452"/>
      <c r="M26" s="452"/>
    </row>
    <row r="27" spans="2:13" s="430" customFormat="1" ht="12.75" x14ac:dyDescent="0.2">
      <c r="B27" s="451" t="s">
        <v>842</v>
      </c>
      <c r="C27" s="452"/>
      <c r="D27" s="452"/>
      <c r="E27" s="452"/>
      <c r="F27" s="452"/>
      <c r="G27" s="452"/>
      <c r="H27" s="452"/>
      <c r="I27" s="452"/>
      <c r="J27" s="452"/>
      <c r="K27" s="452"/>
      <c r="L27" s="452"/>
      <c r="M27" s="452"/>
    </row>
    <row r="28" spans="2:13" s="430" customFormat="1" ht="12.75" x14ac:dyDescent="0.2">
      <c r="B28" s="453" t="s">
        <v>843</v>
      </c>
      <c r="C28" s="452"/>
      <c r="D28" s="452"/>
      <c r="E28" s="452"/>
      <c r="F28" s="452"/>
      <c r="G28" s="452"/>
      <c r="H28" s="452"/>
      <c r="I28" s="452"/>
      <c r="J28" s="452"/>
      <c r="K28" s="452"/>
      <c r="L28" s="452"/>
      <c r="M28" s="452"/>
    </row>
    <row r="29" spans="2:13" s="430" customFormat="1" ht="12.75" x14ac:dyDescent="0.2">
      <c r="B29" s="460" t="s">
        <v>1040</v>
      </c>
      <c r="C29" s="456"/>
      <c r="D29" s="456"/>
      <c r="E29" s="456"/>
      <c r="F29" s="456"/>
      <c r="G29" s="452"/>
      <c r="H29" s="452"/>
      <c r="I29" s="452"/>
      <c r="J29" s="452"/>
      <c r="K29" s="452"/>
      <c r="L29" s="452"/>
      <c r="M29" s="452"/>
    </row>
    <row r="30" spans="2:13" s="430" customFormat="1" ht="12.75" x14ac:dyDescent="0.2">
      <c r="B30" s="461" t="s">
        <v>877</v>
      </c>
      <c r="C30" s="456"/>
      <c r="D30" s="456"/>
      <c r="E30" s="456"/>
      <c r="F30" s="456"/>
      <c r="G30" s="452"/>
      <c r="H30" s="452"/>
      <c r="I30" s="452"/>
      <c r="J30" s="452"/>
      <c r="K30" s="452"/>
      <c r="L30" s="452"/>
      <c r="M30" s="452"/>
    </row>
    <row r="31" spans="2:13" s="430" customFormat="1" ht="12.75" x14ac:dyDescent="0.2">
      <c r="B31" s="452"/>
      <c r="C31" s="452"/>
      <c r="D31" s="452"/>
      <c r="E31" s="452"/>
      <c r="F31" s="452"/>
      <c r="G31" s="452"/>
      <c r="H31" s="452"/>
      <c r="I31" s="452"/>
      <c r="J31" s="452"/>
      <c r="K31" s="452"/>
      <c r="L31" s="452"/>
      <c r="M31" s="452"/>
    </row>
    <row r="32" spans="2:13" s="430" customFormat="1" ht="12.75" x14ac:dyDescent="0.2"/>
    <row r="33" spans="2:7" s="430" customFormat="1" ht="12.75" x14ac:dyDescent="0.2">
      <c r="B33" s="432" t="s">
        <v>844</v>
      </c>
    </row>
    <row r="34" spans="2:7" s="430" customFormat="1" ht="12.75" x14ac:dyDescent="0.2">
      <c r="B34" s="462" t="s">
        <v>1047</v>
      </c>
    </row>
    <row r="35" spans="2:7" s="430" customFormat="1" ht="12.75" x14ac:dyDescent="0.2">
      <c r="B35" s="462" t="s">
        <v>1046</v>
      </c>
    </row>
    <row r="36" spans="2:7" s="430" customFormat="1" ht="12.75" x14ac:dyDescent="0.2">
      <c r="B36" s="446" t="s">
        <v>1045</v>
      </c>
    </row>
    <row r="37" spans="2:7" s="430" customFormat="1" ht="12.75" x14ac:dyDescent="0.2">
      <c r="C37" s="431"/>
      <c r="G37" s="431"/>
    </row>
    <row r="38" spans="2:7" s="430" customFormat="1" ht="12.75" x14ac:dyDescent="0.2">
      <c r="B38" s="431"/>
      <c r="C38" s="431"/>
      <c r="G38" s="431"/>
    </row>
    <row r="39" spans="2:7" s="430" customFormat="1" ht="12.75" x14ac:dyDescent="0.2"/>
    <row r="40" spans="2:7" s="430" customFormat="1" ht="12.75" x14ac:dyDescent="0.2"/>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_Schadensformular_DFI-SAM_DD-sam-----FIN"/>
    <f:field ref="objsubject" par="" edit="true" text=""/>
    <f:field ref="objcreatedby" par="" text="Sartore, Manuela (BAFU - SAM)"/>
    <f:field ref="objcreatedat" par="" text="29.04.2020 09:09:14"/>
    <f:field ref="objchangedby" par="" text="Sartore, Manuela (BAFU - SAM)"/>
    <f:field ref="objmodifiedat" par="" text="30.04.2020 20:04:00"/>
    <f:field ref="doc_FSCFOLIO_1_1001_FieldDocumentNumber" par="" text=""/>
    <f:field ref="doc_FSCFOLIO_1_1001_FieldSubject" par="" edit="true" text=""/>
    <f:field ref="FSCFOLIO_1_1001_FieldCurrentUser" par="" text="Manuela Sartore"/>
    <f:field ref="CCAPRECONFIG_15_1001_Objektname" par="" edit="true" text="A_Schadensformular_DFI-SAM_DD-sam-----FIN"/>
    <f:field ref="CHPRECONFIG_1_1001_Objektname" par="" edit="true" text="A_Schadensformular_DFI-SAM_DD-sam-----FI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15</vt:i4>
      </vt:variant>
    </vt:vector>
  </HeadingPairs>
  <TitlesOfParts>
    <vt:vector size="21" baseType="lpstr">
      <vt:lpstr>Kurzanleitung</vt:lpstr>
      <vt:lpstr>Schadensformular_BSP</vt:lpstr>
      <vt:lpstr>BAFU-Statistik</vt:lpstr>
      <vt:lpstr>Übersetzung BAFU_Statistik</vt:lpstr>
      <vt:lpstr>Lookups</vt:lpstr>
      <vt:lpstr>Impressum</vt:lpstr>
      <vt:lpstr>AnspruchFischereiertrag</vt:lpstr>
      <vt:lpstr>'BAFU-Statistik'!Area_stampa</vt:lpstr>
      <vt:lpstr>Kurzanleitung!Area_stampa</vt:lpstr>
      <vt:lpstr>Schadensformular_BSP!Area_stampa</vt:lpstr>
      <vt:lpstr>BefInt</vt:lpstr>
      <vt:lpstr>Befischungsintensität</vt:lpstr>
      <vt:lpstr>FISCHREGION</vt:lpstr>
      <vt:lpstr>Formularfeld</vt:lpstr>
      <vt:lpstr>KANTON</vt:lpstr>
      <vt:lpstr>RegenerationGesamtdauer</vt:lpstr>
      <vt:lpstr>SCHADENURSACHE</vt:lpstr>
      <vt:lpstr>Sprache</vt:lpstr>
      <vt:lpstr>Sprachen</vt:lpstr>
      <vt:lpstr>WachsGeschw</vt:lpstr>
      <vt:lpstr>Wachstumsgeschwindigkeit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dc:creator>
  <cp:lastModifiedBy>Dagani Diego BAFU</cp:lastModifiedBy>
  <cp:lastPrinted>2020-05-15T13:22:43Z</cp:lastPrinted>
  <dcterms:created xsi:type="dcterms:W3CDTF">2016-01-05T16:16:42Z</dcterms:created>
  <dcterms:modified xsi:type="dcterms:W3CDTF">2020-07-31T12:22:39Z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Manuela Sartore_x000d_
Papiermühlestrasse 172, 3063 Ittigen_x000d_
Postadresse: 3003 Bern_x000d_
Tel. +41 58 46 228 67, Fax +41 58 46 270 54_x000d_
manuela.sartore@bafu.admin.ch_x000d_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SAM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153-00007/00001/00872/00005/T183-0035</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V2017.08-041-I-1</vt:lpwstr>
  </property>
  <property fmtid="{D5CDD505-2E9C-101B-9397-08002B2CF9AE}" pid="23" name="FSC#BAFUBDO@15.1700:Auftraggeber_Email">
    <vt:lpwstr>diego.dagani@bafu.admin.ch</vt:lpwstr>
  </property>
  <property fmtid="{D5CDD505-2E9C-101B-9397-08002B2CF9AE}" pid="24" name="FSC#BAFUBDO@15.1700:Auftraggeber_Name">
    <vt:lpwstr>Dagani</vt:lpwstr>
  </property>
  <property fmtid="{D5CDD505-2E9C-101B-9397-08002B2CF9AE}" pid="25" name="FSC#BAFUBDO@15.1700:Auftraggeber_Tel">
    <vt:lpwstr>+41 58 46 252 41</vt:lpwstr>
  </property>
  <property fmtid="{D5CDD505-2E9C-101B-9397-08002B2CF9AE}" pid="26" name="FSC#BAFUBDO@15.1700:Auftraggeber_Vorname">
    <vt:lpwstr>Diego</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Sartore, Manuela</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29.04.2020</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A_Schadensformular_DFI-SAM_DD</vt:lpwstr>
  </property>
  <property fmtid="{D5CDD505-2E9C-101B-9397-08002B2CF9AE}" pid="54" name="FSC#BAFUBDO@15.1700:Eingang">
    <vt:lpwstr>2017-08-16T12:28:54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diego.dagani@bafu.admin.ch</vt:lpwstr>
  </property>
  <property fmtid="{D5CDD505-2E9C-101B-9397-08002B2CF9AE}" pid="77" name="FSC#BAFUBDO@15.1700:Experte_Name">
    <vt:lpwstr>Dagani</vt:lpwstr>
  </property>
  <property fmtid="{D5CDD505-2E9C-101B-9397-08002B2CF9AE}" pid="78" name="FSC#BAFUBDO@15.1700:Experte_Tel">
    <vt:lpwstr>+41 58 46 252 41</vt:lpwstr>
  </property>
  <property fmtid="{D5CDD505-2E9C-101B-9397-08002B2CF9AE}" pid="79" name="FSC#BAFUBDO@15.1700:Experte_Vorname">
    <vt:lpwstr>Diego</vt:lpwstr>
  </property>
  <property fmtid="{D5CDD505-2E9C-101B-9397-08002B2CF9AE}" pid="80" name="FSC#BAFUBDO@15.1700:Filereference">
    <vt:lpwstr>153-00007</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SAM</vt:lpwstr>
  </property>
  <property fmtid="{D5CDD505-2E9C-101B-9397-08002B2CF9AE}" pid="147" name="FSC#BAFUBDO@15.1700:SubAbs_Zeichen">
    <vt:lpwstr>AEC</vt:lpwstr>
  </property>
  <property fmtid="{D5CDD505-2E9C-101B-9397-08002B2CF9AE}" pid="148" name="FSC#BAFUBDO@15.1700:SubGegenstand">
    <vt:lpwstr>V2017.08-041-I-1 UV 1724 Fischsterben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06.01.2019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35.3</vt:lpwstr>
  </property>
  <property fmtid="{D5CDD505-2E9C-101B-9397-08002B2CF9AE}" pid="183" name="FSC#BAFUBDO@15.1700:Zeit">
    <vt:lpwstr/>
  </property>
  <property fmtid="{D5CDD505-2E9C-101B-9397-08002B2CF9AE}" pid="184" name="FSC#BAFUBDO@15.1700:Zielsprache">
    <vt:lpwstr>Italiano</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Manuela Sartore</vt:lpwstr>
  </property>
  <property fmtid="{D5CDD505-2E9C-101B-9397-08002B2CF9AE}" pid="195" name="FSC#UVEKCFG@15.1700:FileResponsibleTel">
    <vt:lpwstr>+41 58 46 228 67</vt:lpwstr>
  </property>
  <property fmtid="{D5CDD505-2E9C-101B-9397-08002B2CF9AE}" pid="196" name="FSC#UVEKCFG@15.1700:FileResponsibleEmail">
    <vt:lpwstr>manuela.sartore@bafu.admin.ch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SAM</vt:lpwstr>
  </property>
  <property fmtid="{D5CDD505-2E9C-101B-9397-08002B2CF9AE}" pid="203" name="FSC#UVEKCFG@15.1700:FileRespOrgHome">
    <vt:lpwstr/>
  </property>
  <property fmtid="{D5CDD505-2E9C-101B-9397-08002B2CF9AE}" pid="204" name="FSC#UVEKCFG@15.1700:CurrUserAbbreviation">
    <vt:lpwstr>SAM</vt:lpwstr>
  </property>
  <property fmtid="{D5CDD505-2E9C-101B-9397-08002B2CF9AE}" pid="205" name="FSC#UVEKCFG@15.1700:CategoryReference">
    <vt:lpwstr>153</vt:lpwstr>
  </property>
  <property fmtid="{D5CDD505-2E9C-101B-9397-08002B2CF9AE}" pid="206" name="FSC#UVEKCFG@15.1700:cooAddress">
    <vt:lpwstr>COO.2002.100.2.11976660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A_Schadensformular_DFI-SAM_DD</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T183-0035</vt:lpwstr>
  </property>
  <property fmtid="{D5CDD505-2E9C-101B-9397-08002B2CF9AE}" pid="224" name="FSC#UVEKCFG@15.1700:AssignmentNumber">
    <vt:lpwstr>2017.08.16-034</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Sartore</vt:lpwstr>
  </property>
  <property fmtid="{D5CDD505-2E9C-101B-9397-08002B2CF9AE}" pid="278" name="FSC#UVEKCFG@15.1700:Abs_Vorname">
    <vt:lpwstr>Manuela</vt:lpwstr>
  </property>
  <property fmtid="{D5CDD505-2E9C-101B-9397-08002B2CF9AE}" pid="279" name="FSC#UVEKCFG@15.1700:Abs_Zeichen">
    <vt:lpwstr>SAM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30.04.2020</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A_Schadensformular_DFI-SAM_DD</vt:lpwstr>
  </property>
  <property fmtid="{D5CDD505-2E9C-101B-9397-08002B2CF9AE}" pid="286" name="FSC#UVEKCFG@15.1700:Nummer">
    <vt:lpwstr>T183-0035</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153-00007</vt:lpwstr>
  </property>
  <property fmtid="{D5CDD505-2E9C-101B-9397-08002B2CF9AE}" pid="298" name="FSC#COOELAK@1.1001:FileRefYear">
    <vt:lpwstr>2018</vt:lpwstr>
  </property>
  <property fmtid="{D5CDD505-2E9C-101B-9397-08002B2CF9AE}" pid="299" name="FSC#COOELAK@1.1001:FileRefOrdinal">
    <vt:lpwstr>7</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Sartore Manuela</vt:lpwstr>
  </property>
  <property fmtid="{D5CDD505-2E9C-101B-9397-08002B2CF9AE}" pid="303" name="FSC#COOELAK@1.1001:OwnerExtension">
    <vt:lpwstr>+41 58 46 228 67</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29.04.2020</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*COO.2002.100.2.11976660*</vt:lpwstr>
  </property>
  <property fmtid="{D5CDD505-2E9C-101B-9397-08002B2CF9AE}" pid="314" name="FSC#COOELAK@1.1001:RefBarCode">
    <vt:lpwstr>*COO.2002.100.6.2962364*</vt:lpwstr>
  </property>
  <property fmtid="{D5CDD505-2E9C-101B-9397-08002B2CF9AE}" pid="315" name="FSC#COOELAK@1.1001:FileRefBarCode">
    <vt:lpwstr>*153-00007*</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manuela.sartore@bafu.admin.ch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Manuela Sartore</vt:lpwstr>
  </property>
  <property fmtid="{D5CDD505-2E9C-101B-9397-08002B2CF9AE}" pid="338" name="FSC#ATSTATECFG@1.1001:AgentPhone">
    <vt:lpwstr>+41 58 46 228 67</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153-00007/00001/00872/00005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COO.2002.100.2.11976660</vt:lpwstr>
  </property>
  <property fmtid="{D5CDD505-2E9C-101B-9397-08002B2CF9AE}" pid="360" name="FSC#FSCFOLIO@1.1001:docpropproject">
    <vt:lpwstr/>
  </property>
</Properties>
</file>