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745" windowHeight="12360" activeTab="0"/>
  </bookViews>
  <sheets>
    <sheet name="pauschal" sheetId="1" r:id="rId1"/>
    <sheet name="Tabelle1" sheetId="2" r:id="rId2"/>
  </sheets>
  <definedNames/>
  <calcPr fullCalcOnLoad="1"/>
</workbook>
</file>

<file path=xl/sharedStrings.xml><?xml version="1.0" encoding="utf-8"?>
<sst xmlns="http://schemas.openxmlformats.org/spreadsheetml/2006/main" count="114" uniqueCount="61">
  <si>
    <t>CHF</t>
  </si>
  <si>
    <t xml:space="preserve">CHF </t>
  </si>
  <si>
    <t xml:space="preserve"> </t>
  </si>
  <si>
    <t>CHF / Tonne</t>
  </si>
  <si>
    <t xml:space="preserve">"L" / "B" / "S" </t>
  </si>
  <si>
    <t>_______________________________</t>
  </si>
  <si>
    <t>(please fill in)</t>
  </si>
  <si>
    <t>Disposal costs (DC)</t>
  </si>
  <si>
    <t xml:space="preserve">Notified annual amount (A) </t>
  </si>
  <si>
    <t xml:space="preserve">Number of months until disposal is confirmed (NM) </t>
  </si>
  <si>
    <t>Transport costs (TC)</t>
  </si>
  <si>
    <t>Means of transport</t>
  </si>
  <si>
    <t>Tonnes / year</t>
  </si>
  <si>
    <t>Months</t>
  </si>
  <si>
    <t xml:space="preserve">"1" for "no", "2" for "yes" </t>
  </si>
  <si>
    <t>Invoiced amount</t>
  </si>
  <si>
    <t>Additional costs (AC)</t>
  </si>
  <si>
    <t>Tonnes</t>
  </si>
  <si>
    <t>Additional costs - calculations</t>
  </si>
  <si>
    <t>Lorry (25t)</t>
  </si>
  <si>
    <t>Train (800t)</t>
  </si>
  <si>
    <t xml:space="preserve">Lorry </t>
  </si>
  <si>
    <t>Train</t>
  </si>
  <si>
    <t>Ship</t>
  </si>
  <si>
    <t>Explanation of the calculations (blue and red)</t>
  </si>
  <si>
    <t>Dangerous goods</t>
  </si>
  <si>
    <t>Exporter / Notifier:</t>
  </si>
  <si>
    <t xml:space="preserve">Amount of cover (AOC) </t>
  </si>
  <si>
    <t>Partial amount with security reserve (PA)</t>
  </si>
  <si>
    <t>Instructions for calculating the financial guarantee to be issued in case of transboundary waste shipments with a general financial guarantee</t>
  </si>
  <si>
    <t xml:space="preserve">Amount of cover for general guarantee = ∑ AOC = </t>
  </si>
  <si>
    <t>Explanation of the boxes to be filled in (yellow)</t>
  </si>
  <si>
    <r>
      <rPr>
        <b/>
        <sz val="10"/>
        <rFont val="Arial"/>
        <family val="2"/>
      </rPr>
      <t>AOC:</t>
    </r>
    <r>
      <rPr>
        <sz val="10"/>
        <rFont val="Arial"/>
        <family val="2"/>
      </rPr>
      <t xml:space="preserve"> The amount of cover corresponds to the partial amount of waste with a security deposit multiplied by the disposal costs + the partial amount of waste with a security deposit multiplied by the transport costs + the additional costs.                                                AOC = (DC x PA) + (TC x PA) + AC</t>
    </r>
  </si>
  <si>
    <t>To obtain the amount of cover for a general guarantee all individual amounts are added together.</t>
  </si>
  <si>
    <r>
      <t>PA:</t>
    </r>
    <r>
      <rPr>
        <sz val="10"/>
        <color indexed="8"/>
        <rFont val="Arial"/>
        <family val="2"/>
      </rPr>
      <t xml:space="preserve"> If the disposal contract requires the disposal certificates to be available within a period shorter than 12 months, the relevant partial amount will be insured. In calculating the partial amount, 1 month is always added.                                                  PA = A/12 x (NM + 1)</t>
    </r>
  </si>
  <si>
    <t>Please fill in these boxes</t>
  </si>
  <si>
    <t xml:space="preserve">In principle the costs you should enter are the costs you would pay for disposal in Switzerland. If there are no suitable disposal facilities in Switzerland you can enter the actual disposal costs that have been agreed with the disposal company. If the waste has a positive market value you should enter CHF 0.--. </t>
  </si>
  <si>
    <t>The following disposal costs are to be assumed for the waste items listed here: used tyres: CHF 120.--/t (not retreads); used vehicles, electronic components from appliances (e.g. circuit boards), used cables, cooking oils and fats, waste wood: CHF 0.--/t.</t>
  </si>
  <si>
    <r>
      <rPr>
        <b/>
        <sz val="10"/>
        <color indexed="8"/>
        <rFont val="Arial"/>
        <family val="2"/>
      </rPr>
      <t>A:</t>
    </r>
    <r>
      <rPr>
        <sz val="10"/>
        <color indexed="8"/>
        <rFont val="Arial"/>
        <family val="2"/>
      </rPr>
      <t xml:space="preserve">  The amount requested should be entered in Box 5 of the notification form. If a period of more than one year is requested, the scheduled annual amount should be entered.</t>
    </r>
  </si>
  <si>
    <r>
      <rPr>
        <b/>
        <sz val="10"/>
        <color indexed="8"/>
        <rFont val="Arial"/>
        <family val="2"/>
      </rPr>
      <t>NM:</t>
    </r>
    <r>
      <rPr>
        <sz val="10"/>
        <color indexed="8"/>
        <rFont val="Arial"/>
        <family val="2"/>
      </rPr>
      <t xml:space="preserve"> Enter here the number of months within which the foreign disposal company undertakes to confirm the disposal. Even if shorter periods have been agreed, a period of at least 2 months should be entered. The following types of waste are exceptions from this: used tyres for retreading, used vehicles, electronic components from appliances (e.g. circuit boards), used cables (not underground cables), cooking oils and fats, waste wood. 0 months should be entered for these types of waste.</t>
    </r>
  </si>
  <si>
    <r>
      <rPr>
        <b/>
        <sz val="10"/>
        <color indexed="8"/>
        <rFont val="Arial"/>
        <family val="2"/>
      </rPr>
      <t>TC:</t>
    </r>
    <r>
      <rPr>
        <sz val="10"/>
        <color indexed="8"/>
        <rFont val="Arial"/>
        <family val="2"/>
      </rPr>
      <t xml:space="preserve"> Transport costs are the anticipated costs of return transport to the waste producer. </t>
    </r>
  </si>
  <si>
    <r>
      <rPr>
        <b/>
        <sz val="10"/>
        <color indexed="8"/>
        <rFont val="Arial"/>
        <family val="2"/>
      </rPr>
      <t>Dangerous goods and means of transport: In</t>
    </r>
    <r>
      <rPr>
        <sz val="10"/>
        <color indexed="8"/>
        <rFont val="Arial"/>
        <family val="2"/>
      </rPr>
      <t xml:space="preserve"> calculating additional costs or interim storage costs,</t>
    </r>
    <r>
      <rPr>
        <b/>
        <sz val="10"/>
        <color indexed="8"/>
        <rFont val="Arial"/>
        <family val="2"/>
      </rPr>
      <t xml:space="preserve"> </t>
    </r>
    <r>
      <rPr>
        <sz val="10"/>
        <color indexed="8"/>
        <rFont val="Arial"/>
        <family val="2"/>
      </rPr>
      <t xml:space="preserve">details should be provided of the means of transport and the classification of waste according to the law on dangerous goods (ADR/SDR,RID/RSD). A distinction should be made between transport by lorry or individual rail coaches (L), block train (B) or inland waterway shipping (S). </t>
    </r>
  </si>
  <si>
    <r>
      <rPr>
        <b/>
        <sz val="10"/>
        <color indexed="8"/>
        <rFont val="Arial"/>
        <family val="2"/>
      </rPr>
      <t>AC:</t>
    </r>
    <r>
      <rPr>
        <sz val="10"/>
        <color indexed="8"/>
        <rFont val="Arial"/>
        <family val="2"/>
      </rPr>
      <t xml:space="preserve"> The additional costs comprise the costs for any interim storage or 180 days and the necessary analyses. The maximum amount that can be shipped within a week is relevant. The notified amount and the payload of the means of transport are taken into account. A distinction is made between costs for dangerous and non-dangerous goods in the costs for interim storage. A deposit is paid for the analysis costs. </t>
    </r>
  </si>
  <si>
    <t>ATTENTION: The additonal cost calculations should be hidden for publication (colour numbers in white)</t>
  </si>
  <si>
    <t>Ship (1400t)</t>
  </si>
  <si>
    <t>storage CHF/ t</t>
  </si>
  <si>
    <t>load t</t>
  </si>
  <si>
    <t>analysis (lump sum) CHF</t>
  </si>
  <si>
    <t>AC</t>
  </si>
  <si>
    <t>weekly quantity t</t>
  </si>
  <si>
    <t>min 1 trip</t>
  </si>
  <si>
    <t>1 trip &lt; quantity &lt; A</t>
  </si>
  <si>
    <t>danger</t>
  </si>
  <si>
    <t>function of transport</t>
  </si>
  <si>
    <t>Status: 01.11.2014</t>
  </si>
  <si>
    <t>No.:</t>
  </si>
  <si>
    <t>Notification</t>
  </si>
  <si>
    <t xml:space="preserve"> CH00</t>
  </si>
  <si>
    <t>Disposal facility</t>
  </si>
  <si>
    <t>Name</t>
  </si>
  <si>
    <t>_______</t>
  </si>
</sst>
</file>

<file path=xl/styles.xml><?xml version="1.0" encoding="utf-8"?>
<styleSheet xmlns="http://schemas.openxmlformats.org/spreadsheetml/2006/main">
  <numFmts count="4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quot;SFr.&quot;\ * #,##0.00_ ;_ &quot;SFr.&quot;\ * \-#,##0.00_ ;_ &quot;SFr.&quot;\ * &quot;-&quot;??_ ;_ @_ "/>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0.0"/>
    <numFmt numFmtId="187" formatCode="0.0%"/>
    <numFmt numFmtId="188" formatCode="&quot;Ja&quot;;&quot;Ja&quot;;&quot;Nein&quot;"/>
    <numFmt numFmtId="189" formatCode="&quot;Wahr&quot;;&quot;Wahr&quot;;&quot;Falsch&quot;"/>
    <numFmt numFmtId="190" formatCode="&quot;Ein&quot;;&quot;Ein&quot;;&quot;Aus&quot;"/>
    <numFmt numFmtId="191" formatCode="[$€-2]\ #,##0.00_);[Red]\([$€-2]\ #,##0.00\)"/>
    <numFmt numFmtId="192" formatCode="0.00000"/>
    <numFmt numFmtId="193" formatCode="0.0000"/>
    <numFmt numFmtId="194" formatCode="0.000"/>
    <numFmt numFmtId="195" formatCode="_-* #,##0.0\ _D_M_-;\-* #,##0.0\ _D_M_-;_-* &quot;-&quot;??\ _D_M_-;_-@_-"/>
    <numFmt numFmtId="196" formatCode="_-* #,##0\ _D_M_-;\-* #,##0\ _D_M_-;_-* &quot;-&quot;??\ _D_M_-;_-@_-"/>
    <numFmt numFmtId="197" formatCode="0.000000"/>
    <numFmt numFmtId="198" formatCode="[$-807]dddd\,\ d\.\ mmmm\ yyyy"/>
  </numFmts>
  <fonts count="59">
    <font>
      <sz val="10"/>
      <name val="Arial"/>
      <family val="0"/>
    </font>
    <font>
      <b/>
      <sz val="14"/>
      <name val="Arial"/>
      <family val="2"/>
    </font>
    <font>
      <b/>
      <sz val="10"/>
      <name val="Arial"/>
      <family val="2"/>
    </font>
    <font>
      <sz val="8"/>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u val="single"/>
      <sz val="10"/>
      <color indexed="8"/>
      <name val="Arial"/>
      <family val="2"/>
    </font>
    <font>
      <sz val="9"/>
      <name val="Arial"/>
      <family val="2"/>
    </font>
    <font>
      <b/>
      <sz val="9"/>
      <name val="Arial"/>
      <family val="2"/>
    </font>
    <font>
      <sz val="10"/>
      <color indexed="10"/>
      <name val="Arial"/>
      <family val="2"/>
    </font>
    <font>
      <b/>
      <sz val="9"/>
      <color indexed="12"/>
      <name val="Arial"/>
      <family val="2"/>
    </font>
    <font>
      <b/>
      <u val="single"/>
      <sz val="9"/>
      <color indexed="12"/>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0"/>
      <color indexed="9"/>
      <name val="Arial"/>
      <family val="2"/>
    </font>
    <font>
      <b/>
      <sz val="11"/>
      <color indexed="12"/>
      <name val="Arial"/>
      <family val="2"/>
    </font>
    <font>
      <b/>
      <sz val="8"/>
      <color indexed="12"/>
      <name val="Arial"/>
      <family val="2"/>
    </font>
    <font>
      <b/>
      <sz val="10"/>
      <color indexed="12"/>
      <name val="Arial"/>
      <family val="2"/>
    </font>
    <font>
      <sz val="10"/>
      <color indexed="12"/>
      <name val="Arial"/>
      <family val="2"/>
    </font>
    <font>
      <sz val="9"/>
      <color indexed="9"/>
      <name val="Arial"/>
      <family val="2"/>
    </font>
    <font>
      <sz val="8"/>
      <color indexed="9"/>
      <name val="Arial"/>
      <family val="2"/>
    </font>
    <font>
      <b/>
      <u val="single"/>
      <sz val="10"/>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11"/>
      <color rgb="FF0000FF"/>
      <name val="Arial"/>
      <family val="2"/>
    </font>
    <font>
      <b/>
      <sz val="8"/>
      <color rgb="FF0000FF"/>
      <name val="Arial"/>
      <family val="2"/>
    </font>
    <font>
      <b/>
      <sz val="10"/>
      <color rgb="FF0000FF"/>
      <name val="Arial"/>
      <family val="2"/>
    </font>
    <font>
      <sz val="10"/>
      <color rgb="FF0000FF"/>
      <name val="Arial"/>
      <family val="2"/>
    </font>
    <font>
      <sz val="9"/>
      <color theme="0"/>
      <name val="Arial"/>
      <family val="2"/>
    </font>
    <font>
      <sz val="8"/>
      <color theme="0"/>
      <name val="Arial"/>
      <family val="2"/>
    </font>
    <font>
      <b/>
      <u val="single"/>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99"/>
        <bgColor indexed="64"/>
      </patternFill>
    </fill>
    <fill>
      <patternFill patternType="solid">
        <fgColor indexed="47"/>
        <bgColor indexed="64"/>
      </patternFill>
    </fill>
    <fill>
      <patternFill patternType="solid">
        <fgColor indexed="43"/>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5"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85">
    <xf numFmtId="0" fontId="0" fillId="0" borderId="0" xfId="0" applyAlignment="1">
      <alignment/>
    </xf>
    <xf numFmtId="0" fontId="0" fillId="0" borderId="0" xfId="0" applyAlignment="1" applyProtection="1">
      <alignment/>
      <protection hidden="1"/>
    </xf>
    <xf numFmtId="0" fontId="52" fillId="33" borderId="0" xfId="0" applyFont="1" applyFill="1" applyAlignment="1" applyProtection="1">
      <alignment/>
      <protection hidden="1"/>
    </xf>
    <xf numFmtId="0" fontId="0" fillId="33" borderId="0" xfId="0" applyFill="1" applyAlignment="1" applyProtection="1">
      <alignment/>
      <protection hidden="1"/>
    </xf>
    <xf numFmtId="0" fontId="53" fillId="33" borderId="0" xfId="0" applyFont="1" applyFill="1" applyAlignment="1" applyProtection="1">
      <alignment/>
      <protection hidden="1"/>
    </xf>
    <xf numFmtId="0" fontId="54" fillId="33" borderId="0" xfId="0" applyFont="1" applyFill="1" applyAlignment="1" applyProtection="1">
      <alignment/>
      <protection hidden="1"/>
    </xf>
    <xf numFmtId="0" fontId="2" fillId="33" borderId="0" xfId="0" applyFont="1" applyFill="1" applyAlignment="1" applyProtection="1">
      <alignment/>
      <protection hidden="1"/>
    </xf>
    <xf numFmtId="0" fontId="9" fillId="0" borderId="10" xfId="0" applyFont="1" applyBorder="1" applyAlignment="1" applyProtection="1">
      <alignment wrapText="1"/>
      <protection hidden="1"/>
    </xf>
    <xf numFmtId="0" fontId="9" fillId="0" borderId="0" xfId="0" applyFont="1" applyBorder="1" applyAlignment="1" applyProtection="1">
      <alignment wrapText="1"/>
      <protection hidden="1"/>
    </xf>
    <xf numFmtId="0" fontId="9" fillId="0" borderId="11" xfId="0" applyFont="1" applyBorder="1" applyAlignment="1" applyProtection="1">
      <alignment wrapText="1"/>
      <protection hidden="1"/>
    </xf>
    <xf numFmtId="0" fontId="0" fillId="0" borderId="0" xfId="0" applyFont="1" applyAlignment="1" applyProtection="1">
      <alignment/>
      <protection hidden="1"/>
    </xf>
    <xf numFmtId="0" fontId="3" fillId="0" borderId="10" xfId="0" applyFont="1" applyBorder="1" applyAlignment="1" applyProtection="1">
      <alignment horizontal="center" wrapText="1"/>
      <protection hidden="1"/>
    </xf>
    <xf numFmtId="0" fontId="3" fillId="0" borderId="0" xfId="0" applyFont="1" applyBorder="1" applyAlignment="1" applyProtection="1">
      <alignment horizontal="center" wrapText="1"/>
      <protection hidden="1"/>
    </xf>
    <xf numFmtId="0" fontId="3" fillId="0" borderId="11" xfId="0" applyFont="1" applyBorder="1" applyAlignment="1" applyProtection="1">
      <alignment horizontal="center" wrapText="1"/>
      <protection hidden="1"/>
    </xf>
    <xf numFmtId="0" fontId="2" fillId="0" borderId="0" xfId="0" applyFont="1" applyAlignment="1" applyProtection="1">
      <alignment/>
      <protection hidden="1"/>
    </xf>
    <xf numFmtId="0" fontId="0" fillId="0" borderId="10" xfId="0" applyBorder="1" applyAlignment="1" applyProtection="1">
      <alignment/>
      <protection hidden="1"/>
    </xf>
    <xf numFmtId="0" fontId="0" fillId="0" borderId="0" xfId="0" applyBorder="1" applyAlignment="1" applyProtection="1">
      <alignment/>
      <protection hidden="1"/>
    </xf>
    <xf numFmtId="0" fontId="0" fillId="0" borderId="11" xfId="0" applyBorder="1" applyAlignment="1" applyProtection="1">
      <alignment/>
      <protection hidden="1"/>
    </xf>
    <xf numFmtId="196" fontId="9" fillId="6" borderId="12" xfId="42" applyNumberFormat="1" applyFont="1" applyFill="1" applyBorder="1" applyAlignment="1" applyProtection="1">
      <alignment/>
      <protection hidden="1"/>
    </xf>
    <xf numFmtId="196" fontId="9" fillId="13" borderId="12" xfId="42" applyNumberFormat="1" applyFont="1" applyFill="1" applyBorder="1" applyAlignment="1" applyProtection="1">
      <alignment/>
      <protection hidden="1"/>
    </xf>
    <xf numFmtId="0" fontId="0" fillId="0" borderId="13" xfId="0" applyBorder="1" applyAlignment="1" applyProtection="1">
      <alignment/>
      <protection hidden="1"/>
    </xf>
    <xf numFmtId="0" fontId="2" fillId="0" borderId="0" xfId="0" applyFont="1" applyFill="1" applyBorder="1" applyAlignment="1" applyProtection="1">
      <alignment horizontal="right"/>
      <protection hidden="1"/>
    </xf>
    <xf numFmtId="0" fontId="2" fillId="0" borderId="0" xfId="0" applyFont="1" applyBorder="1" applyAlignment="1" applyProtection="1">
      <alignment horizontal="right"/>
      <protection hidden="1"/>
    </xf>
    <xf numFmtId="0" fontId="10" fillId="0" borderId="0" xfId="0" applyFont="1" applyBorder="1" applyAlignment="1" applyProtection="1">
      <alignment horizontal="right"/>
      <protection hidden="1"/>
    </xf>
    <xf numFmtId="3" fontId="10" fillId="34" borderId="14" xfId="0" applyNumberFormat="1" applyFont="1" applyFill="1" applyBorder="1" applyAlignment="1" applyProtection="1">
      <alignment/>
      <protection hidden="1"/>
    </xf>
    <xf numFmtId="3" fontId="10" fillId="0" borderId="0" xfId="0" applyNumberFormat="1" applyFont="1" applyFill="1" applyBorder="1" applyAlignment="1" applyProtection="1">
      <alignment/>
      <protection hidden="1"/>
    </xf>
    <xf numFmtId="0" fontId="0" fillId="0" borderId="0" xfId="0" applyAlignment="1" applyProtection="1">
      <alignment horizontal="right"/>
      <protection hidden="1"/>
    </xf>
    <xf numFmtId="14" fontId="3" fillId="0" borderId="0" xfId="0" applyNumberFormat="1" applyFont="1" applyAlignment="1" applyProtection="1">
      <alignment horizontal="left" vertical="center"/>
      <protection hidden="1"/>
    </xf>
    <xf numFmtId="0" fontId="0" fillId="0" borderId="0" xfId="0" applyAlignment="1" applyProtection="1">
      <alignment wrapText="1"/>
      <protection hidden="1"/>
    </xf>
    <xf numFmtId="0" fontId="8" fillId="0" borderId="0" xfId="0" applyFont="1" applyAlignment="1" applyProtection="1">
      <alignment/>
      <protection hidden="1"/>
    </xf>
    <xf numFmtId="0" fontId="6" fillId="0" borderId="0" xfId="0" applyFont="1" applyAlignment="1" applyProtection="1">
      <alignment horizontal="left" vertical="top" wrapText="1"/>
      <protection hidden="1"/>
    </xf>
    <xf numFmtId="0" fontId="6" fillId="0" borderId="0" xfId="0" applyFont="1" applyAlignment="1" applyProtection="1">
      <alignment horizontal="left" wrapText="1"/>
      <protection hidden="1"/>
    </xf>
    <xf numFmtId="0" fontId="0" fillId="0" borderId="0" xfId="0" applyAlignment="1" applyProtection="1">
      <alignment horizontal="left"/>
      <protection hidden="1"/>
    </xf>
    <xf numFmtId="0" fontId="6" fillId="0" borderId="0" xfId="0" applyFont="1" applyFill="1" applyAlignment="1" applyProtection="1">
      <alignment horizontal="left" vertical="top" wrapText="1"/>
      <protection hidden="1"/>
    </xf>
    <xf numFmtId="0" fontId="6" fillId="0" borderId="0" xfId="0" applyFont="1" applyAlignment="1" applyProtection="1">
      <alignment horizontal="left"/>
      <protection hidden="1"/>
    </xf>
    <xf numFmtId="0" fontId="11" fillId="0" borderId="0" xfId="0" applyFont="1" applyAlignment="1" applyProtection="1">
      <alignment horizontal="left"/>
      <protection hidden="1"/>
    </xf>
    <xf numFmtId="0" fontId="8" fillId="0" borderId="0" xfId="0" applyFont="1" applyAlignment="1" applyProtection="1">
      <alignment horizontal="left"/>
      <protection hidden="1"/>
    </xf>
    <xf numFmtId="0" fontId="6" fillId="0" borderId="0" xfId="0" applyFont="1" applyBorder="1" applyAlignment="1" applyProtection="1">
      <alignment horizontal="left" vertical="top" wrapText="1"/>
      <protection hidden="1"/>
    </xf>
    <xf numFmtId="0" fontId="0" fillId="0" borderId="0" xfId="0" applyAlignment="1" applyProtection="1">
      <alignment horizontal="left" wrapText="1"/>
      <protection hidden="1"/>
    </xf>
    <xf numFmtId="0" fontId="6" fillId="0" borderId="0" xfId="0" applyFont="1" applyBorder="1" applyAlignment="1" applyProtection="1">
      <alignment/>
      <protection hidden="1"/>
    </xf>
    <xf numFmtId="0" fontId="0" fillId="0" borderId="0" xfId="0" applyAlignment="1" applyProtection="1">
      <alignment/>
      <protection hidden="1"/>
    </xf>
    <xf numFmtId="0" fontId="0" fillId="0" borderId="0" xfId="0" applyFont="1" applyAlignment="1" applyProtection="1">
      <alignment/>
      <protection hidden="1"/>
    </xf>
    <xf numFmtId="0" fontId="0" fillId="33" borderId="0" xfId="0" applyFill="1" applyAlignment="1" applyProtection="1">
      <alignment/>
      <protection hidden="1" locked="0"/>
    </xf>
    <xf numFmtId="0" fontId="52" fillId="33" borderId="0" xfId="0" applyFont="1" applyFill="1" applyAlignment="1" applyProtection="1">
      <alignment/>
      <protection hidden="1" locked="0"/>
    </xf>
    <xf numFmtId="0" fontId="9" fillId="33" borderId="12" xfId="0" applyFont="1" applyFill="1" applyBorder="1" applyAlignment="1" applyProtection="1">
      <alignment/>
      <protection hidden="1" locked="0"/>
    </xf>
    <xf numFmtId="196" fontId="9" fillId="35" borderId="12" xfId="42" applyNumberFormat="1" applyFont="1" applyFill="1" applyBorder="1" applyAlignment="1" applyProtection="1">
      <alignment/>
      <protection hidden="1" locked="0"/>
    </xf>
    <xf numFmtId="196" fontId="9" fillId="33" borderId="12" xfId="42" applyNumberFormat="1" applyFont="1" applyFill="1" applyBorder="1" applyAlignment="1" applyProtection="1">
      <alignment/>
      <protection hidden="1" locked="0"/>
    </xf>
    <xf numFmtId="0" fontId="12" fillId="33" borderId="0" xfId="0" applyFont="1" applyFill="1" applyAlignment="1" applyProtection="1">
      <alignment horizontal="left" vertical="center"/>
      <protection hidden="1" locked="0"/>
    </xf>
    <xf numFmtId="0" fontId="13" fillId="33" borderId="0" xfId="0" applyFont="1" applyFill="1" applyAlignment="1" applyProtection="1">
      <alignment horizontal="left" vertical="center"/>
      <protection hidden="1" locked="0"/>
    </xf>
    <xf numFmtId="0" fontId="54" fillId="33" borderId="0" xfId="0" applyFont="1" applyFill="1" applyAlignment="1" applyProtection="1">
      <alignment wrapText="1"/>
      <protection hidden="1"/>
    </xf>
    <xf numFmtId="0" fontId="55" fillId="33" borderId="0" xfId="0" applyFont="1" applyFill="1" applyAlignment="1" applyProtection="1">
      <alignment/>
      <protection hidden="1"/>
    </xf>
    <xf numFmtId="196" fontId="9" fillId="0" borderId="0" xfId="0" applyNumberFormat="1" applyFont="1" applyFill="1" applyBorder="1" applyAlignment="1" applyProtection="1">
      <alignment horizontal="right"/>
      <protection hidden="1"/>
    </xf>
    <xf numFmtId="0" fontId="36" fillId="0" borderId="0" xfId="0" applyFont="1" applyFill="1" applyBorder="1" applyAlignment="1" applyProtection="1">
      <alignment/>
      <protection hidden="1"/>
    </xf>
    <xf numFmtId="0" fontId="36" fillId="0" borderId="0" xfId="0" applyFont="1" applyAlignment="1" applyProtection="1">
      <alignment/>
      <protection hidden="1"/>
    </xf>
    <xf numFmtId="0" fontId="51" fillId="0" borderId="0" xfId="0" applyFont="1" applyFill="1" applyBorder="1" applyAlignment="1" applyProtection="1">
      <alignment/>
      <protection hidden="1"/>
    </xf>
    <xf numFmtId="0" fontId="36" fillId="0" borderId="0" xfId="0" applyFont="1" applyFill="1" applyBorder="1" applyAlignment="1" applyProtection="1">
      <alignment wrapText="1"/>
      <protection hidden="1"/>
    </xf>
    <xf numFmtId="0" fontId="56" fillId="0" borderId="0" xfId="0" applyFont="1" applyFill="1" applyBorder="1" applyAlignment="1" applyProtection="1">
      <alignment/>
      <protection hidden="1"/>
    </xf>
    <xf numFmtId="0" fontId="57" fillId="0" borderId="0" xfId="0" applyFont="1" applyFill="1" applyBorder="1" applyAlignment="1" applyProtection="1">
      <alignment/>
      <protection hidden="1"/>
    </xf>
    <xf numFmtId="0" fontId="57" fillId="0" borderId="0" xfId="0" applyFont="1" applyAlignment="1" applyProtection="1">
      <alignment/>
      <protection hidden="1"/>
    </xf>
    <xf numFmtId="0" fontId="57" fillId="0" borderId="0" xfId="0" applyFont="1" applyFill="1" applyBorder="1" applyAlignment="1" applyProtection="1">
      <alignment wrapText="1"/>
      <protection hidden="1"/>
    </xf>
    <xf numFmtId="0" fontId="57" fillId="0" borderId="0" xfId="0" applyFont="1" applyAlignment="1" applyProtection="1">
      <alignment horizontal="right"/>
      <protection hidden="1"/>
    </xf>
    <xf numFmtId="196" fontId="36" fillId="0" borderId="0" xfId="42" applyNumberFormat="1" applyFont="1" applyFill="1" applyBorder="1" applyAlignment="1" applyProtection="1">
      <alignment/>
      <protection hidden="1"/>
    </xf>
    <xf numFmtId="186" fontId="36" fillId="0" borderId="0" xfId="0" applyNumberFormat="1" applyFont="1" applyFill="1" applyBorder="1" applyAlignment="1" applyProtection="1">
      <alignment/>
      <protection hidden="1"/>
    </xf>
    <xf numFmtId="1" fontId="36" fillId="0" borderId="0" xfId="0" applyNumberFormat="1" applyFont="1" applyFill="1" applyBorder="1" applyAlignment="1" applyProtection="1">
      <alignment/>
      <protection hidden="1"/>
    </xf>
    <xf numFmtId="196" fontId="36" fillId="0" borderId="0" xfId="42" applyNumberFormat="1" applyFont="1" applyFill="1" applyBorder="1" applyAlignment="1" applyProtection="1">
      <alignment horizontal="right"/>
      <protection hidden="1"/>
    </xf>
    <xf numFmtId="0" fontId="36" fillId="0" borderId="0" xfId="0" applyFont="1" applyFill="1" applyBorder="1" applyAlignment="1" applyProtection="1">
      <alignment horizontal="left" vertical="top" wrapText="1"/>
      <protection hidden="1"/>
    </xf>
    <xf numFmtId="0" fontId="36" fillId="0" borderId="0" xfId="0" applyFont="1" applyFill="1" applyBorder="1" applyAlignment="1" applyProtection="1">
      <alignment horizontal="left" wrapText="1"/>
      <protection hidden="1"/>
    </xf>
    <xf numFmtId="0" fontId="36" fillId="0" borderId="0" xfId="0" applyFont="1" applyFill="1" applyBorder="1" applyAlignment="1" applyProtection="1">
      <alignment horizontal="left"/>
      <protection hidden="1"/>
    </xf>
    <xf numFmtId="0" fontId="36" fillId="0" borderId="0" xfId="0" applyFont="1" applyFill="1" applyBorder="1" applyAlignment="1" applyProtection="1">
      <alignment horizontal="right"/>
      <protection hidden="1"/>
    </xf>
    <xf numFmtId="0" fontId="57" fillId="0" borderId="0" xfId="0" applyFont="1" applyFill="1" applyBorder="1" applyAlignment="1" applyProtection="1">
      <alignment horizontal="right"/>
      <protection hidden="1"/>
    </xf>
    <xf numFmtId="0" fontId="58" fillId="0" borderId="0" xfId="0" applyFont="1" applyFill="1" applyBorder="1" applyAlignment="1" applyProtection="1">
      <alignment/>
      <protection hidden="1"/>
    </xf>
    <xf numFmtId="0" fontId="0" fillId="0" borderId="0" xfId="0" applyAlignment="1" applyProtection="1">
      <alignment/>
      <protection hidden="1" locked="0"/>
    </xf>
    <xf numFmtId="0" fontId="6" fillId="0" borderId="0" xfId="0" applyFont="1" applyFill="1" applyAlignment="1" applyProtection="1">
      <alignment horizontal="left" vertical="top" wrapText="1"/>
      <protection hidden="1"/>
    </xf>
    <xf numFmtId="0" fontId="6" fillId="0" borderId="0" xfId="0" applyFont="1" applyBorder="1" applyAlignment="1" applyProtection="1">
      <alignment horizontal="left" vertical="top" wrapText="1"/>
      <protection hidden="1"/>
    </xf>
    <xf numFmtId="0" fontId="1" fillId="0" borderId="0" xfId="0" applyFont="1" applyAlignment="1" applyProtection="1">
      <alignment horizontal="left" wrapText="1"/>
      <protection hidden="1"/>
    </xf>
    <xf numFmtId="0" fontId="0" fillId="12" borderId="15" xfId="0" applyFill="1" applyBorder="1" applyAlignment="1" applyProtection="1">
      <alignment horizontal="center"/>
      <protection hidden="1"/>
    </xf>
    <xf numFmtId="0" fontId="0" fillId="12" borderId="16" xfId="0" applyFill="1" applyBorder="1" applyAlignment="1" applyProtection="1">
      <alignment horizontal="center"/>
      <protection hidden="1"/>
    </xf>
    <xf numFmtId="0" fontId="0" fillId="12" borderId="17" xfId="0" applyFill="1" applyBorder="1" applyAlignment="1" applyProtection="1">
      <alignment horizontal="center"/>
      <protection hidden="1"/>
    </xf>
    <xf numFmtId="0" fontId="0" fillId="33" borderId="15" xfId="0" applyFill="1" applyBorder="1" applyAlignment="1" applyProtection="1">
      <alignment horizontal="center"/>
      <protection hidden="1"/>
    </xf>
    <xf numFmtId="0" fontId="0" fillId="33" borderId="16" xfId="0" applyFill="1" applyBorder="1" applyAlignment="1" applyProtection="1">
      <alignment horizontal="center"/>
      <protection hidden="1"/>
    </xf>
    <xf numFmtId="0" fontId="0" fillId="33" borderId="17" xfId="0" applyFill="1" applyBorder="1" applyAlignment="1" applyProtection="1">
      <alignment horizontal="center"/>
      <protection hidden="1"/>
    </xf>
    <xf numFmtId="0" fontId="7" fillId="0" borderId="0" xfId="0" applyFont="1" applyAlignment="1" applyProtection="1">
      <alignment horizontal="left" vertical="top" wrapText="1"/>
      <protection hidden="1"/>
    </xf>
    <xf numFmtId="0" fontId="0" fillId="0" borderId="0" xfId="0" applyFont="1" applyAlignment="1" applyProtection="1">
      <alignment horizontal="left" vertical="top" wrapText="1"/>
      <protection hidden="1"/>
    </xf>
    <xf numFmtId="0" fontId="6" fillId="0" borderId="0" xfId="0" applyFont="1" applyAlignment="1" applyProtection="1">
      <alignment horizontal="left" vertical="top" wrapText="1"/>
      <protection hidden="1"/>
    </xf>
    <xf numFmtId="0" fontId="6" fillId="0" borderId="0" xfId="0" applyFont="1" applyAlignment="1" applyProtection="1">
      <alignment horizontal="left"/>
      <protection hidden="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352425</xdr:colOff>
      <xdr:row>3</xdr:row>
      <xdr:rowOff>133350</xdr:rowOff>
    </xdr:to>
    <xdr:pic>
      <xdr:nvPicPr>
        <xdr:cNvPr id="1" name="Picture 3" descr="Bundeslogo_RGB_pos_600"/>
        <xdr:cNvPicPr preferRelativeResize="1">
          <a:picLocks noChangeAspect="1"/>
        </xdr:cNvPicPr>
      </xdr:nvPicPr>
      <xdr:blipFill>
        <a:blip r:embed="rId1"/>
        <a:stretch>
          <a:fillRect/>
        </a:stretch>
      </xdr:blipFill>
      <xdr:spPr>
        <a:xfrm>
          <a:off x="0" y="0"/>
          <a:ext cx="28384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67"/>
  <sheetViews>
    <sheetView tabSelected="1" zoomScalePageLayoutView="0" workbookViewId="0" topLeftCell="A1">
      <selection activeCell="P25" sqref="P25"/>
    </sheetView>
  </sheetViews>
  <sheetFormatPr defaultColWidth="11.421875" defaultRowHeight="5.25" customHeight="1"/>
  <cols>
    <col min="1" max="1" width="6.28125" style="1" customWidth="1"/>
    <col min="2" max="2" width="8.00390625" style="1" customWidth="1"/>
    <col min="3" max="3" width="10.28125" style="1" customWidth="1"/>
    <col min="4" max="4" width="2.00390625" style="1" customWidth="1"/>
    <col min="5" max="5" width="10.7109375" style="1" customWidth="1"/>
    <col min="6" max="6" width="13.28125" style="1" customWidth="1"/>
    <col min="7" max="7" width="13.57421875" style="1" customWidth="1"/>
    <col min="8" max="8" width="10.421875" style="1" customWidth="1"/>
    <col min="9" max="9" width="11.28125" style="1" customWidth="1"/>
    <col min="10" max="10" width="12.421875" style="1" customWidth="1"/>
    <col min="11" max="11" width="13.57421875" style="1" customWidth="1"/>
    <col min="12" max="12" width="15.421875" style="1" customWidth="1"/>
    <col min="13" max="13" width="16.8515625" style="1" customWidth="1"/>
    <col min="14" max="14" width="4.421875" style="1" customWidth="1"/>
    <col min="15" max="15" width="12.57421875" style="52" customWidth="1"/>
    <col min="16" max="16" width="3.28125" style="52" customWidth="1"/>
    <col min="17" max="17" width="8.8515625" style="52" customWidth="1"/>
    <col min="18" max="18" width="9.57421875" style="52" customWidth="1"/>
    <col min="19" max="19" width="5.00390625" style="52" customWidth="1"/>
    <col min="20" max="20" width="12.28125" style="52" customWidth="1"/>
    <col min="21" max="21" width="8.7109375" style="52" customWidth="1"/>
    <col min="22" max="22" width="4.140625" style="52" customWidth="1"/>
    <col min="23" max="23" width="8.57421875" style="52" customWidth="1"/>
    <col min="24" max="24" width="9.421875" style="52" customWidth="1"/>
    <col min="25" max="25" width="13.28125" style="52" customWidth="1"/>
    <col min="26" max="26" width="14.8515625" style="52" customWidth="1"/>
    <col min="27" max="27" width="7.7109375" style="52" customWidth="1"/>
    <col min="28" max="28" width="7.8515625" style="52" customWidth="1"/>
    <col min="29" max="29" width="8.421875" style="52" customWidth="1"/>
    <col min="30" max="30" width="13.8515625" style="53" customWidth="1"/>
    <col min="31" max="35" width="11.421875" style="53" customWidth="1"/>
    <col min="36" max="16384" width="11.421875" style="1" customWidth="1"/>
  </cols>
  <sheetData>
    <row r="1" spans="11:13" ht="15">
      <c r="K1" s="2" t="s">
        <v>26</v>
      </c>
      <c r="L1" s="3"/>
      <c r="M1" s="3"/>
    </row>
    <row r="2" spans="11:13" ht="12.75">
      <c r="K2" s="4" t="s">
        <v>6</v>
      </c>
      <c r="L2" s="3"/>
      <c r="M2" s="3"/>
    </row>
    <row r="3" spans="11:13" ht="9" customHeight="1">
      <c r="K3" s="42"/>
      <c r="L3" s="42"/>
      <c r="M3" s="42"/>
    </row>
    <row r="4" spans="11:13" ht="15">
      <c r="K4" s="43" t="s">
        <v>5</v>
      </c>
      <c r="L4" s="42"/>
      <c r="M4" s="42"/>
    </row>
    <row r="5" ht="9" customHeight="1"/>
    <row r="6" ht="6.75" customHeight="1"/>
    <row r="7" ht="6.75" customHeight="1"/>
    <row r="8" spans="1:35" ht="18" customHeight="1">
      <c r="A8" s="74" t="s">
        <v>29</v>
      </c>
      <c r="B8" s="74"/>
      <c r="C8" s="74"/>
      <c r="D8" s="74"/>
      <c r="E8" s="74"/>
      <c r="F8" s="74"/>
      <c r="G8" s="74"/>
      <c r="H8" s="74"/>
      <c r="I8" s="74"/>
      <c r="J8" s="74"/>
      <c r="K8" s="74"/>
      <c r="L8" s="74"/>
      <c r="M8" s="74"/>
      <c r="O8" s="54" t="s">
        <v>43</v>
      </c>
      <c r="AD8" s="52"/>
      <c r="AE8" s="52"/>
      <c r="AF8" s="52"/>
      <c r="AG8" s="52"/>
      <c r="AH8" s="52"/>
      <c r="AI8" s="52"/>
    </row>
    <row r="9" spans="1:35" ht="18" customHeight="1">
      <c r="A9" s="74"/>
      <c r="B9" s="74"/>
      <c r="C9" s="74"/>
      <c r="D9" s="74"/>
      <c r="E9" s="74"/>
      <c r="F9" s="74"/>
      <c r="G9" s="74"/>
      <c r="H9" s="74"/>
      <c r="I9" s="74"/>
      <c r="J9" s="74"/>
      <c r="K9" s="74"/>
      <c r="L9" s="74"/>
      <c r="M9" s="74"/>
      <c r="O9" s="54"/>
      <c r="AD9" s="52"/>
      <c r="AE9" s="52"/>
      <c r="AF9" s="54"/>
      <c r="AG9" s="52" t="s">
        <v>21</v>
      </c>
      <c r="AH9" s="52" t="s">
        <v>22</v>
      </c>
      <c r="AI9" s="52" t="s">
        <v>23</v>
      </c>
    </row>
    <row r="10" spans="15:35" ht="8.25" customHeight="1">
      <c r="O10" s="52" t="s">
        <v>18</v>
      </c>
      <c r="AD10" s="52"/>
      <c r="AE10" s="52"/>
      <c r="AF10" s="53" t="s">
        <v>46</v>
      </c>
      <c r="AG10" s="55">
        <v>25</v>
      </c>
      <c r="AH10" s="52">
        <v>800</v>
      </c>
      <c r="AI10" s="52">
        <v>1400</v>
      </c>
    </row>
    <row r="11" spans="1:35" ht="12.75">
      <c r="A11" s="5" t="s">
        <v>6</v>
      </c>
      <c r="B11" s="6"/>
      <c r="C11" s="6"/>
      <c r="E11" s="78" t="s">
        <v>35</v>
      </c>
      <c r="F11" s="79"/>
      <c r="G11" s="79"/>
      <c r="H11" s="79"/>
      <c r="I11" s="79"/>
      <c r="J11" s="80"/>
      <c r="K11" s="75" t="s">
        <v>15</v>
      </c>
      <c r="L11" s="76"/>
      <c r="M11" s="77"/>
      <c r="Q11" s="52" t="s">
        <v>19</v>
      </c>
      <c r="R11" s="56"/>
      <c r="S11" s="56"/>
      <c r="T11" s="56"/>
      <c r="U11" s="56"/>
      <c r="V11" s="52" t="s">
        <v>20</v>
      </c>
      <c r="W11" s="56"/>
      <c r="X11" s="56"/>
      <c r="Y11" s="56"/>
      <c r="Z11" s="56"/>
      <c r="AA11" s="52" t="s">
        <v>44</v>
      </c>
      <c r="AB11" s="56"/>
      <c r="AC11" s="56"/>
      <c r="AD11" s="56"/>
      <c r="AE11" s="52"/>
      <c r="AF11" s="53" t="s">
        <v>45</v>
      </c>
      <c r="AG11" s="52">
        <v>100</v>
      </c>
      <c r="AH11" s="52">
        <v>100</v>
      </c>
      <c r="AI11" s="52">
        <v>100</v>
      </c>
    </row>
    <row r="12" spans="1:35" ht="48">
      <c r="A12" s="5" t="s">
        <v>56</v>
      </c>
      <c r="B12" s="5"/>
      <c r="C12" s="49" t="s">
        <v>58</v>
      </c>
      <c r="E12" s="7" t="s">
        <v>7</v>
      </c>
      <c r="F12" s="8" t="s">
        <v>8</v>
      </c>
      <c r="G12" s="8" t="s">
        <v>9</v>
      </c>
      <c r="H12" s="8" t="s">
        <v>10</v>
      </c>
      <c r="I12" s="8" t="s">
        <v>25</v>
      </c>
      <c r="J12" s="9" t="s">
        <v>11</v>
      </c>
      <c r="K12" s="8" t="s">
        <v>28</v>
      </c>
      <c r="L12" s="8" t="s">
        <v>16</v>
      </c>
      <c r="M12" s="9" t="s">
        <v>27</v>
      </c>
      <c r="O12" s="57" t="s">
        <v>48</v>
      </c>
      <c r="P12" s="57"/>
      <c r="Q12" s="58" t="s">
        <v>49</v>
      </c>
      <c r="R12" s="58" t="s">
        <v>49</v>
      </c>
      <c r="S12" s="58"/>
      <c r="T12" s="58"/>
      <c r="U12" s="57"/>
      <c r="V12" s="58" t="s">
        <v>49</v>
      </c>
      <c r="W12" s="58" t="s">
        <v>49</v>
      </c>
      <c r="X12" s="58"/>
      <c r="Y12" s="58"/>
      <c r="Z12" s="57"/>
      <c r="AA12" s="58" t="s">
        <v>49</v>
      </c>
      <c r="AB12" s="58" t="s">
        <v>49</v>
      </c>
      <c r="AC12" s="58"/>
      <c r="AD12" s="58"/>
      <c r="AE12" s="52"/>
      <c r="AF12" s="53" t="s">
        <v>47</v>
      </c>
      <c r="AG12" s="52">
        <v>500</v>
      </c>
      <c r="AH12" s="52">
        <v>500</v>
      </c>
      <c r="AI12" s="52">
        <v>500</v>
      </c>
    </row>
    <row r="13" spans="1:35" ht="34.5" customHeight="1">
      <c r="A13" s="50" t="s">
        <v>55</v>
      </c>
      <c r="B13" s="50"/>
      <c r="C13" s="50" t="s">
        <v>59</v>
      </c>
      <c r="D13" s="10" t="s">
        <v>2</v>
      </c>
      <c r="E13" s="11" t="s">
        <v>3</v>
      </c>
      <c r="F13" s="12" t="s">
        <v>12</v>
      </c>
      <c r="G13" s="12" t="s">
        <v>13</v>
      </c>
      <c r="H13" s="12" t="s">
        <v>3</v>
      </c>
      <c r="I13" s="12" t="s">
        <v>14</v>
      </c>
      <c r="J13" s="13" t="s">
        <v>4</v>
      </c>
      <c r="K13" s="12" t="s">
        <v>17</v>
      </c>
      <c r="L13" s="12" t="s">
        <v>1</v>
      </c>
      <c r="M13" s="13" t="s">
        <v>1</v>
      </c>
      <c r="O13" s="59" t="s">
        <v>53</v>
      </c>
      <c r="P13" s="59"/>
      <c r="Q13" s="58" t="s">
        <v>50</v>
      </c>
      <c r="R13" s="58" t="s">
        <v>51</v>
      </c>
      <c r="S13" s="58" t="s">
        <v>52</v>
      </c>
      <c r="T13" s="60" t="s">
        <v>48</v>
      </c>
      <c r="U13" s="59"/>
      <c r="V13" s="58" t="s">
        <v>50</v>
      </c>
      <c r="W13" s="58" t="s">
        <v>51</v>
      </c>
      <c r="X13" s="58" t="s">
        <v>52</v>
      </c>
      <c r="Y13" s="60" t="s">
        <v>48</v>
      </c>
      <c r="Z13" s="59"/>
      <c r="AA13" s="58" t="s">
        <v>50</v>
      </c>
      <c r="AB13" s="58" t="s">
        <v>51</v>
      </c>
      <c r="AC13" s="58" t="s">
        <v>52</v>
      </c>
      <c r="AD13" s="60" t="s">
        <v>48</v>
      </c>
      <c r="AE13" s="52"/>
      <c r="AG13" s="52"/>
      <c r="AH13" s="52"/>
      <c r="AI13" s="52"/>
    </row>
    <row r="14" spans="1:35" ht="3.75" customHeight="1">
      <c r="A14" s="14"/>
      <c r="B14" s="14"/>
      <c r="C14" s="14"/>
      <c r="E14" s="15"/>
      <c r="F14" s="16"/>
      <c r="G14" s="16"/>
      <c r="H14" s="16"/>
      <c r="I14" s="16"/>
      <c r="J14" s="17"/>
      <c r="K14" s="16"/>
      <c r="L14" s="16"/>
      <c r="M14" s="17"/>
      <c r="AD14" s="52"/>
      <c r="AE14" s="52"/>
      <c r="AF14" s="52"/>
      <c r="AG14" s="52"/>
      <c r="AH14" s="52"/>
      <c r="AI14" s="52"/>
    </row>
    <row r="15" spans="1:35" ht="12.75">
      <c r="A15" s="47" t="s">
        <v>57</v>
      </c>
      <c r="B15" s="47" t="s">
        <v>60</v>
      </c>
      <c r="C15" s="47"/>
      <c r="D15" s="71"/>
      <c r="E15" s="44"/>
      <c r="F15" s="45"/>
      <c r="G15" s="44"/>
      <c r="H15" s="44"/>
      <c r="I15" s="44"/>
      <c r="J15" s="44"/>
      <c r="K15" s="18">
        <f>IF($G15&gt;=12,$F15,$F15/12*($G15+1))</f>
        <v>0</v>
      </c>
      <c r="L15" s="18">
        <f>IF(O15&gt;500,O15,0)</f>
        <v>0</v>
      </c>
      <c r="M15" s="19">
        <f>($E15*$K15)+($H15*$K15)+$L15</f>
        <v>0</v>
      </c>
      <c r="O15" s="61">
        <f>IF(J15="L",$T15,IF(J15="B",$Y15,$AD15))</f>
        <v>500</v>
      </c>
      <c r="Q15" s="62">
        <f aca="true" t="shared" si="0" ref="Q15:Q33">IF(F15/52&gt;$AG$10,F15/52,$AG$10)</f>
        <v>25</v>
      </c>
      <c r="R15" s="62">
        <f>IF(Q15&lt;F15,Q15,F15)</f>
        <v>0</v>
      </c>
      <c r="S15" s="63">
        <f>IF($I15=1,1,2)</f>
        <v>2</v>
      </c>
      <c r="T15" s="64">
        <f>(R15*S15*$AG$11)+$AG$12</f>
        <v>500</v>
      </c>
      <c r="V15" s="52">
        <f>IF(F15/52&gt;$AH$10,F15/52,$AH$10)</f>
        <v>800</v>
      </c>
      <c r="W15" s="52">
        <f>IF(V15&lt;F15,V15,F15)</f>
        <v>0</v>
      </c>
      <c r="X15" s="63">
        <f>IF($I15=1,1,2)</f>
        <v>2</v>
      </c>
      <c r="Y15" s="64">
        <f>(W15*X15*$AG$11)+$AG$12</f>
        <v>500</v>
      </c>
      <c r="AA15" s="52">
        <f>IF(F15/52&gt;$AI$10,F15/52,$AI$10)</f>
        <v>1400</v>
      </c>
      <c r="AB15" s="52">
        <f>IF(AA15&lt;F15,AA15,F15)</f>
        <v>0</v>
      </c>
      <c r="AC15" s="63">
        <f>IF($I15=1,1,2)</f>
        <v>2</v>
      </c>
      <c r="AD15" s="64">
        <f>(AB15*AC15*$AG$11)+$AG$12</f>
        <v>500</v>
      </c>
      <c r="AE15" s="52"/>
      <c r="AF15" s="52"/>
      <c r="AG15" s="52"/>
      <c r="AH15" s="52"/>
      <c r="AI15" s="52"/>
    </row>
    <row r="16" spans="1:35" ht="12.75">
      <c r="A16" s="47" t="s">
        <v>57</v>
      </c>
      <c r="B16" s="47" t="s">
        <v>60</v>
      </c>
      <c r="C16" s="47"/>
      <c r="D16" s="71"/>
      <c r="E16" s="44"/>
      <c r="F16" s="45"/>
      <c r="G16" s="44"/>
      <c r="H16" s="44"/>
      <c r="I16" s="44"/>
      <c r="J16" s="44"/>
      <c r="K16" s="18">
        <f aca="true" t="shared" si="1" ref="K16:K33">IF($G16&gt;=12,$F16,$F16/12*($G16+1))</f>
        <v>0</v>
      </c>
      <c r="L16" s="18">
        <f aca="true" t="shared" si="2" ref="L16:L33">IF(O16&gt;500,O16,0)</f>
        <v>0</v>
      </c>
      <c r="M16" s="19">
        <f aca="true" t="shared" si="3" ref="M16:M32">($E16*$K16)+($H16*$K16)+$L16</f>
        <v>0</v>
      </c>
      <c r="O16" s="61">
        <f aca="true" t="shared" si="4" ref="O16:O33">IF(J16="L",$T16,IF(J16="B",$Y16,$AD16))</f>
        <v>500</v>
      </c>
      <c r="Q16" s="62">
        <f t="shared" si="0"/>
        <v>25</v>
      </c>
      <c r="R16" s="62">
        <f aca="true" t="shared" si="5" ref="R16:R33">IF(Q16&lt;F16,Q16,F16)</f>
        <v>0</v>
      </c>
      <c r="S16" s="63">
        <f aca="true" t="shared" si="6" ref="S16:S33">IF(I16=1,1,2)</f>
        <v>2</v>
      </c>
      <c r="T16" s="64">
        <f aca="true" t="shared" si="7" ref="T16:T33">(R16*S16*$AG$11)+$AG$12</f>
        <v>500</v>
      </c>
      <c r="V16" s="52">
        <f aca="true" t="shared" si="8" ref="V16:V33">IF(F16/52&gt;$AH$10,F16/52,$AH$10)</f>
        <v>800</v>
      </c>
      <c r="W16" s="52">
        <f aca="true" t="shared" si="9" ref="W16:W33">IF(V16&lt;F16,V16,F16)</f>
        <v>0</v>
      </c>
      <c r="X16" s="63">
        <f aca="true" t="shared" si="10" ref="X16:X33">IF($I16=1,1,2)</f>
        <v>2</v>
      </c>
      <c r="Y16" s="64">
        <f aca="true" t="shared" si="11" ref="Y16:Y33">(W16*X16*$AG$11)+$AG$12</f>
        <v>500</v>
      </c>
      <c r="AA16" s="52">
        <f aca="true" t="shared" si="12" ref="AA16:AA33">IF(F16/52&gt;$AI$10,F16/52,$AI$10)</f>
        <v>1400</v>
      </c>
      <c r="AB16" s="52">
        <f aca="true" t="shared" si="13" ref="AB16:AB33">IF(AA16&lt;F16,AA16,F16)</f>
        <v>0</v>
      </c>
      <c r="AC16" s="63">
        <f aca="true" t="shared" si="14" ref="AC16:AC33">IF($I16=1,1,2)</f>
        <v>2</v>
      </c>
      <c r="AD16" s="64">
        <f aca="true" t="shared" si="15" ref="AD16:AD33">(AB16*AC16*$AG$11)+$AG$12</f>
        <v>500</v>
      </c>
      <c r="AE16" s="52"/>
      <c r="AF16" s="52"/>
      <c r="AG16" s="52"/>
      <c r="AH16" s="52"/>
      <c r="AI16" s="52"/>
    </row>
    <row r="17" spans="1:35" ht="12.75">
      <c r="A17" s="47" t="s">
        <v>57</v>
      </c>
      <c r="B17" s="47" t="s">
        <v>60</v>
      </c>
      <c r="C17" s="47"/>
      <c r="D17" s="71"/>
      <c r="E17" s="44"/>
      <c r="F17" s="45"/>
      <c r="G17" s="44"/>
      <c r="H17" s="44"/>
      <c r="I17" s="44"/>
      <c r="J17" s="44"/>
      <c r="K17" s="18">
        <f t="shared" si="1"/>
        <v>0</v>
      </c>
      <c r="L17" s="18">
        <f t="shared" si="2"/>
        <v>0</v>
      </c>
      <c r="M17" s="19">
        <f t="shared" si="3"/>
        <v>0</v>
      </c>
      <c r="O17" s="61">
        <f t="shared" si="4"/>
        <v>500</v>
      </c>
      <c r="Q17" s="62">
        <f t="shared" si="0"/>
        <v>25</v>
      </c>
      <c r="R17" s="62">
        <f t="shared" si="5"/>
        <v>0</v>
      </c>
      <c r="S17" s="63">
        <f t="shared" si="6"/>
        <v>2</v>
      </c>
      <c r="T17" s="64">
        <f>(R17*S17*$AG$11)+$AG$12</f>
        <v>500</v>
      </c>
      <c r="V17" s="52">
        <f t="shared" si="8"/>
        <v>800</v>
      </c>
      <c r="W17" s="52">
        <f t="shared" si="9"/>
        <v>0</v>
      </c>
      <c r="X17" s="63">
        <f t="shared" si="10"/>
        <v>2</v>
      </c>
      <c r="Y17" s="64">
        <f>(W17*X17*$AG$11)+$AG$12</f>
        <v>500</v>
      </c>
      <c r="AA17" s="52">
        <f t="shared" si="12"/>
        <v>1400</v>
      </c>
      <c r="AB17" s="52">
        <f t="shared" si="13"/>
        <v>0</v>
      </c>
      <c r="AC17" s="63">
        <f t="shared" si="14"/>
        <v>2</v>
      </c>
      <c r="AD17" s="64">
        <f t="shared" si="15"/>
        <v>500</v>
      </c>
      <c r="AE17" s="52"/>
      <c r="AF17" s="52"/>
      <c r="AG17" s="52"/>
      <c r="AH17" s="52"/>
      <c r="AI17" s="52"/>
    </row>
    <row r="18" spans="1:35" ht="12.75">
      <c r="A18" s="47" t="s">
        <v>57</v>
      </c>
      <c r="B18" s="47" t="s">
        <v>60</v>
      </c>
      <c r="C18" s="47"/>
      <c r="D18" s="71"/>
      <c r="E18" s="44"/>
      <c r="F18" s="46"/>
      <c r="G18" s="44"/>
      <c r="H18" s="44"/>
      <c r="I18" s="44"/>
      <c r="J18" s="44"/>
      <c r="K18" s="18">
        <f>IF($G18&gt;=12,$F18,$F18/12*($G18+1))</f>
        <v>0</v>
      </c>
      <c r="L18" s="18">
        <f t="shared" si="2"/>
        <v>0</v>
      </c>
      <c r="M18" s="19">
        <f t="shared" si="3"/>
        <v>0</v>
      </c>
      <c r="O18" s="61">
        <f t="shared" si="4"/>
        <v>500</v>
      </c>
      <c r="Q18" s="62">
        <f t="shared" si="0"/>
        <v>25</v>
      </c>
      <c r="R18" s="62">
        <f t="shared" si="5"/>
        <v>0</v>
      </c>
      <c r="S18" s="63">
        <f t="shared" si="6"/>
        <v>2</v>
      </c>
      <c r="T18" s="64">
        <f t="shared" si="7"/>
        <v>500</v>
      </c>
      <c r="V18" s="52">
        <f t="shared" si="8"/>
        <v>800</v>
      </c>
      <c r="W18" s="52">
        <f t="shared" si="9"/>
        <v>0</v>
      </c>
      <c r="X18" s="63">
        <f t="shared" si="10"/>
        <v>2</v>
      </c>
      <c r="Y18" s="64">
        <f t="shared" si="11"/>
        <v>500</v>
      </c>
      <c r="AA18" s="52">
        <f t="shared" si="12"/>
        <v>1400</v>
      </c>
      <c r="AB18" s="52">
        <f t="shared" si="13"/>
        <v>0</v>
      </c>
      <c r="AC18" s="63">
        <f t="shared" si="14"/>
        <v>2</v>
      </c>
      <c r="AD18" s="64">
        <f t="shared" si="15"/>
        <v>500</v>
      </c>
      <c r="AE18" s="52"/>
      <c r="AF18" s="52"/>
      <c r="AG18" s="52"/>
      <c r="AH18" s="52"/>
      <c r="AI18" s="52"/>
    </row>
    <row r="19" spans="1:35" ht="12.75">
      <c r="A19" s="47" t="s">
        <v>57</v>
      </c>
      <c r="B19" s="47" t="s">
        <v>60</v>
      </c>
      <c r="C19" s="47"/>
      <c r="D19" s="71"/>
      <c r="E19" s="44"/>
      <c r="F19" s="46"/>
      <c r="G19" s="44"/>
      <c r="H19" s="44"/>
      <c r="I19" s="44"/>
      <c r="J19" s="44"/>
      <c r="K19" s="18">
        <f t="shared" si="1"/>
        <v>0</v>
      </c>
      <c r="L19" s="18">
        <f t="shared" si="2"/>
        <v>0</v>
      </c>
      <c r="M19" s="19">
        <f t="shared" si="3"/>
        <v>0</v>
      </c>
      <c r="O19" s="61">
        <f t="shared" si="4"/>
        <v>500</v>
      </c>
      <c r="Q19" s="62">
        <f t="shared" si="0"/>
        <v>25</v>
      </c>
      <c r="R19" s="62">
        <f t="shared" si="5"/>
        <v>0</v>
      </c>
      <c r="S19" s="63">
        <f t="shared" si="6"/>
        <v>2</v>
      </c>
      <c r="T19" s="64">
        <f t="shared" si="7"/>
        <v>500</v>
      </c>
      <c r="V19" s="52">
        <f t="shared" si="8"/>
        <v>800</v>
      </c>
      <c r="W19" s="52">
        <f t="shared" si="9"/>
        <v>0</v>
      </c>
      <c r="X19" s="63">
        <f t="shared" si="10"/>
        <v>2</v>
      </c>
      <c r="Y19" s="64">
        <f t="shared" si="11"/>
        <v>500</v>
      </c>
      <c r="AA19" s="52">
        <f t="shared" si="12"/>
        <v>1400</v>
      </c>
      <c r="AB19" s="52">
        <f t="shared" si="13"/>
        <v>0</v>
      </c>
      <c r="AC19" s="63">
        <f t="shared" si="14"/>
        <v>2</v>
      </c>
      <c r="AD19" s="64">
        <f t="shared" si="15"/>
        <v>500</v>
      </c>
      <c r="AE19" s="52"/>
      <c r="AF19" s="52"/>
      <c r="AG19" s="52"/>
      <c r="AH19" s="52"/>
      <c r="AI19" s="52"/>
    </row>
    <row r="20" spans="1:35" ht="12.75">
      <c r="A20" s="47" t="s">
        <v>57</v>
      </c>
      <c r="B20" s="47" t="s">
        <v>60</v>
      </c>
      <c r="C20" s="47"/>
      <c r="D20" s="71"/>
      <c r="E20" s="44"/>
      <c r="F20" s="46"/>
      <c r="G20" s="44"/>
      <c r="H20" s="44"/>
      <c r="I20" s="44"/>
      <c r="J20" s="44"/>
      <c r="K20" s="18">
        <f t="shared" si="1"/>
        <v>0</v>
      </c>
      <c r="L20" s="18">
        <f t="shared" si="2"/>
        <v>0</v>
      </c>
      <c r="M20" s="19">
        <f t="shared" si="3"/>
        <v>0</v>
      </c>
      <c r="O20" s="61">
        <f t="shared" si="4"/>
        <v>500</v>
      </c>
      <c r="Q20" s="62">
        <f t="shared" si="0"/>
        <v>25</v>
      </c>
      <c r="R20" s="62">
        <f t="shared" si="5"/>
        <v>0</v>
      </c>
      <c r="S20" s="63">
        <f t="shared" si="6"/>
        <v>2</v>
      </c>
      <c r="T20" s="64">
        <f t="shared" si="7"/>
        <v>500</v>
      </c>
      <c r="V20" s="52">
        <f t="shared" si="8"/>
        <v>800</v>
      </c>
      <c r="W20" s="52">
        <f t="shared" si="9"/>
        <v>0</v>
      </c>
      <c r="X20" s="63">
        <f t="shared" si="10"/>
        <v>2</v>
      </c>
      <c r="Y20" s="64">
        <f t="shared" si="11"/>
        <v>500</v>
      </c>
      <c r="AA20" s="52">
        <f t="shared" si="12"/>
        <v>1400</v>
      </c>
      <c r="AB20" s="52">
        <f t="shared" si="13"/>
        <v>0</v>
      </c>
      <c r="AC20" s="63">
        <f t="shared" si="14"/>
        <v>2</v>
      </c>
      <c r="AD20" s="64">
        <f t="shared" si="15"/>
        <v>500</v>
      </c>
      <c r="AE20" s="52"/>
      <c r="AF20" s="52"/>
      <c r="AG20" s="52"/>
      <c r="AH20" s="52"/>
      <c r="AI20" s="52"/>
    </row>
    <row r="21" spans="1:35" ht="12.75">
      <c r="A21" s="47" t="s">
        <v>57</v>
      </c>
      <c r="B21" s="47" t="s">
        <v>60</v>
      </c>
      <c r="C21" s="47"/>
      <c r="D21" s="71"/>
      <c r="E21" s="44"/>
      <c r="F21" s="46"/>
      <c r="G21" s="44"/>
      <c r="H21" s="44"/>
      <c r="I21" s="44"/>
      <c r="J21" s="44"/>
      <c r="K21" s="18">
        <f t="shared" si="1"/>
        <v>0</v>
      </c>
      <c r="L21" s="18">
        <f t="shared" si="2"/>
        <v>0</v>
      </c>
      <c r="M21" s="19">
        <f t="shared" si="3"/>
        <v>0</v>
      </c>
      <c r="O21" s="61">
        <f t="shared" si="4"/>
        <v>500</v>
      </c>
      <c r="Q21" s="62">
        <f t="shared" si="0"/>
        <v>25</v>
      </c>
      <c r="R21" s="62">
        <f t="shared" si="5"/>
        <v>0</v>
      </c>
      <c r="S21" s="63">
        <f t="shared" si="6"/>
        <v>2</v>
      </c>
      <c r="T21" s="64">
        <f t="shared" si="7"/>
        <v>500</v>
      </c>
      <c r="V21" s="52">
        <f t="shared" si="8"/>
        <v>800</v>
      </c>
      <c r="W21" s="52">
        <f t="shared" si="9"/>
        <v>0</v>
      </c>
      <c r="X21" s="63">
        <f t="shared" si="10"/>
        <v>2</v>
      </c>
      <c r="Y21" s="64">
        <f t="shared" si="11"/>
        <v>500</v>
      </c>
      <c r="AA21" s="52">
        <f t="shared" si="12"/>
        <v>1400</v>
      </c>
      <c r="AB21" s="52">
        <f t="shared" si="13"/>
        <v>0</v>
      </c>
      <c r="AC21" s="63">
        <f t="shared" si="14"/>
        <v>2</v>
      </c>
      <c r="AD21" s="64">
        <f t="shared" si="15"/>
        <v>500</v>
      </c>
      <c r="AE21" s="52"/>
      <c r="AF21" s="52"/>
      <c r="AG21" s="52"/>
      <c r="AH21" s="52"/>
      <c r="AI21" s="52"/>
    </row>
    <row r="22" spans="1:35" ht="12.75">
      <c r="A22" s="47" t="s">
        <v>57</v>
      </c>
      <c r="B22" s="47" t="s">
        <v>60</v>
      </c>
      <c r="C22" s="47"/>
      <c r="D22" s="71"/>
      <c r="E22" s="44"/>
      <c r="F22" s="46"/>
      <c r="G22" s="44"/>
      <c r="H22" s="44"/>
      <c r="I22" s="44"/>
      <c r="J22" s="44"/>
      <c r="K22" s="18">
        <f t="shared" si="1"/>
        <v>0</v>
      </c>
      <c r="L22" s="18">
        <f t="shared" si="2"/>
        <v>0</v>
      </c>
      <c r="M22" s="19">
        <f t="shared" si="3"/>
        <v>0</v>
      </c>
      <c r="O22" s="61">
        <f t="shared" si="4"/>
        <v>500</v>
      </c>
      <c r="Q22" s="62">
        <f t="shared" si="0"/>
        <v>25</v>
      </c>
      <c r="R22" s="62">
        <f t="shared" si="5"/>
        <v>0</v>
      </c>
      <c r="S22" s="63">
        <f t="shared" si="6"/>
        <v>2</v>
      </c>
      <c r="T22" s="64">
        <f t="shared" si="7"/>
        <v>500</v>
      </c>
      <c r="V22" s="52">
        <f t="shared" si="8"/>
        <v>800</v>
      </c>
      <c r="W22" s="52">
        <f t="shared" si="9"/>
        <v>0</v>
      </c>
      <c r="X22" s="63">
        <f t="shared" si="10"/>
        <v>2</v>
      </c>
      <c r="Y22" s="64">
        <f t="shared" si="11"/>
        <v>500</v>
      </c>
      <c r="AA22" s="52">
        <f t="shared" si="12"/>
        <v>1400</v>
      </c>
      <c r="AB22" s="52">
        <f t="shared" si="13"/>
        <v>0</v>
      </c>
      <c r="AC22" s="63">
        <f t="shared" si="14"/>
        <v>2</v>
      </c>
      <c r="AD22" s="64">
        <f t="shared" si="15"/>
        <v>500</v>
      </c>
      <c r="AE22" s="52"/>
      <c r="AF22" s="52"/>
      <c r="AG22" s="52"/>
      <c r="AH22" s="52"/>
      <c r="AI22" s="52"/>
    </row>
    <row r="23" spans="1:35" ht="12.75">
      <c r="A23" s="47" t="s">
        <v>57</v>
      </c>
      <c r="B23" s="47" t="s">
        <v>60</v>
      </c>
      <c r="C23" s="47"/>
      <c r="D23" s="71"/>
      <c r="E23" s="44"/>
      <c r="F23" s="46"/>
      <c r="G23" s="44"/>
      <c r="H23" s="44"/>
      <c r="I23" s="44"/>
      <c r="J23" s="44"/>
      <c r="K23" s="18">
        <f t="shared" si="1"/>
        <v>0</v>
      </c>
      <c r="L23" s="18">
        <f t="shared" si="2"/>
        <v>0</v>
      </c>
      <c r="M23" s="19">
        <f t="shared" si="3"/>
        <v>0</v>
      </c>
      <c r="O23" s="61">
        <f t="shared" si="4"/>
        <v>500</v>
      </c>
      <c r="Q23" s="62">
        <f t="shared" si="0"/>
        <v>25</v>
      </c>
      <c r="R23" s="62">
        <f t="shared" si="5"/>
        <v>0</v>
      </c>
      <c r="S23" s="63">
        <f t="shared" si="6"/>
        <v>2</v>
      </c>
      <c r="T23" s="64">
        <f t="shared" si="7"/>
        <v>500</v>
      </c>
      <c r="V23" s="52">
        <f t="shared" si="8"/>
        <v>800</v>
      </c>
      <c r="W23" s="52">
        <f t="shared" si="9"/>
        <v>0</v>
      </c>
      <c r="X23" s="63">
        <f t="shared" si="10"/>
        <v>2</v>
      </c>
      <c r="Y23" s="64">
        <f t="shared" si="11"/>
        <v>500</v>
      </c>
      <c r="AA23" s="52">
        <f t="shared" si="12"/>
        <v>1400</v>
      </c>
      <c r="AB23" s="52">
        <f t="shared" si="13"/>
        <v>0</v>
      </c>
      <c r="AC23" s="63">
        <f t="shared" si="14"/>
        <v>2</v>
      </c>
      <c r="AD23" s="64">
        <f t="shared" si="15"/>
        <v>500</v>
      </c>
      <c r="AE23" s="52"/>
      <c r="AF23" s="52"/>
      <c r="AG23" s="52"/>
      <c r="AH23" s="52"/>
      <c r="AI23" s="52"/>
    </row>
    <row r="24" spans="1:35" ht="12.75">
      <c r="A24" s="47" t="s">
        <v>57</v>
      </c>
      <c r="B24" s="47" t="s">
        <v>60</v>
      </c>
      <c r="C24" s="47"/>
      <c r="D24" s="71"/>
      <c r="E24" s="44"/>
      <c r="F24" s="45"/>
      <c r="G24" s="44"/>
      <c r="H24" s="44"/>
      <c r="I24" s="44"/>
      <c r="J24" s="44"/>
      <c r="K24" s="18">
        <f t="shared" si="1"/>
        <v>0</v>
      </c>
      <c r="L24" s="18">
        <f t="shared" si="2"/>
        <v>0</v>
      </c>
      <c r="M24" s="19">
        <f t="shared" si="3"/>
        <v>0</v>
      </c>
      <c r="O24" s="61">
        <f t="shared" si="4"/>
        <v>500</v>
      </c>
      <c r="Q24" s="62">
        <f t="shared" si="0"/>
        <v>25</v>
      </c>
      <c r="R24" s="62">
        <f t="shared" si="5"/>
        <v>0</v>
      </c>
      <c r="S24" s="63">
        <f t="shared" si="6"/>
        <v>2</v>
      </c>
      <c r="T24" s="64">
        <f t="shared" si="7"/>
        <v>500</v>
      </c>
      <c r="V24" s="52">
        <f t="shared" si="8"/>
        <v>800</v>
      </c>
      <c r="W24" s="52">
        <f t="shared" si="9"/>
        <v>0</v>
      </c>
      <c r="X24" s="63">
        <f t="shared" si="10"/>
        <v>2</v>
      </c>
      <c r="Y24" s="64">
        <f t="shared" si="11"/>
        <v>500</v>
      </c>
      <c r="AA24" s="52">
        <f t="shared" si="12"/>
        <v>1400</v>
      </c>
      <c r="AB24" s="52">
        <f t="shared" si="13"/>
        <v>0</v>
      </c>
      <c r="AC24" s="63">
        <f t="shared" si="14"/>
        <v>2</v>
      </c>
      <c r="AD24" s="64">
        <f t="shared" si="15"/>
        <v>500</v>
      </c>
      <c r="AE24" s="52"/>
      <c r="AF24" s="52"/>
      <c r="AG24" s="52"/>
      <c r="AH24" s="52"/>
      <c r="AI24" s="52"/>
    </row>
    <row r="25" spans="1:35" ht="12.75">
      <c r="A25" s="47" t="s">
        <v>57</v>
      </c>
      <c r="B25" s="47" t="s">
        <v>60</v>
      </c>
      <c r="C25" s="47"/>
      <c r="D25" s="71"/>
      <c r="E25" s="44"/>
      <c r="F25" s="45"/>
      <c r="G25" s="44"/>
      <c r="H25" s="44"/>
      <c r="I25" s="44"/>
      <c r="J25" s="44"/>
      <c r="K25" s="18">
        <f>IF($G25&gt;=12,$F25,$F25/12*($G25+1))</f>
        <v>0</v>
      </c>
      <c r="L25" s="18">
        <f t="shared" si="2"/>
        <v>0</v>
      </c>
      <c r="M25" s="19">
        <f t="shared" si="3"/>
        <v>0</v>
      </c>
      <c r="O25" s="61">
        <f t="shared" si="4"/>
        <v>500</v>
      </c>
      <c r="Q25" s="62">
        <f t="shared" si="0"/>
        <v>25</v>
      </c>
      <c r="R25" s="62">
        <f t="shared" si="5"/>
        <v>0</v>
      </c>
      <c r="S25" s="63">
        <f t="shared" si="6"/>
        <v>2</v>
      </c>
      <c r="T25" s="64">
        <f t="shared" si="7"/>
        <v>500</v>
      </c>
      <c r="V25" s="52">
        <f t="shared" si="8"/>
        <v>800</v>
      </c>
      <c r="W25" s="52">
        <f t="shared" si="9"/>
        <v>0</v>
      </c>
      <c r="X25" s="63">
        <f t="shared" si="10"/>
        <v>2</v>
      </c>
      <c r="Y25" s="64">
        <f t="shared" si="11"/>
        <v>500</v>
      </c>
      <c r="AA25" s="52">
        <f t="shared" si="12"/>
        <v>1400</v>
      </c>
      <c r="AB25" s="52">
        <f t="shared" si="13"/>
        <v>0</v>
      </c>
      <c r="AC25" s="63">
        <f t="shared" si="14"/>
        <v>2</v>
      </c>
      <c r="AD25" s="64">
        <f t="shared" si="15"/>
        <v>500</v>
      </c>
      <c r="AE25" s="52"/>
      <c r="AF25" s="52"/>
      <c r="AG25" s="52"/>
      <c r="AH25" s="52"/>
      <c r="AI25" s="52"/>
    </row>
    <row r="26" spans="1:35" ht="12.75">
      <c r="A26" s="47" t="s">
        <v>57</v>
      </c>
      <c r="B26" s="47" t="s">
        <v>60</v>
      </c>
      <c r="C26" s="47"/>
      <c r="D26" s="71"/>
      <c r="E26" s="44"/>
      <c r="F26" s="45"/>
      <c r="G26" s="44"/>
      <c r="H26" s="44"/>
      <c r="I26" s="44"/>
      <c r="J26" s="44"/>
      <c r="K26" s="18">
        <f t="shared" si="1"/>
        <v>0</v>
      </c>
      <c r="L26" s="18">
        <f t="shared" si="2"/>
        <v>0</v>
      </c>
      <c r="M26" s="19">
        <f t="shared" si="3"/>
        <v>0</v>
      </c>
      <c r="O26" s="61">
        <f t="shared" si="4"/>
        <v>500</v>
      </c>
      <c r="Q26" s="62">
        <f t="shared" si="0"/>
        <v>25</v>
      </c>
      <c r="R26" s="62">
        <f t="shared" si="5"/>
        <v>0</v>
      </c>
      <c r="S26" s="63">
        <f t="shared" si="6"/>
        <v>2</v>
      </c>
      <c r="T26" s="64">
        <f t="shared" si="7"/>
        <v>500</v>
      </c>
      <c r="V26" s="52">
        <f t="shared" si="8"/>
        <v>800</v>
      </c>
      <c r="W26" s="52">
        <f t="shared" si="9"/>
        <v>0</v>
      </c>
      <c r="X26" s="63">
        <f t="shared" si="10"/>
        <v>2</v>
      </c>
      <c r="Y26" s="64">
        <f t="shared" si="11"/>
        <v>500</v>
      </c>
      <c r="AA26" s="52">
        <f t="shared" si="12"/>
        <v>1400</v>
      </c>
      <c r="AB26" s="52">
        <f t="shared" si="13"/>
        <v>0</v>
      </c>
      <c r="AC26" s="63">
        <f t="shared" si="14"/>
        <v>2</v>
      </c>
      <c r="AD26" s="64">
        <f t="shared" si="15"/>
        <v>500</v>
      </c>
      <c r="AE26" s="52"/>
      <c r="AF26" s="52"/>
      <c r="AG26" s="52"/>
      <c r="AH26" s="52"/>
      <c r="AI26" s="52"/>
    </row>
    <row r="27" spans="1:35" ht="12.75">
      <c r="A27" s="47" t="s">
        <v>57</v>
      </c>
      <c r="B27" s="47" t="s">
        <v>60</v>
      </c>
      <c r="C27" s="47"/>
      <c r="D27" s="71"/>
      <c r="E27" s="44"/>
      <c r="F27" s="46"/>
      <c r="G27" s="44"/>
      <c r="H27" s="44"/>
      <c r="I27" s="44"/>
      <c r="J27" s="44"/>
      <c r="K27" s="18">
        <f t="shared" si="1"/>
        <v>0</v>
      </c>
      <c r="L27" s="18">
        <f t="shared" si="2"/>
        <v>0</v>
      </c>
      <c r="M27" s="19">
        <f t="shared" si="3"/>
        <v>0</v>
      </c>
      <c r="O27" s="61">
        <f t="shared" si="4"/>
        <v>500</v>
      </c>
      <c r="Q27" s="62">
        <f t="shared" si="0"/>
        <v>25</v>
      </c>
      <c r="R27" s="62">
        <f t="shared" si="5"/>
        <v>0</v>
      </c>
      <c r="S27" s="63">
        <f t="shared" si="6"/>
        <v>2</v>
      </c>
      <c r="T27" s="64">
        <f t="shared" si="7"/>
        <v>500</v>
      </c>
      <c r="V27" s="52">
        <f t="shared" si="8"/>
        <v>800</v>
      </c>
      <c r="W27" s="52">
        <f t="shared" si="9"/>
        <v>0</v>
      </c>
      <c r="X27" s="63">
        <f t="shared" si="10"/>
        <v>2</v>
      </c>
      <c r="Y27" s="64">
        <f t="shared" si="11"/>
        <v>500</v>
      </c>
      <c r="AA27" s="52">
        <f t="shared" si="12"/>
        <v>1400</v>
      </c>
      <c r="AB27" s="52">
        <f t="shared" si="13"/>
        <v>0</v>
      </c>
      <c r="AC27" s="63">
        <f t="shared" si="14"/>
        <v>2</v>
      </c>
      <c r="AD27" s="64">
        <f t="shared" si="15"/>
        <v>500</v>
      </c>
      <c r="AE27" s="52"/>
      <c r="AF27" s="52"/>
      <c r="AG27" s="52"/>
      <c r="AH27" s="52"/>
      <c r="AI27" s="52"/>
    </row>
    <row r="28" spans="1:35" ht="12.75">
      <c r="A28" s="47" t="s">
        <v>57</v>
      </c>
      <c r="B28" s="47" t="s">
        <v>60</v>
      </c>
      <c r="C28" s="47"/>
      <c r="D28" s="71"/>
      <c r="E28" s="44"/>
      <c r="F28" s="46"/>
      <c r="G28" s="44"/>
      <c r="H28" s="44"/>
      <c r="I28" s="44"/>
      <c r="J28" s="44"/>
      <c r="K28" s="18">
        <f t="shared" si="1"/>
        <v>0</v>
      </c>
      <c r="L28" s="18">
        <f t="shared" si="2"/>
        <v>0</v>
      </c>
      <c r="M28" s="19">
        <f t="shared" si="3"/>
        <v>0</v>
      </c>
      <c r="O28" s="61">
        <f t="shared" si="4"/>
        <v>500</v>
      </c>
      <c r="Q28" s="62">
        <f t="shared" si="0"/>
        <v>25</v>
      </c>
      <c r="R28" s="62">
        <f t="shared" si="5"/>
        <v>0</v>
      </c>
      <c r="S28" s="63">
        <f t="shared" si="6"/>
        <v>2</v>
      </c>
      <c r="T28" s="64">
        <f t="shared" si="7"/>
        <v>500</v>
      </c>
      <c r="V28" s="52">
        <f t="shared" si="8"/>
        <v>800</v>
      </c>
      <c r="W28" s="52">
        <f t="shared" si="9"/>
        <v>0</v>
      </c>
      <c r="X28" s="63">
        <f t="shared" si="10"/>
        <v>2</v>
      </c>
      <c r="Y28" s="64">
        <f t="shared" si="11"/>
        <v>500</v>
      </c>
      <c r="AA28" s="52">
        <f t="shared" si="12"/>
        <v>1400</v>
      </c>
      <c r="AB28" s="52">
        <f t="shared" si="13"/>
        <v>0</v>
      </c>
      <c r="AC28" s="63">
        <f t="shared" si="14"/>
        <v>2</v>
      </c>
      <c r="AD28" s="64">
        <f t="shared" si="15"/>
        <v>500</v>
      </c>
      <c r="AE28" s="52"/>
      <c r="AF28" s="52"/>
      <c r="AG28" s="52"/>
      <c r="AH28" s="52"/>
      <c r="AI28" s="52"/>
    </row>
    <row r="29" spans="1:35" ht="12.75">
      <c r="A29" s="47" t="s">
        <v>57</v>
      </c>
      <c r="B29" s="47" t="s">
        <v>60</v>
      </c>
      <c r="C29" s="47"/>
      <c r="D29" s="71"/>
      <c r="E29" s="44"/>
      <c r="F29" s="46"/>
      <c r="G29" s="44"/>
      <c r="H29" s="44"/>
      <c r="I29" s="44"/>
      <c r="J29" s="44"/>
      <c r="K29" s="18">
        <f t="shared" si="1"/>
        <v>0</v>
      </c>
      <c r="L29" s="18">
        <f t="shared" si="2"/>
        <v>0</v>
      </c>
      <c r="M29" s="19">
        <f>($E29*$K29)+($H29*$K29)+$L29</f>
        <v>0</v>
      </c>
      <c r="O29" s="61">
        <f t="shared" si="4"/>
        <v>500</v>
      </c>
      <c r="Q29" s="62">
        <f t="shared" si="0"/>
        <v>25</v>
      </c>
      <c r="R29" s="62">
        <f t="shared" si="5"/>
        <v>0</v>
      </c>
      <c r="S29" s="63">
        <f t="shared" si="6"/>
        <v>2</v>
      </c>
      <c r="T29" s="64">
        <f t="shared" si="7"/>
        <v>500</v>
      </c>
      <c r="V29" s="52">
        <f t="shared" si="8"/>
        <v>800</v>
      </c>
      <c r="W29" s="52">
        <f t="shared" si="9"/>
        <v>0</v>
      </c>
      <c r="X29" s="63">
        <f t="shared" si="10"/>
        <v>2</v>
      </c>
      <c r="Y29" s="64">
        <f t="shared" si="11"/>
        <v>500</v>
      </c>
      <c r="AA29" s="52">
        <f t="shared" si="12"/>
        <v>1400</v>
      </c>
      <c r="AB29" s="52">
        <f t="shared" si="13"/>
        <v>0</v>
      </c>
      <c r="AC29" s="63">
        <f t="shared" si="14"/>
        <v>2</v>
      </c>
      <c r="AD29" s="64">
        <f t="shared" si="15"/>
        <v>500</v>
      </c>
      <c r="AE29" s="52"/>
      <c r="AF29" s="52"/>
      <c r="AG29" s="52"/>
      <c r="AH29" s="52"/>
      <c r="AI29" s="52"/>
    </row>
    <row r="30" spans="1:35" ht="12.75">
      <c r="A30" s="47" t="s">
        <v>57</v>
      </c>
      <c r="B30" s="47" t="s">
        <v>60</v>
      </c>
      <c r="C30" s="47"/>
      <c r="D30" s="71"/>
      <c r="E30" s="44"/>
      <c r="F30" s="46"/>
      <c r="G30" s="44"/>
      <c r="H30" s="44"/>
      <c r="I30" s="44"/>
      <c r="J30" s="44"/>
      <c r="K30" s="18">
        <f t="shared" si="1"/>
        <v>0</v>
      </c>
      <c r="L30" s="18">
        <f t="shared" si="2"/>
        <v>0</v>
      </c>
      <c r="M30" s="19">
        <f t="shared" si="3"/>
        <v>0</v>
      </c>
      <c r="O30" s="61">
        <f t="shared" si="4"/>
        <v>500</v>
      </c>
      <c r="Q30" s="62">
        <f t="shared" si="0"/>
        <v>25</v>
      </c>
      <c r="R30" s="62">
        <f t="shared" si="5"/>
        <v>0</v>
      </c>
      <c r="S30" s="63">
        <f t="shared" si="6"/>
        <v>2</v>
      </c>
      <c r="T30" s="64">
        <f t="shared" si="7"/>
        <v>500</v>
      </c>
      <c r="V30" s="52">
        <f t="shared" si="8"/>
        <v>800</v>
      </c>
      <c r="W30" s="52">
        <f t="shared" si="9"/>
        <v>0</v>
      </c>
      <c r="X30" s="63">
        <f t="shared" si="10"/>
        <v>2</v>
      </c>
      <c r="Y30" s="64">
        <f t="shared" si="11"/>
        <v>500</v>
      </c>
      <c r="AA30" s="52">
        <f t="shared" si="12"/>
        <v>1400</v>
      </c>
      <c r="AB30" s="52">
        <f t="shared" si="13"/>
        <v>0</v>
      </c>
      <c r="AC30" s="63">
        <f t="shared" si="14"/>
        <v>2</v>
      </c>
      <c r="AD30" s="64">
        <f t="shared" si="15"/>
        <v>500</v>
      </c>
      <c r="AE30" s="52"/>
      <c r="AF30" s="52"/>
      <c r="AG30" s="52"/>
      <c r="AH30" s="52"/>
      <c r="AI30" s="52"/>
    </row>
    <row r="31" spans="1:35" ht="12.75">
      <c r="A31" s="47" t="s">
        <v>57</v>
      </c>
      <c r="B31" s="47" t="s">
        <v>60</v>
      </c>
      <c r="C31" s="47"/>
      <c r="D31" s="71"/>
      <c r="E31" s="44"/>
      <c r="F31" s="46"/>
      <c r="G31" s="44"/>
      <c r="H31" s="44"/>
      <c r="I31" s="44"/>
      <c r="J31" s="44"/>
      <c r="K31" s="18">
        <f t="shared" si="1"/>
        <v>0</v>
      </c>
      <c r="L31" s="18">
        <f t="shared" si="2"/>
        <v>0</v>
      </c>
      <c r="M31" s="19">
        <f>($E31*$K31)+($H31*$K31)+$L31</f>
        <v>0</v>
      </c>
      <c r="O31" s="61">
        <f t="shared" si="4"/>
        <v>500</v>
      </c>
      <c r="Q31" s="62">
        <f t="shared" si="0"/>
        <v>25</v>
      </c>
      <c r="R31" s="62">
        <f t="shared" si="5"/>
        <v>0</v>
      </c>
      <c r="S31" s="63">
        <f t="shared" si="6"/>
        <v>2</v>
      </c>
      <c r="T31" s="64">
        <f t="shared" si="7"/>
        <v>500</v>
      </c>
      <c r="V31" s="52">
        <f t="shared" si="8"/>
        <v>800</v>
      </c>
      <c r="W31" s="52">
        <f t="shared" si="9"/>
        <v>0</v>
      </c>
      <c r="X31" s="63">
        <f t="shared" si="10"/>
        <v>2</v>
      </c>
      <c r="Y31" s="64">
        <f t="shared" si="11"/>
        <v>500</v>
      </c>
      <c r="AA31" s="52">
        <f t="shared" si="12"/>
        <v>1400</v>
      </c>
      <c r="AB31" s="52">
        <f t="shared" si="13"/>
        <v>0</v>
      </c>
      <c r="AC31" s="63">
        <f t="shared" si="14"/>
        <v>2</v>
      </c>
      <c r="AD31" s="64">
        <f t="shared" si="15"/>
        <v>500</v>
      </c>
      <c r="AE31" s="52"/>
      <c r="AF31" s="52"/>
      <c r="AG31" s="52"/>
      <c r="AH31" s="52"/>
      <c r="AI31" s="52"/>
    </row>
    <row r="32" spans="1:35" ht="12.75">
      <c r="A32" s="47" t="s">
        <v>57</v>
      </c>
      <c r="B32" s="47" t="s">
        <v>60</v>
      </c>
      <c r="C32" s="47"/>
      <c r="D32" s="71"/>
      <c r="E32" s="44"/>
      <c r="F32" s="46"/>
      <c r="G32" s="44"/>
      <c r="H32" s="44"/>
      <c r="I32" s="44"/>
      <c r="J32" s="44"/>
      <c r="K32" s="18">
        <f t="shared" si="1"/>
        <v>0</v>
      </c>
      <c r="L32" s="18">
        <f t="shared" si="2"/>
        <v>0</v>
      </c>
      <c r="M32" s="19">
        <f t="shared" si="3"/>
        <v>0</v>
      </c>
      <c r="O32" s="61">
        <f t="shared" si="4"/>
        <v>500</v>
      </c>
      <c r="Q32" s="62">
        <f t="shared" si="0"/>
        <v>25</v>
      </c>
      <c r="R32" s="62">
        <f t="shared" si="5"/>
        <v>0</v>
      </c>
      <c r="S32" s="63">
        <f t="shared" si="6"/>
        <v>2</v>
      </c>
      <c r="T32" s="64">
        <f t="shared" si="7"/>
        <v>500</v>
      </c>
      <c r="V32" s="52">
        <f t="shared" si="8"/>
        <v>800</v>
      </c>
      <c r="W32" s="52">
        <f t="shared" si="9"/>
        <v>0</v>
      </c>
      <c r="X32" s="63">
        <f t="shared" si="10"/>
        <v>2</v>
      </c>
      <c r="Y32" s="64">
        <f t="shared" si="11"/>
        <v>500</v>
      </c>
      <c r="AA32" s="52">
        <f t="shared" si="12"/>
        <v>1400</v>
      </c>
      <c r="AB32" s="52">
        <f t="shared" si="13"/>
        <v>0</v>
      </c>
      <c r="AC32" s="63">
        <f t="shared" si="14"/>
        <v>2</v>
      </c>
      <c r="AD32" s="64">
        <f t="shared" si="15"/>
        <v>500</v>
      </c>
      <c r="AE32" s="52"/>
      <c r="AF32" s="52"/>
      <c r="AG32" s="52"/>
      <c r="AH32" s="52"/>
      <c r="AI32" s="52"/>
    </row>
    <row r="33" spans="1:35" ht="11.25" customHeight="1">
      <c r="A33" s="47" t="s">
        <v>57</v>
      </c>
      <c r="B33" s="47" t="s">
        <v>60</v>
      </c>
      <c r="C33" s="48"/>
      <c r="D33" s="71"/>
      <c r="E33" s="44"/>
      <c r="F33" s="46"/>
      <c r="G33" s="44"/>
      <c r="H33" s="44"/>
      <c r="I33" s="44"/>
      <c r="J33" s="44"/>
      <c r="K33" s="18">
        <f t="shared" si="1"/>
        <v>0</v>
      </c>
      <c r="L33" s="18">
        <f t="shared" si="2"/>
        <v>0</v>
      </c>
      <c r="M33" s="19">
        <f>($E33*$K33)+($H33*$K33)+$L33</f>
        <v>0</v>
      </c>
      <c r="O33" s="61">
        <f t="shared" si="4"/>
        <v>500</v>
      </c>
      <c r="Q33" s="62">
        <f t="shared" si="0"/>
        <v>25</v>
      </c>
      <c r="R33" s="62">
        <f t="shared" si="5"/>
        <v>0</v>
      </c>
      <c r="S33" s="63">
        <f t="shared" si="6"/>
        <v>2</v>
      </c>
      <c r="T33" s="64">
        <f t="shared" si="7"/>
        <v>500</v>
      </c>
      <c r="V33" s="52">
        <f t="shared" si="8"/>
        <v>800</v>
      </c>
      <c r="W33" s="52">
        <f t="shared" si="9"/>
        <v>0</v>
      </c>
      <c r="X33" s="63">
        <f t="shared" si="10"/>
        <v>2</v>
      </c>
      <c r="Y33" s="64">
        <f t="shared" si="11"/>
        <v>500</v>
      </c>
      <c r="AA33" s="52">
        <f t="shared" si="12"/>
        <v>1400</v>
      </c>
      <c r="AB33" s="52">
        <f t="shared" si="13"/>
        <v>0</v>
      </c>
      <c r="AC33" s="63">
        <f t="shared" si="14"/>
        <v>2</v>
      </c>
      <c r="AD33" s="64">
        <f t="shared" si="15"/>
        <v>500</v>
      </c>
      <c r="AE33" s="52"/>
      <c r="AF33" s="52"/>
      <c r="AG33" s="52"/>
      <c r="AH33" s="52"/>
      <c r="AI33" s="52"/>
    </row>
    <row r="34" spans="5:14" ht="9" customHeight="1" thickBot="1">
      <c r="E34" s="20"/>
      <c r="F34" s="20"/>
      <c r="G34" s="20"/>
      <c r="H34" s="20"/>
      <c r="I34" s="20"/>
      <c r="J34" s="20"/>
      <c r="K34" s="20"/>
      <c r="L34" s="20"/>
      <c r="M34" s="20"/>
      <c r="N34" s="16"/>
    </row>
    <row r="35" spans="5:15" ht="13.5" thickBot="1">
      <c r="E35" s="16"/>
      <c r="F35" s="51">
        <f>SUM(F15:F33)</f>
        <v>0</v>
      </c>
      <c r="G35" s="22"/>
      <c r="H35" s="23"/>
      <c r="I35" s="23"/>
      <c r="J35" s="23"/>
      <c r="K35" s="23" t="s">
        <v>30</v>
      </c>
      <c r="L35" s="23" t="s">
        <v>0</v>
      </c>
      <c r="M35" s="24">
        <f>SUM(M15:M33)</f>
        <v>0</v>
      </c>
      <c r="N35" s="16"/>
      <c r="O35" s="54"/>
    </row>
    <row r="36" spans="5:15" ht="8.25" customHeight="1">
      <c r="E36" s="16"/>
      <c r="F36" s="21"/>
      <c r="G36" s="22"/>
      <c r="H36" s="23"/>
      <c r="I36" s="23"/>
      <c r="J36" s="23"/>
      <c r="K36" s="23"/>
      <c r="L36" s="23"/>
      <c r="M36" s="25"/>
      <c r="N36" s="16"/>
      <c r="O36" s="54"/>
    </row>
    <row r="37" spans="5:14" ht="12.75">
      <c r="E37" s="16"/>
      <c r="F37" s="21"/>
      <c r="G37" s="22"/>
      <c r="H37" s="23"/>
      <c r="I37" s="23"/>
      <c r="J37" s="23"/>
      <c r="K37" s="23"/>
      <c r="L37" s="26"/>
      <c r="M37" s="27" t="s">
        <v>54</v>
      </c>
      <c r="N37" s="16"/>
    </row>
    <row r="38" spans="1:14" ht="12.75">
      <c r="A38" s="28"/>
      <c r="B38" s="28"/>
      <c r="C38" s="28"/>
      <c r="D38" s="28"/>
      <c r="E38" s="28"/>
      <c r="F38" s="28"/>
      <c r="G38" s="28"/>
      <c r="H38" s="28"/>
      <c r="I38" s="28"/>
      <c r="J38" s="28"/>
      <c r="K38" s="28"/>
      <c r="N38" s="28"/>
    </row>
    <row r="39" spans="1:27" ht="12.75">
      <c r="A39" s="29" t="s">
        <v>31</v>
      </c>
      <c r="B39" s="16"/>
      <c r="C39" s="16"/>
      <c r="D39" s="16"/>
      <c r="E39" s="16"/>
      <c r="F39" s="16"/>
      <c r="G39" s="16"/>
      <c r="H39" s="16"/>
      <c r="I39" s="16"/>
      <c r="J39" s="16"/>
      <c r="K39" s="16"/>
      <c r="L39" s="16"/>
      <c r="M39" s="16"/>
      <c r="N39" s="16"/>
      <c r="O39" s="55"/>
      <c r="P39" s="55"/>
      <c r="Z39" s="55"/>
      <c r="AA39" s="55"/>
    </row>
    <row r="40" spans="15:26" ht="6.75" customHeight="1">
      <c r="O40" s="59"/>
      <c r="P40" s="59"/>
      <c r="Q40" s="59"/>
      <c r="R40" s="59"/>
      <c r="S40" s="59"/>
      <c r="T40" s="59"/>
      <c r="U40" s="59"/>
      <c r="V40" s="59"/>
      <c r="W40" s="59"/>
      <c r="X40" s="59"/>
      <c r="Z40" s="55"/>
    </row>
    <row r="41" spans="1:19" ht="42" customHeight="1">
      <c r="A41" s="83" t="s">
        <v>36</v>
      </c>
      <c r="B41" s="83"/>
      <c r="C41" s="83"/>
      <c r="D41" s="83"/>
      <c r="E41" s="83"/>
      <c r="F41" s="83"/>
      <c r="G41" s="83"/>
      <c r="H41" s="83"/>
      <c r="I41" s="83"/>
      <c r="J41" s="83"/>
      <c r="K41" s="83"/>
      <c r="L41" s="83"/>
      <c r="M41" s="83"/>
      <c r="N41" s="30"/>
      <c r="O41" s="65"/>
      <c r="P41" s="65"/>
      <c r="Q41" s="65"/>
      <c r="R41" s="65"/>
      <c r="S41" s="65"/>
    </row>
    <row r="42" spans="1:19" ht="29.25" customHeight="1">
      <c r="A42" s="83" t="s">
        <v>37</v>
      </c>
      <c r="B42" s="83"/>
      <c r="C42" s="83"/>
      <c r="D42" s="83"/>
      <c r="E42" s="83"/>
      <c r="F42" s="83"/>
      <c r="G42" s="83"/>
      <c r="H42" s="83"/>
      <c r="I42" s="83"/>
      <c r="J42" s="83"/>
      <c r="K42" s="83"/>
      <c r="L42" s="83"/>
      <c r="M42" s="83"/>
      <c r="N42" s="30"/>
      <c r="O42" s="65"/>
      <c r="P42" s="65"/>
      <c r="Q42" s="65"/>
      <c r="R42" s="65"/>
      <c r="S42" s="65"/>
    </row>
    <row r="43" spans="1:19" ht="6.75" customHeight="1">
      <c r="A43" s="31"/>
      <c r="B43" s="31"/>
      <c r="C43" s="31"/>
      <c r="D43" s="31"/>
      <c r="E43" s="31"/>
      <c r="F43" s="31"/>
      <c r="G43" s="31"/>
      <c r="H43" s="31"/>
      <c r="I43" s="31"/>
      <c r="J43" s="31"/>
      <c r="K43" s="31"/>
      <c r="L43" s="31"/>
      <c r="M43" s="31"/>
      <c r="N43" s="31"/>
      <c r="O43" s="66"/>
      <c r="P43" s="66"/>
      <c r="Q43" s="66"/>
      <c r="R43" s="66"/>
      <c r="S43" s="66"/>
    </row>
    <row r="44" spans="1:19" ht="29.25" customHeight="1">
      <c r="A44" s="83" t="s">
        <v>38</v>
      </c>
      <c r="B44" s="83"/>
      <c r="C44" s="83"/>
      <c r="D44" s="83"/>
      <c r="E44" s="83"/>
      <c r="F44" s="83"/>
      <c r="G44" s="83"/>
      <c r="H44" s="83"/>
      <c r="I44" s="83"/>
      <c r="J44" s="83"/>
      <c r="K44" s="83"/>
      <c r="L44" s="83"/>
      <c r="M44" s="83"/>
      <c r="N44" s="30"/>
      <c r="O44" s="65"/>
      <c r="P44" s="65"/>
      <c r="Q44" s="65"/>
      <c r="R44" s="65"/>
      <c r="S44" s="65"/>
    </row>
    <row r="45" spans="1:19" ht="6.75" customHeight="1">
      <c r="A45" s="32"/>
      <c r="B45" s="32"/>
      <c r="C45" s="32"/>
      <c r="D45" s="32"/>
      <c r="E45" s="32"/>
      <c r="F45" s="32"/>
      <c r="G45" s="32"/>
      <c r="H45" s="32"/>
      <c r="I45" s="32"/>
      <c r="J45" s="32"/>
      <c r="K45" s="32"/>
      <c r="L45" s="32"/>
      <c r="M45" s="32"/>
      <c r="N45" s="32"/>
      <c r="O45" s="67"/>
      <c r="P45" s="67"/>
      <c r="Q45" s="67"/>
      <c r="R45" s="67"/>
      <c r="S45" s="67"/>
    </row>
    <row r="46" spans="1:19" ht="54" customHeight="1">
      <c r="A46" s="72" t="s">
        <v>39</v>
      </c>
      <c r="B46" s="72"/>
      <c r="C46" s="72"/>
      <c r="D46" s="72"/>
      <c r="E46" s="72"/>
      <c r="F46" s="72"/>
      <c r="G46" s="72"/>
      <c r="H46" s="72"/>
      <c r="I46" s="72"/>
      <c r="J46" s="72"/>
      <c r="K46" s="72"/>
      <c r="L46" s="72"/>
      <c r="M46" s="72"/>
      <c r="N46" s="33"/>
      <c r="O46" s="65"/>
      <c r="P46" s="65"/>
      <c r="Q46" s="65"/>
      <c r="R46" s="65"/>
      <c r="S46" s="65"/>
    </row>
    <row r="47" spans="1:19" ht="6.75" customHeight="1">
      <c r="A47" s="32"/>
      <c r="B47" s="32"/>
      <c r="C47" s="32"/>
      <c r="D47" s="32"/>
      <c r="E47" s="32"/>
      <c r="F47" s="32"/>
      <c r="G47" s="32"/>
      <c r="H47" s="32"/>
      <c r="I47" s="32"/>
      <c r="J47" s="32"/>
      <c r="K47" s="32"/>
      <c r="L47" s="32"/>
      <c r="M47" s="32"/>
      <c r="N47" s="32"/>
      <c r="O47" s="67"/>
      <c r="P47" s="67"/>
      <c r="Q47" s="67"/>
      <c r="R47" s="67"/>
      <c r="S47" s="67"/>
    </row>
    <row r="48" spans="1:19" ht="15.75" customHeight="1">
      <c r="A48" s="84" t="s">
        <v>40</v>
      </c>
      <c r="B48" s="84"/>
      <c r="C48" s="84"/>
      <c r="D48" s="84"/>
      <c r="E48" s="84"/>
      <c r="F48" s="84"/>
      <c r="G48" s="84"/>
      <c r="H48" s="84"/>
      <c r="I48" s="84"/>
      <c r="J48" s="84"/>
      <c r="K48" s="84"/>
      <c r="L48" s="84"/>
      <c r="M48" s="84"/>
      <c r="N48" s="34"/>
      <c r="O48" s="67"/>
      <c r="P48" s="67"/>
      <c r="Q48" s="67"/>
      <c r="R48" s="67"/>
      <c r="S48" s="67"/>
    </row>
    <row r="49" spans="1:19" ht="6.75" customHeight="1">
      <c r="A49" s="35"/>
      <c r="B49" s="32"/>
      <c r="C49" s="32"/>
      <c r="D49" s="32"/>
      <c r="E49" s="32"/>
      <c r="F49" s="32"/>
      <c r="G49" s="32"/>
      <c r="H49" s="32"/>
      <c r="I49" s="32"/>
      <c r="J49" s="32"/>
      <c r="K49" s="32"/>
      <c r="L49" s="32"/>
      <c r="M49" s="32"/>
      <c r="N49" s="32"/>
      <c r="O49" s="67"/>
      <c r="P49" s="67"/>
      <c r="Q49" s="67"/>
      <c r="R49" s="67"/>
      <c r="S49" s="67"/>
    </row>
    <row r="50" spans="1:19" ht="42" customHeight="1">
      <c r="A50" s="72" t="s">
        <v>41</v>
      </c>
      <c r="B50" s="72"/>
      <c r="C50" s="72"/>
      <c r="D50" s="72"/>
      <c r="E50" s="72"/>
      <c r="F50" s="72"/>
      <c r="G50" s="72"/>
      <c r="H50" s="72"/>
      <c r="I50" s="72"/>
      <c r="J50" s="72"/>
      <c r="K50" s="72"/>
      <c r="L50" s="72"/>
      <c r="M50" s="72"/>
      <c r="N50" s="33"/>
      <c r="O50" s="65"/>
      <c r="P50" s="65"/>
      <c r="Q50" s="65"/>
      <c r="R50" s="65"/>
      <c r="S50" s="65"/>
    </row>
    <row r="51" spans="1:19" ht="6.75" customHeight="1">
      <c r="A51" s="32"/>
      <c r="B51" s="32"/>
      <c r="C51" s="32"/>
      <c r="D51" s="32"/>
      <c r="E51" s="32"/>
      <c r="F51" s="32"/>
      <c r="G51" s="32"/>
      <c r="H51" s="32"/>
      <c r="I51" s="32"/>
      <c r="J51" s="32"/>
      <c r="K51" s="32"/>
      <c r="L51" s="32"/>
      <c r="M51" s="32"/>
      <c r="N51" s="32"/>
      <c r="O51" s="67"/>
      <c r="P51" s="67"/>
      <c r="Q51" s="67"/>
      <c r="R51" s="67"/>
      <c r="S51" s="67"/>
    </row>
    <row r="52" spans="1:19" ht="12.75">
      <c r="A52" s="36" t="s">
        <v>24</v>
      </c>
      <c r="B52" s="37"/>
      <c r="C52" s="37"/>
      <c r="D52" s="37"/>
      <c r="E52" s="37"/>
      <c r="F52" s="37"/>
      <c r="G52" s="32"/>
      <c r="H52" s="32"/>
      <c r="I52" s="32"/>
      <c r="J52" s="32"/>
      <c r="K52" s="32"/>
      <c r="L52" s="32"/>
      <c r="M52" s="32"/>
      <c r="N52" s="32"/>
      <c r="O52" s="67"/>
      <c r="P52" s="67"/>
      <c r="Q52" s="67"/>
      <c r="R52" s="67"/>
      <c r="S52" s="67"/>
    </row>
    <row r="53" spans="1:19" ht="6.75" customHeight="1">
      <c r="A53" s="36"/>
      <c r="B53" s="37"/>
      <c r="C53" s="37"/>
      <c r="D53" s="37"/>
      <c r="E53" s="37"/>
      <c r="F53" s="37"/>
      <c r="G53" s="32"/>
      <c r="H53" s="32"/>
      <c r="I53" s="32"/>
      <c r="J53" s="32"/>
      <c r="K53" s="32"/>
      <c r="L53" s="32"/>
      <c r="M53" s="32"/>
      <c r="N53" s="32"/>
      <c r="O53" s="67"/>
      <c r="P53" s="67"/>
      <c r="Q53" s="67"/>
      <c r="R53" s="67"/>
      <c r="S53" s="67"/>
    </row>
    <row r="54" spans="1:19" ht="12.75" customHeight="1">
      <c r="A54" s="73" t="s">
        <v>42</v>
      </c>
      <c r="B54" s="73"/>
      <c r="C54" s="73"/>
      <c r="D54" s="73"/>
      <c r="E54" s="73"/>
      <c r="F54" s="73"/>
      <c r="G54" s="73"/>
      <c r="H54" s="73"/>
      <c r="I54" s="73"/>
      <c r="J54" s="73"/>
      <c r="K54" s="73"/>
      <c r="L54" s="73"/>
      <c r="M54" s="73"/>
      <c r="N54" s="38"/>
      <c r="O54" s="66"/>
      <c r="P54" s="66"/>
      <c r="Q54" s="66"/>
      <c r="R54" s="66"/>
      <c r="S54" s="66"/>
    </row>
    <row r="55" spans="1:19" ht="42" customHeight="1">
      <c r="A55" s="73"/>
      <c r="B55" s="73"/>
      <c r="C55" s="73"/>
      <c r="D55" s="73"/>
      <c r="E55" s="73"/>
      <c r="F55" s="73"/>
      <c r="G55" s="73"/>
      <c r="H55" s="73"/>
      <c r="I55" s="73"/>
      <c r="J55" s="73"/>
      <c r="K55" s="73"/>
      <c r="L55" s="73"/>
      <c r="M55" s="73"/>
      <c r="N55" s="38"/>
      <c r="O55" s="66"/>
      <c r="P55" s="66"/>
      <c r="Q55" s="66"/>
      <c r="R55" s="66"/>
      <c r="S55" s="66"/>
    </row>
    <row r="56" spans="1:19" ht="6.75" customHeight="1">
      <c r="A56" s="36"/>
      <c r="B56" s="37"/>
      <c r="C56" s="37"/>
      <c r="D56" s="37"/>
      <c r="E56" s="37"/>
      <c r="F56" s="37"/>
      <c r="G56" s="32"/>
      <c r="H56" s="32"/>
      <c r="I56" s="32"/>
      <c r="J56" s="32"/>
      <c r="K56" s="32"/>
      <c r="L56" s="32"/>
      <c r="M56" s="32"/>
      <c r="N56" s="32"/>
      <c r="O56" s="67"/>
      <c r="P56" s="67"/>
      <c r="Q56" s="67"/>
      <c r="R56" s="67"/>
      <c r="S56" s="67"/>
    </row>
    <row r="57" spans="1:19" ht="12.75" customHeight="1">
      <c r="A57" s="81" t="s">
        <v>34</v>
      </c>
      <c r="B57" s="81"/>
      <c r="C57" s="81"/>
      <c r="D57" s="81"/>
      <c r="E57" s="81"/>
      <c r="F57" s="81"/>
      <c r="G57" s="81"/>
      <c r="H57" s="81"/>
      <c r="I57" s="81"/>
      <c r="J57" s="81"/>
      <c r="K57" s="81"/>
      <c r="L57" s="81"/>
      <c r="M57" s="81"/>
      <c r="N57" s="28"/>
      <c r="O57" s="55"/>
      <c r="P57" s="55"/>
      <c r="Q57" s="55"/>
      <c r="R57" s="55"/>
      <c r="S57" s="55"/>
    </row>
    <row r="58" spans="1:19" ht="18.75" customHeight="1">
      <c r="A58" s="81"/>
      <c r="B58" s="81"/>
      <c r="C58" s="81"/>
      <c r="D58" s="81"/>
      <c r="E58" s="81"/>
      <c r="F58" s="81"/>
      <c r="G58" s="81"/>
      <c r="H58" s="81"/>
      <c r="I58" s="81"/>
      <c r="J58" s="81"/>
      <c r="K58" s="81"/>
      <c r="L58" s="81"/>
      <c r="M58" s="81"/>
      <c r="N58" s="28"/>
      <c r="O58" s="55"/>
      <c r="P58" s="55"/>
      <c r="Q58" s="55"/>
      <c r="R58" s="55"/>
      <c r="S58" s="55"/>
    </row>
    <row r="59" spans="1:19" ht="6.75" customHeight="1">
      <c r="A59" s="37"/>
      <c r="B59" s="37"/>
      <c r="C59" s="37"/>
      <c r="D59" s="37"/>
      <c r="E59" s="37"/>
      <c r="F59" s="37"/>
      <c r="G59" s="32"/>
      <c r="H59" s="32"/>
      <c r="I59" s="32"/>
      <c r="J59" s="32"/>
      <c r="K59" s="32"/>
      <c r="L59" s="32"/>
      <c r="M59" s="32"/>
      <c r="N59" s="32"/>
      <c r="O59" s="67"/>
      <c r="P59" s="67"/>
      <c r="Q59" s="67"/>
      <c r="R59" s="67"/>
      <c r="S59" s="67"/>
    </row>
    <row r="60" spans="1:19" ht="12.75" customHeight="1">
      <c r="A60" s="82" t="s">
        <v>32</v>
      </c>
      <c r="B60" s="82"/>
      <c r="C60" s="82"/>
      <c r="D60" s="82"/>
      <c r="E60" s="82"/>
      <c r="F60" s="82"/>
      <c r="G60" s="82"/>
      <c r="H60" s="82"/>
      <c r="I60" s="82"/>
      <c r="J60" s="82"/>
      <c r="K60" s="82"/>
      <c r="L60" s="82"/>
      <c r="M60" s="82"/>
      <c r="N60" s="28"/>
      <c r="O60" s="55"/>
      <c r="P60" s="55"/>
      <c r="Q60" s="55"/>
      <c r="R60" s="55"/>
      <c r="S60" s="55"/>
    </row>
    <row r="61" spans="1:19" ht="12.75">
      <c r="A61" s="82"/>
      <c r="B61" s="82"/>
      <c r="C61" s="82"/>
      <c r="D61" s="82"/>
      <c r="E61" s="82"/>
      <c r="F61" s="82"/>
      <c r="G61" s="82"/>
      <c r="H61" s="82"/>
      <c r="I61" s="82"/>
      <c r="J61" s="82"/>
      <c r="K61" s="82"/>
      <c r="L61" s="82"/>
      <c r="M61" s="82"/>
      <c r="N61" s="28"/>
      <c r="O61" s="55"/>
      <c r="P61" s="55"/>
      <c r="Q61" s="55"/>
      <c r="R61" s="55"/>
      <c r="S61" s="55"/>
    </row>
    <row r="62" spans="1:19" ht="5.25" customHeight="1">
      <c r="A62" s="82"/>
      <c r="B62" s="82"/>
      <c r="C62" s="82"/>
      <c r="D62" s="82"/>
      <c r="E62" s="82"/>
      <c r="F62" s="82"/>
      <c r="G62" s="82"/>
      <c r="H62" s="82"/>
      <c r="I62" s="82"/>
      <c r="J62" s="82"/>
      <c r="K62" s="82"/>
      <c r="L62" s="82"/>
      <c r="M62" s="82"/>
      <c r="N62" s="28"/>
      <c r="O62" s="55"/>
      <c r="P62" s="55"/>
      <c r="Q62" s="55"/>
      <c r="R62" s="55"/>
      <c r="S62" s="55"/>
    </row>
    <row r="63" spans="2:16" ht="9" customHeight="1">
      <c r="B63" s="39"/>
      <c r="C63" s="39"/>
      <c r="D63" s="39"/>
      <c r="E63" s="39"/>
      <c r="F63" s="40"/>
      <c r="P63" s="68"/>
    </row>
    <row r="64" spans="1:19" ht="12.75">
      <c r="A64" s="41" t="s">
        <v>33</v>
      </c>
      <c r="M64" s="26"/>
      <c r="P64" s="68"/>
      <c r="S64" s="69"/>
    </row>
    <row r="65" spans="1:21" ht="12.75" customHeight="1">
      <c r="A65" s="29"/>
      <c r="B65" s="29"/>
      <c r="C65" s="29"/>
      <c r="D65" s="29"/>
      <c r="E65" s="29"/>
      <c r="F65" s="29"/>
      <c r="G65" s="29"/>
      <c r="H65" s="29"/>
      <c r="I65" s="29"/>
      <c r="J65" s="29"/>
      <c r="K65" s="29"/>
      <c r="L65" s="29"/>
      <c r="M65" s="29"/>
      <c r="N65" s="29"/>
      <c r="O65" s="70"/>
      <c r="P65" s="70"/>
      <c r="Q65" s="70"/>
      <c r="R65" s="70"/>
      <c r="S65" s="70"/>
      <c r="T65" s="70"/>
      <c r="U65" s="70"/>
    </row>
    <row r="66" spans="1:21" ht="12.75" customHeight="1">
      <c r="A66" s="29"/>
      <c r="B66" s="29"/>
      <c r="C66" s="29"/>
      <c r="D66" s="29"/>
      <c r="E66" s="29"/>
      <c r="F66" s="29"/>
      <c r="G66" s="29"/>
      <c r="H66" s="29"/>
      <c r="I66" s="29"/>
      <c r="J66" s="29"/>
      <c r="K66" s="29"/>
      <c r="L66" s="29"/>
      <c r="M66" s="29"/>
      <c r="N66" s="29"/>
      <c r="O66" s="70"/>
      <c r="P66" s="70"/>
      <c r="Q66" s="70"/>
      <c r="R66" s="70"/>
      <c r="S66" s="70"/>
      <c r="T66" s="70"/>
      <c r="U66" s="70"/>
    </row>
    <row r="67" spans="6:13" ht="12.75">
      <c r="F67" s="31"/>
      <c r="G67" s="31"/>
      <c r="H67" s="31"/>
      <c r="I67" s="31"/>
      <c r="J67" s="31"/>
      <c r="K67" s="31"/>
      <c r="L67" s="31"/>
      <c r="M67" s="31"/>
    </row>
  </sheetData>
  <sheetProtection password="9AFD" sheet="1"/>
  <mergeCells count="12">
    <mergeCell ref="A60:M62"/>
    <mergeCell ref="A41:M41"/>
    <mergeCell ref="A42:M42"/>
    <mergeCell ref="A44:M44"/>
    <mergeCell ref="A46:M46"/>
    <mergeCell ref="A48:M48"/>
    <mergeCell ref="A50:M50"/>
    <mergeCell ref="A54:M55"/>
    <mergeCell ref="A8:M9"/>
    <mergeCell ref="K11:M11"/>
    <mergeCell ref="E11:J11"/>
    <mergeCell ref="A57:M58"/>
  </mergeCells>
  <dataValidations count="2">
    <dataValidation type="whole" operator="greaterThanOrEqual" allowBlank="1" showInputMessage="1" showErrorMessage="1" errorTitle="whole number" error="whole number, minimum 0" sqref="E15:E33 H15:H33">
      <formula1>0</formula1>
    </dataValidation>
    <dataValidation operator="greaterThanOrEqual" allowBlank="1" showInputMessage="1" showErrorMessage="1" errorTitle="whole number" error="whole number, minimum 2" sqref="G15:G33"/>
  </dataValidation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Chiresa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dc:creator>
  <cp:keywords/>
  <dc:description/>
  <cp:lastModifiedBy>U80830119</cp:lastModifiedBy>
  <cp:lastPrinted>2014-04-08T12:58:42Z</cp:lastPrinted>
  <dcterms:created xsi:type="dcterms:W3CDTF">2003-08-21T07:27:19Z</dcterms:created>
  <dcterms:modified xsi:type="dcterms:W3CDTF">2014-10-28T14:14:56Z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COO.2002.100.7.6612991</vt:lpwstr>
  </property>
  <property fmtid="{D5CDD505-2E9C-101B-9397-08002B2CF9AE}" pid="3" name="FSC#COOELAK@1.1001:Subject">
    <vt:lpwstr/>
  </property>
  <property fmtid="{D5CDD505-2E9C-101B-9397-08002B2CF9AE}" pid="4" name="FSC#COOELAK@1.1001:FileReference">
    <vt:lpwstr>finanzielle Garantie / 2007-00223/03/01/02/02</vt:lpwstr>
  </property>
  <property fmtid="{D5CDD505-2E9C-101B-9397-08002B2CF9AE}" pid="5" name="FSC#COOELAK@1.1001:FileRefYear">
    <vt:lpwstr>2007</vt:lpwstr>
  </property>
  <property fmtid="{D5CDD505-2E9C-101B-9397-08002B2CF9AE}" pid="6" name="FSC#COOELAK@1.1001:FileRefOrdinal">
    <vt:lpwstr>30590</vt:lpwstr>
  </property>
  <property fmtid="{D5CDD505-2E9C-101B-9397-08002B2CF9AE}" pid="7" name="FSC#COOELAK@1.1001:FileRefOU">
    <vt:lpwstr>Abfall und Rohstoffe</vt:lpwstr>
  </property>
  <property fmtid="{D5CDD505-2E9C-101B-9397-08002B2CF9AE}" pid="8" name="FSC#COOELAK@1.1001:Organization">
    <vt:lpwstr/>
  </property>
  <property fmtid="{D5CDD505-2E9C-101B-9397-08002B2CF9AE}" pid="9" name="FSC#COOELAK@1.1001:Owner">
    <vt:lpwstr> Wysser</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Abfall und Rohstoffe (ABRO)</vt:lpwstr>
  </property>
  <property fmtid="{D5CDD505-2E9C-101B-9397-08002B2CF9AE}" pid="17" name="FSC#COOELAK@1.1001:CreatedAt">
    <vt:lpwstr>31.10.2007 15:03:21</vt:lpwstr>
  </property>
  <property fmtid="{D5CDD505-2E9C-101B-9397-08002B2CF9AE}" pid="18" name="FSC#COOELAK@1.1001:OU">
    <vt:lpwstr>Grenzüberschreitender Verkehr (nicht im Organigramm) (ABRO)</vt:lpwstr>
  </property>
  <property fmtid="{D5CDD505-2E9C-101B-9397-08002B2CF9AE}" pid="19" name="FSC#COOELAK@1.1001:Priority">
    <vt:lpwstr/>
  </property>
  <property fmtid="{D5CDD505-2E9C-101B-9397-08002B2CF9AE}" pid="20" name="FSC#COOELAK@1.1001:ObjBarCode">
    <vt:lpwstr>*COO.2002.100.7.2244525*</vt:lpwstr>
  </property>
  <property fmtid="{D5CDD505-2E9C-101B-9397-08002B2CF9AE}" pid="21" name="FSC#COOELAK@1.1001:RefBarCode">
    <vt:lpwstr>*de_31.10.07_Anleitung für die Berechnung der Garantiesumme*</vt:lpwstr>
  </property>
  <property fmtid="{D5CDD505-2E9C-101B-9397-08002B2CF9AE}" pid="22" name="FSC#COOELAK@1.1001:FileRefBarCode">
    <vt:lpwstr>*finanzielle Garantie / 2007-00223/03/01/02/02*</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Wysser, Monika</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2007-00223/03/01/02/02</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ies>
</file>