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D:\WKK\WKK Formular - 2021\"/>
    </mc:Choice>
  </mc:AlternateContent>
  <bookViews>
    <workbookView xWindow="0" yWindow="0" windowWidth="25200" windowHeight="11900" activeTab="3"/>
  </bookViews>
  <sheets>
    <sheet name="A_Allgemeine Angaben" sheetId="2" r:id="rId1"/>
    <sheet name="B_Stromproduktion" sheetId="5" r:id="rId2"/>
    <sheet name="C_Monitoringbericht" sheetId="7" r:id="rId3"/>
    <sheet name="D_Beilagen" sheetId="6" r:id="rId4"/>
  </sheets>
  <definedNames>
    <definedName name="Öffentlich_Rechtliches_Unternehmen" localSheetId="0">'A_Allgemeine Angaben'!#REF!</definedName>
    <definedName name="_xlnm.Print_Area" localSheetId="0">'A_Allgemeine Angaben'!$A$1:$H$85</definedName>
    <definedName name="_xlnm.Print_Area" localSheetId="1">B_Stromproduktion!$A$1:$H$62</definedName>
    <definedName name="_xlnm.Print_Area" localSheetId="2">C_Monitoringbericht!$A$1:$G$39</definedName>
    <definedName name="_xlnm.Print_Area" localSheetId="3">D_Beilagen!$A$1:$C$32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7" i="5" l="1"/>
  <c r="E28" i="5"/>
  <c r="E29" i="5"/>
  <c r="E30" i="5"/>
  <c r="E31" i="5"/>
  <c r="E32" i="5"/>
  <c r="E33" i="5"/>
  <c r="E34" i="5"/>
  <c r="E35" i="5"/>
  <c r="E36" i="5"/>
  <c r="E37" i="5"/>
  <c r="E9" i="5"/>
  <c r="E10" i="5"/>
  <c r="E11" i="5"/>
  <c r="E12" i="5"/>
  <c r="E13" i="5"/>
  <c r="E14" i="5"/>
  <c r="E15" i="5"/>
  <c r="E16" i="5"/>
  <c r="E17" i="5"/>
  <c r="E18" i="5"/>
  <c r="E19" i="5"/>
  <c r="E8" i="5"/>
  <c r="H50" i="5" l="1"/>
  <c r="H8" i="5" l="1"/>
  <c r="J8" i="5" s="1"/>
  <c r="H49" i="5" l="1"/>
  <c r="H32" i="5"/>
  <c r="J32" i="5" s="1"/>
  <c r="H27" i="5"/>
  <c r="J27" i="5" s="1"/>
  <c r="H28" i="5"/>
  <c r="J28" i="5" s="1"/>
  <c r="H29" i="5"/>
  <c r="J29" i="5" s="1"/>
  <c r="H30" i="5"/>
  <c r="J30" i="5" s="1"/>
  <c r="H31" i="5"/>
  <c r="J31" i="5" s="1"/>
  <c r="H33" i="5"/>
  <c r="J33" i="5" s="1"/>
  <c r="H34" i="5"/>
  <c r="J34" i="5" s="1"/>
  <c r="H35" i="5"/>
  <c r="J35" i="5" s="1"/>
  <c r="H36" i="5"/>
  <c r="J36" i="5" s="1"/>
  <c r="H37" i="5"/>
  <c r="J37" i="5" s="1"/>
  <c r="H26" i="5"/>
  <c r="J26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J38" i="5" l="1"/>
  <c r="C72" i="2" s="1"/>
  <c r="J20" i="5"/>
  <c r="C71" i="2" s="1"/>
  <c r="H20" i="5"/>
  <c r="B9" i="7" l="1"/>
  <c r="B11" i="7" s="1"/>
  <c r="F7" i="7" l="1"/>
  <c r="A73" i="2" l="1"/>
  <c r="E60" i="5" l="1"/>
  <c r="H60" i="5" s="1"/>
  <c r="E59" i="5"/>
  <c r="H59" i="5" s="1"/>
  <c r="E58" i="5"/>
  <c r="H58" i="5" s="1"/>
  <c r="E57" i="5"/>
  <c r="H57" i="5" s="1"/>
  <c r="E56" i="5"/>
  <c r="H56" i="5" s="1"/>
  <c r="E55" i="5"/>
  <c r="H55" i="5" s="1"/>
  <c r="E54" i="5"/>
  <c r="H54" i="5" s="1"/>
  <c r="E53" i="5"/>
  <c r="H53" i="5" s="1"/>
  <c r="E52" i="5"/>
  <c r="H52" i="5" s="1"/>
  <c r="E51" i="5"/>
  <c r="H51" i="5" s="1"/>
  <c r="E50" i="5"/>
  <c r="F9" i="7" l="1"/>
  <c r="F11" i="7" s="1"/>
  <c r="D9" i="7"/>
  <c r="D11" i="7" s="1"/>
  <c r="F12" i="7" l="1"/>
  <c r="F61" i="5" l="1"/>
  <c r="H45" i="5" l="1"/>
  <c r="E48" i="5"/>
  <c r="E73" i="2" l="1"/>
  <c r="B73" i="2"/>
  <c r="H48" i="5"/>
  <c r="F73" i="2"/>
  <c r="G71" i="2" l="1"/>
  <c r="H38" i="5"/>
  <c r="G72" i="2" s="1"/>
  <c r="H61" i="5"/>
  <c r="C73" i="2" s="1"/>
  <c r="G73" i="2" s="1"/>
</calcChain>
</file>

<file path=xl/sharedStrings.xml><?xml version="1.0" encoding="utf-8"?>
<sst xmlns="http://schemas.openxmlformats.org/spreadsheetml/2006/main" count="254" uniqueCount="124">
  <si>
    <r>
      <t xml:space="preserve">Eidgenössisches Departement für
Umwelt, Verkehr, Energie und Kommunikation UVEK
</t>
    </r>
    <r>
      <rPr>
        <b/>
        <sz val="9"/>
        <color indexed="8"/>
        <rFont val="Arial"/>
        <family val="2"/>
      </rPr>
      <t xml:space="preserve">Bundesamt für Umwelt BAFU
</t>
    </r>
    <r>
      <rPr>
        <sz val="9"/>
        <color indexed="8"/>
        <rFont val="Arial"/>
        <family val="2"/>
      </rPr>
      <t>Abteilung Klima
Sektion Umsetzung CO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-Gesetz
</t>
    </r>
  </si>
  <si>
    <t>Legende:</t>
  </si>
  <si>
    <t>Eingabefeld Text</t>
  </si>
  <si>
    <t>Eingabefeld Zahlen</t>
  </si>
  <si>
    <t>Dynamisches Feld / Berechnung</t>
  </si>
  <si>
    <t>Betreiber der WKK-Anlage(n)</t>
  </si>
  <si>
    <t>Strasse und Nr.</t>
  </si>
  <si>
    <t>Postfach</t>
  </si>
  <si>
    <t>PLZ und Ort</t>
  </si>
  <si>
    <t>Ansprechperson</t>
  </si>
  <si>
    <t>Vorname und Name</t>
  </si>
  <si>
    <t>Telefon</t>
  </si>
  <si>
    <t>E-Mail</t>
  </si>
  <si>
    <t>Zahlungsverbindung</t>
  </si>
  <si>
    <t>Bankverbindung</t>
  </si>
  <si>
    <t>IBAN</t>
  </si>
  <si>
    <t>Brennstoffart</t>
  </si>
  <si>
    <t>Einheit</t>
  </si>
  <si>
    <t>Menge</t>
  </si>
  <si>
    <t>Erdgas</t>
  </si>
  <si>
    <t>kg</t>
  </si>
  <si>
    <t>Liter</t>
  </si>
  <si>
    <t>Ort, Datum</t>
  </si>
  <si>
    <r>
      <t>Beilage gem. Art. 98</t>
    </r>
    <r>
      <rPr>
        <b/>
        <i/>
        <sz val="11"/>
        <color theme="1"/>
        <rFont val="Arial"/>
        <family val="2"/>
      </rPr>
      <t>b</t>
    </r>
    <r>
      <rPr>
        <b/>
        <i/>
        <vertAlign val="superscript"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Abs. 1 Bst.</t>
    </r>
    <r>
      <rPr>
        <b/>
        <i/>
        <sz val="11"/>
        <color indexed="8"/>
        <rFont val="Arial"/>
        <family val="2"/>
      </rPr>
      <t xml:space="preserve"> b</t>
    </r>
    <r>
      <rPr>
        <b/>
        <sz val="11"/>
        <color indexed="8"/>
        <rFont val="Arial"/>
        <family val="2"/>
      </rPr>
      <t xml:space="preserve">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-Verordnung:</t>
    </r>
  </si>
  <si>
    <t>Weitere Beilagen bei Bedarf:</t>
  </si>
  <si>
    <t>Name(n) der unterzeichnenden Person(en)</t>
  </si>
  <si>
    <t xml:space="preserve">  Zusammenhang mit dem Betrieb der WKK-Anlage(n) eingehalten ist</t>
  </si>
  <si>
    <t xml:space="preserve">- Bestätigung des Standortkantons, dass die Luftreinhalteverordnung im </t>
  </si>
  <si>
    <r>
      <t>Beilage gem. Art. 98</t>
    </r>
    <r>
      <rPr>
        <b/>
        <i/>
        <sz val="11"/>
        <color theme="1"/>
        <rFont val="Arial"/>
        <family val="2"/>
      </rPr>
      <t>b</t>
    </r>
    <r>
      <rPr>
        <b/>
        <i/>
        <vertAlign val="superscript"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Abs. 1 Bst.</t>
    </r>
    <r>
      <rPr>
        <b/>
        <i/>
        <sz val="11"/>
        <color indexed="8"/>
        <rFont val="Arial"/>
        <family val="2"/>
      </rPr>
      <t xml:space="preserve"> c</t>
    </r>
    <r>
      <rPr>
        <b/>
        <sz val="11"/>
        <color indexed="8"/>
        <rFont val="Arial"/>
        <family val="2"/>
      </rPr>
      <t xml:space="preserve">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-Verordnung:</t>
    </r>
  </si>
  <si>
    <t>/</t>
  </si>
  <si>
    <t>=</t>
  </si>
  <si>
    <t>- Herkunftsnachweise nach Artikel 9 Absatz 1 EnG für den produzierten Strom</t>
  </si>
  <si>
    <t>Januar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</si>
  <si>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</si>
  <si>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</si>
  <si>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</si>
  <si>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</si>
  <si>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</si>
  <si>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</si>
  <si>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</si>
  <si>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</si>
  <si>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</si>
  <si>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</si>
  <si>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</si>
  <si>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</si>
  <si>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Total:</t>
  </si>
  <si>
    <t>kWh Stromproduktion gemäss Herkuftsnachweis nach Art. 9 Abs. 1 EnG</t>
  </si>
  <si>
    <t>Rechtsgültige Unterschrift(en):</t>
  </si>
  <si>
    <r>
      <t>Relevante Einheit:</t>
    </r>
    <r>
      <rPr>
        <vertAlign val="superscript"/>
        <sz val="10"/>
        <color theme="1"/>
        <rFont val="Arial"/>
        <family val="2"/>
      </rPr>
      <t xml:space="preserve">1)  </t>
    </r>
  </si>
  <si>
    <t>Zur Stromerzeugung eingesetztes HEL in Liter</t>
  </si>
  <si>
    <r>
      <t>Relevanter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-Abgabesatz:</t>
    </r>
    <r>
      <rPr>
        <vertAlign val="superscript"/>
        <sz val="10"/>
        <color theme="1"/>
        <rFont val="Arial"/>
        <family val="2"/>
      </rPr>
      <t xml:space="preserve">1)  </t>
    </r>
  </si>
  <si>
    <t>Zur Stromerzeugung eingesetztes Erdgas in Kilogramm</t>
  </si>
  <si>
    <t xml:space="preserve">Zur Stromerzeugung eingesetzter Endenergieträger in </t>
  </si>
  <si>
    <t>Heizöl extraleicht HEL</t>
  </si>
  <si>
    <t xml:space="preserve">Total: </t>
  </si>
  <si>
    <t>CHF / 1000 kg</t>
  </si>
  <si>
    <t>CHF / 1000 Liter</t>
  </si>
  <si>
    <t>Heizöl HEL</t>
  </si>
  <si>
    <t>Unternehmens-Nr. UID</t>
  </si>
  <si>
    <t>- Belege bezüglich der Feuerungswärmeleistung der WKK-Anlage(n)</t>
  </si>
  <si>
    <t>Anlage 1</t>
  </si>
  <si>
    <t>EGID-Nr. des Gebäudes</t>
  </si>
  <si>
    <t>Anlage 2</t>
  </si>
  <si>
    <t>Benennung der WKK-Anlage</t>
  </si>
  <si>
    <t>Unternehmens-Nr. BAFU (wenn bekannt)</t>
  </si>
  <si>
    <t>Referenz-Nr. Zoll (wenn bekannt)</t>
  </si>
  <si>
    <t>Angaben zum Antragsteller:</t>
  </si>
  <si>
    <t>Kalenderjahr (Gesuchsperiode):</t>
  </si>
  <si>
    <t>Unterschrift:</t>
  </si>
  <si>
    <r>
      <t>Gesuch um Rückerstattung der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-Abgabe an Betreiber von WKK-Anlagen nach Art. 32</t>
    </r>
    <r>
      <rPr>
        <b/>
        <i/>
        <sz val="12"/>
        <color theme="1"/>
        <rFont val="Arial"/>
        <family val="2"/>
      </rPr>
      <t>a</t>
    </r>
    <r>
      <rPr>
        <b/>
        <sz val="12"/>
        <color theme="1"/>
        <rFont val="Arial"/>
        <family val="2"/>
      </rPr>
      <t xml:space="preserve"> und 32</t>
    </r>
    <r>
      <rPr>
        <b/>
        <i/>
        <sz val="12"/>
        <color theme="1"/>
        <rFont val="Arial"/>
        <family val="2"/>
      </rPr>
      <t xml:space="preserve">b </t>
    </r>
    <r>
      <rPr>
        <b/>
        <sz val="12"/>
        <color theme="1"/>
        <rFont val="Arial"/>
        <family val="2"/>
      </rPr>
      <t>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-Gesetz i.V.m. Art. 98</t>
    </r>
    <r>
      <rPr>
        <b/>
        <i/>
        <sz val="12"/>
        <color theme="1"/>
        <rFont val="Arial"/>
        <family val="2"/>
      </rPr>
      <t xml:space="preserve">b </t>
    </r>
    <r>
      <rPr>
        <b/>
        <sz val="12"/>
        <color theme="1"/>
        <rFont val="Arial"/>
        <family val="2"/>
      </rPr>
      <t>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-Verordnung</t>
    </r>
  </si>
  <si>
    <r>
      <t>Heizwert des zur Stromerzeugung eingesetzten HEL in kWh</t>
    </r>
    <r>
      <rPr>
        <b/>
        <vertAlign val="subscript"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/Liter </t>
    </r>
    <r>
      <rPr>
        <b/>
        <vertAlign val="superscript"/>
        <sz val="10"/>
        <color theme="1"/>
        <rFont val="Arial"/>
        <family val="2"/>
      </rPr>
      <t>1)</t>
    </r>
  </si>
  <si>
    <r>
      <t>Monitoringbericht zum Gesuch um Rückerstattung der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-Abgabe gemäss Art. 98</t>
    </r>
    <r>
      <rPr>
        <b/>
        <i/>
        <sz val="12"/>
        <color theme="1"/>
        <rFont val="Arial"/>
        <family val="2"/>
      </rPr>
      <t>b</t>
    </r>
    <r>
      <rPr>
        <b/>
        <sz val="12"/>
        <color theme="1"/>
        <rFont val="Arial"/>
        <family val="2"/>
      </rPr>
      <t xml:space="preserve"> Abs. 4 der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-Verordnung</t>
    </r>
  </si>
  <si>
    <t>kWh</t>
  </si>
  <si>
    <r>
      <t>Emissionsfaktor kgCO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/kWh </t>
    </r>
    <r>
      <rPr>
        <b/>
        <vertAlign val="superscript"/>
        <sz val="10"/>
        <color theme="1"/>
        <rFont val="Arial"/>
        <family val="2"/>
      </rPr>
      <t>2)</t>
    </r>
  </si>
  <si>
    <r>
      <t>Beilage gem. Art. 32</t>
    </r>
    <r>
      <rPr>
        <b/>
        <i/>
        <sz val="11"/>
        <color theme="1"/>
        <rFont val="Arial"/>
        <family val="2"/>
      </rPr>
      <t>a</t>
    </r>
    <r>
      <rPr>
        <b/>
        <i/>
        <vertAlign val="superscript"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Abs. 1 Bst.</t>
    </r>
    <r>
      <rPr>
        <b/>
        <i/>
        <sz val="11"/>
        <color indexed="8"/>
        <rFont val="Arial"/>
        <family val="2"/>
      </rPr>
      <t xml:space="preserve"> a</t>
    </r>
    <r>
      <rPr>
        <b/>
        <sz val="11"/>
        <color indexed="8"/>
        <rFont val="Arial"/>
        <family val="2"/>
      </rPr>
      <t xml:space="preserve">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-Gesetz:</t>
    </r>
  </si>
  <si>
    <r>
      <t>Erforderliche Beilagen zum Gesuch um Rückerstattung der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-Abgabe gemäss Art. 32</t>
    </r>
    <r>
      <rPr>
        <b/>
        <i/>
        <sz val="12"/>
        <color theme="1"/>
        <rFont val="Arial"/>
        <family val="2"/>
      </rPr>
      <t>a</t>
    </r>
    <r>
      <rPr>
        <b/>
        <sz val="12"/>
        <color theme="1"/>
        <rFont val="Arial"/>
        <family val="2"/>
      </rPr>
      <t xml:space="preserve">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-Gesetz und Art. 98</t>
    </r>
    <r>
      <rPr>
        <b/>
        <i/>
        <sz val="12"/>
        <color theme="1"/>
        <rFont val="Arial"/>
        <family val="2"/>
      </rPr>
      <t>b</t>
    </r>
    <r>
      <rPr>
        <b/>
        <sz val="12"/>
        <color theme="1"/>
        <rFont val="Arial"/>
        <family val="2"/>
      </rPr>
      <t>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-Verordnung</t>
    </r>
  </si>
  <si>
    <r>
      <t xml:space="preserve">Beilage gem </t>
    </r>
    <r>
      <rPr>
        <b/>
        <sz val="11"/>
        <color theme="1"/>
        <rFont val="Arial"/>
        <family val="2"/>
      </rPr>
      <t>Art. 98</t>
    </r>
    <r>
      <rPr>
        <b/>
        <i/>
        <sz val="11"/>
        <color theme="1"/>
        <rFont val="Arial"/>
        <family val="2"/>
      </rPr>
      <t>b</t>
    </r>
    <r>
      <rPr>
        <b/>
        <i/>
        <vertAlign val="superscript"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Abs. 1 Bst.</t>
    </r>
    <r>
      <rPr>
        <b/>
        <i/>
        <sz val="11"/>
        <color indexed="8"/>
        <rFont val="Arial"/>
        <family val="2"/>
      </rPr>
      <t xml:space="preserve"> f</t>
    </r>
    <r>
      <rPr>
        <b/>
        <sz val="11"/>
        <color indexed="8"/>
        <rFont val="Arial"/>
        <family val="2"/>
      </rPr>
      <t xml:space="preserve">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-Verordnung:</t>
    </r>
  </si>
  <si>
    <r>
      <t xml:space="preserve">Für dieses Gesuch relevante WKK-Anlage(n) an einem Standort </t>
    </r>
    <r>
      <rPr>
        <b/>
        <u/>
        <vertAlign val="superscript"/>
        <sz val="11"/>
        <color theme="1"/>
        <rFont val="Arial"/>
        <family val="2"/>
      </rPr>
      <t>1)</t>
    </r>
    <r>
      <rPr>
        <b/>
        <u/>
        <sz val="11"/>
        <color theme="1"/>
        <rFont val="Arial"/>
        <family val="2"/>
      </rPr>
      <t>:</t>
    </r>
  </si>
  <si>
    <t>Standort</t>
  </si>
  <si>
    <t>Geplante Umsetzung (Jahr)</t>
  </si>
  <si>
    <t>Jahr der Umsetzung</t>
  </si>
  <si>
    <t>Schätzung Investition für die Umsetzung
[CHF]</t>
  </si>
  <si>
    <t>Getätigte Investition für die Umsetzung
[CHF]</t>
  </si>
  <si>
    <t>Prognose Energie-einsparung
[kWh]</t>
  </si>
  <si>
    <t>Bsp.: Ersatz Beleuchtung in Gebäude xy. Ersatz Leuchstofflampen durch LED-Lampen. Massnahmenwirkung = (Anzahl Leuchtlampen x spezifischer Energieverbrauch x Betriebsstunden) - (Anzahl LED-Lampen x spezifischer Energieverbrauch x Betriebsstunden)</t>
  </si>
  <si>
    <t xml:space="preserve">3) Mit dem Einsatz von </t>
  </si>
  <si>
    <r>
      <t xml:space="preserve">Kurzbeschrieb der umgesetzten Massnahme und grobe Herleitung der Massnahmenwirkung </t>
    </r>
    <r>
      <rPr>
        <b/>
        <vertAlign val="superscript"/>
        <sz val="10"/>
        <color rgb="FF000000"/>
        <rFont val="Arial"/>
        <family val="2"/>
      </rPr>
      <t>1)</t>
    </r>
  </si>
  <si>
    <r>
      <t xml:space="preserve">ID der Anlage gemäss HKN </t>
    </r>
    <r>
      <rPr>
        <vertAlign val="superscript"/>
        <sz val="10"/>
        <color theme="1"/>
        <rFont val="Arial"/>
        <family val="2"/>
      </rPr>
      <t>2)</t>
    </r>
  </si>
  <si>
    <t>- Schriftliche Bestätigung, dass die WKK-Anlage primär auf die Produktion von</t>
  </si>
  <si>
    <t xml:space="preserve">  Wärme ausgelegt ist</t>
  </si>
  <si>
    <r>
      <t>Angaben zu den für die Stromproduktion verwendeten und von der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-Abgabe belasteten Brennstoffe nach Art. 98</t>
    </r>
    <r>
      <rPr>
        <b/>
        <i/>
        <sz val="12"/>
        <color theme="1"/>
        <rFont val="Arial"/>
        <family val="2"/>
      </rPr>
      <t>b</t>
    </r>
    <r>
      <rPr>
        <b/>
        <sz val="12"/>
        <color theme="1"/>
        <rFont val="Arial"/>
        <family val="2"/>
      </rPr>
      <t xml:space="preserve"> Abs. 1 Bst. a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-Verordnung  </t>
    </r>
  </si>
  <si>
    <t>Kurzbeschrieb der geplanten Energieeffizienz-massnahmen und grobe Herleitung der geschätzten Massnahmenwirkung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</si>
  <si>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Vierzig Prozent des Rückerstattungsbetrags sind nach Art. 32</t>
    </r>
    <r>
      <rPr>
        <i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Abs. 2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-Gesetz in Massnahmen zur Steigerung der 
   Energieeffizienz zu investieren. Die Massnahmen können sowohl am Standort der WKK-Anlage, als auch in Unternehmen
   oder Anlagen durchgeführt werden, die aus der WKK-Anlage direkt Strom oder Wärme beziehen.</t>
    </r>
  </si>
  <si>
    <r>
      <t xml:space="preserve">Emissionen der WKK-Anlage 
</t>
    </r>
    <r>
      <rPr>
        <sz val="10"/>
        <color theme="1"/>
        <rFont val="Arial"/>
        <family val="2"/>
      </rPr>
      <t>(vgl. Art. 98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Abs.1 Bst. e und Art. 98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Abs. 4 und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-Verordnung)</t>
    </r>
  </si>
  <si>
    <r>
      <t xml:space="preserve">Angaben über </t>
    </r>
    <r>
      <rPr>
        <b/>
        <u/>
        <sz val="11"/>
        <color theme="1"/>
        <rFont val="Arial"/>
        <family val="2"/>
      </rPr>
      <t>geplante</t>
    </r>
    <r>
      <rPr>
        <b/>
        <sz val="11"/>
        <color theme="1"/>
        <rFont val="Arial"/>
        <family val="2"/>
      </rPr>
      <t xml:space="preserve"> Massnahmen zur Reduktion des Energieverbrauchs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(vgl. Art. 98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Abs.1 Bst. g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-Verordnung)</t>
    </r>
  </si>
  <si>
    <r>
      <t xml:space="preserve">Angaben über </t>
    </r>
    <r>
      <rPr>
        <b/>
        <u/>
        <sz val="11"/>
        <color theme="1"/>
        <rFont val="Arial"/>
        <family val="2"/>
      </rPr>
      <t>umgesetzte</t>
    </r>
    <r>
      <rPr>
        <b/>
        <sz val="11"/>
        <color theme="1"/>
        <rFont val="Arial"/>
        <family val="2"/>
      </rPr>
      <t xml:space="preserve"> Massnahmen zur Reduktion des Energieverbrauchs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(vgl. Art. 98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Abs. 4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-Verordnung)</t>
    </r>
  </si>
  <si>
    <r>
      <rPr>
        <sz val="8"/>
        <color theme="10"/>
        <rFont val="Arial"/>
        <family val="2"/>
      </rPr>
      <t xml:space="preserve">   </t>
    </r>
    <r>
      <rPr>
        <u/>
        <sz val="8"/>
        <color theme="10"/>
        <rFont val="Arial"/>
        <family val="2"/>
      </rPr>
      <t>Direkter Link auf die Homepage des Bundesamts für Umwelt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</si>
  <si>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Die hier abgebildeten Angaben basieren auf den Eingaben in Tabellenblatt B und verbleiben vorbehältlich der Prüfung 
   des Gesuchs.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Quelle Mitteilung des BAFU zu "CO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-Abgabebefreiung ohne Emissionshandel", Seite 78:</t>
    </r>
  </si>
  <si>
    <r>
      <t xml:space="preserve">Verbrauch für Stromproduktion </t>
    </r>
    <r>
      <rPr>
        <b/>
        <vertAlign val="superscript"/>
        <sz val="10"/>
        <color theme="1"/>
        <rFont val="Arial"/>
        <family val="2"/>
      </rPr>
      <t>1)</t>
    </r>
  </si>
  <si>
    <r>
      <t xml:space="preserve">Übersicht über die im Kalenderjahr für die Stromproduktion eingesetzten Brennstoffe </t>
    </r>
    <r>
      <rPr>
        <b/>
        <vertAlign val="superscript"/>
        <sz val="10"/>
        <color theme="1"/>
        <rFont val="Arial"/>
        <family val="2"/>
      </rPr>
      <t>1)</t>
    </r>
    <r>
      <rPr>
        <b/>
        <sz val="10"/>
        <color theme="1"/>
        <rFont val="Arial"/>
        <family val="2"/>
      </rPr>
      <t>:</t>
    </r>
  </si>
  <si>
    <r>
      <t xml:space="preserve">Abgabesatz </t>
    </r>
    <r>
      <rPr>
        <b/>
        <vertAlign val="superscript"/>
        <sz val="10"/>
        <color theme="1"/>
        <rFont val="Arial"/>
        <family val="2"/>
      </rPr>
      <t>2)</t>
    </r>
  </si>
  <si>
    <t>Feuerungswärmeleistung [MW]</t>
  </si>
  <si>
    <t>Gesamtwirkungsgrad [%]</t>
  </si>
  <si>
    <t>Energie-einsparung
[kWh]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</si>
  <si>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Vierzig Prozent des Rückerstattungsbetrags sind nach Art. 32</t>
    </r>
    <r>
      <rPr>
        <i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Abs. 2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-Gesetz in Massnahmen zur Steigerung der 
   Energieeffizienz zu investieren. Die Massnahmen können sowohl am Standort der WKK-Anlage, als auch in Unternehmen
   oder Anlagen durchgeführt werden, die aus der WKK-Anlage direkt Strom oder Wärme beziehen. Das BAFU kann eine 
   detaillierte Beschreibung der umgesetzten Massnahmen inkl. Herleitung der Massnahmenwirkung und Belege bezüglich 
   der getätigten Investitionen einfordern.</t>
    </r>
  </si>
  <si>
    <r>
      <t>Betrag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-Abgabe </t>
    </r>
    <r>
      <rPr>
        <b/>
        <sz val="8"/>
        <color theme="1"/>
        <rFont val="Arial"/>
        <family val="2"/>
      </rPr>
      <t>[CHF]</t>
    </r>
  </si>
  <si>
    <r>
      <t xml:space="preserve">1) Mit dem Einsatz von </t>
    </r>
    <r>
      <rPr>
        <b/>
        <u/>
        <sz val="11"/>
        <color theme="1"/>
        <rFont val="Arial"/>
        <family val="2"/>
      </rPr>
      <t>Erdgas</t>
    </r>
    <r>
      <rPr>
        <b/>
        <sz val="11"/>
        <color theme="1"/>
        <rFont val="Arial"/>
        <family val="2"/>
      </rPr>
      <t xml:space="preserve"> in der WKK-Anlage produzierter Strom gemäss Herkunfts-
    nachweis</t>
    </r>
  </si>
  <si>
    <r>
      <t xml:space="preserve">2) Mit dem Einsatz von </t>
    </r>
    <r>
      <rPr>
        <b/>
        <u/>
        <sz val="11"/>
        <color theme="1"/>
        <rFont val="Arial"/>
        <family val="2"/>
      </rPr>
      <t>Heizöl extraleicht (HEL)</t>
    </r>
    <r>
      <rPr>
        <b/>
        <sz val="11"/>
        <color theme="1"/>
        <rFont val="Arial"/>
        <family val="2"/>
      </rPr>
      <t xml:space="preserve"> in der WKK-Anlage produzierter Strom 
    gemäss Herkunftsnachweis</t>
    </r>
  </si>
  <si>
    <t xml:space="preserve">   Strom gemäss Herkunftsnachweis</t>
  </si>
  <si>
    <t xml:space="preserve">in der WKK-Anlage produzierter </t>
  </si>
  <si>
    <r>
      <t xml:space="preserve">Heizwert </t>
    </r>
    <r>
      <rPr>
        <b/>
        <vertAlign val="superscript"/>
        <sz val="10"/>
        <color theme="1"/>
        <rFont val="Arial"/>
        <family val="2"/>
      </rPr>
      <t>2)</t>
    </r>
    <r>
      <rPr>
        <b/>
        <sz val="10"/>
        <color theme="1"/>
        <rFont val="Arial"/>
        <family val="2"/>
      </rPr>
      <t xml:space="preserve"> des zur Stromerzeugung eingesetzten End-energieträgers in kWh</t>
    </r>
    <r>
      <rPr>
        <b/>
        <vertAlign val="subscript"/>
        <sz val="10"/>
        <color theme="1"/>
        <rFont val="Arial"/>
        <family val="2"/>
      </rPr>
      <t xml:space="preserve">u </t>
    </r>
    <r>
      <rPr>
        <b/>
        <sz val="10"/>
        <color theme="1"/>
        <rFont val="Arial"/>
        <family val="2"/>
      </rPr>
      <t>/</t>
    </r>
  </si>
  <si>
    <r>
      <t>tCO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-Emissionen Stromproduktion</t>
    </r>
  </si>
  <si>
    <r>
      <t>Total tCO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:</t>
    </r>
  </si>
  <si>
    <t>Zur Rückerstattung berechtigtes Erdgas in Kilogramm</t>
  </si>
  <si>
    <t>Biogener Anteil in %</t>
  </si>
  <si>
    <t>Zur Rückerstattung berechtigtes Heizöl in Liter</t>
  </si>
  <si>
    <r>
      <t xml:space="preserve">&gt; Das Gesuch ist für das abgeschlossene Kalenderjahr vollständig auszufüllen (Tabellenblätter A bis D) und
   bis spätestens am 30. Juni des Folgejahres elektronisch an das Bundesamt für Umwelt </t>
    </r>
    <r>
      <rPr>
        <b/>
        <sz val="8"/>
        <rFont val="Arial"/>
        <family val="2"/>
      </rPr>
      <t xml:space="preserve">BAFU zu über-
   mitteln. Die Zustellung kann per Email an co2-abgabebefreiung@bafu.admin.ch erfolgen. 
&gt; Das Tabellenblatt A ist zudem unterschrieben per Post beim BAFU, </t>
    </r>
    <r>
      <rPr>
        <b/>
        <sz val="8"/>
        <color theme="1"/>
        <rFont val="Arial"/>
        <family val="2"/>
      </rPr>
      <t>Sektion Umsetzung CO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-Gesetz, 
   3003 Bern einzureichen. 
&gt; Bezüglich der Einhaltung der Frist nach Art. 98</t>
    </r>
    <r>
      <rPr>
        <b/>
        <i/>
        <sz val="8"/>
        <color theme="1"/>
        <rFont val="Arial"/>
        <family val="2"/>
      </rPr>
      <t>b</t>
    </r>
    <r>
      <rPr>
        <b/>
        <sz val="8"/>
        <color theme="1"/>
        <rFont val="Arial"/>
        <family val="2"/>
      </rPr>
      <t xml:space="preserve"> Abs. 1 der CO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-Verordnung (30. Juni) gilt der Poststempel 
   der schriftlichen Einreichung.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</si>
  <si>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Die hier abgebildeten Angaben und Berechnungen basieren auf den Eingaben in der Tabellenblatt B
   verbleiben vorbehältlich der Prüfung des Gesuchs. Es handelt sich dabei um den Bruttorückerstattungsbetrag. Davon wird
   die Rückerstattungsgebühr von 5 % abgezogen (Minimum CHF 50.00, Maximum CHF 500.00 vgl. Art. 102 Abs. 2 der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-
   Verordnung).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Gemäss Art. 98b Abs. 1 Bst. j und Anhang 11 der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-Verordnung </t>
    </r>
  </si>
  <si>
    <r>
      <t>1) Die relevante Einheit und der relevante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-Abgabesatz sind Anhang 11 der 
   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-Verordnung zu entnehmen.
2) Die Quellen des Heizwerts und der Dichte sind als Beilage in Tabellenblatt D
    aufzuführen und diesem Gesuch beizulegen. 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</si>
  <si>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Werden mehr als zwei WKK-Anlagen </t>
    </r>
    <r>
      <rPr>
        <u/>
        <sz val="8"/>
        <color theme="1"/>
        <rFont val="Arial"/>
        <family val="2"/>
      </rPr>
      <t xml:space="preserve">am selben Standort </t>
    </r>
    <r>
      <rPr>
        <sz val="8"/>
        <color theme="1"/>
        <rFont val="Arial"/>
        <family val="2"/>
      </rPr>
      <t xml:space="preserve">betrieben, sind die entsprechenden Angaben zu allen 
   weiteren Anlagen dem Gesuch als Beilage beizulegen. Diese Beilage ist in Tabellenblatt D zu vermerken.
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HKN = Herkunftsnachweis über die Produktionsart und die Herkunft von Elektrizität gemäss Energiegesetzgebung.</t>
    </r>
  </si>
  <si>
    <r>
      <t>Heizwert des zur Stromerzeugung eingesetzten Erdgases in kWh</t>
    </r>
    <r>
      <rPr>
        <b/>
        <vertAlign val="subscript"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/kg 2021 </t>
    </r>
    <r>
      <rPr>
        <b/>
        <vertAlign val="superscript"/>
        <sz val="10"/>
        <color theme="1"/>
        <rFont val="Arial"/>
        <family val="2"/>
      </rPr>
      <t>1)</t>
    </r>
  </si>
  <si>
    <r>
      <t>1) Es wurde der Wert der für den Gesuchszeitraum geltenden Umrechnungshilfe des Zolls 
    eingetragen.
    Siehe www.bazg.admin.ch --&gt; Themen --&gt; Steuern und Abgaben --&gt; Lenkungsabgabe auf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</t>
    </r>
  </si>
  <si>
    <r>
      <t>1) Es wurde der Wert der für den Gesuchszeitraum geltenden Umrechnungshilfe des Zolls 
    eingetragen. Die Umrechnung von kWh</t>
    </r>
    <r>
      <rPr>
        <vertAlign val="subscript"/>
        <sz val="8"/>
        <color theme="1"/>
        <rFont val="Arial"/>
        <family val="2"/>
      </rPr>
      <t>o</t>
    </r>
    <r>
      <rPr>
        <sz val="8"/>
        <color theme="1"/>
        <rFont val="Arial"/>
        <family val="2"/>
      </rPr>
      <t>/Nm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zu kWh</t>
    </r>
    <r>
      <rPr>
        <vertAlign val="subscript"/>
        <sz val="8"/>
        <color theme="1"/>
        <rFont val="Arial"/>
        <family val="2"/>
      </rPr>
      <t>o</t>
    </r>
    <r>
      <rPr>
        <sz val="8"/>
        <color theme="1"/>
        <rFont val="Arial"/>
        <family val="2"/>
      </rPr>
      <t>/kg erfolgt dabei über die angegebene 
    Dichte (kg/Nm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), die Umrechnung von kWh</t>
    </r>
    <r>
      <rPr>
        <vertAlign val="subscript"/>
        <sz val="8"/>
        <color theme="1"/>
        <rFont val="Arial"/>
        <family val="2"/>
      </rPr>
      <t>o</t>
    </r>
    <r>
      <rPr>
        <sz val="8"/>
        <color theme="1"/>
        <rFont val="Arial"/>
        <family val="2"/>
      </rPr>
      <t>/kg zu kWh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/kg mit dem Faktor 0,90. 
    Siehe www.bazg.admin.ch --&gt; Themen --&gt; Steuern und Abgaben --&gt; Lenkungsabgabe auf CO</t>
    </r>
    <r>
      <rPr>
        <vertAlign val="subscript"/>
        <sz val="8"/>
        <color theme="1"/>
        <rFont val="Arial"/>
        <family val="2"/>
      </rPr>
      <t>2</t>
    </r>
  </si>
  <si>
    <t xml:space="preserve">Direkter Link auf die Homepage des Bundesamtes für Zoll und Grenzsicherheit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</si>
</sst>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#,##0.000000"/>
    <numFmt numFmtId="167" formatCode="0.000"/>
    <numFmt numFmtId="168" formatCode="#,##0.00_ ;\-#,##0.00\ "/>
  </numFmts>
  <fonts count="5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8"/>
      <color theme="1"/>
      <name val="Arial"/>
      <family val="2"/>
    </font>
    <font>
      <b/>
      <i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b/>
      <i/>
      <sz val="11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10"/>
      <color theme="1"/>
      <name val="Arial"/>
      <family val="2"/>
    </font>
    <font>
      <b/>
      <u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b/>
      <i/>
      <sz val="8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u/>
      <vertAlign val="superscript"/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rgb="FFC3C3C4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i/>
      <sz val="11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i/>
      <sz val="8"/>
      <color theme="1"/>
      <name val="Arial"/>
      <family val="2"/>
    </font>
    <font>
      <b/>
      <u val="double"/>
      <sz val="10"/>
      <color theme="1"/>
      <name val="Arial"/>
      <family val="2"/>
    </font>
    <font>
      <u val="double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/>
  </cellStyleXfs>
  <cellXfs count="240">
    <xf numFmtId="0" fontId="0" fillId="0" borderId="0" xfId="0"/>
    <xf numFmtId="0" fontId="3" fillId="2" borderId="0" xfId="0" applyFont="1" applyFill="1"/>
    <xf numFmtId="0" fontId="8" fillId="2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1" fillId="2" borderId="0" xfId="0" applyFont="1" applyFill="1" applyBorder="1"/>
    <xf numFmtId="0" fontId="10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horizontal="left" indent="1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165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 indent="1"/>
    </xf>
    <xf numFmtId="0" fontId="2" fillId="2" borderId="0" xfId="0" applyFont="1" applyFill="1" applyAlignment="1">
      <alignment vertical="top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/>
    <xf numFmtId="164" fontId="2" fillId="2" borderId="0" xfId="2" applyNumberFormat="1" applyFont="1" applyFill="1" applyBorder="1" applyAlignment="1"/>
    <xf numFmtId="0" fontId="9" fillId="2" borderId="0" xfId="0" applyFont="1" applyFill="1"/>
    <xf numFmtId="0" fontId="3" fillId="2" borderId="0" xfId="0" applyFont="1" applyFill="1" applyAlignment="1">
      <alignment vertical="top"/>
    </xf>
    <xf numFmtId="49" fontId="3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0" fillId="2" borderId="0" xfId="0" applyNumberFormat="1" applyFont="1" applyFill="1" applyAlignment="1">
      <alignment horizontal="left" vertical="top" inden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0" fillId="4" borderId="5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indent="1"/>
    </xf>
    <xf numFmtId="0" fontId="24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2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2" borderId="1" xfId="0" applyFont="1" applyFill="1" applyBorder="1" applyAlignment="1">
      <alignment horizontal="left" indent="1"/>
    </xf>
    <xf numFmtId="0" fontId="0" fillId="5" borderId="7" xfId="0" applyFont="1" applyFill="1" applyBorder="1" applyAlignment="1">
      <alignment horizontal="left" indent="1"/>
    </xf>
    <xf numFmtId="0" fontId="0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indent="2"/>
    </xf>
    <xf numFmtId="0" fontId="0" fillId="0" borderId="0" xfId="0" applyFont="1" applyFill="1" applyAlignment="1">
      <alignment horizontal="left" indent="2"/>
    </xf>
    <xf numFmtId="0" fontId="0" fillId="0" borderId="0" xfId="0" applyFont="1" applyFill="1" applyBorder="1" applyAlignment="1"/>
    <xf numFmtId="0" fontId="0" fillId="0" borderId="0" xfId="0" applyFill="1" applyBorder="1" applyAlignment="1"/>
    <xf numFmtId="165" fontId="3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vertical="center"/>
    </xf>
    <xf numFmtId="0" fontId="34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0" fontId="34" fillId="2" borderId="0" xfId="0" applyFont="1" applyFill="1" applyAlignment="1"/>
    <xf numFmtId="0" fontId="41" fillId="0" borderId="1" xfId="0" applyFont="1" applyFill="1" applyBorder="1" applyAlignment="1">
      <alignment horizontal="left" vertical="top" wrapText="1" readingOrder="1"/>
    </xf>
    <xf numFmtId="0" fontId="16" fillId="0" borderId="13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0" fillId="4" borderId="1" xfId="0" applyFont="1" applyFill="1" applyBorder="1" applyAlignment="1" applyProtection="1">
      <alignment horizontal="left" wrapText="1"/>
      <protection locked="0"/>
    </xf>
    <xf numFmtId="3" fontId="39" fillId="4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 indent="1"/>
    </xf>
    <xf numFmtId="3" fontId="37" fillId="2" borderId="0" xfId="0" applyNumberFormat="1" applyFont="1" applyFill="1" applyBorder="1" applyAlignment="1">
      <alignment horizontal="left" vertical="center" indent="1"/>
    </xf>
    <xf numFmtId="3" fontId="0" fillId="2" borderId="0" xfId="0" applyNumberFormat="1" applyFill="1" applyBorder="1" applyAlignment="1">
      <alignment horizontal="left" vertical="center" indent="1"/>
    </xf>
    <xf numFmtId="0" fontId="0" fillId="2" borderId="0" xfId="0" applyFill="1"/>
    <xf numFmtId="3" fontId="2" fillId="2" borderId="0" xfId="0" applyNumberFormat="1" applyFont="1" applyFill="1" applyBorder="1" applyAlignment="1">
      <alignment horizontal="right" vertical="center" indent="1"/>
    </xf>
    <xf numFmtId="0" fontId="16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ont="1" applyFill="1" applyBorder="1" applyAlignment="1">
      <alignment horizontal="left" wrapText="1"/>
    </xf>
    <xf numFmtId="49" fontId="0" fillId="2" borderId="0" xfId="0" applyNumberFormat="1" applyFont="1" applyFill="1" applyAlignment="1">
      <alignment horizontal="left" vertical="top" wrapText="1" indent="1"/>
    </xf>
    <xf numFmtId="0" fontId="0" fillId="2" borderId="0" xfId="0" applyFont="1" applyFill="1" applyAlignment="1">
      <alignment horizontal="left" wrapText="1" indent="1"/>
    </xf>
    <xf numFmtId="3" fontId="0" fillId="5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indent="1"/>
    </xf>
    <xf numFmtId="3" fontId="0" fillId="5" borderId="16" xfId="0" applyNumberFormat="1" applyFill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3" fontId="37" fillId="5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wrapText="1"/>
    </xf>
    <xf numFmtId="3" fontId="39" fillId="4" borderId="1" xfId="0" applyNumberFormat="1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3" fontId="0" fillId="4" borderId="1" xfId="0" applyNumberFormat="1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5" borderId="1" xfId="0" applyFont="1" applyFill="1" applyBorder="1" applyAlignment="1">
      <alignment horizontal="left" indent="1"/>
    </xf>
    <xf numFmtId="4" fontId="0" fillId="0" borderId="0" xfId="0" applyNumberFormat="1"/>
    <xf numFmtId="0" fontId="33" fillId="0" borderId="0" xfId="0" applyFont="1" applyFill="1" applyAlignment="1">
      <alignment vertical="center"/>
    </xf>
    <xf numFmtId="3" fontId="0" fillId="4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52" fillId="0" borderId="17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168" fontId="0" fillId="5" borderId="5" xfId="0" applyNumberFormat="1" applyFont="1" applyFill="1" applyBorder="1" applyAlignment="1">
      <alignment horizontal="center" vertical="center"/>
    </xf>
    <xf numFmtId="168" fontId="0" fillId="5" borderId="7" xfId="0" applyNumberFormat="1" applyFill="1" applyBorder="1" applyAlignment="1">
      <alignment horizontal="center" vertical="center"/>
    </xf>
    <xf numFmtId="3" fontId="51" fillId="5" borderId="5" xfId="0" applyNumberFormat="1" applyFont="1" applyFill="1" applyBorder="1" applyAlignment="1">
      <alignment horizontal="center" vertical="center"/>
    </xf>
    <xf numFmtId="3" fontId="51" fillId="5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3" fillId="2" borderId="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3" fontId="51" fillId="5" borderId="6" xfId="0" applyNumberFormat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 wrapText="1" indent="1"/>
    </xf>
    <xf numFmtId="0" fontId="48" fillId="2" borderId="8" xfId="0" applyFont="1" applyFill="1" applyBorder="1" applyAlignment="1">
      <alignment horizontal="left" vertical="center" wrapText="1" indent="1"/>
    </xf>
    <xf numFmtId="0" fontId="51" fillId="0" borderId="0" xfId="0" applyFont="1" applyBorder="1" applyAlignment="1">
      <alignment horizontal="left" vertical="center" wrapText="1" indent="1"/>
    </xf>
    <xf numFmtId="0" fontId="51" fillId="0" borderId="8" xfId="0" applyFont="1" applyBorder="1" applyAlignment="1">
      <alignment horizontal="left" vertical="center" wrapText="1" indent="1"/>
    </xf>
    <xf numFmtId="0" fontId="0" fillId="3" borderId="5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/>
    <xf numFmtId="0" fontId="16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6" borderId="7" xfId="0" applyFill="1" applyBorder="1" applyAlignment="1">
      <alignment horizontal="left" wrapText="1"/>
    </xf>
    <xf numFmtId="49" fontId="0" fillId="6" borderId="5" xfId="0" applyNumberFormat="1" applyFont="1" applyFill="1" applyBorder="1" applyAlignment="1">
      <alignment horizontal="left" wrapText="1"/>
    </xf>
    <xf numFmtId="49" fontId="0" fillId="6" borderId="6" xfId="0" applyNumberFormat="1" applyFill="1" applyBorder="1" applyAlignment="1">
      <alignment horizontal="left" wrapText="1"/>
    </xf>
    <xf numFmtId="49" fontId="0" fillId="6" borderId="7" xfId="0" applyNumberFormat="1" applyFill="1" applyBorder="1" applyAlignment="1">
      <alignment horizontal="left" wrapText="1"/>
    </xf>
    <xf numFmtId="3" fontId="0" fillId="4" borderId="1" xfId="0" applyNumberFormat="1" applyFill="1" applyBorder="1" applyAlignment="1">
      <alignment horizontal="center" vertical="center" wrapText="1"/>
    </xf>
    <xf numFmtId="167" fontId="0" fillId="0" borderId="5" xfId="0" applyNumberFormat="1" applyFill="1" applyBorder="1" applyAlignment="1">
      <alignment horizontal="center" vertical="center"/>
    </xf>
    <xf numFmtId="167" fontId="0" fillId="0" borderId="7" xfId="0" applyNumberForma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wrapText="1"/>
    </xf>
    <xf numFmtId="0" fontId="0" fillId="0" borderId="8" xfId="0" applyBorder="1" applyAlignment="1"/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8" fillId="0" borderId="0" xfId="3" applyFont="1" applyFill="1" applyBorder="1" applyAlignment="1">
      <alignment vertical="top"/>
    </xf>
    <xf numFmtId="0" fontId="28" fillId="0" borderId="0" xfId="3" applyFont="1" applyAlignment="1">
      <alignment vertical="top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7" fontId="0" fillId="4" borderId="1" xfId="0" applyNumberForma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43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167" fontId="0" fillId="5" borderId="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3" fontId="46" fillId="5" borderId="1" xfId="0" applyNumberFormat="1" applyFont="1" applyFill="1" applyBorder="1" applyAlignment="1">
      <alignment horizontal="left" vertical="center" indent="1"/>
    </xf>
    <xf numFmtId="3" fontId="47" fillId="0" borderId="1" xfId="0" applyNumberFormat="1" applyFont="1" applyBorder="1" applyAlignment="1">
      <alignment horizontal="left" vertical="center" indent="1"/>
    </xf>
    <xf numFmtId="0" fontId="28" fillId="0" borderId="0" xfId="3" applyFont="1" applyFill="1" applyBorder="1" applyAlignment="1">
      <alignment wrapText="1"/>
    </xf>
    <xf numFmtId="0" fontId="28" fillId="0" borderId="0" xfId="3" applyFont="1" applyFill="1" applyAlignment="1">
      <alignment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1" fillId="0" borderId="1" xfId="0" applyFont="1" applyFill="1" applyBorder="1" applyAlignment="1">
      <alignment horizontal="left" vertical="top" wrapText="1" readingOrder="1"/>
    </xf>
    <xf numFmtId="0" fontId="42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9" fillId="0" borderId="0" xfId="0" applyFont="1" applyFill="1" applyBorder="1" applyAlignment="1">
      <alignment wrapText="1"/>
    </xf>
    <xf numFmtId="0" fontId="0" fillId="3" borderId="5" xfId="0" applyFill="1" applyBorder="1" applyAlignment="1" applyProtection="1">
      <alignment horizontal="left" wrapText="1"/>
    </xf>
    <xf numFmtId="0" fontId="0" fillId="3" borderId="6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left" wrapText="1"/>
    </xf>
    <xf numFmtId="0" fontId="39" fillId="3" borderId="5" xfId="0" applyFont="1" applyFill="1" applyBorder="1" applyAlignment="1" applyProtection="1">
      <alignment horizontal="left" vertical="center" wrapText="1"/>
    </xf>
    <xf numFmtId="0" fontId="39" fillId="3" borderId="6" xfId="0" applyFont="1" applyFill="1" applyBorder="1" applyAlignment="1" applyProtection="1">
      <alignment horizontal="left" vertical="center" wrapText="1"/>
    </xf>
    <xf numFmtId="0" fontId="39" fillId="3" borderId="7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indent="1"/>
    </xf>
    <xf numFmtId="3" fontId="0" fillId="2" borderId="1" xfId="0" applyNumberFormat="1" applyFont="1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3" fontId="0" fillId="5" borderId="1" xfId="0" applyNumberFormat="1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left" vertical="center" indent="1"/>
    </xf>
    <xf numFmtId="166" fontId="0" fillId="0" borderId="1" xfId="0" applyNumberFormat="1" applyFill="1" applyBorder="1" applyAlignment="1">
      <alignment horizontal="left" vertical="center" indent="1"/>
    </xf>
    <xf numFmtId="3" fontId="37" fillId="5" borderId="1" xfId="0" applyNumberFormat="1" applyFont="1" applyFill="1" applyBorder="1" applyAlignment="1">
      <alignment horizontal="left" vertical="center" indent="1"/>
    </xf>
    <xf numFmtId="3" fontId="0" fillId="0" borderId="1" xfId="0" applyNumberFormat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indent="1"/>
    </xf>
    <xf numFmtId="166" fontId="0" fillId="4" borderId="1" xfId="0" applyNumberFormat="1" applyFont="1" applyFill="1" applyBorder="1" applyAlignment="1">
      <alignment horizontal="left" vertical="center" wrapText="1" indent="1"/>
    </xf>
    <xf numFmtId="166" fontId="0" fillId="4" borderId="1" xfId="0" applyNumberFormat="1" applyFill="1" applyBorder="1" applyAlignment="1">
      <alignment horizontal="left" vertical="center" wrapText="1" indent="1"/>
    </xf>
    <xf numFmtId="0" fontId="39" fillId="3" borderId="5" xfId="0" applyFont="1" applyFill="1" applyBorder="1" applyAlignment="1">
      <alignment horizontal="left" vertical="center" wrapText="1"/>
    </xf>
    <xf numFmtId="0" fontId="39" fillId="3" borderId="6" xfId="0" applyFont="1" applyFill="1" applyBorder="1" applyAlignment="1">
      <alignment horizontal="left" vertical="center" wrapText="1"/>
    </xf>
    <xf numFmtId="0" fontId="39" fillId="3" borderId="7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wrapText="1"/>
    </xf>
    <xf numFmtId="49" fontId="11" fillId="2" borderId="0" xfId="0" applyNumberFormat="1" applyFont="1" applyFill="1" applyBorder="1" applyAlignment="1">
      <alignment vertical="top"/>
    </xf>
    <xf numFmtId="49" fontId="11" fillId="2" borderId="0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5">
    <cellStyle name="Komma 3" xfId="2"/>
    <cellStyle name="Lien hypertexte" xfId="3" builtinId="8"/>
    <cellStyle name="Milliers" xfId="1" builtinId="3"/>
    <cellStyle name="Normal" xfId="0" builtinId="0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19062</xdr:colOff>
      <xdr:row>0</xdr:row>
      <xdr:rowOff>19050</xdr:rowOff>
    </xdr:from>
    <xdr:to>
      <xdr:col>1</xdr:col>
      <xdr:colOff>196436</xdr:colOff>
      <xdr:row>3</xdr:row>
      <xdr:rowOff>160125</xdr:rowOff>
    </xdr:to>
    <xdr:pic>
      <xdr:nvPicPr>
        <xdr:cNvPr id="2" name="Picture 2" descr="Logo_color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62" y="19050"/>
          <a:ext cx="2139524" cy="6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zg.admin.ch/bazg/de/home/information-firmen/steuern-und-abgaben/einfuhr-in-die-schweiz/lenkungsabgabe-auf-co.html" TargetMode="External"/><Relationship Id="rId1" Type="http://schemas.openxmlformats.org/officeDocument/2006/relationships/hyperlink" Target="https://www.bazg.admin.ch/bazg/de/home/information-firmen/steuern-und-abgaben/einfuhr-in-die-schweiz/lenkungsabgabe-auf-co.html" TargetMode="Externa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fu.admin.ch/bafu/de/home/themen/klima/publikationen-studien/publikationen/co2-abgabebefreiung-ohne-emissionshandel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85"/>
  <sheetViews>
    <sheetView showGridLines="0" topLeftCell="A65" zoomScale="70" zoomScaleNormal="70" workbookViewId="0">
      <selection activeCell="A24" sqref="A24"/>
    </sheetView>
  </sheetViews>
  <sheetFormatPr baseColWidth="10" defaultRowHeight="14" x14ac:dyDescent="0.3"/>
  <cols>
    <col min="1" max="1" width="29.453125" style="1" customWidth="1"/>
    <col min="2" max="2" width="7.54296875" style="1" customWidth="1"/>
    <col min="3" max="3" width="10.54296875" style="1" customWidth="1"/>
    <col min="4" max="4" width="5.7265625" style="1" customWidth="1"/>
    <col min="5" max="5" width="7.7265625" style="1" customWidth="1"/>
    <col min="6" max="6" width="11.7265625" style="1" customWidth="1"/>
    <col min="7" max="7" width="15.453125" style="1" customWidth="1"/>
    <col min="8" max="8" width="1.08984375" style="1" customWidth="1"/>
    <col min="9" max="9" width="28.453125" style="5" customWidth="1"/>
  </cols>
  <sheetData>
    <row r="1" spans="1:9" x14ac:dyDescent="0.3">
      <c r="D1" s="147" t="s">
        <v>0</v>
      </c>
      <c r="E1" s="148"/>
      <c r="F1" s="148"/>
      <c r="G1" s="148"/>
      <c r="H1" s="148"/>
      <c r="I1" s="2" t="s">
        <v>1</v>
      </c>
    </row>
    <row r="2" spans="1:9" x14ac:dyDescent="0.3">
      <c r="D2" s="148"/>
      <c r="E2" s="148"/>
      <c r="F2" s="148"/>
      <c r="G2" s="148"/>
      <c r="H2" s="148"/>
      <c r="I2" s="3" t="s">
        <v>2</v>
      </c>
    </row>
    <row r="3" spans="1:9" x14ac:dyDescent="0.3">
      <c r="D3" s="148"/>
      <c r="E3" s="148"/>
      <c r="F3" s="148"/>
      <c r="G3" s="148"/>
      <c r="H3" s="148"/>
      <c r="I3" s="4" t="s">
        <v>3</v>
      </c>
    </row>
    <row r="4" spans="1:9" x14ac:dyDescent="0.3">
      <c r="D4" s="148"/>
      <c r="E4" s="148"/>
      <c r="F4" s="148"/>
      <c r="G4" s="148"/>
      <c r="H4" s="148"/>
      <c r="I4" s="38" t="s">
        <v>4</v>
      </c>
    </row>
    <row r="5" spans="1:9" ht="38.25" customHeight="1" x14ac:dyDescent="0.3">
      <c r="D5" s="148"/>
      <c r="E5" s="148"/>
      <c r="F5" s="148"/>
      <c r="G5" s="148"/>
      <c r="H5" s="148"/>
    </row>
    <row r="6" spans="1:9" x14ac:dyDescent="0.3">
      <c r="I6" s="6"/>
    </row>
    <row r="7" spans="1:9" ht="57.75" customHeight="1" x14ac:dyDescent="0.3">
      <c r="A7" s="149" t="s">
        <v>69</v>
      </c>
      <c r="B7" s="149"/>
      <c r="C7" s="149"/>
      <c r="D7" s="149"/>
      <c r="E7" s="150"/>
      <c r="F7" s="150"/>
      <c r="G7" s="150"/>
      <c r="H7" s="150"/>
      <c r="I7" s="6"/>
    </row>
    <row r="8" spans="1:9" ht="5" customHeight="1" thickBot="1" x14ac:dyDescent="0.45">
      <c r="A8" s="7"/>
      <c r="B8" s="7"/>
      <c r="C8" s="7"/>
      <c r="D8" s="7"/>
      <c r="E8" s="7"/>
      <c r="F8" s="7"/>
      <c r="G8" s="7"/>
      <c r="H8" s="7"/>
      <c r="I8" s="8"/>
    </row>
    <row r="9" spans="1:9" ht="101.5" customHeight="1" thickBot="1" x14ac:dyDescent="0.35">
      <c r="A9" s="151" t="s">
        <v>116</v>
      </c>
      <c r="B9" s="152"/>
      <c r="C9" s="152"/>
      <c r="D9" s="152"/>
      <c r="E9" s="153"/>
      <c r="F9" s="153"/>
      <c r="G9" s="153"/>
      <c r="H9" s="154"/>
    </row>
    <row r="10" spans="1:9" x14ac:dyDescent="0.3">
      <c r="A10" s="9"/>
      <c r="B10" s="9"/>
      <c r="C10" s="9"/>
      <c r="D10" s="9"/>
    </row>
    <row r="11" spans="1:9" x14ac:dyDescent="0.3">
      <c r="A11" s="65" t="s">
        <v>66</v>
      </c>
      <c r="B11" s="10"/>
      <c r="C11" s="10"/>
      <c r="D11" s="10"/>
      <c r="E11" s="10"/>
      <c r="F11" s="10"/>
      <c r="G11" s="10"/>
      <c r="H11" s="10"/>
      <c r="I11" s="6"/>
    </row>
    <row r="12" spans="1:9" x14ac:dyDescent="0.3">
      <c r="A12" s="11" t="s">
        <v>5</v>
      </c>
      <c r="B12" s="144"/>
      <c r="C12" s="145"/>
      <c r="D12" s="145"/>
      <c r="E12" s="145"/>
      <c r="F12" s="145"/>
      <c r="G12" s="145"/>
      <c r="H12" s="146"/>
      <c r="I12" s="6"/>
    </row>
    <row r="13" spans="1:9" ht="7.5" customHeight="1" x14ac:dyDescent="0.3">
      <c r="A13" s="58"/>
      <c r="B13" s="12"/>
      <c r="C13" s="12"/>
      <c r="D13" s="12"/>
      <c r="E13" s="13"/>
      <c r="F13" s="13"/>
      <c r="G13" s="13"/>
      <c r="H13" s="13"/>
      <c r="I13" s="14"/>
    </row>
    <row r="14" spans="1:9" x14ac:dyDescent="0.3">
      <c r="A14" s="11" t="s">
        <v>6</v>
      </c>
      <c r="B14" s="144"/>
      <c r="C14" s="145"/>
      <c r="D14" s="145"/>
      <c r="E14" s="145"/>
      <c r="F14" s="145"/>
      <c r="G14" s="145"/>
      <c r="H14" s="146"/>
      <c r="I14" s="15"/>
    </row>
    <row r="15" spans="1:9" ht="7.5" customHeight="1" x14ac:dyDescent="0.3">
      <c r="A15" s="58"/>
      <c r="B15" s="12"/>
      <c r="C15" s="12"/>
      <c r="D15" s="12"/>
      <c r="E15" s="13"/>
      <c r="F15" s="13"/>
      <c r="G15" s="13"/>
      <c r="H15" s="13"/>
      <c r="I15" s="14"/>
    </row>
    <row r="16" spans="1:9" x14ac:dyDescent="0.3">
      <c r="A16" s="11" t="s">
        <v>7</v>
      </c>
      <c r="B16" s="144"/>
      <c r="C16" s="145"/>
      <c r="D16" s="145"/>
      <c r="E16" s="145"/>
      <c r="F16" s="145"/>
      <c r="G16" s="145"/>
      <c r="H16" s="146"/>
      <c r="I16" s="15"/>
    </row>
    <row r="17" spans="1:9" ht="7.5" customHeight="1" x14ac:dyDescent="0.3">
      <c r="A17" s="58"/>
      <c r="B17" s="12"/>
      <c r="C17" s="12"/>
      <c r="D17" s="12"/>
      <c r="E17" s="13"/>
      <c r="F17" s="13"/>
      <c r="G17" s="13"/>
      <c r="H17" s="13"/>
      <c r="I17" s="14"/>
    </row>
    <row r="18" spans="1:9" x14ac:dyDescent="0.3">
      <c r="A18" s="11" t="s">
        <v>8</v>
      </c>
      <c r="B18" s="72"/>
      <c r="C18" s="144"/>
      <c r="D18" s="145"/>
      <c r="E18" s="145"/>
      <c r="F18" s="145"/>
      <c r="G18" s="145"/>
      <c r="H18" s="146"/>
      <c r="I18" s="15"/>
    </row>
    <row r="19" spans="1:9" ht="7.5" customHeight="1" x14ac:dyDescent="0.3">
      <c r="A19" s="11"/>
      <c r="B19" s="12"/>
      <c r="C19" s="12"/>
      <c r="D19" s="12"/>
      <c r="E19" s="13"/>
      <c r="F19" s="13"/>
      <c r="G19" s="13"/>
      <c r="H19" s="13"/>
      <c r="I19" s="14"/>
    </row>
    <row r="20" spans="1:9" ht="13" x14ac:dyDescent="0.3">
      <c r="A20" s="11" t="s">
        <v>58</v>
      </c>
      <c r="B20"/>
      <c r="C20" s="119"/>
      <c r="D20" s="120"/>
      <c r="E20" s="120"/>
      <c r="F20" s="121"/>
      <c r="G20"/>
      <c r="H20"/>
      <c r="I20"/>
    </row>
    <row r="21" spans="1:9" ht="7.5" customHeight="1" x14ac:dyDescent="0.25">
      <c r="A21" s="11"/>
      <c r="B21" s="12"/>
      <c r="C21" s="13"/>
      <c r="D21"/>
      <c r="E21"/>
      <c r="F21"/>
      <c r="G21"/>
      <c r="H21"/>
      <c r="I21"/>
    </row>
    <row r="22" spans="1:9" ht="13" x14ac:dyDescent="0.3">
      <c r="A22" s="11" t="s">
        <v>64</v>
      </c>
      <c r="B22"/>
      <c r="C22" s="119"/>
      <c r="D22" s="120"/>
      <c r="E22" s="120"/>
      <c r="F22" s="121"/>
      <c r="G22"/>
      <c r="H22"/>
      <c r="I22"/>
    </row>
    <row r="23" spans="1:9" ht="7.5" customHeight="1" x14ac:dyDescent="0.3">
      <c r="A23" s="12"/>
      <c r="B23" s="12"/>
      <c r="C23" s="12"/>
      <c r="D23" s="12"/>
      <c r="E23" s="13"/>
      <c r="F23" s="13"/>
      <c r="G23" s="13"/>
      <c r="H23" s="13"/>
      <c r="I23" s="14"/>
    </row>
    <row r="24" spans="1:9" ht="13" x14ac:dyDescent="0.3">
      <c r="A24" s="11" t="s">
        <v>65</v>
      </c>
      <c r="B24"/>
      <c r="C24" s="119"/>
      <c r="D24" s="120"/>
      <c r="E24" s="120"/>
      <c r="F24" s="121"/>
      <c r="G24"/>
      <c r="H24"/>
      <c r="I24"/>
    </row>
    <row r="25" spans="1:9" ht="7.5" customHeight="1" x14ac:dyDescent="0.3">
      <c r="A25" s="12"/>
      <c r="B25" s="12"/>
      <c r="C25" s="12"/>
      <c r="D25" s="12"/>
      <c r="E25" s="13"/>
      <c r="F25" s="13"/>
      <c r="G25" s="13"/>
      <c r="H25" s="13"/>
      <c r="I25" s="14"/>
    </row>
    <row r="26" spans="1:9" x14ac:dyDescent="0.3">
      <c r="A26" s="66" t="s">
        <v>9</v>
      </c>
      <c r="B26" s="10"/>
      <c r="C26" s="10"/>
      <c r="D26" s="10"/>
      <c r="E26" s="16"/>
      <c r="F26" s="16"/>
      <c r="G26" s="16"/>
      <c r="H26" s="16"/>
      <c r="I26" s="15"/>
    </row>
    <row r="27" spans="1:9" x14ac:dyDescent="0.3">
      <c r="A27" s="11" t="s">
        <v>10</v>
      </c>
      <c r="B27" s="144"/>
      <c r="C27" s="145"/>
      <c r="D27" s="145"/>
      <c r="E27" s="145"/>
      <c r="F27" s="145"/>
      <c r="G27" s="145"/>
      <c r="H27" s="146"/>
      <c r="I27" s="14"/>
    </row>
    <row r="28" spans="1:9" ht="7.5" customHeight="1" x14ac:dyDescent="0.3">
      <c r="A28" s="11"/>
      <c r="B28" s="12"/>
      <c r="C28" s="12"/>
      <c r="D28" s="12"/>
      <c r="E28" s="13"/>
      <c r="F28" s="13"/>
      <c r="G28" s="13"/>
      <c r="H28" s="13"/>
      <c r="I28" s="15"/>
    </row>
    <row r="29" spans="1:9" x14ac:dyDescent="0.3">
      <c r="A29" s="11" t="s">
        <v>11</v>
      </c>
      <c r="B29" s="158"/>
      <c r="C29" s="159"/>
      <c r="D29" s="159"/>
      <c r="E29" s="159"/>
      <c r="F29" s="159"/>
      <c r="G29" s="159"/>
      <c r="H29" s="160"/>
      <c r="I29" s="14"/>
    </row>
    <row r="30" spans="1:9" ht="7.5" customHeight="1" x14ac:dyDescent="0.3">
      <c r="A30" s="11"/>
      <c r="B30" s="12"/>
      <c r="C30" s="12"/>
      <c r="D30" s="12"/>
      <c r="E30" s="13"/>
      <c r="F30" s="13"/>
      <c r="G30" s="13"/>
      <c r="H30" s="13"/>
      <c r="I30" s="15"/>
    </row>
    <row r="31" spans="1:9" x14ac:dyDescent="0.3">
      <c r="A31" s="11" t="s">
        <v>12</v>
      </c>
      <c r="B31" s="144"/>
      <c r="C31" s="145"/>
      <c r="D31" s="145"/>
      <c r="E31" s="145"/>
      <c r="F31" s="145"/>
      <c r="G31" s="145"/>
      <c r="H31" s="146"/>
      <c r="I31" s="15"/>
    </row>
    <row r="32" spans="1:9" ht="7.5" customHeight="1" x14ac:dyDescent="0.3">
      <c r="A32" s="13"/>
      <c r="B32" s="12"/>
      <c r="C32" s="12"/>
      <c r="D32" s="12"/>
      <c r="E32" s="13"/>
      <c r="F32" s="13"/>
      <c r="G32" s="13"/>
      <c r="H32" s="13"/>
      <c r="I32" s="14"/>
    </row>
    <row r="33" spans="1:9" x14ac:dyDescent="0.3">
      <c r="A33" s="66" t="s">
        <v>13</v>
      </c>
      <c r="B33" s="10"/>
      <c r="C33" s="10"/>
      <c r="D33" s="10"/>
      <c r="E33" s="16"/>
      <c r="F33" s="16"/>
      <c r="G33" s="16"/>
      <c r="H33" s="16"/>
      <c r="I33" s="15"/>
    </row>
    <row r="34" spans="1:9" x14ac:dyDescent="0.3">
      <c r="A34" s="11" t="s">
        <v>14</v>
      </c>
      <c r="B34" s="155"/>
      <c r="C34" s="156"/>
      <c r="D34" s="156"/>
      <c r="E34" s="156"/>
      <c r="F34" s="156"/>
      <c r="G34" s="156"/>
      <c r="H34" s="157"/>
      <c r="I34" s="14"/>
    </row>
    <row r="35" spans="1:9" ht="7.5" customHeight="1" x14ac:dyDescent="0.3">
      <c r="A35" s="11"/>
      <c r="B35" s="13"/>
      <c r="C35" s="13"/>
      <c r="D35" s="13"/>
      <c r="E35" s="13"/>
      <c r="F35" s="13"/>
      <c r="G35" s="13"/>
      <c r="H35" s="13"/>
      <c r="I35" s="15"/>
    </row>
    <row r="36" spans="1:9" x14ac:dyDescent="0.3">
      <c r="A36" s="11" t="s">
        <v>15</v>
      </c>
      <c r="B36" s="155"/>
      <c r="C36" s="156"/>
      <c r="D36" s="156"/>
      <c r="E36" s="156"/>
      <c r="F36" s="156"/>
      <c r="G36" s="156"/>
      <c r="H36" s="157"/>
      <c r="I36" s="14"/>
    </row>
    <row r="37" spans="1:9" s="63" customFormat="1" ht="14.25" customHeight="1" x14ac:dyDescent="0.3">
      <c r="A37" s="59"/>
      <c r="B37" s="60"/>
      <c r="C37" s="61"/>
      <c r="D37" s="61"/>
      <c r="E37" s="61"/>
      <c r="F37" s="61"/>
      <c r="G37" s="61"/>
      <c r="H37" s="61"/>
      <c r="I37" s="62"/>
    </row>
    <row r="38" spans="1:9" ht="16" x14ac:dyDescent="0.3">
      <c r="A38" s="67" t="s">
        <v>77</v>
      </c>
      <c r="B38" s="10"/>
      <c r="C38" s="10"/>
      <c r="D38" s="10"/>
      <c r="E38" s="10"/>
      <c r="F38" s="10"/>
      <c r="G38" s="10"/>
      <c r="H38" s="10"/>
      <c r="I38" s="6"/>
    </row>
    <row r="39" spans="1:9" x14ac:dyDescent="0.3">
      <c r="A39" s="64" t="s">
        <v>78</v>
      </c>
      <c r="B39" s="10"/>
      <c r="C39" s="10"/>
      <c r="D39" s="10"/>
      <c r="E39" s="10"/>
      <c r="F39" s="10"/>
      <c r="G39" s="10"/>
      <c r="H39" s="10"/>
      <c r="I39" s="6"/>
    </row>
    <row r="40" spans="1:9" x14ac:dyDescent="0.3">
      <c r="A40" s="11" t="s">
        <v>6</v>
      </c>
      <c r="B40" s="144"/>
      <c r="C40" s="145"/>
      <c r="D40" s="145"/>
      <c r="E40" s="145"/>
      <c r="F40" s="145"/>
      <c r="G40" s="145"/>
      <c r="H40" s="146"/>
      <c r="I40" s="15"/>
    </row>
    <row r="41" spans="1:9" ht="7.5" customHeight="1" x14ac:dyDescent="0.3">
      <c r="A41" s="11"/>
      <c r="B41" s="12"/>
      <c r="C41" s="12"/>
      <c r="D41" s="12"/>
      <c r="E41" s="13"/>
      <c r="F41" s="13"/>
      <c r="G41" s="13"/>
      <c r="H41" s="13"/>
      <c r="I41" s="14"/>
    </row>
    <row r="42" spans="1:9" x14ac:dyDescent="0.3">
      <c r="A42" s="11" t="s">
        <v>8</v>
      </c>
      <c r="B42" s="72"/>
      <c r="C42" s="144"/>
      <c r="D42" s="145"/>
      <c r="E42" s="145"/>
      <c r="F42" s="145"/>
      <c r="G42" s="145"/>
      <c r="H42" s="146"/>
      <c r="I42" s="15"/>
    </row>
    <row r="43" spans="1:9" ht="7.5" customHeight="1" x14ac:dyDescent="0.3">
      <c r="A43" s="11"/>
      <c r="B43" s="12"/>
      <c r="C43" s="12"/>
      <c r="D43" s="12"/>
      <c r="E43" s="13"/>
      <c r="F43" s="13"/>
      <c r="G43" s="13"/>
      <c r="H43" s="13"/>
      <c r="I43" s="14"/>
    </row>
    <row r="44" spans="1:9" x14ac:dyDescent="0.3">
      <c r="A44" s="64" t="s">
        <v>60</v>
      </c>
      <c r="B44" s="10"/>
      <c r="C44" s="10"/>
      <c r="D44" s="10"/>
      <c r="E44" s="10"/>
      <c r="F44" s="10"/>
      <c r="G44" s="10"/>
      <c r="H44" s="10"/>
      <c r="I44" s="6"/>
    </row>
    <row r="45" spans="1:9" ht="14.25" customHeight="1" x14ac:dyDescent="0.3">
      <c r="A45" s="11" t="s">
        <v>63</v>
      </c>
      <c r="B45" s="144"/>
      <c r="C45" s="145"/>
      <c r="D45" s="145"/>
      <c r="E45" s="145"/>
      <c r="F45" s="145"/>
      <c r="G45" s="145"/>
      <c r="H45" s="146"/>
      <c r="I45" s="6"/>
    </row>
    <row r="46" spans="1:9" ht="7.5" customHeight="1" x14ac:dyDescent="0.3">
      <c r="A46" s="11"/>
      <c r="B46" s="12"/>
      <c r="C46" s="12"/>
      <c r="D46" s="12"/>
      <c r="E46" s="13"/>
      <c r="F46" s="13"/>
      <c r="G46" s="13"/>
      <c r="H46" s="13"/>
      <c r="I46" s="14"/>
    </row>
    <row r="47" spans="1:9" ht="14.25" customHeight="1" x14ac:dyDescent="0.3">
      <c r="A47" s="11" t="s">
        <v>101</v>
      </c>
      <c r="B47" s="119"/>
      <c r="C47" s="120"/>
      <c r="D47" s="120"/>
      <c r="E47" s="121"/>
      <c r="F47" s="13"/>
      <c r="G47" s="13"/>
      <c r="H47" s="13"/>
      <c r="I47" s="14"/>
    </row>
    <row r="48" spans="1:9" ht="7.5" customHeight="1" x14ac:dyDescent="0.3">
      <c r="A48" s="11"/>
      <c r="B48" s="12"/>
      <c r="C48" s="12"/>
      <c r="D48" s="12"/>
      <c r="E48" s="13"/>
      <c r="F48" s="13"/>
      <c r="G48" s="13"/>
      <c r="H48" s="13"/>
      <c r="I48" s="14"/>
    </row>
    <row r="49" spans="1:9" ht="14.25" customHeight="1" x14ac:dyDescent="0.3">
      <c r="A49" s="11" t="s">
        <v>102</v>
      </c>
      <c r="B49" s="119"/>
      <c r="C49" s="120"/>
      <c r="D49" s="120"/>
      <c r="E49" s="121"/>
      <c r="F49" s="13"/>
      <c r="G49" s="13"/>
      <c r="H49" s="13"/>
      <c r="I49" s="14"/>
    </row>
    <row r="50" spans="1:9" ht="7.5" customHeight="1" x14ac:dyDescent="0.3">
      <c r="A50" s="11"/>
      <c r="B50" s="12"/>
      <c r="C50" s="12"/>
      <c r="D50" s="12"/>
      <c r="E50" s="13"/>
      <c r="F50" s="13"/>
      <c r="G50" s="13"/>
      <c r="H50" s="13"/>
      <c r="I50" s="14"/>
    </row>
    <row r="51" spans="1:9" ht="14.25" customHeight="1" x14ac:dyDescent="0.3">
      <c r="A51" s="11" t="s">
        <v>87</v>
      </c>
      <c r="B51" s="119"/>
      <c r="C51" s="120"/>
      <c r="D51" s="120"/>
      <c r="E51" s="121"/>
      <c r="F51" s="13"/>
      <c r="G51" s="13"/>
      <c r="H51" s="13"/>
      <c r="I51" s="14"/>
    </row>
    <row r="52" spans="1:9" ht="7.5" customHeight="1" x14ac:dyDescent="0.3">
      <c r="A52" s="11"/>
      <c r="B52" s="12"/>
      <c r="C52" s="12"/>
      <c r="D52" s="12"/>
      <c r="E52" s="13"/>
      <c r="F52" s="13"/>
      <c r="G52" s="13"/>
      <c r="H52" s="13"/>
      <c r="I52" s="14"/>
    </row>
    <row r="53" spans="1:9" ht="13" x14ac:dyDescent="0.3">
      <c r="A53" s="11" t="s">
        <v>61</v>
      </c>
      <c r="B53" s="119"/>
      <c r="C53" s="120"/>
      <c r="D53" s="120"/>
      <c r="E53" s="121"/>
      <c r="F53"/>
      <c r="G53"/>
      <c r="H53"/>
      <c r="I53"/>
    </row>
    <row r="54" spans="1:9" s="63" customFormat="1" ht="7.5" customHeight="1" x14ac:dyDescent="0.3">
      <c r="A54" s="59"/>
      <c r="B54" s="60"/>
      <c r="C54" s="61"/>
      <c r="D54" s="61"/>
      <c r="E54" s="61"/>
      <c r="F54" s="61"/>
      <c r="G54" s="61"/>
      <c r="H54" s="61"/>
      <c r="I54" s="62"/>
    </row>
    <row r="55" spans="1:9" x14ac:dyDescent="0.3">
      <c r="A55" s="64" t="s">
        <v>62</v>
      </c>
      <c r="B55" s="10"/>
      <c r="C55" s="10"/>
      <c r="D55" s="10"/>
      <c r="E55" s="10"/>
      <c r="F55" s="10"/>
      <c r="G55" s="10"/>
      <c r="H55" s="10"/>
      <c r="I55" s="14"/>
    </row>
    <row r="56" spans="1:9" x14ac:dyDescent="0.3">
      <c r="A56" s="11" t="s">
        <v>63</v>
      </c>
      <c r="B56" s="144"/>
      <c r="C56" s="145"/>
      <c r="D56" s="145"/>
      <c r="E56" s="145"/>
      <c r="F56" s="145"/>
      <c r="G56" s="145"/>
      <c r="H56" s="146"/>
      <c r="I56" s="14"/>
    </row>
    <row r="57" spans="1:9" ht="7.5" customHeight="1" x14ac:dyDescent="0.3">
      <c r="A57" s="11"/>
      <c r="B57" s="12"/>
      <c r="C57" s="12"/>
      <c r="D57" s="12"/>
      <c r="E57" s="13"/>
      <c r="F57" s="13"/>
      <c r="G57" s="13"/>
      <c r="H57" s="13"/>
      <c r="I57" s="14"/>
    </row>
    <row r="58" spans="1:9" x14ac:dyDescent="0.3">
      <c r="A58" s="11" t="s">
        <v>101</v>
      </c>
      <c r="B58" s="119"/>
      <c r="C58" s="120"/>
      <c r="D58" s="120"/>
      <c r="E58" s="121"/>
      <c r="F58" s="13"/>
      <c r="G58" s="13"/>
      <c r="H58" s="13"/>
      <c r="I58" s="14"/>
    </row>
    <row r="59" spans="1:9" ht="7.5" customHeight="1" x14ac:dyDescent="0.3">
      <c r="A59" s="11"/>
      <c r="B59" s="12"/>
      <c r="C59" s="12"/>
      <c r="D59" s="12"/>
      <c r="E59" s="13"/>
      <c r="F59" s="13"/>
      <c r="G59" s="13"/>
      <c r="H59" s="13"/>
      <c r="I59" s="14"/>
    </row>
    <row r="60" spans="1:9" x14ac:dyDescent="0.3">
      <c r="A60" s="11" t="s">
        <v>102</v>
      </c>
      <c r="B60" s="119"/>
      <c r="C60" s="120"/>
      <c r="D60" s="120"/>
      <c r="E60" s="121"/>
      <c r="F60" s="13"/>
      <c r="G60" s="13"/>
      <c r="H60" s="13"/>
      <c r="I60" s="14"/>
    </row>
    <row r="61" spans="1:9" ht="7.5" customHeight="1" x14ac:dyDescent="0.3">
      <c r="A61" s="11"/>
      <c r="B61" s="12"/>
      <c r="C61" s="12"/>
      <c r="D61" s="12"/>
      <c r="E61" s="13"/>
      <c r="F61" s="13"/>
      <c r="G61" s="13"/>
      <c r="H61" s="13"/>
      <c r="I61" s="14"/>
    </row>
    <row r="62" spans="1:9" ht="14.25" customHeight="1" x14ac:dyDescent="0.3">
      <c r="A62" s="11" t="s">
        <v>87</v>
      </c>
      <c r="B62" s="119"/>
      <c r="C62" s="120"/>
      <c r="D62" s="120"/>
      <c r="E62" s="121"/>
      <c r="F62" s="13"/>
      <c r="G62" s="13"/>
      <c r="H62" s="13"/>
      <c r="I62" s="14"/>
    </row>
    <row r="63" spans="1:9" ht="7.5" customHeight="1" x14ac:dyDescent="0.3">
      <c r="A63" s="11"/>
      <c r="B63" s="12"/>
      <c r="C63" s="12"/>
      <c r="D63" s="12"/>
      <c r="E63" s="13"/>
      <c r="F63" s="13"/>
      <c r="G63" s="13"/>
      <c r="H63" s="13"/>
      <c r="I63" s="14"/>
    </row>
    <row r="64" spans="1:9" x14ac:dyDescent="0.3">
      <c r="A64" s="11" t="s">
        <v>61</v>
      </c>
      <c r="B64" s="119"/>
      <c r="C64" s="120"/>
      <c r="D64" s="120"/>
      <c r="E64" s="121"/>
      <c r="F64"/>
      <c r="G64" s="47"/>
      <c r="H64" s="47"/>
      <c r="I64" s="14"/>
    </row>
    <row r="65" spans="1:9" ht="41" customHeight="1" x14ac:dyDescent="0.3">
      <c r="A65" s="126" t="s">
        <v>119</v>
      </c>
      <c r="B65" s="127"/>
      <c r="C65" s="127"/>
      <c r="D65" s="127"/>
      <c r="E65" s="128"/>
      <c r="F65" s="128"/>
      <c r="G65" s="128"/>
      <c r="H65" s="128"/>
      <c r="I65" s="14"/>
    </row>
    <row r="66" spans="1:9" ht="14.25" customHeight="1" x14ac:dyDescent="0.25">
      <c r="A66" s="12"/>
      <c r="B66" s="12"/>
      <c r="C66" s="12"/>
      <c r="D66" s="12"/>
      <c r="E66" s="13"/>
      <c r="F66" s="13"/>
      <c r="G66" s="13"/>
      <c r="H66" s="13"/>
      <c r="I66"/>
    </row>
    <row r="67" spans="1:9" x14ac:dyDescent="0.3">
      <c r="A67" s="65" t="s">
        <v>67</v>
      </c>
      <c r="B67" s="17"/>
      <c r="C67" s="72"/>
      <c r="D67" s="14"/>
      <c r="E67" s="9"/>
      <c r="F67" s="9"/>
      <c r="G67" s="9"/>
      <c r="H67"/>
    </row>
    <row r="68" spans="1:9" ht="7.5" customHeight="1" x14ac:dyDescent="0.3">
      <c r="A68" s="12"/>
      <c r="B68" s="12"/>
      <c r="C68" s="12"/>
      <c r="D68" s="12"/>
      <c r="E68" s="12"/>
      <c r="F68" s="12"/>
      <c r="G68" s="12"/>
      <c r="H68" s="12"/>
    </row>
    <row r="69" spans="1:9" ht="14.25" customHeight="1" x14ac:dyDescent="0.3">
      <c r="A69" s="18" t="s">
        <v>99</v>
      </c>
      <c r="B69" s="10"/>
      <c r="C69" s="10"/>
      <c r="D69" s="10"/>
      <c r="E69" s="12"/>
      <c r="F69" s="12"/>
      <c r="G69" s="12"/>
      <c r="H69" s="12"/>
    </row>
    <row r="70" spans="1:9" ht="29.25" customHeight="1" x14ac:dyDescent="0.3">
      <c r="A70" s="91" t="s">
        <v>16</v>
      </c>
      <c r="B70" s="20" t="s">
        <v>17</v>
      </c>
      <c r="C70" s="122" t="s">
        <v>18</v>
      </c>
      <c r="D70" s="123"/>
      <c r="E70" s="122" t="s">
        <v>100</v>
      </c>
      <c r="F70" s="123"/>
      <c r="G70" s="124" t="s">
        <v>105</v>
      </c>
      <c r="H70" s="125"/>
    </row>
    <row r="71" spans="1:9" x14ac:dyDescent="0.3">
      <c r="A71" s="92" t="s">
        <v>19</v>
      </c>
      <c r="B71" s="55" t="s">
        <v>20</v>
      </c>
      <c r="C71" s="117">
        <f>B_Stromproduktion!J20</f>
        <v>0</v>
      </c>
      <c r="D71" s="118"/>
      <c r="E71" s="36">
        <v>255.4</v>
      </c>
      <c r="F71" s="37" t="s">
        <v>55</v>
      </c>
      <c r="G71" s="115">
        <f>IFERROR(ROUND(IF(OR(C71=0,E71=0,ISERROR(C71*E71)),"-",C71*E71/1000)/0.5,1)*0.5,0)</f>
        <v>0</v>
      </c>
      <c r="H71" s="116"/>
    </row>
    <row r="72" spans="1:9" x14ac:dyDescent="0.3">
      <c r="A72" s="92" t="s">
        <v>53</v>
      </c>
      <c r="B72" s="55" t="s">
        <v>21</v>
      </c>
      <c r="C72" s="117">
        <f>B_Stromproduktion!J38</f>
        <v>0</v>
      </c>
      <c r="D72" s="118"/>
      <c r="E72" s="51">
        <v>254.4</v>
      </c>
      <c r="F72" s="52" t="s">
        <v>56</v>
      </c>
      <c r="G72" s="115">
        <f>IFERROR(ROUND(IF(OR(C72=0,E72=0,ISERROR(C72*E72)),"-",C72*E72/1000)/0.5,1)*0.5,0)</f>
        <v>0</v>
      </c>
      <c r="H72" s="116"/>
    </row>
    <row r="73" spans="1:9" x14ac:dyDescent="0.3">
      <c r="A73" s="103" t="str">
        <f>IF(ISBLANK(B_Stromproduktion!C42),"Anderer Brennstoff",B_Stromproduktion!C42)</f>
        <v>Anderer Brennstoff</v>
      </c>
      <c r="B73" s="56" t="str">
        <f>IF(ISBLANK(B_Stromproduktion!C45),"-",B_Stromproduktion!C45)</f>
        <v>-</v>
      </c>
      <c r="C73" s="117">
        <f>B_Stromproduktion!H61</f>
        <v>0</v>
      </c>
      <c r="D73" s="139"/>
      <c r="E73" s="53" t="str">
        <f>IF(ISBLANK(B_Stromproduktion!G45),"-",B_Stromproduktion!G45)</f>
        <v>-</v>
      </c>
      <c r="F73" s="50" t="str">
        <f>B_Stromproduktion!H45</f>
        <v/>
      </c>
      <c r="G73" s="115">
        <f t="shared" ref="G73" si="0">IFERROR(ROUND(IF(OR(C73=0,E73=0,ISERROR(C73*E73)),"-",C73*E73/1000)/0.5,1)*0.5,0)</f>
        <v>0</v>
      </c>
      <c r="H73" s="116"/>
    </row>
    <row r="74" spans="1:9" ht="61.5" customHeight="1" x14ac:dyDescent="0.3">
      <c r="A74" s="140" t="s">
        <v>117</v>
      </c>
      <c r="B74" s="141"/>
      <c r="C74" s="141"/>
      <c r="D74" s="141"/>
      <c r="E74" s="142"/>
      <c r="F74" s="142"/>
      <c r="G74" s="143"/>
      <c r="H74" s="143"/>
    </row>
    <row r="75" spans="1:9" ht="9" customHeight="1" x14ac:dyDescent="0.3"/>
    <row r="76" spans="1:9" ht="15" customHeight="1" x14ac:dyDescent="0.3">
      <c r="A76" s="65" t="s">
        <v>68</v>
      </c>
      <c r="B76" s="10"/>
      <c r="C76" s="10"/>
      <c r="D76" s="10"/>
      <c r="E76" s="16"/>
      <c r="F76" s="21"/>
      <c r="G76" s="22"/>
      <c r="H76" s="22"/>
    </row>
    <row r="77" spans="1:9" ht="16.5" customHeight="1" x14ac:dyDescent="0.3">
      <c r="A77" s="11" t="s">
        <v>22</v>
      </c>
      <c r="B77" s="144"/>
      <c r="C77" s="145"/>
      <c r="D77" s="145"/>
      <c r="E77" s="145"/>
      <c r="F77" s="145"/>
      <c r="G77" s="145"/>
      <c r="H77" s="146"/>
      <c r="I77" s="1"/>
    </row>
    <row r="78" spans="1:9" ht="7.5" customHeight="1" x14ac:dyDescent="0.3">
      <c r="A78" s="11"/>
      <c r="B78" s="12"/>
      <c r="C78" s="12"/>
      <c r="D78" s="12"/>
      <c r="E78" s="5"/>
      <c r="I78" s="15"/>
    </row>
    <row r="79" spans="1:9" ht="28.5" customHeight="1" x14ac:dyDescent="0.3">
      <c r="A79" s="87" t="s">
        <v>25</v>
      </c>
      <c r="B79" s="144"/>
      <c r="C79" s="145"/>
      <c r="D79" s="145"/>
      <c r="E79" s="145"/>
      <c r="F79" s="145"/>
      <c r="G79" s="145"/>
      <c r="H79" s="146"/>
      <c r="I79" s="14"/>
    </row>
    <row r="80" spans="1:9" ht="7.5" customHeight="1" x14ac:dyDescent="0.3">
      <c r="A80" s="11"/>
      <c r="B80" s="13"/>
      <c r="C80" s="13"/>
      <c r="D80" s="13"/>
      <c r="E80" s="13"/>
      <c r="F80" s="13"/>
      <c r="G80" s="13"/>
      <c r="H80" s="13"/>
    </row>
    <row r="81" spans="1:8" x14ac:dyDescent="0.3">
      <c r="A81" s="39" t="s">
        <v>47</v>
      </c>
      <c r="B81" s="23"/>
      <c r="C81" s="23"/>
      <c r="D81" s="23"/>
      <c r="E81" s="23"/>
      <c r="F81" s="23"/>
      <c r="G81" s="23"/>
      <c r="H81" s="23"/>
    </row>
    <row r="82" spans="1:8" x14ac:dyDescent="0.3">
      <c r="A82" s="129"/>
      <c r="B82" s="130"/>
      <c r="C82" s="130"/>
      <c r="D82" s="130"/>
      <c r="E82" s="131"/>
      <c r="F82" s="131"/>
      <c r="G82" s="131"/>
      <c r="H82" s="132"/>
    </row>
    <row r="83" spans="1:8" x14ac:dyDescent="0.3">
      <c r="A83" s="133"/>
      <c r="B83" s="134"/>
      <c r="C83" s="134"/>
      <c r="D83" s="134"/>
      <c r="E83" s="134"/>
      <c r="F83" s="134"/>
      <c r="G83" s="134"/>
      <c r="H83" s="135"/>
    </row>
    <row r="84" spans="1:8" x14ac:dyDescent="0.3">
      <c r="A84" s="133"/>
      <c r="B84" s="134"/>
      <c r="C84" s="134"/>
      <c r="D84" s="134"/>
      <c r="E84" s="134"/>
      <c r="F84" s="134"/>
      <c r="G84" s="134"/>
      <c r="H84" s="135"/>
    </row>
    <row r="85" spans="1:8" x14ac:dyDescent="0.3">
      <c r="A85" s="136"/>
      <c r="B85" s="137"/>
      <c r="C85" s="137"/>
      <c r="D85" s="137"/>
      <c r="E85" s="137"/>
      <c r="F85" s="137"/>
      <c r="G85" s="137"/>
      <c r="H85" s="138"/>
    </row>
  </sheetData>
  <sheetProtection algorithmName="SHA-512" hashValue="Suza3T4+HvMKfz9oz8gd6Pz+TQK/Hij2Qlw8elkx03mRQsvbOyr37B6GCROe7EdP21D1Dktx9yYP5168xmKQ+Q==" saltValue="ZSuiCFK0bfhJLfA859p0WA==" spinCount="100000" sheet="1" formatCells="0" formatColumns="0" formatRows="0" insertRows="0"/>
  <protectedRanges>
    <protectedRange sqref="B12 B14 B16 B18:C18 C20 C22 C24 B27 B29 B31 B34 B36 B40 B42:C42 B45 B47 B49 B51 B53 B56 B58 B60 B62 B64 C67 B77 B79" name="Bereich1"/>
  </protectedRanges>
  <mergeCells count="41">
    <mergeCell ref="B47:E47"/>
    <mergeCell ref="B51:E51"/>
    <mergeCell ref="B62:E62"/>
    <mergeCell ref="C18:H18"/>
    <mergeCell ref="B27:H27"/>
    <mergeCell ref="B29:H29"/>
    <mergeCell ref="B45:H45"/>
    <mergeCell ref="B49:E49"/>
    <mergeCell ref="B60:E60"/>
    <mergeCell ref="B53:E53"/>
    <mergeCell ref="B56:H56"/>
    <mergeCell ref="B58:E58"/>
    <mergeCell ref="B16:H16"/>
    <mergeCell ref="B40:H40"/>
    <mergeCell ref="C42:H42"/>
    <mergeCell ref="C20:F20"/>
    <mergeCell ref="C22:F22"/>
    <mergeCell ref="C24:F24"/>
    <mergeCell ref="B34:H34"/>
    <mergeCell ref="B36:H36"/>
    <mergeCell ref="B31:H31"/>
    <mergeCell ref="D1:H5"/>
    <mergeCell ref="A7:H7"/>
    <mergeCell ref="A9:H9"/>
    <mergeCell ref="B12:H12"/>
    <mergeCell ref="B14:H14"/>
    <mergeCell ref="A82:H85"/>
    <mergeCell ref="C73:D73"/>
    <mergeCell ref="G73:H73"/>
    <mergeCell ref="A74:H74"/>
    <mergeCell ref="B77:H77"/>
    <mergeCell ref="B79:H79"/>
    <mergeCell ref="G72:H72"/>
    <mergeCell ref="C72:D72"/>
    <mergeCell ref="C71:D71"/>
    <mergeCell ref="G71:H71"/>
    <mergeCell ref="B64:E64"/>
    <mergeCell ref="C70:D70"/>
    <mergeCell ref="E70:F70"/>
    <mergeCell ref="G70:H70"/>
    <mergeCell ref="A65:H65"/>
  </mergeCells>
  <dataValidations count="1">
    <dataValidation type="list" allowBlank="1" showInputMessage="1" showErrorMessage="1" sqref="C67">
      <formula1>"2018,2019,2020,2021,2022,2023"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&amp;L&amp;A&amp;R&amp;P/&amp;N</oddFooter>
  </headerFooter>
  <rowBreaks count="1" manualBreakCount="1">
    <brk id="37" max="10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62"/>
  <sheetViews>
    <sheetView showGridLines="0" topLeftCell="A7" zoomScale="81" zoomScaleNormal="70" workbookViewId="0">
      <selection activeCell="E9" sqref="E9:F9"/>
    </sheetView>
  </sheetViews>
  <sheetFormatPr baseColWidth="10" defaultRowHeight="12.5" x14ac:dyDescent="0.25"/>
  <cols>
    <col min="1" max="1" width="14" customWidth="1"/>
    <col min="2" max="2" width="13.54296875" customWidth="1"/>
    <col min="3" max="3" width="9.1796875" customWidth="1"/>
    <col min="4" max="4" width="6.1796875" customWidth="1"/>
    <col min="5" max="5" width="14.26953125" customWidth="1"/>
    <col min="6" max="6" width="9.1796875" customWidth="1"/>
    <col min="7" max="7" width="6.54296875" customWidth="1"/>
    <col min="8" max="10" width="22.7265625" customWidth="1"/>
    <col min="11" max="11" width="24.81640625" customWidth="1"/>
  </cols>
  <sheetData>
    <row r="1" spans="1:11" ht="45.75" customHeight="1" x14ac:dyDescent="0.25">
      <c r="A1" s="149" t="s">
        <v>90</v>
      </c>
      <c r="B1" s="149"/>
      <c r="C1" s="149"/>
      <c r="D1" s="149"/>
      <c r="E1" s="149"/>
      <c r="F1" s="149"/>
      <c r="G1" s="150"/>
      <c r="H1" s="150"/>
      <c r="I1" s="105"/>
      <c r="J1" s="105"/>
      <c r="K1" s="2" t="s">
        <v>1</v>
      </c>
    </row>
    <row r="2" spans="1:11" ht="12" customHeight="1" x14ac:dyDescent="0.25">
      <c r="A2" s="82"/>
      <c r="B2" s="82"/>
      <c r="C2" s="82"/>
      <c r="D2" s="82"/>
      <c r="E2" s="82"/>
      <c r="F2" s="82"/>
      <c r="G2" s="83"/>
      <c r="H2" s="83"/>
      <c r="I2" s="105"/>
      <c r="J2" s="105"/>
      <c r="K2" s="3" t="s">
        <v>2</v>
      </c>
    </row>
    <row r="3" spans="1:11" ht="12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4" t="s">
        <v>3</v>
      </c>
    </row>
    <row r="4" spans="1:11" ht="12" customHeight="1" x14ac:dyDescent="0.25">
      <c r="K4" s="38" t="s">
        <v>4</v>
      </c>
    </row>
    <row r="5" spans="1:11" ht="12" customHeight="1" x14ac:dyDescent="0.25">
      <c r="K5" s="114"/>
    </row>
    <row r="6" spans="1:11" ht="28.5" customHeight="1" x14ac:dyDescent="0.25">
      <c r="A6" s="165" t="s">
        <v>106</v>
      </c>
      <c r="B6" s="166"/>
      <c r="C6" s="166"/>
      <c r="D6" s="166"/>
      <c r="E6" s="166"/>
      <c r="F6" s="166"/>
      <c r="G6" s="166"/>
      <c r="H6" s="166"/>
      <c r="I6" s="166"/>
      <c r="J6" s="167"/>
    </row>
    <row r="7" spans="1:11" ht="63" customHeight="1" x14ac:dyDescent="0.25">
      <c r="A7" s="110" t="s">
        <v>44</v>
      </c>
      <c r="B7" s="164" t="s">
        <v>46</v>
      </c>
      <c r="C7" s="164"/>
      <c r="D7" s="111" t="s">
        <v>29</v>
      </c>
      <c r="E7" s="164" t="s">
        <v>120</v>
      </c>
      <c r="F7" s="164"/>
      <c r="G7" s="111" t="s">
        <v>30</v>
      </c>
      <c r="H7" s="95" t="s">
        <v>51</v>
      </c>
      <c r="I7" s="112" t="s">
        <v>114</v>
      </c>
      <c r="J7" s="113" t="s">
        <v>113</v>
      </c>
    </row>
    <row r="8" spans="1:11" ht="25.5" customHeight="1" x14ac:dyDescent="0.25">
      <c r="A8" s="19" t="s">
        <v>32</v>
      </c>
      <c r="B8" s="161"/>
      <c r="C8" s="161"/>
      <c r="D8" s="32" t="s">
        <v>29</v>
      </c>
      <c r="E8" s="162">
        <f>(11.428/0.779)*0.9</f>
        <v>13.203080872913993</v>
      </c>
      <c r="F8" s="163"/>
      <c r="G8" s="32" t="s">
        <v>30</v>
      </c>
      <c r="H8" s="88">
        <f>ROUND(IF(OR(ISERROR(B8/E8),ISBLANK($E$8),ISBLANK(B8)),"0",B8/E8),0)</f>
        <v>0</v>
      </c>
      <c r="I8" s="106"/>
      <c r="J8" s="88">
        <f>H8*(100-I8)/100</f>
        <v>0</v>
      </c>
      <c r="K8" s="104"/>
    </row>
    <row r="9" spans="1:11" ht="25.5" customHeight="1" x14ac:dyDescent="0.25">
      <c r="A9" s="19" t="s">
        <v>33</v>
      </c>
      <c r="B9" s="161"/>
      <c r="C9" s="161"/>
      <c r="D9" s="32" t="s">
        <v>29</v>
      </c>
      <c r="E9" s="162">
        <f t="shared" ref="E9:E19" si="0">(11.428/0.779)*0.9</f>
        <v>13.203080872913993</v>
      </c>
      <c r="F9" s="163"/>
      <c r="G9" s="32" t="s">
        <v>30</v>
      </c>
      <c r="H9" s="88">
        <f t="shared" ref="H9:H19" si="1">ROUND(IF(OR(ISERROR(B9/E9),ISBLANK($E$8),ISBLANK(B9)),"0",B9/E9),0)</f>
        <v>0</v>
      </c>
      <c r="I9" s="106"/>
      <c r="J9" s="88">
        <f t="shared" ref="J9:J19" si="2">H9-I9</f>
        <v>0</v>
      </c>
    </row>
    <row r="10" spans="1:11" ht="25.5" customHeight="1" x14ac:dyDescent="0.25">
      <c r="A10" s="19" t="s">
        <v>34</v>
      </c>
      <c r="B10" s="161"/>
      <c r="C10" s="161"/>
      <c r="D10" s="32" t="s">
        <v>29</v>
      </c>
      <c r="E10" s="162">
        <f t="shared" si="0"/>
        <v>13.203080872913993</v>
      </c>
      <c r="F10" s="163"/>
      <c r="G10" s="32" t="s">
        <v>30</v>
      </c>
      <c r="H10" s="88">
        <f t="shared" si="1"/>
        <v>0</v>
      </c>
      <c r="I10" s="106"/>
      <c r="J10" s="88">
        <f t="shared" si="2"/>
        <v>0</v>
      </c>
    </row>
    <row r="11" spans="1:11" ht="25.5" customHeight="1" x14ac:dyDescent="0.25">
      <c r="A11" s="19" t="s">
        <v>35</v>
      </c>
      <c r="B11" s="161"/>
      <c r="C11" s="161"/>
      <c r="D11" s="32" t="s">
        <v>29</v>
      </c>
      <c r="E11" s="162">
        <f t="shared" si="0"/>
        <v>13.203080872913993</v>
      </c>
      <c r="F11" s="163"/>
      <c r="G11" s="32" t="s">
        <v>30</v>
      </c>
      <c r="H11" s="88">
        <f t="shared" si="1"/>
        <v>0</v>
      </c>
      <c r="I11" s="106"/>
      <c r="J11" s="88">
        <f t="shared" si="2"/>
        <v>0</v>
      </c>
    </row>
    <row r="12" spans="1:11" ht="25.5" customHeight="1" x14ac:dyDescent="0.25">
      <c r="A12" s="19" t="s">
        <v>36</v>
      </c>
      <c r="B12" s="161"/>
      <c r="C12" s="161"/>
      <c r="D12" s="32" t="s">
        <v>29</v>
      </c>
      <c r="E12" s="162">
        <f t="shared" si="0"/>
        <v>13.203080872913993</v>
      </c>
      <c r="F12" s="163"/>
      <c r="G12" s="32" t="s">
        <v>30</v>
      </c>
      <c r="H12" s="88">
        <f t="shared" si="1"/>
        <v>0</v>
      </c>
      <c r="I12" s="106"/>
      <c r="J12" s="88">
        <f t="shared" si="2"/>
        <v>0</v>
      </c>
    </row>
    <row r="13" spans="1:11" ht="25.5" customHeight="1" x14ac:dyDescent="0.25">
      <c r="A13" s="19" t="s">
        <v>37</v>
      </c>
      <c r="B13" s="161"/>
      <c r="C13" s="161"/>
      <c r="D13" s="32" t="s">
        <v>29</v>
      </c>
      <c r="E13" s="162">
        <f t="shared" si="0"/>
        <v>13.203080872913993</v>
      </c>
      <c r="F13" s="163"/>
      <c r="G13" s="32" t="s">
        <v>30</v>
      </c>
      <c r="H13" s="88">
        <f t="shared" si="1"/>
        <v>0</v>
      </c>
      <c r="I13" s="106"/>
      <c r="J13" s="88">
        <f t="shared" si="2"/>
        <v>0</v>
      </c>
    </row>
    <row r="14" spans="1:11" ht="25.5" customHeight="1" x14ac:dyDescent="0.25">
      <c r="A14" s="19" t="s">
        <v>38</v>
      </c>
      <c r="B14" s="161"/>
      <c r="C14" s="161"/>
      <c r="D14" s="32" t="s">
        <v>29</v>
      </c>
      <c r="E14" s="162">
        <f t="shared" si="0"/>
        <v>13.203080872913993</v>
      </c>
      <c r="F14" s="163"/>
      <c r="G14" s="32" t="s">
        <v>30</v>
      </c>
      <c r="H14" s="88">
        <f t="shared" si="1"/>
        <v>0</v>
      </c>
      <c r="I14" s="106"/>
      <c r="J14" s="88">
        <f t="shared" si="2"/>
        <v>0</v>
      </c>
    </row>
    <row r="15" spans="1:11" ht="25.5" customHeight="1" x14ac:dyDescent="0.25">
      <c r="A15" s="19" t="s">
        <v>39</v>
      </c>
      <c r="B15" s="161"/>
      <c r="C15" s="161"/>
      <c r="D15" s="32" t="s">
        <v>29</v>
      </c>
      <c r="E15" s="162">
        <f t="shared" si="0"/>
        <v>13.203080872913993</v>
      </c>
      <c r="F15" s="163"/>
      <c r="G15" s="32" t="s">
        <v>30</v>
      </c>
      <c r="H15" s="88">
        <f t="shared" si="1"/>
        <v>0</v>
      </c>
      <c r="I15" s="106"/>
      <c r="J15" s="88">
        <f t="shared" si="2"/>
        <v>0</v>
      </c>
    </row>
    <row r="16" spans="1:11" ht="25.5" customHeight="1" x14ac:dyDescent="0.25">
      <c r="A16" s="19" t="s">
        <v>40</v>
      </c>
      <c r="B16" s="161"/>
      <c r="C16" s="161"/>
      <c r="D16" s="32" t="s">
        <v>29</v>
      </c>
      <c r="E16" s="162">
        <f t="shared" si="0"/>
        <v>13.203080872913993</v>
      </c>
      <c r="F16" s="163"/>
      <c r="G16" s="32" t="s">
        <v>30</v>
      </c>
      <c r="H16" s="88">
        <f t="shared" si="1"/>
        <v>0</v>
      </c>
      <c r="I16" s="106"/>
      <c r="J16" s="88">
        <f t="shared" si="2"/>
        <v>0</v>
      </c>
    </row>
    <row r="17" spans="1:10" ht="25.5" customHeight="1" x14ac:dyDescent="0.25">
      <c r="A17" s="19" t="s">
        <v>41</v>
      </c>
      <c r="B17" s="161"/>
      <c r="C17" s="161"/>
      <c r="D17" s="32" t="s">
        <v>29</v>
      </c>
      <c r="E17" s="162">
        <f t="shared" si="0"/>
        <v>13.203080872913993</v>
      </c>
      <c r="F17" s="163"/>
      <c r="G17" s="32" t="s">
        <v>30</v>
      </c>
      <c r="H17" s="88">
        <f t="shared" si="1"/>
        <v>0</v>
      </c>
      <c r="I17" s="106"/>
      <c r="J17" s="88">
        <f t="shared" si="2"/>
        <v>0</v>
      </c>
    </row>
    <row r="18" spans="1:10" ht="25.5" customHeight="1" x14ac:dyDescent="0.25">
      <c r="A18" s="19" t="s">
        <v>42</v>
      </c>
      <c r="B18" s="161"/>
      <c r="C18" s="161"/>
      <c r="D18" s="32" t="s">
        <v>29</v>
      </c>
      <c r="E18" s="162">
        <f t="shared" si="0"/>
        <v>13.203080872913993</v>
      </c>
      <c r="F18" s="163"/>
      <c r="G18" s="32" t="s">
        <v>30</v>
      </c>
      <c r="H18" s="88">
        <f t="shared" si="1"/>
        <v>0</v>
      </c>
      <c r="I18" s="106"/>
      <c r="J18" s="88">
        <f t="shared" si="2"/>
        <v>0</v>
      </c>
    </row>
    <row r="19" spans="1:10" ht="25.5" customHeight="1" x14ac:dyDescent="0.25">
      <c r="A19" s="19" t="s">
        <v>43</v>
      </c>
      <c r="B19" s="161"/>
      <c r="C19" s="161"/>
      <c r="D19" s="32" t="s">
        <v>29</v>
      </c>
      <c r="E19" s="162">
        <f t="shared" si="0"/>
        <v>13.203080872913993</v>
      </c>
      <c r="F19" s="163"/>
      <c r="G19" s="32" t="s">
        <v>30</v>
      </c>
      <c r="H19" s="88">
        <f t="shared" si="1"/>
        <v>0</v>
      </c>
      <c r="I19" s="106"/>
      <c r="J19" s="88">
        <f t="shared" si="2"/>
        <v>0</v>
      </c>
    </row>
    <row r="20" spans="1:10" ht="25.5" customHeight="1" x14ac:dyDescent="0.25">
      <c r="A20" s="168" t="s">
        <v>122</v>
      </c>
      <c r="B20" s="169"/>
      <c r="C20" s="169"/>
      <c r="D20" s="169"/>
      <c r="E20" s="169"/>
      <c r="F20" s="169"/>
      <c r="G20" s="33" t="s">
        <v>45</v>
      </c>
      <c r="H20" s="97">
        <f>ROUND(SUM(H8:H19),0)</f>
        <v>0</v>
      </c>
      <c r="I20" s="106"/>
      <c r="J20" s="97">
        <f t="shared" ref="J20" si="3">ROUND(SUM(J8:J19),0)</f>
        <v>0</v>
      </c>
    </row>
    <row r="21" spans="1:10" ht="24" customHeight="1" x14ac:dyDescent="0.25">
      <c r="A21" s="148"/>
      <c r="B21" s="148"/>
      <c r="C21" s="148"/>
      <c r="D21" s="148"/>
      <c r="E21" s="148"/>
      <c r="F21" s="148"/>
    </row>
    <row r="22" spans="1:10" ht="14.25" customHeight="1" x14ac:dyDescent="0.25">
      <c r="A22" s="172" t="s">
        <v>123</v>
      </c>
      <c r="B22" s="173"/>
      <c r="C22" s="173"/>
      <c r="D22" s="173"/>
      <c r="E22" s="173"/>
      <c r="F22" s="173"/>
    </row>
    <row r="24" spans="1:10" ht="28.5" customHeight="1" x14ac:dyDescent="0.25">
      <c r="A24" s="170" t="s">
        <v>107</v>
      </c>
      <c r="B24" s="170"/>
      <c r="C24" s="170"/>
      <c r="D24" s="170"/>
      <c r="E24" s="170"/>
      <c r="F24" s="170"/>
      <c r="G24" s="170"/>
      <c r="H24" s="170"/>
      <c r="I24" s="108"/>
      <c r="J24" s="108"/>
    </row>
    <row r="25" spans="1:10" ht="63" customHeight="1" x14ac:dyDescent="0.25">
      <c r="A25" s="31" t="s">
        <v>44</v>
      </c>
      <c r="B25" s="171" t="s">
        <v>46</v>
      </c>
      <c r="C25" s="171"/>
      <c r="D25" s="32" t="s">
        <v>29</v>
      </c>
      <c r="E25" s="171" t="s">
        <v>70</v>
      </c>
      <c r="F25" s="171"/>
      <c r="G25" s="32" t="s">
        <v>30</v>
      </c>
      <c r="H25" s="89" t="s">
        <v>49</v>
      </c>
      <c r="I25" s="112" t="s">
        <v>114</v>
      </c>
      <c r="J25" s="113" t="s">
        <v>115</v>
      </c>
    </row>
    <row r="26" spans="1:10" ht="25.5" customHeight="1" x14ac:dyDescent="0.25">
      <c r="A26" s="19" t="s">
        <v>32</v>
      </c>
      <c r="B26" s="161"/>
      <c r="C26" s="161"/>
      <c r="D26" s="32" t="s">
        <v>29</v>
      </c>
      <c r="E26" s="162">
        <f>(11.917*0.839)*0.9</f>
        <v>8.9985266999999993</v>
      </c>
      <c r="F26" s="163"/>
      <c r="G26" s="32" t="s">
        <v>30</v>
      </c>
      <c r="H26" s="88">
        <f>ROUND(IF(OR(ISERROR(B26/E26),ISBLANK($E$26),ISBLANK(B26)),"0",B26/E26),0)</f>
        <v>0</v>
      </c>
      <c r="I26" s="107"/>
      <c r="J26" s="88">
        <f>H26*(100-I26)/100</f>
        <v>0</v>
      </c>
    </row>
    <row r="27" spans="1:10" ht="25.5" customHeight="1" x14ac:dyDescent="0.25">
      <c r="A27" s="19" t="s">
        <v>33</v>
      </c>
      <c r="B27" s="161"/>
      <c r="C27" s="161"/>
      <c r="D27" s="32" t="s">
        <v>29</v>
      </c>
      <c r="E27" s="162">
        <f t="shared" ref="E27:E37" si="4">(11.917*0.839)*0.9</f>
        <v>8.9985266999999993</v>
      </c>
      <c r="F27" s="163"/>
      <c r="G27" s="32" t="s">
        <v>30</v>
      </c>
      <c r="H27" s="88">
        <f t="shared" ref="H27:H37" si="5">ROUND(IF(OR(ISERROR(B27/E27),ISBLANK($E$26),ISBLANK(B27)),"0",B27/E27),0)</f>
        <v>0</v>
      </c>
      <c r="I27" s="107"/>
      <c r="J27" s="88">
        <f t="shared" ref="J27:J37" si="6">H27-I27</f>
        <v>0</v>
      </c>
    </row>
    <row r="28" spans="1:10" ht="25.5" customHeight="1" x14ac:dyDescent="0.25">
      <c r="A28" s="19" t="s">
        <v>34</v>
      </c>
      <c r="B28" s="161"/>
      <c r="C28" s="161"/>
      <c r="D28" s="32" t="s">
        <v>29</v>
      </c>
      <c r="E28" s="162">
        <f t="shared" si="4"/>
        <v>8.9985266999999993</v>
      </c>
      <c r="F28" s="163"/>
      <c r="G28" s="32" t="s">
        <v>30</v>
      </c>
      <c r="H28" s="88">
        <f t="shared" si="5"/>
        <v>0</v>
      </c>
      <c r="I28" s="107"/>
      <c r="J28" s="88">
        <f t="shared" si="6"/>
        <v>0</v>
      </c>
    </row>
    <row r="29" spans="1:10" ht="25.5" customHeight="1" x14ac:dyDescent="0.25">
      <c r="A29" s="19" t="s">
        <v>35</v>
      </c>
      <c r="B29" s="161"/>
      <c r="C29" s="161"/>
      <c r="D29" s="32" t="s">
        <v>29</v>
      </c>
      <c r="E29" s="162">
        <f t="shared" si="4"/>
        <v>8.9985266999999993</v>
      </c>
      <c r="F29" s="163"/>
      <c r="G29" s="32" t="s">
        <v>30</v>
      </c>
      <c r="H29" s="88">
        <f t="shared" si="5"/>
        <v>0</v>
      </c>
      <c r="I29" s="107"/>
      <c r="J29" s="88">
        <f t="shared" si="6"/>
        <v>0</v>
      </c>
    </row>
    <row r="30" spans="1:10" ht="25.5" customHeight="1" x14ac:dyDescent="0.25">
      <c r="A30" s="19" t="s">
        <v>36</v>
      </c>
      <c r="B30" s="161"/>
      <c r="C30" s="161"/>
      <c r="D30" s="32" t="s">
        <v>29</v>
      </c>
      <c r="E30" s="162">
        <f t="shared" si="4"/>
        <v>8.9985266999999993</v>
      </c>
      <c r="F30" s="163"/>
      <c r="G30" s="32" t="s">
        <v>30</v>
      </c>
      <c r="H30" s="88">
        <f t="shared" si="5"/>
        <v>0</v>
      </c>
      <c r="I30" s="107"/>
      <c r="J30" s="88">
        <f t="shared" si="6"/>
        <v>0</v>
      </c>
    </row>
    <row r="31" spans="1:10" ht="25.5" customHeight="1" x14ac:dyDescent="0.25">
      <c r="A31" s="19" t="s">
        <v>37</v>
      </c>
      <c r="B31" s="161"/>
      <c r="C31" s="161"/>
      <c r="D31" s="32" t="s">
        <v>29</v>
      </c>
      <c r="E31" s="162">
        <f t="shared" si="4"/>
        <v>8.9985266999999993</v>
      </c>
      <c r="F31" s="163"/>
      <c r="G31" s="32" t="s">
        <v>30</v>
      </c>
      <c r="H31" s="88">
        <f t="shared" si="5"/>
        <v>0</v>
      </c>
      <c r="I31" s="107"/>
      <c r="J31" s="88">
        <f t="shared" si="6"/>
        <v>0</v>
      </c>
    </row>
    <row r="32" spans="1:10" ht="25.5" customHeight="1" x14ac:dyDescent="0.25">
      <c r="A32" s="19" t="s">
        <v>38</v>
      </c>
      <c r="B32" s="161"/>
      <c r="C32" s="161"/>
      <c r="D32" s="32" t="s">
        <v>29</v>
      </c>
      <c r="E32" s="162">
        <f t="shared" si="4"/>
        <v>8.9985266999999993</v>
      </c>
      <c r="F32" s="163"/>
      <c r="G32" s="32" t="s">
        <v>30</v>
      </c>
      <c r="H32" s="88">
        <f>ROUND(IF(OR(ISERROR(B32/E32),ISBLANK($E$26),ISBLANK(B32)),"0",B32/E32),0)</f>
        <v>0</v>
      </c>
      <c r="I32" s="107"/>
      <c r="J32" s="88">
        <f t="shared" si="6"/>
        <v>0</v>
      </c>
    </row>
    <row r="33" spans="1:10" ht="25.5" customHeight="1" x14ac:dyDescent="0.25">
      <c r="A33" s="19" t="s">
        <v>39</v>
      </c>
      <c r="B33" s="161"/>
      <c r="C33" s="161"/>
      <c r="D33" s="32" t="s">
        <v>29</v>
      </c>
      <c r="E33" s="162">
        <f t="shared" si="4"/>
        <v>8.9985266999999993</v>
      </c>
      <c r="F33" s="163"/>
      <c r="G33" s="32" t="s">
        <v>30</v>
      </c>
      <c r="H33" s="88">
        <f t="shared" si="5"/>
        <v>0</v>
      </c>
      <c r="I33" s="107"/>
      <c r="J33" s="88">
        <f t="shared" si="6"/>
        <v>0</v>
      </c>
    </row>
    <row r="34" spans="1:10" ht="25.5" customHeight="1" x14ac:dyDescent="0.25">
      <c r="A34" s="19" t="s">
        <v>40</v>
      </c>
      <c r="B34" s="161"/>
      <c r="C34" s="161"/>
      <c r="D34" s="32" t="s">
        <v>29</v>
      </c>
      <c r="E34" s="162">
        <f t="shared" si="4"/>
        <v>8.9985266999999993</v>
      </c>
      <c r="F34" s="163"/>
      <c r="G34" s="32" t="s">
        <v>30</v>
      </c>
      <c r="H34" s="88">
        <f t="shared" si="5"/>
        <v>0</v>
      </c>
      <c r="I34" s="107"/>
      <c r="J34" s="88">
        <f t="shared" si="6"/>
        <v>0</v>
      </c>
    </row>
    <row r="35" spans="1:10" ht="25.5" customHeight="1" x14ac:dyDescent="0.25">
      <c r="A35" s="19" t="s">
        <v>41</v>
      </c>
      <c r="B35" s="161"/>
      <c r="C35" s="161"/>
      <c r="D35" s="32" t="s">
        <v>29</v>
      </c>
      <c r="E35" s="162">
        <f t="shared" si="4"/>
        <v>8.9985266999999993</v>
      </c>
      <c r="F35" s="163"/>
      <c r="G35" s="32" t="s">
        <v>30</v>
      </c>
      <c r="H35" s="88">
        <f t="shared" si="5"/>
        <v>0</v>
      </c>
      <c r="I35" s="107"/>
      <c r="J35" s="88">
        <f t="shared" si="6"/>
        <v>0</v>
      </c>
    </row>
    <row r="36" spans="1:10" ht="25.5" customHeight="1" x14ac:dyDescent="0.25">
      <c r="A36" s="19" t="s">
        <v>42</v>
      </c>
      <c r="B36" s="161"/>
      <c r="C36" s="161"/>
      <c r="D36" s="32" t="s">
        <v>29</v>
      </c>
      <c r="E36" s="162">
        <f t="shared" si="4"/>
        <v>8.9985266999999993</v>
      </c>
      <c r="F36" s="163"/>
      <c r="G36" s="32" t="s">
        <v>30</v>
      </c>
      <c r="H36" s="88">
        <f t="shared" si="5"/>
        <v>0</v>
      </c>
      <c r="I36" s="107"/>
      <c r="J36" s="88">
        <f t="shared" si="6"/>
        <v>0</v>
      </c>
    </row>
    <row r="37" spans="1:10" ht="25.5" customHeight="1" x14ac:dyDescent="0.25">
      <c r="A37" s="19" t="s">
        <v>43</v>
      </c>
      <c r="B37" s="161"/>
      <c r="C37" s="161"/>
      <c r="D37" s="32" t="s">
        <v>29</v>
      </c>
      <c r="E37" s="162">
        <f t="shared" si="4"/>
        <v>8.9985266999999993</v>
      </c>
      <c r="F37" s="163"/>
      <c r="G37" s="32" t="s">
        <v>30</v>
      </c>
      <c r="H37" s="88">
        <f t="shared" si="5"/>
        <v>0</v>
      </c>
      <c r="I37" s="107"/>
      <c r="J37" s="88">
        <f t="shared" si="6"/>
        <v>0</v>
      </c>
    </row>
    <row r="38" spans="1:10" ht="25.5" customHeight="1" x14ac:dyDescent="0.25">
      <c r="A38" s="168" t="s">
        <v>121</v>
      </c>
      <c r="B38" s="169"/>
      <c r="C38" s="169"/>
      <c r="D38" s="169"/>
      <c r="E38" s="169"/>
      <c r="F38" s="169"/>
      <c r="G38" s="34" t="s">
        <v>54</v>
      </c>
      <c r="H38" s="97">
        <f>SUM(H26:H37)</f>
        <v>0</v>
      </c>
      <c r="I38" s="107"/>
      <c r="J38" s="97">
        <f t="shared" ref="J38" si="7">ROUND(SUM(J26:J37),0)</f>
        <v>0</v>
      </c>
    </row>
    <row r="39" spans="1:10" ht="12" customHeight="1" x14ac:dyDescent="0.25">
      <c r="A39" s="148"/>
      <c r="B39" s="148"/>
      <c r="C39" s="148"/>
      <c r="D39" s="148"/>
      <c r="E39" s="148"/>
      <c r="F39" s="148"/>
      <c r="G39" s="54"/>
      <c r="H39" s="47"/>
      <c r="I39" s="47"/>
      <c r="J39" s="47"/>
    </row>
    <row r="40" spans="1:10" ht="14.25" customHeight="1" x14ac:dyDescent="0.25">
      <c r="A40" s="172" t="s">
        <v>123</v>
      </c>
      <c r="B40" s="173"/>
      <c r="C40" s="173"/>
      <c r="D40" s="173"/>
      <c r="E40" s="173"/>
      <c r="F40" s="173"/>
    </row>
    <row r="42" spans="1:10" ht="14.25" customHeight="1" x14ac:dyDescent="0.25">
      <c r="A42" s="186" t="s">
        <v>85</v>
      </c>
      <c r="B42" s="187"/>
      <c r="C42" s="195"/>
      <c r="D42" s="196"/>
      <c r="E42" s="196"/>
      <c r="F42" s="189" t="s">
        <v>109</v>
      </c>
      <c r="G42" s="190"/>
      <c r="H42" s="191"/>
      <c r="I42" s="109"/>
      <c r="J42" s="109"/>
    </row>
    <row r="43" spans="1:10" ht="14.25" customHeight="1" x14ac:dyDescent="0.25">
      <c r="A43" s="183" t="s">
        <v>108</v>
      </c>
      <c r="B43" s="184"/>
      <c r="C43" s="184"/>
      <c r="D43" s="184"/>
      <c r="E43" s="184"/>
      <c r="F43" s="184"/>
      <c r="G43" s="184"/>
      <c r="H43" s="185"/>
      <c r="I43" s="109"/>
      <c r="J43" s="109"/>
    </row>
    <row r="44" spans="1:10" ht="9" customHeight="1" x14ac:dyDescent="0.25">
      <c r="A44" s="69"/>
      <c r="B44" s="70"/>
      <c r="C44" s="70"/>
      <c r="D44" s="40"/>
      <c r="E44" s="40"/>
      <c r="F44" s="41"/>
      <c r="G44" s="42"/>
      <c r="H44" s="42"/>
      <c r="I44" s="109"/>
      <c r="J44" s="109"/>
    </row>
    <row r="45" spans="1:10" s="46" customFormat="1" ht="28.5" customHeight="1" x14ac:dyDescent="0.25">
      <c r="A45" s="192" t="s">
        <v>48</v>
      </c>
      <c r="B45" s="193"/>
      <c r="C45" s="57"/>
      <c r="D45" s="192" t="s">
        <v>50</v>
      </c>
      <c r="E45" s="194"/>
      <c r="F45" s="194"/>
      <c r="G45" s="35"/>
      <c r="H45" s="96" t="str">
        <f>IF(ISBLANK(C45),"","CHF / 1000 "&amp;C45)</f>
        <v/>
      </c>
      <c r="I45" s="109"/>
      <c r="J45" s="109"/>
    </row>
    <row r="46" spans="1:10" ht="9" customHeight="1" x14ac:dyDescent="0.25">
      <c r="A46" s="43"/>
      <c r="B46" s="44"/>
      <c r="C46" s="45"/>
      <c r="D46" s="40"/>
      <c r="E46" s="48"/>
      <c r="F46" s="49"/>
      <c r="G46" s="42"/>
      <c r="H46" s="42"/>
      <c r="I46" s="109"/>
      <c r="J46" s="109"/>
    </row>
    <row r="47" spans="1:10" ht="54" customHeight="1" x14ac:dyDescent="0.3">
      <c r="A47" s="178" t="s">
        <v>44</v>
      </c>
      <c r="B47" s="174" t="s">
        <v>46</v>
      </c>
      <c r="C47" s="175"/>
      <c r="D47" s="181" t="s">
        <v>29</v>
      </c>
      <c r="E47" s="174" t="s">
        <v>110</v>
      </c>
      <c r="F47" s="175"/>
      <c r="G47" s="197" t="s">
        <v>30</v>
      </c>
      <c r="H47" s="94" t="s">
        <v>52</v>
      </c>
      <c r="I47" s="109"/>
      <c r="J47" s="109"/>
    </row>
    <row r="48" spans="1:10" ht="14.25" customHeight="1" x14ac:dyDescent="0.25">
      <c r="A48" s="179"/>
      <c r="B48" s="176"/>
      <c r="C48" s="177"/>
      <c r="D48" s="182"/>
      <c r="E48" s="180" t="str">
        <f>IF(ISBLANK(C45),"Kilogramm oder Liter",IF(C45="Liter","Liter","Kilogramm"))</f>
        <v>Kilogramm oder Liter</v>
      </c>
      <c r="F48" s="177"/>
      <c r="G48" s="198"/>
      <c r="H48" s="95" t="str">
        <f>IF(ISBLANK(C45),"Kilogramm oder Liter",IF(C45="Liter","Liter","Kilogramm"))</f>
        <v>Kilogramm oder Liter</v>
      </c>
      <c r="I48" s="109"/>
      <c r="J48" s="109"/>
    </row>
    <row r="49" spans="1:10" ht="25.5" customHeight="1" x14ac:dyDescent="0.25">
      <c r="A49" s="19" t="s">
        <v>32</v>
      </c>
      <c r="B49" s="161"/>
      <c r="C49" s="161"/>
      <c r="D49" s="32" t="s">
        <v>29</v>
      </c>
      <c r="E49" s="188"/>
      <c r="F49" s="188"/>
      <c r="G49" s="32" t="s">
        <v>30</v>
      </c>
      <c r="H49" s="93">
        <f>ROUND(IF(OR(ISERROR(B49/E49),ISBLANK($E$49),ISBLANK(B49)),"0",B49/E49),0)</f>
        <v>0</v>
      </c>
      <c r="I49" s="109"/>
      <c r="J49" s="109"/>
    </row>
    <row r="50" spans="1:10" ht="25.5" customHeight="1" x14ac:dyDescent="0.25">
      <c r="A50" s="19" t="s">
        <v>33</v>
      </c>
      <c r="B50" s="161"/>
      <c r="C50" s="161"/>
      <c r="D50" s="32" t="s">
        <v>29</v>
      </c>
      <c r="E50" s="199" t="str">
        <f>IF(ISBLANK($E$49),"-",$E$49)</f>
        <v>-</v>
      </c>
      <c r="F50" s="199"/>
      <c r="G50" s="32" t="s">
        <v>30</v>
      </c>
      <c r="H50" s="93">
        <f>ROUND(IF(OR(ISERROR(B50/E50),ISBLANK($E$49),ISBLANK(B50)),"0",B50/E50),0)</f>
        <v>0</v>
      </c>
      <c r="I50" s="109"/>
      <c r="J50" s="109"/>
    </row>
    <row r="51" spans="1:10" ht="25.5" customHeight="1" x14ac:dyDescent="0.25">
      <c r="A51" s="19" t="s">
        <v>34</v>
      </c>
      <c r="B51" s="161"/>
      <c r="C51" s="161"/>
      <c r="D51" s="32" t="s">
        <v>29</v>
      </c>
      <c r="E51" s="199" t="str">
        <f t="shared" ref="E51:E60" si="8">IF(ISBLANK($E$49),"-",$E$49)</f>
        <v>-</v>
      </c>
      <c r="F51" s="199"/>
      <c r="G51" s="32" t="s">
        <v>30</v>
      </c>
      <c r="H51" s="93">
        <f t="shared" ref="H51:H60" si="9">ROUND(IF(OR(ISERROR(B51/E51),ISBLANK($E$49),ISBLANK(B51)),"0",B51/E51),0)</f>
        <v>0</v>
      </c>
      <c r="I51" s="109"/>
      <c r="J51" s="109"/>
    </row>
    <row r="52" spans="1:10" ht="25.5" customHeight="1" x14ac:dyDescent="0.25">
      <c r="A52" s="19" t="s">
        <v>35</v>
      </c>
      <c r="B52" s="161"/>
      <c r="C52" s="161"/>
      <c r="D52" s="32" t="s">
        <v>29</v>
      </c>
      <c r="E52" s="199" t="str">
        <f t="shared" si="8"/>
        <v>-</v>
      </c>
      <c r="F52" s="199"/>
      <c r="G52" s="32" t="s">
        <v>30</v>
      </c>
      <c r="H52" s="93">
        <f t="shared" si="9"/>
        <v>0</v>
      </c>
      <c r="I52" s="109"/>
      <c r="J52" s="109"/>
    </row>
    <row r="53" spans="1:10" ht="25.5" customHeight="1" x14ac:dyDescent="0.25">
      <c r="A53" s="19" t="s">
        <v>36</v>
      </c>
      <c r="B53" s="161"/>
      <c r="C53" s="161"/>
      <c r="D53" s="32" t="s">
        <v>29</v>
      </c>
      <c r="E53" s="199" t="str">
        <f t="shared" si="8"/>
        <v>-</v>
      </c>
      <c r="F53" s="199"/>
      <c r="G53" s="32" t="s">
        <v>30</v>
      </c>
      <c r="H53" s="93">
        <f t="shared" si="9"/>
        <v>0</v>
      </c>
      <c r="I53" s="109"/>
      <c r="J53" s="109"/>
    </row>
    <row r="54" spans="1:10" ht="25.5" customHeight="1" x14ac:dyDescent="0.25">
      <c r="A54" s="19" t="s">
        <v>37</v>
      </c>
      <c r="B54" s="161"/>
      <c r="C54" s="161"/>
      <c r="D54" s="32" t="s">
        <v>29</v>
      </c>
      <c r="E54" s="199" t="str">
        <f t="shared" si="8"/>
        <v>-</v>
      </c>
      <c r="F54" s="199"/>
      <c r="G54" s="32" t="s">
        <v>30</v>
      </c>
      <c r="H54" s="93">
        <f t="shared" si="9"/>
        <v>0</v>
      </c>
      <c r="I54" s="109"/>
      <c r="J54" s="109"/>
    </row>
    <row r="55" spans="1:10" ht="25.5" customHeight="1" x14ac:dyDescent="0.25">
      <c r="A55" s="19" t="s">
        <v>38</v>
      </c>
      <c r="B55" s="161"/>
      <c r="C55" s="161"/>
      <c r="D55" s="32" t="s">
        <v>29</v>
      </c>
      <c r="E55" s="199" t="str">
        <f t="shared" si="8"/>
        <v>-</v>
      </c>
      <c r="F55" s="199"/>
      <c r="G55" s="32" t="s">
        <v>30</v>
      </c>
      <c r="H55" s="93">
        <f t="shared" si="9"/>
        <v>0</v>
      </c>
      <c r="I55" s="109"/>
      <c r="J55" s="109"/>
    </row>
    <row r="56" spans="1:10" ht="25.5" customHeight="1" x14ac:dyDescent="0.25">
      <c r="A56" s="19" t="s">
        <v>39</v>
      </c>
      <c r="B56" s="161"/>
      <c r="C56" s="161"/>
      <c r="D56" s="32" t="s">
        <v>29</v>
      </c>
      <c r="E56" s="199" t="str">
        <f t="shared" si="8"/>
        <v>-</v>
      </c>
      <c r="F56" s="199"/>
      <c r="G56" s="32" t="s">
        <v>30</v>
      </c>
      <c r="H56" s="93">
        <f t="shared" si="9"/>
        <v>0</v>
      </c>
      <c r="I56" s="109"/>
      <c r="J56" s="109"/>
    </row>
    <row r="57" spans="1:10" ht="25.5" customHeight="1" x14ac:dyDescent="0.25">
      <c r="A57" s="19" t="s">
        <v>40</v>
      </c>
      <c r="B57" s="161"/>
      <c r="C57" s="161"/>
      <c r="D57" s="32" t="s">
        <v>29</v>
      </c>
      <c r="E57" s="199" t="str">
        <f t="shared" si="8"/>
        <v>-</v>
      </c>
      <c r="F57" s="199"/>
      <c r="G57" s="32" t="s">
        <v>30</v>
      </c>
      <c r="H57" s="93">
        <f t="shared" si="9"/>
        <v>0</v>
      </c>
      <c r="I57" s="109"/>
      <c r="J57" s="109"/>
    </row>
    <row r="58" spans="1:10" ht="25.5" customHeight="1" x14ac:dyDescent="0.25">
      <c r="A58" s="19" t="s">
        <v>41</v>
      </c>
      <c r="B58" s="161"/>
      <c r="C58" s="161"/>
      <c r="D58" s="32" t="s">
        <v>29</v>
      </c>
      <c r="E58" s="199" t="str">
        <f t="shared" si="8"/>
        <v>-</v>
      </c>
      <c r="F58" s="199"/>
      <c r="G58" s="32" t="s">
        <v>30</v>
      </c>
      <c r="H58" s="93">
        <f t="shared" si="9"/>
        <v>0</v>
      </c>
      <c r="I58" s="109"/>
      <c r="J58" s="109"/>
    </row>
    <row r="59" spans="1:10" ht="25.5" customHeight="1" x14ac:dyDescent="0.25">
      <c r="A59" s="19" t="s">
        <v>42</v>
      </c>
      <c r="B59" s="161"/>
      <c r="C59" s="161"/>
      <c r="D59" s="32" t="s">
        <v>29</v>
      </c>
      <c r="E59" s="199" t="str">
        <f t="shared" si="8"/>
        <v>-</v>
      </c>
      <c r="F59" s="199"/>
      <c r="G59" s="32" t="s">
        <v>30</v>
      </c>
      <c r="H59" s="93">
        <f t="shared" si="9"/>
        <v>0</v>
      </c>
      <c r="I59" s="109"/>
      <c r="J59" s="109"/>
    </row>
    <row r="60" spans="1:10" ht="25.5" customHeight="1" x14ac:dyDescent="0.25">
      <c r="A60" s="19" t="s">
        <v>43</v>
      </c>
      <c r="B60" s="161"/>
      <c r="C60" s="161"/>
      <c r="D60" s="32" t="s">
        <v>29</v>
      </c>
      <c r="E60" s="199" t="str">
        <f t="shared" si="8"/>
        <v>-</v>
      </c>
      <c r="F60" s="199"/>
      <c r="G60" s="32" t="s">
        <v>30</v>
      </c>
      <c r="H60" s="93">
        <f t="shared" si="9"/>
        <v>0</v>
      </c>
      <c r="I60" s="109"/>
      <c r="J60" s="109"/>
    </row>
    <row r="61" spans="1:10" ht="25.5" customHeight="1" x14ac:dyDescent="0.25">
      <c r="A61" s="168" t="s">
        <v>118</v>
      </c>
      <c r="B61" s="169"/>
      <c r="C61" s="169"/>
      <c r="D61" s="169"/>
      <c r="E61" s="169"/>
      <c r="F61" s="200" t="str">
        <f>IF(ISBLANK(C45),"Total: ","Total in "&amp;C45&amp;": ")</f>
        <v xml:space="preserve">Total: </v>
      </c>
      <c r="G61" s="201"/>
      <c r="H61" s="97">
        <f>SUM(H49:H60)</f>
        <v>0</v>
      </c>
      <c r="I61" s="109"/>
      <c r="J61" s="109"/>
    </row>
    <row r="62" spans="1:10" ht="23.25" customHeight="1" x14ac:dyDescent="0.25">
      <c r="A62" s="148"/>
      <c r="B62" s="148"/>
      <c r="C62" s="148"/>
      <c r="D62" s="148"/>
      <c r="E62" s="148"/>
      <c r="I62" s="109"/>
      <c r="J62" s="109"/>
    </row>
  </sheetData>
  <sheetProtection algorithmName="SHA-512" hashValue="5DpHj9ar/HwsPeZcUtlDrsSrfuU/NpoYCNtu7rXDxM8HxQ3TqS5EGSMI8ioVOtr8QYHaQFI+FBZtvNRTp4phvQ==" saltValue="P7iqvNgBRtW01hOgHThedA==" spinCount="100000" sheet="1" formatCells="0" formatColumns="0" formatRows="0" insertRows="0"/>
  <protectedRanges>
    <protectedRange sqref="B8:C19 B26:C37 C42 C45 G45 E49 B49:C60" name="Bereich1"/>
    <protectedRange sqref="I8:I20 I26:I38" name="Bereich 2"/>
  </protectedRanges>
  <mergeCells count="97">
    <mergeCell ref="B55:C55"/>
    <mergeCell ref="E55:F55"/>
    <mergeCell ref="B56:C56"/>
    <mergeCell ref="E56:F56"/>
    <mergeCell ref="B53:C53"/>
    <mergeCell ref="E53:F53"/>
    <mergeCell ref="B54:C54"/>
    <mergeCell ref="E54:F54"/>
    <mergeCell ref="B57:C57"/>
    <mergeCell ref="E57:F57"/>
    <mergeCell ref="B58:C58"/>
    <mergeCell ref="E58:F58"/>
    <mergeCell ref="F61:G61"/>
    <mergeCell ref="A61:E62"/>
    <mergeCell ref="B59:C59"/>
    <mergeCell ref="E59:F59"/>
    <mergeCell ref="B60:C60"/>
    <mergeCell ref="E60:F60"/>
    <mergeCell ref="B51:C51"/>
    <mergeCell ref="E51:F51"/>
    <mergeCell ref="B52:C52"/>
    <mergeCell ref="E52:F52"/>
    <mergeCell ref="B50:C50"/>
    <mergeCell ref="E50:F50"/>
    <mergeCell ref="B49:C49"/>
    <mergeCell ref="E49:F49"/>
    <mergeCell ref="F42:H42"/>
    <mergeCell ref="A45:B45"/>
    <mergeCell ref="D45:F45"/>
    <mergeCell ref="C42:E42"/>
    <mergeCell ref="G47:G48"/>
    <mergeCell ref="B37:C37"/>
    <mergeCell ref="E37:F37"/>
    <mergeCell ref="A40:F40"/>
    <mergeCell ref="B47:C48"/>
    <mergeCell ref="A47:A48"/>
    <mergeCell ref="E48:F48"/>
    <mergeCell ref="D47:D48"/>
    <mergeCell ref="A38:F39"/>
    <mergeCell ref="E47:F47"/>
    <mergeCell ref="A43:H43"/>
    <mergeCell ref="A42:B42"/>
    <mergeCell ref="B35:C35"/>
    <mergeCell ref="E35:F35"/>
    <mergeCell ref="B36:C36"/>
    <mergeCell ref="E36:F36"/>
    <mergeCell ref="B33:C33"/>
    <mergeCell ref="E33:F33"/>
    <mergeCell ref="B34:C34"/>
    <mergeCell ref="E34:F34"/>
    <mergeCell ref="B31:C31"/>
    <mergeCell ref="E31:F31"/>
    <mergeCell ref="B32:C32"/>
    <mergeCell ref="E32:F32"/>
    <mergeCell ref="B29:C29"/>
    <mergeCell ref="E29:F29"/>
    <mergeCell ref="B30:C30"/>
    <mergeCell ref="E30:F30"/>
    <mergeCell ref="B28:C28"/>
    <mergeCell ref="E28:F28"/>
    <mergeCell ref="A20:F21"/>
    <mergeCell ref="A24:H24"/>
    <mergeCell ref="B25:C25"/>
    <mergeCell ref="E25:F25"/>
    <mergeCell ref="B26:C26"/>
    <mergeCell ref="E26:F26"/>
    <mergeCell ref="B27:C27"/>
    <mergeCell ref="E27:F27"/>
    <mergeCell ref="A22:F22"/>
    <mergeCell ref="B18:C18"/>
    <mergeCell ref="E18:F18"/>
    <mergeCell ref="B19:C19"/>
    <mergeCell ref="E19:F19"/>
    <mergeCell ref="B16:C16"/>
    <mergeCell ref="E16:F16"/>
    <mergeCell ref="B17:C17"/>
    <mergeCell ref="E17:F17"/>
    <mergeCell ref="B14:C14"/>
    <mergeCell ref="E14:F14"/>
    <mergeCell ref="B15:C15"/>
    <mergeCell ref="E15:F15"/>
    <mergeCell ref="B12:C12"/>
    <mergeCell ref="E12:F12"/>
    <mergeCell ref="B13:C13"/>
    <mergeCell ref="E13:F13"/>
    <mergeCell ref="A1:H1"/>
    <mergeCell ref="B7:C7"/>
    <mergeCell ref="E7:F7"/>
    <mergeCell ref="B10:C10"/>
    <mergeCell ref="E10:F10"/>
    <mergeCell ref="A6:J6"/>
    <mergeCell ref="B11:C11"/>
    <mergeCell ref="E11:F11"/>
    <mergeCell ref="B8:C8"/>
    <mergeCell ref="E8:F8"/>
    <mergeCell ref="B9:C9"/>
    <mergeCell ref="E9:F9"/>
  </mergeCells>
  <dataValidations count="1">
    <dataValidation type="list" allowBlank="1" showInputMessage="1" showErrorMessage="1" sqref="C45">
      <formula1>"kg,Liter"</formula1>
    </dataValidation>
  </dataValidations>
  <hyperlinks>
    <hyperlink ref="A22:F22" r:id="rId1" display="    Direkter Link auf die Homepage des Bundesamtes für Zoll und Grenzsicherheit "/>
    <hyperlink ref="A40:F40" r:id="rId2" display="    Direkter Link auf die Homepage des Bundesamtes für Zoll und Grenzsicherheit "/>
  </hyperlinks>
  <pageMargins left="0.70866141732283472" right="0.70866141732283472" top="0.78740157480314965" bottom="0.78740157480314965" header="0.31496062992125984" footer="0.31496062992125984"/>
  <pageSetup paperSize="9" scale="91" fitToHeight="3" orientation="portrait" r:id="rId3"/>
  <headerFooter>
    <oddFooter>&amp;L&amp;A&amp;R&amp;P/&amp;N</oddFooter>
  </headerFooter>
  <rowBreaks count="2" manualBreakCount="2">
    <brk id="22" max="8" man="1"/>
    <brk id="40" max="8" man="1"/>
  </rowBreaks>
  <customProperties>
    <customPr name="EpmWorksheetKeyString_GU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8"/>
  <sheetViews>
    <sheetView showGridLines="0" zoomScale="70" zoomScaleNormal="70" workbookViewId="0">
      <selection activeCell="F12" sqref="F12:G12"/>
    </sheetView>
  </sheetViews>
  <sheetFormatPr baseColWidth="10" defaultRowHeight="12.5" x14ac:dyDescent="0.25"/>
  <cols>
    <col min="1" max="1" width="19.26953125" customWidth="1"/>
    <col min="2" max="3" width="11" customWidth="1"/>
    <col min="4" max="4" width="11.7265625" customWidth="1"/>
    <col min="5" max="7" width="11" customWidth="1"/>
    <col min="8" max="9" width="24.54296875" customWidth="1"/>
  </cols>
  <sheetData>
    <row r="1" spans="1:9" ht="45.75" customHeight="1" x14ac:dyDescent="0.25">
      <c r="A1" s="149" t="s">
        <v>71</v>
      </c>
      <c r="B1" s="218"/>
      <c r="C1" s="218"/>
      <c r="D1" s="218"/>
      <c r="E1" s="218"/>
      <c r="F1" s="218"/>
      <c r="G1" s="218"/>
      <c r="H1" s="2" t="s">
        <v>1</v>
      </c>
      <c r="I1" s="83"/>
    </row>
    <row r="2" spans="1:9" ht="12" customHeight="1" x14ac:dyDescent="0.25">
      <c r="A2" s="82"/>
      <c r="B2" s="82"/>
      <c r="C2" s="82"/>
      <c r="D2" s="82"/>
      <c r="E2" s="82"/>
      <c r="F2" s="82"/>
      <c r="G2" s="83"/>
      <c r="H2" s="3" t="s">
        <v>2</v>
      </c>
      <c r="I2" s="83"/>
    </row>
    <row r="3" spans="1:9" ht="12" customHeight="1" x14ac:dyDescent="0.3">
      <c r="A3" s="1"/>
      <c r="B3" s="1"/>
      <c r="C3" s="1"/>
      <c r="D3" s="1"/>
      <c r="E3" s="1"/>
      <c r="F3" s="1"/>
      <c r="G3" s="1"/>
      <c r="H3" s="4" t="s">
        <v>3</v>
      </c>
      <c r="I3" s="1"/>
    </row>
    <row r="4" spans="1:9" ht="12" customHeight="1" x14ac:dyDescent="0.25">
      <c r="H4" s="38" t="s">
        <v>4</v>
      </c>
    </row>
    <row r="6" spans="1:9" ht="30.75" customHeight="1" x14ac:dyDescent="0.25">
      <c r="A6" s="165" t="s">
        <v>93</v>
      </c>
      <c r="B6" s="224"/>
      <c r="C6" s="224"/>
      <c r="D6" s="224"/>
      <c r="E6" s="224"/>
      <c r="F6" s="224"/>
      <c r="G6" s="225"/>
    </row>
    <row r="7" spans="1:9" ht="13" x14ac:dyDescent="0.3">
      <c r="A7" s="71" t="s">
        <v>16</v>
      </c>
      <c r="B7" s="219" t="s">
        <v>19</v>
      </c>
      <c r="C7" s="219"/>
      <c r="D7" s="219" t="s">
        <v>57</v>
      </c>
      <c r="E7" s="219"/>
      <c r="F7" s="230" t="str">
        <f>IF(ISBLANK(B_Stromproduktion!C42),"Anderer Brennstoff",B_Stromproduktion!C42)</f>
        <v>Anderer Brennstoff</v>
      </c>
      <c r="G7" s="230"/>
    </row>
    <row r="8" spans="1:9" ht="13" x14ac:dyDescent="0.3">
      <c r="A8" s="71" t="s">
        <v>17</v>
      </c>
      <c r="B8" s="220" t="s">
        <v>72</v>
      </c>
      <c r="C8" s="221"/>
      <c r="D8" s="220" t="s">
        <v>72</v>
      </c>
      <c r="E8" s="221"/>
      <c r="F8" s="220" t="s">
        <v>72</v>
      </c>
      <c r="G8" s="221"/>
    </row>
    <row r="9" spans="1:9" ht="27" customHeight="1" x14ac:dyDescent="0.25">
      <c r="A9" s="30" t="s">
        <v>98</v>
      </c>
      <c r="B9" s="222">
        <f>SUM(B_Stromproduktion!B8:C19)</f>
        <v>0</v>
      </c>
      <c r="C9" s="223"/>
      <c r="D9" s="222">
        <f>SUM(B_Stromproduktion!B26:C37)</f>
        <v>0</v>
      </c>
      <c r="E9" s="223"/>
      <c r="F9" s="222">
        <f>SUM(B_Stromproduktion!B49:C60)</f>
        <v>0</v>
      </c>
      <c r="G9" s="223"/>
    </row>
    <row r="10" spans="1:9" ht="27" customHeight="1" x14ac:dyDescent="0.25">
      <c r="A10" s="30" t="s">
        <v>73</v>
      </c>
      <c r="B10" s="226">
        <v>0.20196</v>
      </c>
      <c r="C10" s="227"/>
      <c r="D10" s="226">
        <v>0.26535199999999998</v>
      </c>
      <c r="E10" s="227"/>
      <c r="F10" s="231"/>
      <c r="G10" s="232"/>
    </row>
    <row r="11" spans="1:9" ht="28" x14ac:dyDescent="0.25">
      <c r="A11" s="77" t="s">
        <v>111</v>
      </c>
      <c r="B11" s="228">
        <f>ROUND(B9*B10/1000,1)</f>
        <v>0</v>
      </c>
      <c r="C11" s="229"/>
      <c r="D11" s="228">
        <f>ROUND(D9*D10/1000,1)</f>
        <v>0</v>
      </c>
      <c r="E11" s="229"/>
      <c r="F11" s="228">
        <f>ROUND(F9*F10/1000,1)</f>
        <v>0</v>
      </c>
      <c r="G11" s="229"/>
    </row>
    <row r="12" spans="1:9" s="80" customFormat="1" ht="27" customHeight="1" x14ac:dyDescent="0.25">
      <c r="A12" s="90"/>
      <c r="B12" s="78"/>
      <c r="C12" s="79"/>
      <c r="D12" s="78"/>
      <c r="E12" s="81" t="s">
        <v>112</v>
      </c>
      <c r="F12" s="202">
        <f>SUM(B11:G11)</f>
        <v>0</v>
      </c>
      <c r="G12" s="203"/>
    </row>
    <row r="13" spans="1:9" ht="39" customHeight="1" x14ac:dyDescent="0.25">
      <c r="A13" s="211" t="s">
        <v>97</v>
      </c>
      <c r="B13" s="211"/>
      <c r="C13" s="211"/>
      <c r="D13" s="211"/>
      <c r="E13" s="211"/>
      <c r="F13" s="211"/>
      <c r="G13" s="211"/>
    </row>
    <row r="14" spans="1:9" ht="12.75" customHeight="1" x14ac:dyDescent="0.25">
      <c r="A14" s="204" t="s">
        <v>96</v>
      </c>
      <c r="B14" s="205"/>
      <c r="C14" s="205"/>
      <c r="D14" s="205"/>
      <c r="E14" s="205"/>
      <c r="F14" s="205"/>
      <c r="G14" s="205"/>
    </row>
    <row r="16" spans="1:9" ht="30.75" customHeight="1" x14ac:dyDescent="0.25">
      <c r="A16" s="165" t="s">
        <v>94</v>
      </c>
      <c r="B16" s="166"/>
      <c r="C16" s="166"/>
      <c r="D16" s="166"/>
      <c r="E16" s="166"/>
      <c r="F16" s="166"/>
      <c r="G16" s="167"/>
    </row>
    <row r="17" spans="1:7" ht="69.75" customHeight="1" x14ac:dyDescent="0.25">
      <c r="A17" s="208" t="s">
        <v>91</v>
      </c>
      <c r="B17" s="209"/>
      <c r="C17" s="209"/>
      <c r="D17" s="210"/>
      <c r="E17" s="68" t="s">
        <v>83</v>
      </c>
      <c r="F17" s="68" t="s">
        <v>81</v>
      </c>
      <c r="G17" s="68" t="s">
        <v>79</v>
      </c>
    </row>
    <row r="18" spans="1:7" ht="70.5" customHeight="1" x14ac:dyDescent="0.25">
      <c r="A18" s="233" t="s">
        <v>84</v>
      </c>
      <c r="B18" s="234"/>
      <c r="C18" s="234"/>
      <c r="D18" s="235"/>
      <c r="E18" s="73"/>
      <c r="F18" s="73"/>
      <c r="G18" s="74"/>
    </row>
    <row r="19" spans="1:7" ht="40.5" customHeight="1" x14ac:dyDescent="0.25">
      <c r="A19" s="236"/>
      <c r="B19" s="145"/>
      <c r="C19" s="145"/>
      <c r="D19" s="146"/>
      <c r="E19" s="98"/>
      <c r="F19" s="98"/>
      <c r="G19" s="75"/>
    </row>
    <row r="20" spans="1:7" ht="40.5" customHeight="1" x14ac:dyDescent="0.25">
      <c r="A20" s="236"/>
      <c r="B20" s="145"/>
      <c r="C20" s="145"/>
      <c r="D20" s="146"/>
      <c r="E20" s="98"/>
      <c r="F20" s="98"/>
      <c r="G20" s="75"/>
    </row>
    <row r="21" spans="1:7" ht="40.5" customHeight="1" x14ac:dyDescent="0.25">
      <c r="A21" s="236"/>
      <c r="B21" s="145"/>
      <c r="C21" s="145"/>
      <c r="D21" s="146"/>
      <c r="E21" s="98"/>
      <c r="F21" s="98"/>
      <c r="G21" s="75"/>
    </row>
    <row r="22" spans="1:7" ht="40.5" customHeight="1" x14ac:dyDescent="0.25">
      <c r="A22" s="236"/>
      <c r="B22" s="145"/>
      <c r="C22" s="145"/>
      <c r="D22" s="146"/>
      <c r="E22" s="98"/>
      <c r="F22" s="98"/>
      <c r="G22" s="75"/>
    </row>
    <row r="23" spans="1:7" ht="40.5" customHeight="1" x14ac:dyDescent="0.25">
      <c r="A23" s="236"/>
      <c r="B23" s="145"/>
      <c r="C23" s="145"/>
      <c r="D23" s="146"/>
      <c r="E23" s="98"/>
      <c r="F23" s="98"/>
      <c r="G23" s="75"/>
    </row>
    <row r="24" spans="1:7" ht="40.5" customHeight="1" x14ac:dyDescent="0.25">
      <c r="A24" s="236"/>
      <c r="B24" s="145"/>
      <c r="C24" s="145"/>
      <c r="D24" s="146"/>
      <c r="E24" s="98"/>
      <c r="F24" s="98"/>
      <c r="G24" s="75"/>
    </row>
    <row r="25" spans="1:7" ht="40.5" customHeight="1" x14ac:dyDescent="0.25">
      <c r="A25" s="236"/>
      <c r="B25" s="145"/>
      <c r="C25" s="145"/>
      <c r="D25" s="146"/>
      <c r="E25" s="98"/>
      <c r="F25" s="98"/>
      <c r="G25" s="75"/>
    </row>
    <row r="26" spans="1:7" ht="38.25" customHeight="1" x14ac:dyDescent="0.25">
      <c r="A26" s="206" t="s">
        <v>92</v>
      </c>
      <c r="B26" s="207"/>
      <c r="C26" s="207"/>
      <c r="D26" s="206"/>
      <c r="E26" s="206"/>
      <c r="F26" s="206"/>
      <c r="G26" s="206"/>
    </row>
    <row r="28" spans="1:7" ht="30.75" customHeight="1" x14ac:dyDescent="0.25">
      <c r="A28" s="165" t="s">
        <v>95</v>
      </c>
      <c r="B28" s="166"/>
      <c r="C28" s="166"/>
      <c r="D28" s="166"/>
      <c r="E28" s="166"/>
      <c r="F28" s="166"/>
      <c r="G28" s="167"/>
    </row>
    <row r="29" spans="1:7" ht="65" x14ac:dyDescent="0.25">
      <c r="A29" s="208" t="s">
        <v>86</v>
      </c>
      <c r="B29" s="209"/>
      <c r="C29" s="209"/>
      <c r="D29" s="210"/>
      <c r="E29" s="68" t="s">
        <v>103</v>
      </c>
      <c r="F29" s="68" t="s">
        <v>82</v>
      </c>
      <c r="G29" s="68" t="s">
        <v>80</v>
      </c>
    </row>
    <row r="30" spans="1:7" ht="40.5" customHeight="1" x14ac:dyDescent="0.25">
      <c r="A30" s="215"/>
      <c r="B30" s="216"/>
      <c r="C30" s="216"/>
      <c r="D30" s="217"/>
      <c r="E30" s="99"/>
      <c r="F30" s="99"/>
      <c r="G30" s="100"/>
    </row>
    <row r="31" spans="1:7" ht="40.5" customHeight="1" x14ac:dyDescent="0.25">
      <c r="A31" s="212"/>
      <c r="B31" s="213"/>
      <c r="C31" s="213"/>
      <c r="D31" s="214"/>
      <c r="E31" s="101"/>
      <c r="F31" s="101"/>
      <c r="G31" s="102"/>
    </row>
    <row r="32" spans="1:7" ht="40.5" customHeight="1" x14ac:dyDescent="0.25">
      <c r="A32" s="212"/>
      <c r="B32" s="213"/>
      <c r="C32" s="213"/>
      <c r="D32" s="214"/>
      <c r="E32" s="101"/>
      <c r="F32" s="101"/>
      <c r="G32" s="102"/>
    </row>
    <row r="33" spans="1:7" ht="40.5" customHeight="1" x14ac:dyDescent="0.25">
      <c r="A33" s="212"/>
      <c r="B33" s="213"/>
      <c r="C33" s="213"/>
      <c r="D33" s="214"/>
      <c r="E33" s="101"/>
      <c r="F33" s="101"/>
      <c r="G33" s="102"/>
    </row>
    <row r="34" spans="1:7" ht="40.5" customHeight="1" x14ac:dyDescent="0.25">
      <c r="A34" s="212"/>
      <c r="B34" s="213"/>
      <c r="C34" s="213"/>
      <c r="D34" s="214"/>
      <c r="E34" s="101"/>
      <c r="F34" s="101"/>
      <c r="G34" s="102"/>
    </row>
    <row r="35" spans="1:7" ht="40.5" customHeight="1" x14ac:dyDescent="0.25">
      <c r="A35" s="212"/>
      <c r="B35" s="213"/>
      <c r="C35" s="213"/>
      <c r="D35" s="214"/>
      <c r="E35" s="101"/>
      <c r="F35" s="101"/>
      <c r="G35" s="102"/>
    </row>
    <row r="36" spans="1:7" ht="40.5" customHeight="1" x14ac:dyDescent="0.25">
      <c r="A36" s="212"/>
      <c r="B36" s="213"/>
      <c r="C36" s="213"/>
      <c r="D36" s="214"/>
      <c r="E36" s="101"/>
      <c r="F36" s="101"/>
      <c r="G36" s="102"/>
    </row>
    <row r="37" spans="1:7" ht="40.5" customHeight="1" x14ac:dyDescent="0.25">
      <c r="A37" s="212"/>
      <c r="B37" s="213"/>
      <c r="C37" s="213"/>
      <c r="D37" s="214"/>
      <c r="E37" s="101"/>
      <c r="F37" s="101"/>
      <c r="G37" s="102"/>
    </row>
    <row r="38" spans="1:7" ht="60.75" customHeight="1" x14ac:dyDescent="0.25">
      <c r="A38" s="206" t="s">
        <v>104</v>
      </c>
      <c r="B38" s="207"/>
      <c r="C38" s="207"/>
      <c r="D38" s="206"/>
      <c r="E38" s="206"/>
      <c r="F38" s="206"/>
      <c r="G38" s="206"/>
    </row>
  </sheetData>
  <sheetProtection algorithmName="SHA-512" hashValue="EE8jd4OM9CBtHCJXr4FSnWWtnqKcmYkF4oI16wBXoP+tuEB2ptwsOOpN0N0TZ6qGgVyNQy/haTLYg5vktGmcoA==" saltValue="T9vP18SZONdQQ/eC9Ya2YA==" spinCount="100000" sheet="1" formatCells="0" formatColumns="0" formatRows="0" insertRows="0"/>
  <protectedRanges>
    <protectedRange sqref="A30:G37 F10 A18:G25" name="Bereich1"/>
  </protectedRanges>
  <mergeCells count="42"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D10:E10"/>
    <mergeCell ref="D11:E11"/>
    <mergeCell ref="B10:C10"/>
    <mergeCell ref="F7:G7"/>
    <mergeCell ref="F8:G8"/>
    <mergeCell ref="F9:G9"/>
    <mergeCell ref="F10:G10"/>
    <mergeCell ref="F11:G11"/>
    <mergeCell ref="B11:C11"/>
    <mergeCell ref="D7:E7"/>
    <mergeCell ref="D8:E8"/>
    <mergeCell ref="A1:G1"/>
    <mergeCell ref="B7:C7"/>
    <mergeCell ref="B8:C8"/>
    <mergeCell ref="B9:C9"/>
    <mergeCell ref="D9:E9"/>
    <mergeCell ref="A6:G6"/>
    <mergeCell ref="A38:G38"/>
    <mergeCell ref="A35:D35"/>
    <mergeCell ref="A36:D36"/>
    <mergeCell ref="A37:D37"/>
    <mergeCell ref="A30:D30"/>
    <mergeCell ref="A31:D31"/>
    <mergeCell ref="A32:D32"/>
    <mergeCell ref="A33:D33"/>
    <mergeCell ref="A34:D34"/>
    <mergeCell ref="F12:G12"/>
    <mergeCell ref="A16:G16"/>
    <mergeCell ref="A28:G28"/>
    <mergeCell ref="A14:G14"/>
    <mergeCell ref="A26:G26"/>
    <mergeCell ref="A17:D17"/>
    <mergeCell ref="A13:G13"/>
  </mergeCells>
  <hyperlinks>
    <hyperlink ref="A14:G14" r:id="rId1" display="   Direkter Link auf die Homepage des Bundesamts für Umwelt"/>
  </hyperlinks>
  <pageMargins left="0.70866141732283472" right="0.70866141732283472" top="0.78740157480314965" bottom="0.78740157480314965" header="0.31496062992125984" footer="0.31496062992125984"/>
  <pageSetup paperSize="9" fitToHeight="2" orientation="portrait" r:id="rId2"/>
  <headerFooter>
    <oddFooter>&amp;L&amp;A&amp;R&amp;P/&amp;N</oddFooter>
  </headerFooter>
  <rowBreaks count="2" manualBreakCount="2">
    <brk id="14" max="6" man="1"/>
    <brk id="26" max="6" man="1"/>
  </rowBreaks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32"/>
  <sheetViews>
    <sheetView showGridLines="0" tabSelected="1" topLeftCell="A26" zoomScale="70" zoomScaleNormal="70" workbookViewId="0">
      <selection activeCell="A15" sqref="A15"/>
    </sheetView>
  </sheetViews>
  <sheetFormatPr baseColWidth="10" defaultRowHeight="14" x14ac:dyDescent="0.3"/>
  <cols>
    <col min="1" max="1" width="71.81640625" style="1" customWidth="1"/>
    <col min="2" max="2" width="8.7265625" style="1" customWidth="1"/>
    <col min="3" max="3" width="8" style="1" customWidth="1"/>
    <col min="4" max="4" width="28.453125" style="5" customWidth="1"/>
  </cols>
  <sheetData>
    <row r="1" spans="1:8" ht="45.75" customHeight="1" x14ac:dyDescent="0.25">
      <c r="A1" s="149" t="s">
        <v>75</v>
      </c>
      <c r="B1" s="218"/>
      <c r="C1" s="218"/>
      <c r="D1" s="2" t="s">
        <v>1</v>
      </c>
      <c r="E1" s="84"/>
      <c r="F1" s="84"/>
      <c r="G1" s="84"/>
      <c r="H1" s="83"/>
    </row>
    <row r="2" spans="1:8" ht="12" customHeight="1" x14ac:dyDescent="0.25">
      <c r="A2" s="82"/>
      <c r="B2" s="82"/>
      <c r="C2" s="82"/>
      <c r="D2" s="3" t="s">
        <v>2</v>
      </c>
      <c r="E2" s="82"/>
      <c r="F2" s="82"/>
      <c r="G2" s="83"/>
      <c r="H2" s="83"/>
    </row>
    <row r="3" spans="1:8" ht="12" customHeight="1" x14ac:dyDescent="0.3">
      <c r="D3" s="4" t="s">
        <v>3</v>
      </c>
      <c r="E3" s="1"/>
      <c r="F3" s="1"/>
      <c r="G3" s="1"/>
      <c r="H3" s="1"/>
    </row>
    <row r="4" spans="1:8" ht="12" customHeight="1" x14ac:dyDescent="0.25">
      <c r="A4"/>
      <c r="B4"/>
      <c r="C4"/>
      <c r="D4" s="38" t="s">
        <v>4</v>
      </c>
    </row>
    <row r="5" spans="1:8" ht="17" x14ac:dyDescent="0.3">
      <c r="A5" s="237" t="s">
        <v>74</v>
      </c>
      <c r="B5" s="148"/>
    </row>
    <row r="6" spans="1:8" ht="7.5" customHeight="1" x14ac:dyDescent="0.3">
      <c r="A6" s="25"/>
    </row>
    <row r="7" spans="1:8" ht="14.25" customHeight="1" x14ac:dyDescent="0.3">
      <c r="A7" s="86" t="s">
        <v>88</v>
      </c>
      <c r="B7" s="27"/>
      <c r="C7" s="76"/>
    </row>
    <row r="8" spans="1:8" ht="14.25" customHeight="1" x14ac:dyDescent="0.3">
      <c r="A8" s="86" t="s">
        <v>89</v>
      </c>
      <c r="B8" s="27"/>
      <c r="C8" s="5"/>
      <c r="D8"/>
    </row>
    <row r="9" spans="1:8" ht="7.5" customHeight="1" x14ac:dyDescent="0.3"/>
    <row r="10" spans="1:8" ht="17" x14ac:dyDescent="0.3">
      <c r="A10" s="237" t="s">
        <v>23</v>
      </c>
      <c r="B10" s="148"/>
    </row>
    <row r="11" spans="1:8" ht="7.5" customHeight="1" x14ac:dyDescent="0.3">
      <c r="A11" s="25"/>
    </row>
    <row r="12" spans="1:8" x14ac:dyDescent="0.3">
      <c r="A12" s="28" t="s">
        <v>31</v>
      </c>
      <c r="B12" s="27"/>
      <c r="C12" s="76"/>
    </row>
    <row r="13" spans="1:8" x14ac:dyDescent="0.3">
      <c r="A13" s="25"/>
    </row>
    <row r="14" spans="1:8" ht="17" x14ac:dyDescent="0.3">
      <c r="A14" s="237" t="s">
        <v>28</v>
      </c>
      <c r="B14" s="148"/>
    </row>
    <row r="15" spans="1:8" ht="7.5" customHeight="1" x14ac:dyDescent="0.3">
      <c r="A15" s="25"/>
    </row>
    <row r="16" spans="1:8" x14ac:dyDescent="0.3">
      <c r="A16" s="28" t="s">
        <v>59</v>
      </c>
      <c r="B16" s="27"/>
      <c r="C16" s="76"/>
    </row>
    <row r="17" spans="1:3" x14ac:dyDescent="0.3">
      <c r="A17" s="25"/>
    </row>
    <row r="18" spans="1:3" ht="16.5" customHeight="1" x14ac:dyDescent="0.3">
      <c r="A18" s="238" t="s">
        <v>76</v>
      </c>
      <c r="B18" s="239"/>
    </row>
    <row r="19" spans="1:3" ht="7.5" customHeight="1" x14ac:dyDescent="0.3">
      <c r="A19" s="25"/>
    </row>
    <row r="20" spans="1:3" ht="14.25" customHeight="1" x14ac:dyDescent="0.3">
      <c r="A20" s="86" t="s">
        <v>27</v>
      </c>
      <c r="B20" s="29"/>
      <c r="C20" s="76"/>
    </row>
    <row r="21" spans="1:3" ht="14.25" customHeight="1" x14ac:dyDescent="0.3">
      <c r="A21" s="86" t="s">
        <v>26</v>
      </c>
      <c r="B21" s="27"/>
    </row>
    <row r="22" spans="1:3" ht="14.25" customHeight="1" x14ac:dyDescent="0.3">
      <c r="A22" s="86"/>
      <c r="B22" s="27"/>
    </row>
    <row r="23" spans="1:3" x14ac:dyDescent="0.3">
      <c r="A23" s="25"/>
    </row>
    <row r="24" spans="1:3" x14ac:dyDescent="0.3">
      <c r="A24" s="237" t="s">
        <v>24</v>
      </c>
      <c r="B24" s="148"/>
    </row>
    <row r="25" spans="1:3" ht="7.5" customHeight="1" x14ac:dyDescent="0.3">
      <c r="A25" s="25"/>
    </row>
    <row r="26" spans="1:3" x14ac:dyDescent="0.3">
      <c r="A26" s="85"/>
      <c r="B26" s="27"/>
      <c r="C26" s="76"/>
    </row>
    <row r="27" spans="1:3" x14ac:dyDescent="0.3">
      <c r="A27" s="24"/>
      <c r="C27" s="26"/>
    </row>
    <row r="28" spans="1:3" x14ac:dyDescent="0.3">
      <c r="A28" s="85"/>
      <c r="B28" s="27"/>
      <c r="C28" s="76"/>
    </row>
    <row r="29" spans="1:3" x14ac:dyDescent="0.3">
      <c r="A29" s="24"/>
      <c r="C29" s="26"/>
    </row>
    <row r="30" spans="1:3" x14ac:dyDescent="0.3">
      <c r="A30" s="85"/>
      <c r="B30" s="27"/>
      <c r="C30" s="76"/>
    </row>
    <row r="31" spans="1:3" x14ac:dyDescent="0.3">
      <c r="A31" s="24"/>
      <c r="C31" s="26"/>
    </row>
    <row r="32" spans="1:3" x14ac:dyDescent="0.3">
      <c r="A32" s="85"/>
      <c r="B32" s="27"/>
      <c r="C32" s="76"/>
    </row>
  </sheetData>
  <sheetProtection algorithmName="SHA-512" hashValue="YwYCVIXiCEVE5RJkGrY0oEl6pvUQA8svZUCVKRVfuQp99MW7dIP4HL4aGd4HgWQjqZ1i3mI3VF5pf1Xu1EyNTg==" saltValue="lhxbI4sNHopV77mITDKHbA==" spinCount="100000" sheet="1" formatCells="0" formatColumns="0" formatRows="0" insertRows="0"/>
  <protectedRanges>
    <protectedRange sqref="A1:A2 C7 C12 C16 C20 C32 A26 C26 A28 C28 A30 C30 A32" name="Bereich1"/>
  </protectedRanges>
  <mergeCells count="6">
    <mergeCell ref="A24:B24"/>
    <mergeCell ref="A1:C1"/>
    <mergeCell ref="A5:B5"/>
    <mergeCell ref="A10:B10"/>
    <mergeCell ref="A18:B18"/>
    <mergeCell ref="A14:B14"/>
  </mergeCells>
  <dataValidations count="1">
    <dataValidation type="list" showInputMessage="1" showErrorMessage="1" sqref="C7 C12 C16 C20 C26 C28 C30 C32">
      <formula1>"x"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&amp;L&amp;A&amp;R&amp;P/&amp;N</oddFooter>
  </headerFooter>
  <colBreaks count="1" manualBreakCount="1">
    <brk id="3" max="1048575" man="1"/>
  </col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such um Rückerstattung der CO2-Abgabe an Betreiber von WKK-Anlagen_PW: WKK_2018"/>
    <f:field ref="objsubject" par="" edit="true" text=""/>
    <f:field ref="objcreatedby" par="" text="Aerni, Silvan (BAFU - AES)"/>
    <f:field ref="objcreatedat" par="" text="26.10.2018 16:33:41"/>
    <f:field ref="objchangedby" par="" text="Förster, Jan (BAFU)"/>
    <f:field ref="objmodifiedat" par="" text="21.12.2018 10:07:48"/>
    <f:field ref="doc_FSCFOLIO_1_1001_FieldDocumentNumber" par="" text=""/>
    <f:field ref="doc_FSCFOLIO_1_1001_FieldSubject" par="" edit="true" text=""/>
    <f:field ref="FSCFOLIO_1_1001_FieldCurrentUser" par="" text="Silvan Aerni"/>
    <f:field ref="CCAPRECONFIG_15_1001_Objektname" par="" edit="true" text="Gesuch um Rückerstattung der CO2-Abgabe an Betreiber von WKK-Anlagen_PW: WKK_2018"/>
    <f:field ref="CHPRECONFIG_1_1001_Objektname" par="" edit="true" text="Gesuch um Rückerstattung der CO2-Abgabe an Betreiber von WKK-Anlagen_PW: WKK_2018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A_Allgemeine Angaben</vt:lpstr>
      <vt:lpstr>B_Stromproduktion</vt:lpstr>
      <vt:lpstr>C_Monitoringbericht</vt:lpstr>
      <vt:lpstr>D_Beilagen</vt:lpstr>
      <vt:lpstr>'A_Allgemeine Angaben'!Zone_d_impression</vt:lpstr>
      <vt:lpstr>B_Stromproduktion!Zone_d_impression</vt:lpstr>
      <vt:lpstr>C_Monitoringbericht!Zone_d_impression</vt:lpstr>
      <vt:lpstr>D_Beilagen!Zone_d_impression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Aerni Silvan BAFU</dc:creator>
  <cp:lastModifiedBy>Mosig Joëlle BAFU</cp:lastModifiedBy>
  <cp:lastPrinted>2020-01-23T10:04:27Z</cp:lastPrinted>
  <dcterms:created xsi:type="dcterms:W3CDTF">2018-09-13T11:41:00Z</dcterms:created>
  <dcterms:modified xsi:type="dcterms:W3CDTF">2022-03-22T09:05:58Z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Klima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237-01-03-00003/00024/R435-1520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237-01-03-00003/00024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26.10.2018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Gesuch um Rückerstattung der CO2-Abgabe an Betreiber von WKK-Anlagen_PW: WKK_2018</vt:lpwstr>
  </property>
  <property fmtid="{D5CDD505-2E9C-101B-9397-08002B2CF9AE}" pid="54" name="FSC#BAFUBDO@15.1700:Eingang">
    <vt:lpwstr>2018-09-14T16:45:18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237-01-03-00003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/>
  </property>
  <property fmtid="{D5CDD505-2E9C-101B-9397-08002B2CF9AE}" pid="147" name="FSC#BAFUBDO@15.1700:SubAbs_Zeichen">
    <vt:lpwstr>VS</vt:lpwstr>
  </property>
  <property fmtid="{D5CDD505-2E9C-101B-9397-08002B2CF9AE}" pid="148" name="FSC#BAFUBDO@15.1700:SubGegenstand">
    <vt:lpwstr>Gesuchformular WKK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Klima (K)</vt:lpwstr>
  </property>
  <property fmtid="{D5CDD505-2E9C-101B-9397-08002B2CF9AE}" pid="190" name="FSC#UVEKCFG@15.1700:DefaultGroupFileResponsible">
    <vt:lpwstr/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>COO.1.1001.1.137854</vt:lpwstr>
  </property>
  <property fmtid="{D5CDD505-2E9C-101B-9397-08002B2CF9AE}" pid="194" name="FSC#UVEKCFG@15.1700:FileResponsible">
    <vt:lpwstr/>
  </property>
  <property fmtid="{D5CDD505-2E9C-101B-9397-08002B2CF9AE}" pid="195" name="FSC#UVEKCFG@15.1700:FileResponsibleTel">
    <vt:lpwstr/>
  </property>
  <property fmtid="{D5CDD505-2E9C-101B-9397-08002B2CF9AE}" pid="196" name="FSC#UVEKCFG@15.1700:FileResponsibleEmail">
    <vt:lpwstr/>
  </property>
  <property fmtid="{D5CDD505-2E9C-101B-9397-08002B2CF9AE}" pid="197" name="FSC#UVEKCFG@15.1700:FileResponsibleFax">
    <vt:lpwstr/>
  </property>
  <property fmtid="{D5CDD505-2E9C-101B-9397-08002B2CF9AE}" pid="198" name="FSC#UVEKCFG@15.1700:FileResponsibleAddress">
    <vt:lpwstr/>
  </property>
  <property fmtid="{D5CDD505-2E9C-101B-9397-08002B2CF9AE}" pid="199" name="FSC#UVEKCFG@15.1700:FileResponsibleStreet">
    <vt:lpwstr/>
  </property>
  <property fmtid="{D5CDD505-2E9C-101B-9397-08002B2CF9AE}" pid="200" name="FSC#UVEKCFG@15.1700:FileResponsiblezipcode">
    <vt:lpwstr/>
  </property>
  <property fmtid="{D5CDD505-2E9C-101B-9397-08002B2CF9AE}" pid="201" name="FSC#UVEKCFG@15.1700:FileResponsiblecity">
    <vt:lpwstr/>
  </property>
  <property fmtid="{D5CDD505-2E9C-101B-9397-08002B2CF9AE}" pid="202" name="FSC#UVEKCFG@15.1700:FileResponsibleAbbreviation">
    <vt:lpwstr/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AES</vt:lpwstr>
  </property>
  <property fmtid="{D5CDD505-2E9C-101B-9397-08002B2CF9AE}" pid="205" name="FSC#UVEKCFG@15.1700:CategoryReference">
    <vt:lpwstr>237-01-03</vt:lpwstr>
  </property>
  <property fmtid="{D5CDD505-2E9C-101B-9397-08002B2CF9AE}" pid="206" name="FSC#UVEKCFG@15.1700:cooAddress">
    <vt:lpwstr>COO.2002.100.2.9591577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Gesuch um Rückerstattung der CO2-Abgabe an Betreiber von WKK-Anlagen_PW: WKK_2018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R435-1520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/>
  </property>
  <property fmtid="{D5CDD505-2E9C-101B-9397-08002B2CF9AE}" pid="278" name="FSC#UVEKCFG@15.1700:Abs_Vorname">
    <vt:lpwstr/>
  </property>
  <property fmtid="{D5CDD505-2E9C-101B-9397-08002B2CF9AE}" pid="279" name="FSC#UVEKCFG@15.1700:Abs_Zeichen">
    <vt:lpwstr/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03.01.2019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Gesuch um Rückerstattung der CO2-Abgabe an Betreiber von WKK-Anlagen_PW: WKK_2018</vt:lpwstr>
  </property>
  <property fmtid="{D5CDD505-2E9C-101B-9397-08002B2CF9AE}" pid="286" name="FSC#UVEKCFG@15.1700:Nummer">
    <vt:lpwstr>R435-1520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/>
  </property>
  <property fmtid="{D5CDD505-2E9C-101B-9397-08002B2CF9AE}" pid="291" name="FSC#UVEKCFG@15.1700:FileResponsiblecityPostal">
    <vt:lpwstr/>
  </property>
  <property fmtid="{D5CDD505-2E9C-101B-9397-08002B2CF9AE}" pid="292" name="FSC#UVEKCFG@15.1700:FileResponsibleStreetInvoice">
    <vt:lpwstr/>
  </property>
  <property fmtid="{D5CDD505-2E9C-101B-9397-08002B2CF9AE}" pid="293" name="FSC#UVEKCFG@15.1700:FileResponsiblezipcodeInvoice">
    <vt:lpwstr/>
  </property>
  <property fmtid="{D5CDD505-2E9C-101B-9397-08002B2CF9AE}" pid="294" name="FSC#UVEKCFG@15.1700:FileResponsiblecityInvoice">
    <vt:lpwstr/>
  </property>
  <property fmtid="{D5CDD505-2E9C-101B-9397-08002B2CF9AE}" pid="295" name="FSC#UVEKCFG@15.1700:ResponsibleDefaultRoleOrg">
    <vt:lpwstr/>
  </property>
  <property fmtid="{D5CDD505-2E9C-101B-9397-08002B2CF9AE}" pid="296" name="FSC#COOELAK@1.1001:Subject">
    <vt:lpwstr/>
  </property>
  <property fmtid="{D5CDD505-2E9C-101B-9397-08002B2CF9AE}" pid="297" name="FSC#COOELAK@1.1001:FileReference">
    <vt:lpwstr>237-01-03-00003</vt:lpwstr>
  </property>
  <property fmtid="{D5CDD505-2E9C-101B-9397-08002B2CF9AE}" pid="298" name="FSC#COOELAK@1.1001:FileRefYear">
    <vt:lpwstr>2017</vt:lpwstr>
  </property>
  <property fmtid="{D5CDD505-2E9C-101B-9397-08002B2CF9AE}" pid="299" name="FSC#COOELAK@1.1001:FileRefOrdinal">
    <vt:lpwstr>3</vt:lpwstr>
  </property>
  <property fmtid="{D5CDD505-2E9C-101B-9397-08002B2CF9AE}" pid="300" name="FSC#COOELAK@1.1001:FileRefOU">
    <vt:lpwstr>Klima (K)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Aerni Silvan</vt:lpwstr>
  </property>
  <property fmtid="{D5CDD505-2E9C-101B-9397-08002B2CF9AE}" pid="303" name="FSC#COOELAK@1.1001:OwnerExtension">
    <vt:lpwstr>+41 58 46 084 71</vt:lpwstr>
  </property>
  <property fmtid="{D5CDD505-2E9C-101B-9397-08002B2CF9AE}" pid="304" name="FSC#COOELAK@1.1001:OwnerFaxExtension">
    <vt:lpwstr>+41 58 46 299 81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/>
  </property>
  <property fmtid="{D5CDD505-2E9C-101B-9397-08002B2CF9AE}" pid="308" name="FSC#COOELAK@1.1001:ApprovedAt">
    <vt:lpwstr/>
  </property>
  <property fmtid="{D5CDD505-2E9C-101B-9397-08002B2CF9AE}" pid="309" name="FSC#COOELAK@1.1001:Department">
    <vt:lpwstr>Sektion Energieeffizienz (BFE) (BAFU)</vt:lpwstr>
  </property>
  <property fmtid="{D5CDD505-2E9C-101B-9397-08002B2CF9AE}" pid="310" name="FSC#COOELAK@1.1001:CreatedAt">
    <vt:lpwstr>26.10.2018</vt:lpwstr>
  </property>
  <property fmtid="{D5CDD505-2E9C-101B-9397-08002B2CF9AE}" pid="311" name="FSC#COOELAK@1.1001:OU">
    <vt:lpwstr>Klima (K)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*COO.2002.100.2.9591577*</vt:lpwstr>
  </property>
  <property fmtid="{D5CDD505-2E9C-101B-9397-08002B2CF9AE}" pid="314" name="FSC#COOELAK@1.1001:RefBarCode">
    <vt:lpwstr>*COO.2002.100.6.2267980*</vt:lpwstr>
  </property>
  <property fmtid="{D5CDD505-2E9C-101B-9397-08002B2CF9AE}" pid="315" name="FSC#COOELAK@1.1001:FileRefBarCode">
    <vt:lpwstr>*237-01-03-00003*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/>
  </property>
  <property fmtid="{D5CDD505-2E9C-101B-9397-08002B2CF9AE}" pid="324" name="FSC#COOELAK@1.1001:ApproverSurName">
    <vt:lpwstr/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237-01-03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silvan.aerni@bafu.admin.ch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/>
  </property>
  <property fmtid="{D5CDD505-2E9C-101B-9397-08002B2CF9AE}" pid="338" name="FSC#ATSTATECFG@1.1001:AgentPhone">
    <vt:lpwstr/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/>
  </property>
  <property fmtid="{D5CDD505-2E9C-101B-9397-08002B2CF9AE}" pid="342" name="FSC#ATSTATECFG@1.1001:SubfileSubject">
    <vt:lpwstr>Entwurf Gesuch_WKK</vt:lpwstr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237-01-03-00003/00024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/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COO.2002.100.2.9591577</vt:lpwstr>
  </property>
  <property fmtid="{D5CDD505-2E9C-101B-9397-08002B2CF9AE}" pid="360" name="FSC#FSCFOLIO@1.1001:docpropproject">
    <vt:lpwstr/>
  </property>
</Properties>
</file>